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7.xml" ContentType="application/vnd.openxmlformats-officedocument.spreadsheetml.table+xml"/>
  <Override PartName="/xl/pivotTables/pivotTable15.xml" ContentType="application/vnd.openxmlformats-officedocument.spreadsheetml.pivotTab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C:\Users\PC\Desktop\"/>
    </mc:Choice>
  </mc:AlternateContent>
  <xr:revisionPtr revIDLastSave="0" documentId="13_ncr:1_{E21B281A-739F-46E6-A78D-2C0D57C9CC95}" xr6:coauthVersionLast="47" xr6:coauthVersionMax="47" xr10:uidLastSave="{00000000-0000-0000-0000-000000000000}"/>
  <bookViews>
    <workbookView showSheetTabs="0" xWindow="-120" yWindow="-120" windowWidth="20730" windowHeight="11160" tabRatio="766" xr2:uid="{FC4F2C14-F1B0-4308-97CB-7B5543DF4252}"/>
  </bookViews>
  <sheets>
    <sheet name="Project Hub" sheetId="17" r:id="rId1"/>
    <sheet name="Executive Dashboard" sheetId="10" r:id="rId2"/>
    <sheet name="Inventory Dashboard" sheetId="12" r:id="rId3"/>
    <sheet name="Profitability Dashboard" sheetId="16" r:id="rId4"/>
    <sheet name="Risk Table Source" sheetId="15" r:id="rId5"/>
    <sheet name="Products" sheetId="1" state="hidden" r:id="rId6"/>
    <sheet name="Customers" sheetId="2" state="hidden" r:id="rId7"/>
    <sheet name="Sales" sheetId="3" state="hidden" r:id="rId8"/>
    <sheet name="Inventory_Movements" sheetId="4" state="hidden" r:id="rId9"/>
    <sheet name="Calendar" sheetId="5" state="hidden" r:id="rId10"/>
    <sheet name="Pivot_Source" sheetId="7" state="hidden" r:id="rId11"/>
    <sheet name="KPISheet" sheetId="11" state="hidden" r:id="rId12"/>
  </sheets>
  <definedNames>
    <definedName name="_xlchart.v1.0" hidden="1">Pivot_Source!$E$25:$E$29</definedName>
    <definedName name="_xlchart.v1.1" hidden="1">Pivot_Source!$F$24</definedName>
    <definedName name="_xlchart.v1.2" hidden="1">Pivot_Source!$F$25:$F$29</definedName>
    <definedName name="_xlcn.WorksheetConnection_GrandPlan1.xlsxtblCustomers1" hidden="1">tblCustomers[]</definedName>
    <definedName name="ExternalData_1" localSheetId="4" hidden="1">'Risk Table Source'!$B$7:$H$9</definedName>
    <definedName name="_xlnm.Print_Area" localSheetId="0">'Project Hub'!$A$1:$AE$46</definedName>
    <definedName name="Slicer_CustomerRegion">#N/A</definedName>
    <definedName name="Slicer_MonthName">#N/A</definedName>
    <definedName name="Slicer_ProductCategory">#N/A</definedName>
    <definedName name="Slicer_Salesperson">#N/A</definedName>
  </definedNames>
  <calcPr calcId="191029" forceFullCalc="1"/>
  <pivotCaches>
    <pivotCache cacheId="0" r:id="rId13"/>
    <pivotCache cacheId="1" r:id="rId14"/>
    <pivotCache cacheId="2" r:id="rId15"/>
    <pivotCache cacheId="54" r:id="rId16"/>
    <pivotCache cacheId="57" r:id="rId17"/>
    <pivotCache cacheId="60" r:id="rId18"/>
    <pivotCache cacheId="63" r:id="rId19"/>
    <pivotCache cacheId="66" r:id="rId20"/>
    <pivotCache cacheId="69" r:id="rId21"/>
    <pivotCache cacheId="90" r:id="rId22"/>
    <pivotCache cacheId="93" r:id="rId23"/>
    <pivotCache cacheId="96" r:id="rId24"/>
    <pivotCache cacheId="99" r:id="rId25"/>
    <pivotCache cacheId="102" r:id="rId26"/>
    <pivotCache cacheId="105" r:id="rId27"/>
  </pivotCaches>
  <extLst>
    <ext xmlns:x14="http://schemas.microsoft.com/office/spreadsheetml/2009/9/main" uri="{876F7934-8845-4945-9796-88D515C7AA90}">
      <x14:pivotCaches>
        <pivotCache cacheId="15" r:id="rId28"/>
      </x14:pivotCaches>
    </ex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imProducts_ceb9fa7e-d08e-4d72-a598-28032537ebc5" name="dimProducts" connection="Query - dimProducts"/>
          <x15:modelTable id="dimCustomers_6d6281ed-5314-4e6b-875d-85168892eb06" name="dimCustomers" connection="Query - dimCustomers"/>
          <x15:modelTable id="Fact-Sales_c8da7ce4-81e7-444a-b752-ca74e2e5b895" name="Fact-Sales" connection="Query - Fact-Sales"/>
          <x15:modelTable id="Fact-Inventory_3e3d4ca2-56fd-4855-9766-7befc0078414" name="Fact-Inventory" connection="Query - Fact-Inventory"/>
          <x15:modelTable id="dimSalesperson_0a4ef4c2-f448-4d1f-90de-eaf5bb77fe1a" name="dimSalesperson" connection="Query - dimSalesperson"/>
          <x15:modelTable id="dimWarehouse_333d6395-ece2-4ae3-bdfb-c5c367868602" name="dimWarehouse" connection="Query - dimWarehouse(1)"/>
          <x15:modelTable id="dimSupplier_62e75b8d-a115-4462-b645-c7f5399e769c" name="dimSupplier" connection="Query - dimSupplier"/>
          <x15:modelTable id="dimDate_d7df4309-7aec-4e03-8097-86588fe8b070" name="dimDate" connection="Query - dimDate"/>
          <x15:modelTable id="qInventoryRisk_2e1b23f8-70ea-4a83-b2ac-11bc46a3270e" name="qInventoryRisk" connection="Query - qInventoryRisk"/>
          <x15:modelTable id="tblCustomers" name="tblCustomers" connection="WorksheetConnection_Grand Plan1.xlsx!tblCustomers"/>
        </x15:modelTables>
        <x15:modelRelationships>
          <x15:modelRelationship fromTable="Fact-Sales" fromColumn="ProductID" toTable="dimProducts" toColumn="ProductID"/>
          <x15:modelRelationship fromTable="Fact-Sales" fromColumn="CustomerID" toTable="dimCustomers" toColumn="CustomerID"/>
          <x15:modelRelationship fromTable="Fact-Sales" fromColumn="Salesperson" toTable="dimSalesperson" toColumn="Salesperson"/>
          <x15:modelRelationship fromTable="Fact-Sales" fromColumn="Date" toTable="dimDate" toColumn="Date"/>
          <x15:modelRelationship fromTable="Fact-Inventory" fromColumn="ProductID" toTable="dimProducts" toColumn="ProductID"/>
          <x15:modelRelationship fromTable="Fact-Inventory" fromColumn="Warehouse" toTable="dimWarehouse" toColumn="Warehouse"/>
          <x15:modelRelationship fromTable="Fact-Inventory" fromColumn="Supplier" toTable="dimSupplier" toColumn="Supplier"/>
          <x15:modelRelationship fromTable="Fact-Inventory" fromColumn="Date" toTable="dim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5" l="1"/>
  <c r="R1" i="7"/>
  <c r="AA1" i="17"/>
  <c r="I1" i="10"/>
  <c r="O1" i="11"/>
  <c r="N1" i="11"/>
  <c r="M1" i="11"/>
  <c r="L1" i="11"/>
  <c r="K1" i="11"/>
  <c r="J1" i="11"/>
  <c r="I1" i="11"/>
  <c r="H1" i="11"/>
  <c r="G1" i="11"/>
  <c r="F1" i="11"/>
  <c r="E1" i="11"/>
  <c r="D1" i="11"/>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2" i="5"/>
  <c r="T18" i="16"/>
  <c r="S27" i="16"/>
  <c r="T27" i="16"/>
  <c r="U27" i="16"/>
  <c r="S28" i="16"/>
  <c r="T28" i="16"/>
  <c r="U28" i="16"/>
  <c r="S29" i="16"/>
  <c r="T29" i="16"/>
  <c r="U29" i="16"/>
  <c r="S30" i="16"/>
  <c r="T30" i="16"/>
  <c r="U30" i="16"/>
  <c r="S31" i="16"/>
  <c r="T31" i="16"/>
  <c r="U31" i="16"/>
  <c r="S32" i="16"/>
  <c r="T32" i="16"/>
  <c r="U32" i="16"/>
  <c r="S14" i="16"/>
  <c r="T14" i="16"/>
  <c r="U14" i="16"/>
  <c r="S15" i="16"/>
  <c r="T15" i="16"/>
  <c r="U15" i="16"/>
  <c r="S16" i="16"/>
  <c r="T16" i="16"/>
  <c r="U16" i="16"/>
  <c r="S17" i="16"/>
  <c r="T17" i="16"/>
  <c r="U17" i="16"/>
  <c r="S18" i="16"/>
  <c r="U18" i="16"/>
  <c r="S19" i="16"/>
  <c r="T19" i="16"/>
  <c r="U19" i="16"/>
  <c r="T13" i="16"/>
  <c r="U13" i="16"/>
  <c r="S13" i="16"/>
  <c r="P1" i="16"/>
  <c r="I1" i="12"/>
  <c r="B31" i="12" a="1"/>
  <c r="B31" i="12" s="1"/>
  <c r="C31" i="12" a="1"/>
  <c r="C31" i="12" s="1"/>
  <c r="E31" i="12" a="1"/>
  <c r="E31" i="12" s="1"/>
  <c r="F31" i="12" a="1"/>
  <c r="F31" i="12" s="1"/>
  <c r="G31" i="12" a="1"/>
  <c r="G31" i="12" s="1"/>
  <c r="I31" i="12" a="1"/>
  <c r="I31" i="12" s="1"/>
  <c r="J31" i="12" a="1"/>
  <c r="J31" i="12" s="1"/>
  <c r="J30" i="12" a="1"/>
  <c r="J30" i="12" s="1"/>
  <c r="I30" i="12" a="1"/>
  <c r="I30" i="12" s="1"/>
  <c r="G30" i="12" a="1"/>
  <c r="G30" i="12" s="1"/>
  <c r="F30" i="12" a="1"/>
  <c r="F30" i="12" s="1"/>
  <c r="E30" i="12" a="1"/>
  <c r="E30" i="12" s="1"/>
  <c r="C30" i="12" a="1"/>
  <c r="C30" i="12" s="1"/>
  <c r="B30" i="12" a="1"/>
  <c r="B30" i="12" s="1"/>
  <c r="M7" i="12"/>
  <c r="K7" i="12"/>
  <c r="I7" i="12"/>
  <c r="F7" i="12"/>
  <c r="D7" i="12"/>
  <c r="B7" i="12"/>
  <c r="D2" i="5"/>
  <c r="D3" i="5"/>
  <c r="D4" i="5"/>
  <c r="G366" i="5"/>
  <c r="F366" i="5"/>
  <c r="D366" i="5"/>
  <c r="C366" i="5"/>
  <c r="B366" i="5"/>
  <c r="G365" i="5"/>
  <c r="F365" i="5"/>
  <c r="D365" i="5"/>
  <c r="C365" i="5"/>
  <c r="B365" i="5"/>
  <c r="G364" i="5"/>
  <c r="F364" i="5"/>
  <c r="D364" i="5"/>
  <c r="C364" i="5"/>
  <c r="B364" i="5"/>
  <c r="G363" i="5"/>
  <c r="F363" i="5"/>
  <c r="D363" i="5"/>
  <c r="C363" i="5"/>
  <c r="B363" i="5"/>
  <c r="G362" i="5"/>
  <c r="F362" i="5"/>
  <c r="D362" i="5"/>
  <c r="C362" i="5"/>
  <c r="B362" i="5"/>
  <c r="G361" i="5"/>
  <c r="F361" i="5"/>
  <c r="D361" i="5"/>
  <c r="C361" i="5"/>
  <c r="B361" i="5"/>
  <c r="G360" i="5"/>
  <c r="F360" i="5"/>
  <c r="D360" i="5"/>
  <c r="C360" i="5"/>
  <c r="B360" i="5"/>
  <c r="G359" i="5"/>
  <c r="F359" i="5"/>
  <c r="D359" i="5"/>
  <c r="C359" i="5"/>
  <c r="B359" i="5"/>
  <c r="G358" i="5"/>
  <c r="F358" i="5"/>
  <c r="D358" i="5"/>
  <c r="C358" i="5"/>
  <c r="B358" i="5"/>
  <c r="G357" i="5"/>
  <c r="F357" i="5"/>
  <c r="D357" i="5"/>
  <c r="C357" i="5"/>
  <c r="B357" i="5"/>
  <c r="G356" i="5"/>
  <c r="F356" i="5"/>
  <c r="D356" i="5"/>
  <c r="C356" i="5"/>
  <c r="B356" i="5"/>
  <c r="G355" i="5"/>
  <c r="F355" i="5"/>
  <c r="D355" i="5"/>
  <c r="C355" i="5"/>
  <c r="B355" i="5"/>
  <c r="G354" i="5"/>
  <c r="F354" i="5"/>
  <c r="D354" i="5"/>
  <c r="C354" i="5"/>
  <c r="B354" i="5"/>
  <c r="G353" i="5"/>
  <c r="F353" i="5"/>
  <c r="D353" i="5"/>
  <c r="C353" i="5"/>
  <c r="B353" i="5"/>
  <c r="G352" i="5"/>
  <c r="F352" i="5"/>
  <c r="D352" i="5"/>
  <c r="C352" i="5"/>
  <c r="B352" i="5"/>
  <c r="G351" i="5"/>
  <c r="F351" i="5"/>
  <c r="D351" i="5"/>
  <c r="C351" i="5"/>
  <c r="B351" i="5"/>
  <c r="G350" i="5"/>
  <c r="F350" i="5"/>
  <c r="D350" i="5"/>
  <c r="C350" i="5"/>
  <c r="B350" i="5"/>
  <c r="G349" i="5"/>
  <c r="F349" i="5"/>
  <c r="D349" i="5"/>
  <c r="C349" i="5"/>
  <c r="B349" i="5"/>
  <c r="G348" i="5"/>
  <c r="F348" i="5"/>
  <c r="D348" i="5"/>
  <c r="C348" i="5"/>
  <c r="B348" i="5"/>
  <c r="G347" i="5"/>
  <c r="F347" i="5"/>
  <c r="D347" i="5"/>
  <c r="C347" i="5"/>
  <c r="B347" i="5"/>
  <c r="G346" i="5"/>
  <c r="F346" i="5"/>
  <c r="D346" i="5"/>
  <c r="C346" i="5"/>
  <c r="B346" i="5"/>
  <c r="G345" i="5"/>
  <c r="F345" i="5"/>
  <c r="D345" i="5"/>
  <c r="C345" i="5"/>
  <c r="B345" i="5"/>
  <c r="G344" i="5"/>
  <c r="F344" i="5"/>
  <c r="D344" i="5"/>
  <c r="C344" i="5"/>
  <c r="B344" i="5"/>
  <c r="G343" i="5"/>
  <c r="F343" i="5"/>
  <c r="D343" i="5"/>
  <c r="C343" i="5"/>
  <c r="B343" i="5"/>
  <c r="G342" i="5"/>
  <c r="F342" i="5"/>
  <c r="D342" i="5"/>
  <c r="C342" i="5"/>
  <c r="B342" i="5"/>
  <c r="G341" i="5"/>
  <c r="F341" i="5"/>
  <c r="D341" i="5"/>
  <c r="C341" i="5"/>
  <c r="B341" i="5"/>
  <c r="G340" i="5"/>
  <c r="F340" i="5"/>
  <c r="D340" i="5"/>
  <c r="C340" i="5"/>
  <c r="B340" i="5"/>
  <c r="G339" i="5"/>
  <c r="F339" i="5"/>
  <c r="D339" i="5"/>
  <c r="C339" i="5"/>
  <c r="B339" i="5"/>
  <c r="G338" i="5"/>
  <c r="F338" i="5"/>
  <c r="D338" i="5"/>
  <c r="C338" i="5"/>
  <c r="B338" i="5"/>
  <c r="G337" i="5"/>
  <c r="F337" i="5"/>
  <c r="D337" i="5"/>
  <c r="C337" i="5"/>
  <c r="B337" i="5"/>
  <c r="G336" i="5"/>
  <c r="F336" i="5"/>
  <c r="D336" i="5"/>
  <c r="C336" i="5"/>
  <c r="B336" i="5"/>
  <c r="G335" i="5"/>
  <c r="F335" i="5"/>
  <c r="D335" i="5"/>
  <c r="C335" i="5"/>
  <c r="B335" i="5"/>
  <c r="G334" i="5"/>
  <c r="F334" i="5"/>
  <c r="D334" i="5"/>
  <c r="C334" i="5"/>
  <c r="B334" i="5"/>
  <c r="G333" i="5"/>
  <c r="F333" i="5"/>
  <c r="D333" i="5"/>
  <c r="C333" i="5"/>
  <c r="B333" i="5"/>
  <c r="G332" i="5"/>
  <c r="F332" i="5"/>
  <c r="D332" i="5"/>
  <c r="C332" i="5"/>
  <c r="B332" i="5"/>
  <c r="G331" i="5"/>
  <c r="F331" i="5"/>
  <c r="D331" i="5"/>
  <c r="C331" i="5"/>
  <c r="B331" i="5"/>
  <c r="G330" i="5"/>
  <c r="F330" i="5"/>
  <c r="D330" i="5"/>
  <c r="C330" i="5"/>
  <c r="B330" i="5"/>
  <c r="G329" i="5"/>
  <c r="F329" i="5"/>
  <c r="D329" i="5"/>
  <c r="C329" i="5"/>
  <c r="B329" i="5"/>
  <c r="G328" i="5"/>
  <c r="F328" i="5"/>
  <c r="D328" i="5"/>
  <c r="C328" i="5"/>
  <c r="B328" i="5"/>
  <c r="G327" i="5"/>
  <c r="F327" i="5"/>
  <c r="D327" i="5"/>
  <c r="C327" i="5"/>
  <c r="B327" i="5"/>
  <c r="G326" i="5"/>
  <c r="F326" i="5"/>
  <c r="D326" i="5"/>
  <c r="C326" i="5"/>
  <c r="B326" i="5"/>
  <c r="G325" i="5"/>
  <c r="F325" i="5"/>
  <c r="D325" i="5"/>
  <c r="C325" i="5"/>
  <c r="B325" i="5"/>
  <c r="G324" i="5"/>
  <c r="F324" i="5"/>
  <c r="D324" i="5"/>
  <c r="C324" i="5"/>
  <c r="B324" i="5"/>
  <c r="G323" i="5"/>
  <c r="F323" i="5"/>
  <c r="D323" i="5"/>
  <c r="C323" i="5"/>
  <c r="B323" i="5"/>
  <c r="G322" i="5"/>
  <c r="F322" i="5"/>
  <c r="D322" i="5"/>
  <c r="C322" i="5"/>
  <c r="B322" i="5"/>
  <c r="G321" i="5"/>
  <c r="F321" i="5"/>
  <c r="D321" i="5"/>
  <c r="C321" i="5"/>
  <c r="B321" i="5"/>
  <c r="G320" i="5"/>
  <c r="F320" i="5"/>
  <c r="D320" i="5"/>
  <c r="C320" i="5"/>
  <c r="B320" i="5"/>
  <c r="G319" i="5"/>
  <c r="F319" i="5"/>
  <c r="D319" i="5"/>
  <c r="C319" i="5"/>
  <c r="B319" i="5"/>
  <c r="G318" i="5"/>
  <c r="F318" i="5"/>
  <c r="D318" i="5"/>
  <c r="C318" i="5"/>
  <c r="B318" i="5"/>
  <c r="G317" i="5"/>
  <c r="F317" i="5"/>
  <c r="D317" i="5"/>
  <c r="C317" i="5"/>
  <c r="B317" i="5"/>
  <c r="G316" i="5"/>
  <c r="F316" i="5"/>
  <c r="D316" i="5"/>
  <c r="C316" i="5"/>
  <c r="B316" i="5"/>
  <c r="G315" i="5"/>
  <c r="F315" i="5"/>
  <c r="D315" i="5"/>
  <c r="C315" i="5"/>
  <c r="B315" i="5"/>
  <c r="G314" i="5"/>
  <c r="F314" i="5"/>
  <c r="D314" i="5"/>
  <c r="C314" i="5"/>
  <c r="B314" i="5"/>
  <c r="G313" i="5"/>
  <c r="F313" i="5"/>
  <c r="D313" i="5"/>
  <c r="C313" i="5"/>
  <c r="B313" i="5"/>
  <c r="G312" i="5"/>
  <c r="F312" i="5"/>
  <c r="D312" i="5"/>
  <c r="C312" i="5"/>
  <c r="B312" i="5"/>
  <c r="G311" i="5"/>
  <c r="F311" i="5"/>
  <c r="D311" i="5"/>
  <c r="C311" i="5"/>
  <c r="B311" i="5"/>
  <c r="G310" i="5"/>
  <c r="F310" i="5"/>
  <c r="D310" i="5"/>
  <c r="C310" i="5"/>
  <c r="B310" i="5"/>
  <c r="G309" i="5"/>
  <c r="F309" i="5"/>
  <c r="D309" i="5"/>
  <c r="C309" i="5"/>
  <c r="B309" i="5"/>
  <c r="G308" i="5"/>
  <c r="F308" i="5"/>
  <c r="D308" i="5"/>
  <c r="C308" i="5"/>
  <c r="B308" i="5"/>
  <c r="G307" i="5"/>
  <c r="F307" i="5"/>
  <c r="D307" i="5"/>
  <c r="C307" i="5"/>
  <c r="B307" i="5"/>
  <c r="G306" i="5"/>
  <c r="F306" i="5"/>
  <c r="D306" i="5"/>
  <c r="C306" i="5"/>
  <c r="B306" i="5"/>
  <c r="G305" i="5"/>
  <c r="F305" i="5"/>
  <c r="D305" i="5"/>
  <c r="C305" i="5"/>
  <c r="B305" i="5"/>
  <c r="G304" i="5"/>
  <c r="F304" i="5"/>
  <c r="D304" i="5"/>
  <c r="C304" i="5"/>
  <c r="B304" i="5"/>
  <c r="G303" i="5"/>
  <c r="F303" i="5"/>
  <c r="D303" i="5"/>
  <c r="C303" i="5"/>
  <c r="B303" i="5"/>
  <c r="G302" i="5"/>
  <c r="F302" i="5"/>
  <c r="D302" i="5"/>
  <c r="C302" i="5"/>
  <c r="B302" i="5"/>
  <c r="G301" i="5"/>
  <c r="F301" i="5"/>
  <c r="D301" i="5"/>
  <c r="C301" i="5"/>
  <c r="B301" i="5"/>
  <c r="G300" i="5"/>
  <c r="F300" i="5"/>
  <c r="D300" i="5"/>
  <c r="C300" i="5"/>
  <c r="B300" i="5"/>
  <c r="G299" i="5"/>
  <c r="F299" i="5"/>
  <c r="D299" i="5"/>
  <c r="C299" i="5"/>
  <c r="B299" i="5"/>
  <c r="G298" i="5"/>
  <c r="F298" i="5"/>
  <c r="D298" i="5"/>
  <c r="C298" i="5"/>
  <c r="B298" i="5"/>
  <c r="G297" i="5"/>
  <c r="F297" i="5"/>
  <c r="D297" i="5"/>
  <c r="C297" i="5"/>
  <c r="B297" i="5"/>
  <c r="G296" i="5"/>
  <c r="F296" i="5"/>
  <c r="D296" i="5"/>
  <c r="C296" i="5"/>
  <c r="B296" i="5"/>
  <c r="G295" i="5"/>
  <c r="F295" i="5"/>
  <c r="D295" i="5"/>
  <c r="C295" i="5"/>
  <c r="B295" i="5"/>
  <c r="G294" i="5"/>
  <c r="F294" i="5"/>
  <c r="D294" i="5"/>
  <c r="C294" i="5"/>
  <c r="B294" i="5"/>
  <c r="G293" i="5"/>
  <c r="F293" i="5"/>
  <c r="D293" i="5"/>
  <c r="C293" i="5"/>
  <c r="B293" i="5"/>
  <c r="G292" i="5"/>
  <c r="F292" i="5"/>
  <c r="D292" i="5"/>
  <c r="C292" i="5"/>
  <c r="B292" i="5"/>
  <c r="G291" i="5"/>
  <c r="F291" i="5"/>
  <c r="D291" i="5"/>
  <c r="C291" i="5"/>
  <c r="B291" i="5"/>
  <c r="G290" i="5"/>
  <c r="F290" i="5"/>
  <c r="D290" i="5"/>
  <c r="C290" i="5"/>
  <c r="B290" i="5"/>
  <c r="G289" i="5"/>
  <c r="F289" i="5"/>
  <c r="D289" i="5"/>
  <c r="C289" i="5"/>
  <c r="B289" i="5"/>
  <c r="G288" i="5"/>
  <c r="F288" i="5"/>
  <c r="D288" i="5"/>
  <c r="C288" i="5"/>
  <c r="B288" i="5"/>
  <c r="G287" i="5"/>
  <c r="F287" i="5"/>
  <c r="D287" i="5"/>
  <c r="C287" i="5"/>
  <c r="B287" i="5"/>
  <c r="G286" i="5"/>
  <c r="F286" i="5"/>
  <c r="D286" i="5"/>
  <c r="C286" i="5"/>
  <c r="B286" i="5"/>
  <c r="G285" i="5"/>
  <c r="F285" i="5"/>
  <c r="D285" i="5"/>
  <c r="C285" i="5"/>
  <c r="B285" i="5"/>
  <c r="G284" i="5"/>
  <c r="F284" i="5"/>
  <c r="D284" i="5"/>
  <c r="C284" i="5"/>
  <c r="B284" i="5"/>
  <c r="G283" i="5"/>
  <c r="F283" i="5"/>
  <c r="D283" i="5"/>
  <c r="C283" i="5"/>
  <c r="B283" i="5"/>
  <c r="G282" i="5"/>
  <c r="F282" i="5"/>
  <c r="D282" i="5"/>
  <c r="C282" i="5"/>
  <c r="B282" i="5"/>
  <c r="G281" i="5"/>
  <c r="F281" i="5"/>
  <c r="D281" i="5"/>
  <c r="C281" i="5"/>
  <c r="B281" i="5"/>
  <c r="G280" i="5"/>
  <c r="F280" i="5"/>
  <c r="D280" i="5"/>
  <c r="C280" i="5"/>
  <c r="B280" i="5"/>
  <c r="G279" i="5"/>
  <c r="F279" i="5"/>
  <c r="D279" i="5"/>
  <c r="C279" i="5"/>
  <c r="B279" i="5"/>
  <c r="G278" i="5"/>
  <c r="F278" i="5"/>
  <c r="D278" i="5"/>
  <c r="C278" i="5"/>
  <c r="B278" i="5"/>
  <c r="G277" i="5"/>
  <c r="F277" i="5"/>
  <c r="D277" i="5"/>
  <c r="C277" i="5"/>
  <c r="B277" i="5"/>
  <c r="G276" i="5"/>
  <c r="F276" i="5"/>
  <c r="D276" i="5"/>
  <c r="C276" i="5"/>
  <c r="B276" i="5"/>
  <c r="G275" i="5"/>
  <c r="F275" i="5"/>
  <c r="D275" i="5"/>
  <c r="C275" i="5"/>
  <c r="B275" i="5"/>
  <c r="G274" i="5"/>
  <c r="F274" i="5"/>
  <c r="D274" i="5"/>
  <c r="C274" i="5"/>
  <c r="B274" i="5"/>
  <c r="G273" i="5"/>
  <c r="F273" i="5"/>
  <c r="D273" i="5"/>
  <c r="C273" i="5"/>
  <c r="B273" i="5"/>
  <c r="G272" i="5"/>
  <c r="F272" i="5"/>
  <c r="D272" i="5"/>
  <c r="C272" i="5"/>
  <c r="B272" i="5"/>
  <c r="G271" i="5"/>
  <c r="F271" i="5"/>
  <c r="D271" i="5"/>
  <c r="C271" i="5"/>
  <c r="B271" i="5"/>
  <c r="G270" i="5"/>
  <c r="F270" i="5"/>
  <c r="D270" i="5"/>
  <c r="C270" i="5"/>
  <c r="B270" i="5"/>
  <c r="G269" i="5"/>
  <c r="F269" i="5"/>
  <c r="D269" i="5"/>
  <c r="C269" i="5"/>
  <c r="B269" i="5"/>
  <c r="G268" i="5"/>
  <c r="F268" i="5"/>
  <c r="D268" i="5"/>
  <c r="C268" i="5"/>
  <c r="B268" i="5"/>
  <c r="G267" i="5"/>
  <c r="F267" i="5"/>
  <c r="D267" i="5"/>
  <c r="C267" i="5"/>
  <c r="B267" i="5"/>
  <c r="G266" i="5"/>
  <c r="F266" i="5"/>
  <c r="D266" i="5"/>
  <c r="C266" i="5"/>
  <c r="B266" i="5"/>
  <c r="G265" i="5"/>
  <c r="F265" i="5"/>
  <c r="D265" i="5"/>
  <c r="C265" i="5"/>
  <c r="B265" i="5"/>
  <c r="G264" i="5"/>
  <c r="F264" i="5"/>
  <c r="D264" i="5"/>
  <c r="C264" i="5"/>
  <c r="B264" i="5"/>
  <c r="G263" i="5"/>
  <c r="F263" i="5"/>
  <c r="D263" i="5"/>
  <c r="C263" i="5"/>
  <c r="B263" i="5"/>
  <c r="G262" i="5"/>
  <c r="F262" i="5"/>
  <c r="D262" i="5"/>
  <c r="C262" i="5"/>
  <c r="B262" i="5"/>
  <c r="G261" i="5"/>
  <c r="F261" i="5"/>
  <c r="D261" i="5"/>
  <c r="C261" i="5"/>
  <c r="B261" i="5"/>
  <c r="G260" i="5"/>
  <c r="F260" i="5"/>
  <c r="D260" i="5"/>
  <c r="C260" i="5"/>
  <c r="B260" i="5"/>
  <c r="G259" i="5"/>
  <c r="F259" i="5"/>
  <c r="D259" i="5"/>
  <c r="C259" i="5"/>
  <c r="B259" i="5"/>
  <c r="G258" i="5"/>
  <c r="F258" i="5"/>
  <c r="D258" i="5"/>
  <c r="C258" i="5"/>
  <c r="B258" i="5"/>
  <c r="G257" i="5"/>
  <c r="F257" i="5"/>
  <c r="D257" i="5"/>
  <c r="C257" i="5"/>
  <c r="B257" i="5"/>
  <c r="G256" i="5"/>
  <c r="F256" i="5"/>
  <c r="D256" i="5"/>
  <c r="C256" i="5"/>
  <c r="B256" i="5"/>
  <c r="G255" i="5"/>
  <c r="F255" i="5"/>
  <c r="D255" i="5"/>
  <c r="C255" i="5"/>
  <c r="B255" i="5"/>
  <c r="G254" i="5"/>
  <c r="F254" i="5"/>
  <c r="D254" i="5"/>
  <c r="C254" i="5"/>
  <c r="B254" i="5"/>
  <c r="G253" i="5"/>
  <c r="F253" i="5"/>
  <c r="D253" i="5"/>
  <c r="C253" i="5"/>
  <c r="B253" i="5"/>
  <c r="G252" i="5"/>
  <c r="F252" i="5"/>
  <c r="D252" i="5"/>
  <c r="C252" i="5"/>
  <c r="B252" i="5"/>
  <c r="G251" i="5"/>
  <c r="F251" i="5"/>
  <c r="D251" i="5"/>
  <c r="C251" i="5"/>
  <c r="B251" i="5"/>
  <c r="G250" i="5"/>
  <c r="F250" i="5"/>
  <c r="D250" i="5"/>
  <c r="C250" i="5"/>
  <c r="B250" i="5"/>
  <c r="G249" i="5"/>
  <c r="F249" i="5"/>
  <c r="D249" i="5"/>
  <c r="C249" i="5"/>
  <c r="B249" i="5"/>
  <c r="G248" i="5"/>
  <c r="F248" i="5"/>
  <c r="D248" i="5"/>
  <c r="C248" i="5"/>
  <c r="B248" i="5"/>
  <c r="G247" i="5"/>
  <c r="F247" i="5"/>
  <c r="D247" i="5"/>
  <c r="C247" i="5"/>
  <c r="B247" i="5"/>
  <c r="G246" i="5"/>
  <c r="F246" i="5"/>
  <c r="D246" i="5"/>
  <c r="C246" i="5"/>
  <c r="B246" i="5"/>
  <c r="G245" i="5"/>
  <c r="F245" i="5"/>
  <c r="D245" i="5"/>
  <c r="C245" i="5"/>
  <c r="B245" i="5"/>
  <c r="G244" i="5"/>
  <c r="F244" i="5"/>
  <c r="D244" i="5"/>
  <c r="C244" i="5"/>
  <c r="B244" i="5"/>
  <c r="G243" i="5"/>
  <c r="F243" i="5"/>
  <c r="D243" i="5"/>
  <c r="C243" i="5"/>
  <c r="B243" i="5"/>
  <c r="G242" i="5"/>
  <c r="F242" i="5"/>
  <c r="D242" i="5"/>
  <c r="C242" i="5"/>
  <c r="B242" i="5"/>
  <c r="G241" i="5"/>
  <c r="F241" i="5"/>
  <c r="D241" i="5"/>
  <c r="C241" i="5"/>
  <c r="B241" i="5"/>
  <c r="G240" i="5"/>
  <c r="F240" i="5"/>
  <c r="D240" i="5"/>
  <c r="C240" i="5"/>
  <c r="B240" i="5"/>
  <c r="G239" i="5"/>
  <c r="F239" i="5"/>
  <c r="D239" i="5"/>
  <c r="C239" i="5"/>
  <c r="B239" i="5"/>
  <c r="G238" i="5"/>
  <c r="F238" i="5"/>
  <c r="D238" i="5"/>
  <c r="C238" i="5"/>
  <c r="B238" i="5"/>
  <c r="G237" i="5"/>
  <c r="F237" i="5"/>
  <c r="D237" i="5"/>
  <c r="C237" i="5"/>
  <c r="B237" i="5"/>
  <c r="G236" i="5"/>
  <c r="F236" i="5"/>
  <c r="D236" i="5"/>
  <c r="C236" i="5"/>
  <c r="B236" i="5"/>
  <c r="G235" i="5"/>
  <c r="F235" i="5"/>
  <c r="D235" i="5"/>
  <c r="C235" i="5"/>
  <c r="B235" i="5"/>
  <c r="G234" i="5"/>
  <c r="F234" i="5"/>
  <c r="D234" i="5"/>
  <c r="C234" i="5"/>
  <c r="B234" i="5"/>
  <c r="G233" i="5"/>
  <c r="F233" i="5"/>
  <c r="D233" i="5"/>
  <c r="C233" i="5"/>
  <c r="B233" i="5"/>
  <c r="G232" i="5"/>
  <c r="F232" i="5"/>
  <c r="D232" i="5"/>
  <c r="C232" i="5"/>
  <c r="B232" i="5"/>
  <c r="G231" i="5"/>
  <c r="F231" i="5"/>
  <c r="D231" i="5"/>
  <c r="C231" i="5"/>
  <c r="B231" i="5"/>
  <c r="G230" i="5"/>
  <c r="F230" i="5"/>
  <c r="D230" i="5"/>
  <c r="C230" i="5"/>
  <c r="B230" i="5"/>
  <c r="G229" i="5"/>
  <c r="F229" i="5"/>
  <c r="D229" i="5"/>
  <c r="C229" i="5"/>
  <c r="B229" i="5"/>
  <c r="G228" i="5"/>
  <c r="F228" i="5"/>
  <c r="D228" i="5"/>
  <c r="C228" i="5"/>
  <c r="B228" i="5"/>
  <c r="G227" i="5"/>
  <c r="F227" i="5"/>
  <c r="D227" i="5"/>
  <c r="C227" i="5"/>
  <c r="B227" i="5"/>
  <c r="G226" i="5"/>
  <c r="F226" i="5"/>
  <c r="D226" i="5"/>
  <c r="C226" i="5"/>
  <c r="B226" i="5"/>
  <c r="G225" i="5"/>
  <c r="F225" i="5"/>
  <c r="D225" i="5"/>
  <c r="C225" i="5"/>
  <c r="B225" i="5"/>
  <c r="G224" i="5"/>
  <c r="F224" i="5"/>
  <c r="D224" i="5"/>
  <c r="C224" i="5"/>
  <c r="B224" i="5"/>
  <c r="G223" i="5"/>
  <c r="F223" i="5"/>
  <c r="D223" i="5"/>
  <c r="C223" i="5"/>
  <c r="B223" i="5"/>
  <c r="G222" i="5"/>
  <c r="F222" i="5"/>
  <c r="D222" i="5"/>
  <c r="C222" i="5"/>
  <c r="B222" i="5"/>
  <c r="G221" i="5"/>
  <c r="F221" i="5"/>
  <c r="D221" i="5"/>
  <c r="C221" i="5"/>
  <c r="B221" i="5"/>
  <c r="G220" i="5"/>
  <c r="F220" i="5"/>
  <c r="D220" i="5"/>
  <c r="C220" i="5"/>
  <c r="B220" i="5"/>
  <c r="G219" i="5"/>
  <c r="F219" i="5"/>
  <c r="D219" i="5"/>
  <c r="C219" i="5"/>
  <c r="B219" i="5"/>
  <c r="G218" i="5"/>
  <c r="F218" i="5"/>
  <c r="D218" i="5"/>
  <c r="C218" i="5"/>
  <c r="B218" i="5"/>
  <c r="G217" i="5"/>
  <c r="F217" i="5"/>
  <c r="D217" i="5"/>
  <c r="C217" i="5"/>
  <c r="B217" i="5"/>
  <c r="G216" i="5"/>
  <c r="F216" i="5"/>
  <c r="D216" i="5"/>
  <c r="C216" i="5"/>
  <c r="B216" i="5"/>
  <c r="G215" i="5"/>
  <c r="F215" i="5"/>
  <c r="D215" i="5"/>
  <c r="C215" i="5"/>
  <c r="B215" i="5"/>
  <c r="G214" i="5"/>
  <c r="F214" i="5"/>
  <c r="D214" i="5"/>
  <c r="C214" i="5"/>
  <c r="B214" i="5"/>
  <c r="G213" i="5"/>
  <c r="F213" i="5"/>
  <c r="D213" i="5"/>
  <c r="C213" i="5"/>
  <c r="B213" i="5"/>
  <c r="G212" i="5"/>
  <c r="F212" i="5"/>
  <c r="D212" i="5"/>
  <c r="C212" i="5"/>
  <c r="B212" i="5"/>
  <c r="G211" i="5"/>
  <c r="F211" i="5"/>
  <c r="D211" i="5"/>
  <c r="C211" i="5"/>
  <c r="B211" i="5"/>
  <c r="G210" i="5"/>
  <c r="F210" i="5"/>
  <c r="D210" i="5"/>
  <c r="C210" i="5"/>
  <c r="B210" i="5"/>
  <c r="G209" i="5"/>
  <c r="F209" i="5"/>
  <c r="D209" i="5"/>
  <c r="C209" i="5"/>
  <c r="B209" i="5"/>
  <c r="G208" i="5"/>
  <c r="F208" i="5"/>
  <c r="D208" i="5"/>
  <c r="C208" i="5"/>
  <c r="B208" i="5"/>
  <c r="G207" i="5"/>
  <c r="F207" i="5"/>
  <c r="D207" i="5"/>
  <c r="C207" i="5"/>
  <c r="B207" i="5"/>
  <c r="G206" i="5"/>
  <c r="F206" i="5"/>
  <c r="D206" i="5"/>
  <c r="C206" i="5"/>
  <c r="B206" i="5"/>
  <c r="G205" i="5"/>
  <c r="F205" i="5"/>
  <c r="D205" i="5"/>
  <c r="C205" i="5"/>
  <c r="B205" i="5"/>
  <c r="G204" i="5"/>
  <c r="F204" i="5"/>
  <c r="D204" i="5"/>
  <c r="C204" i="5"/>
  <c r="B204" i="5"/>
  <c r="G203" i="5"/>
  <c r="F203" i="5"/>
  <c r="D203" i="5"/>
  <c r="C203" i="5"/>
  <c r="B203" i="5"/>
  <c r="G202" i="5"/>
  <c r="F202" i="5"/>
  <c r="D202" i="5"/>
  <c r="C202" i="5"/>
  <c r="B202" i="5"/>
  <c r="G201" i="5"/>
  <c r="F201" i="5"/>
  <c r="D201" i="5"/>
  <c r="C201" i="5"/>
  <c r="B201" i="5"/>
  <c r="G200" i="5"/>
  <c r="F200" i="5"/>
  <c r="D200" i="5"/>
  <c r="C200" i="5"/>
  <c r="B200" i="5"/>
  <c r="G199" i="5"/>
  <c r="F199" i="5"/>
  <c r="D199" i="5"/>
  <c r="C199" i="5"/>
  <c r="B199" i="5"/>
  <c r="G198" i="5"/>
  <c r="F198" i="5"/>
  <c r="D198" i="5"/>
  <c r="C198" i="5"/>
  <c r="B198" i="5"/>
  <c r="G197" i="5"/>
  <c r="F197" i="5"/>
  <c r="D197" i="5"/>
  <c r="C197" i="5"/>
  <c r="B197" i="5"/>
  <c r="G196" i="5"/>
  <c r="F196" i="5"/>
  <c r="D196" i="5"/>
  <c r="C196" i="5"/>
  <c r="B196" i="5"/>
  <c r="G195" i="5"/>
  <c r="F195" i="5"/>
  <c r="D195" i="5"/>
  <c r="C195" i="5"/>
  <c r="B195" i="5"/>
  <c r="G194" i="5"/>
  <c r="F194" i="5"/>
  <c r="D194" i="5"/>
  <c r="C194" i="5"/>
  <c r="B194" i="5"/>
  <c r="G193" i="5"/>
  <c r="F193" i="5"/>
  <c r="D193" i="5"/>
  <c r="C193" i="5"/>
  <c r="B193" i="5"/>
  <c r="G192" i="5"/>
  <c r="F192" i="5"/>
  <c r="D192" i="5"/>
  <c r="C192" i="5"/>
  <c r="B192" i="5"/>
  <c r="G191" i="5"/>
  <c r="F191" i="5"/>
  <c r="D191" i="5"/>
  <c r="C191" i="5"/>
  <c r="B191" i="5"/>
  <c r="G190" i="5"/>
  <c r="F190" i="5"/>
  <c r="D190" i="5"/>
  <c r="C190" i="5"/>
  <c r="B190" i="5"/>
  <c r="G189" i="5"/>
  <c r="F189" i="5"/>
  <c r="D189" i="5"/>
  <c r="C189" i="5"/>
  <c r="B189" i="5"/>
  <c r="G188" i="5"/>
  <c r="F188" i="5"/>
  <c r="D188" i="5"/>
  <c r="C188" i="5"/>
  <c r="B188" i="5"/>
  <c r="G187" i="5"/>
  <c r="F187" i="5"/>
  <c r="D187" i="5"/>
  <c r="C187" i="5"/>
  <c r="B187" i="5"/>
  <c r="G186" i="5"/>
  <c r="F186" i="5"/>
  <c r="D186" i="5"/>
  <c r="C186" i="5"/>
  <c r="B186" i="5"/>
  <c r="G185" i="5"/>
  <c r="F185" i="5"/>
  <c r="D185" i="5"/>
  <c r="C185" i="5"/>
  <c r="B185" i="5"/>
  <c r="G184" i="5"/>
  <c r="F184" i="5"/>
  <c r="D184" i="5"/>
  <c r="C184" i="5"/>
  <c r="B184" i="5"/>
  <c r="G183" i="5"/>
  <c r="F183" i="5"/>
  <c r="D183" i="5"/>
  <c r="C183" i="5"/>
  <c r="B183" i="5"/>
  <c r="G182" i="5"/>
  <c r="F182" i="5"/>
  <c r="D182" i="5"/>
  <c r="C182" i="5"/>
  <c r="B182" i="5"/>
  <c r="G181" i="5"/>
  <c r="F181" i="5"/>
  <c r="D181" i="5"/>
  <c r="C181" i="5"/>
  <c r="B181" i="5"/>
  <c r="G180" i="5"/>
  <c r="F180" i="5"/>
  <c r="D180" i="5"/>
  <c r="C180" i="5"/>
  <c r="B180" i="5"/>
  <c r="G179" i="5"/>
  <c r="F179" i="5"/>
  <c r="D179" i="5"/>
  <c r="C179" i="5"/>
  <c r="B179" i="5"/>
  <c r="G178" i="5"/>
  <c r="F178" i="5"/>
  <c r="D178" i="5"/>
  <c r="C178" i="5"/>
  <c r="B178" i="5"/>
  <c r="G177" i="5"/>
  <c r="F177" i="5"/>
  <c r="D177" i="5"/>
  <c r="C177" i="5"/>
  <c r="B177" i="5"/>
  <c r="G176" i="5"/>
  <c r="F176" i="5"/>
  <c r="D176" i="5"/>
  <c r="C176" i="5"/>
  <c r="B176" i="5"/>
  <c r="G175" i="5"/>
  <c r="F175" i="5"/>
  <c r="D175" i="5"/>
  <c r="C175" i="5"/>
  <c r="B175" i="5"/>
  <c r="G174" i="5"/>
  <c r="F174" i="5"/>
  <c r="D174" i="5"/>
  <c r="C174" i="5"/>
  <c r="B174" i="5"/>
  <c r="G173" i="5"/>
  <c r="F173" i="5"/>
  <c r="D173" i="5"/>
  <c r="C173" i="5"/>
  <c r="B173" i="5"/>
  <c r="G172" i="5"/>
  <c r="F172" i="5"/>
  <c r="D172" i="5"/>
  <c r="C172" i="5"/>
  <c r="B172" i="5"/>
  <c r="G171" i="5"/>
  <c r="F171" i="5"/>
  <c r="D171" i="5"/>
  <c r="C171" i="5"/>
  <c r="B171" i="5"/>
  <c r="G170" i="5"/>
  <c r="F170" i="5"/>
  <c r="D170" i="5"/>
  <c r="C170" i="5"/>
  <c r="B170" i="5"/>
  <c r="G169" i="5"/>
  <c r="F169" i="5"/>
  <c r="D169" i="5"/>
  <c r="C169" i="5"/>
  <c r="B169" i="5"/>
  <c r="G168" i="5"/>
  <c r="F168" i="5"/>
  <c r="D168" i="5"/>
  <c r="C168" i="5"/>
  <c r="B168" i="5"/>
  <c r="G167" i="5"/>
  <c r="F167" i="5"/>
  <c r="D167" i="5"/>
  <c r="C167" i="5"/>
  <c r="B167" i="5"/>
  <c r="G166" i="5"/>
  <c r="F166" i="5"/>
  <c r="D166" i="5"/>
  <c r="C166" i="5"/>
  <c r="B166" i="5"/>
  <c r="G165" i="5"/>
  <c r="F165" i="5"/>
  <c r="D165" i="5"/>
  <c r="C165" i="5"/>
  <c r="B165" i="5"/>
  <c r="G164" i="5"/>
  <c r="F164" i="5"/>
  <c r="D164" i="5"/>
  <c r="C164" i="5"/>
  <c r="B164" i="5"/>
  <c r="G163" i="5"/>
  <c r="F163" i="5"/>
  <c r="D163" i="5"/>
  <c r="C163" i="5"/>
  <c r="B163" i="5"/>
  <c r="G162" i="5"/>
  <c r="F162" i="5"/>
  <c r="D162" i="5"/>
  <c r="C162" i="5"/>
  <c r="B162" i="5"/>
  <c r="G161" i="5"/>
  <c r="F161" i="5"/>
  <c r="D161" i="5"/>
  <c r="C161" i="5"/>
  <c r="B161" i="5"/>
  <c r="G160" i="5"/>
  <c r="F160" i="5"/>
  <c r="D160" i="5"/>
  <c r="C160" i="5"/>
  <c r="B160" i="5"/>
  <c r="G159" i="5"/>
  <c r="F159" i="5"/>
  <c r="D159" i="5"/>
  <c r="C159" i="5"/>
  <c r="B159" i="5"/>
  <c r="G158" i="5"/>
  <c r="F158" i="5"/>
  <c r="D158" i="5"/>
  <c r="C158" i="5"/>
  <c r="B158" i="5"/>
  <c r="G157" i="5"/>
  <c r="F157" i="5"/>
  <c r="D157" i="5"/>
  <c r="C157" i="5"/>
  <c r="B157" i="5"/>
  <c r="G156" i="5"/>
  <c r="F156" i="5"/>
  <c r="D156" i="5"/>
  <c r="C156" i="5"/>
  <c r="B156" i="5"/>
  <c r="G155" i="5"/>
  <c r="F155" i="5"/>
  <c r="D155" i="5"/>
  <c r="C155" i="5"/>
  <c r="B155" i="5"/>
  <c r="G154" i="5"/>
  <c r="F154" i="5"/>
  <c r="D154" i="5"/>
  <c r="C154" i="5"/>
  <c r="B154" i="5"/>
  <c r="G153" i="5"/>
  <c r="F153" i="5"/>
  <c r="D153" i="5"/>
  <c r="C153" i="5"/>
  <c r="B153" i="5"/>
  <c r="G152" i="5"/>
  <c r="F152" i="5"/>
  <c r="D152" i="5"/>
  <c r="C152" i="5"/>
  <c r="B152" i="5"/>
  <c r="G151" i="5"/>
  <c r="F151" i="5"/>
  <c r="D151" i="5"/>
  <c r="C151" i="5"/>
  <c r="B151" i="5"/>
  <c r="G150" i="5"/>
  <c r="F150" i="5"/>
  <c r="D150" i="5"/>
  <c r="C150" i="5"/>
  <c r="B150" i="5"/>
  <c r="G149" i="5"/>
  <c r="F149" i="5"/>
  <c r="D149" i="5"/>
  <c r="C149" i="5"/>
  <c r="B149" i="5"/>
  <c r="G148" i="5"/>
  <c r="F148" i="5"/>
  <c r="D148" i="5"/>
  <c r="C148" i="5"/>
  <c r="B148" i="5"/>
  <c r="G147" i="5"/>
  <c r="F147" i="5"/>
  <c r="D147" i="5"/>
  <c r="C147" i="5"/>
  <c r="B147" i="5"/>
  <c r="G146" i="5"/>
  <c r="F146" i="5"/>
  <c r="D146" i="5"/>
  <c r="C146" i="5"/>
  <c r="B146" i="5"/>
  <c r="G145" i="5"/>
  <c r="F145" i="5"/>
  <c r="D145" i="5"/>
  <c r="C145" i="5"/>
  <c r="B145" i="5"/>
  <c r="G144" i="5"/>
  <c r="F144" i="5"/>
  <c r="D144" i="5"/>
  <c r="C144" i="5"/>
  <c r="B144" i="5"/>
  <c r="G143" i="5"/>
  <c r="F143" i="5"/>
  <c r="D143" i="5"/>
  <c r="C143" i="5"/>
  <c r="B143" i="5"/>
  <c r="G142" i="5"/>
  <c r="F142" i="5"/>
  <c r="D142" i="5"/>
  <c r="C142" i="5"/>
  <c r="B142" i="5"/>
  <c r="G141" i="5"/>
  <c r="F141" i="5"/>
  <c r="D141" i="5"/>
  <c r="C141" i="5"/>
  <c r="B141" i="5"/>
  <c r="G140" i="5"/>
  <c r="F140" i="5"/>
  <c r="D140" i="5"/>
  <c r="C140" i="5"/>
  <c r="B140" i="5"/>
  <c r="G139" i="5"/>
  <c r="F139" i="5"/>
  <c r="D139" i="5"/>
  <c r="C139" i="5"/>
  <c r="B139" i="5"/>
  <c r="G138" i="5"/>
  <c r="F138" i="5"/>
  <c r="D138" i="5"/>
  <c r="C138" i="5"/>
  <c r="B138" i="5"/>
  <c r="G137" i="5"/>
  <c r="F137" i="5"/>
  <c r="D137" i="5"/>
  <c r="C137" i="5"/>
  <c r="B137" i="5"/>
  <c r="G136" i="5"/>
  <c r="F136" i="5"/>
  <c r="D136" i="5"/>
  <c r="C136" i="5"/>
  <c r="B136" i="5"/>
  <c r="G135" i="5"/>
  <c r="F135" i="5"/>
  <c r="D135" i="5"/>
  <c r="C135" i="5"/>
  <c r="B135" i="5"/>
  <c r="G134" i="5"/>
  <c r="F134" i="5"/>
  <c r="D134" i="5"/>
  <c r="C134" i="5"/>
  <c r="B134" i="5"/>
  <c r="G133" i="5"/>
  <c r="F133" i="5"/>
  <c r="D133" i="5"/>
  <c r="C133" i="5"/>
  <c r="B133" i="5"/>
  <c r="G132" i="5"/>
  <c r="F132" i="5"/>
  <c r="D132" i="5"/>
  <c r="C132" i="5"/>
  <c r="B132" i="5"/>
  <c r="G131" i="5"/>
  <c r="F131" i="5"/>
  <c r="D131" i="5"/>
  <c r="C131" i="5"/>
  <c r="B131" i="5"/>
  <c r="G130" i="5"/>
  <c r="F130" i="5"/>
  <c r="D130" i="5"/>
  <c r="C130" i="5"/>
  <c r="B130" i="5"/>
  <c r="G129" i="5"/>
  <c r="F129" i="5"/>
  <c r="D129" i="5"/>
  <c r="C129" i="5"/>
  <c r="B129" i="5"/>
  <c r="G128" i="5"/>
  <c r="F128" i="5"/>
  <c r="D128" i="5"/>
  <c r="C128" i="5"/>
  <c r="B128" i="5"/>
  <c r="G127" i="5"/>
  <c r="F127" i="5"/>
  <c r="D127" i="5"/>
  <c r="C127" i="5"/>
  <c r="B127" i="5"/>
  <c r="G126" i="5"/>
  <c r="F126" i="5"/>
  <c r="D126" i="5"/>
  <c r="C126" i="5"/>
  <c r="B126" i="5"/>
  <c r="G125" i="5"/>
  <c r="F125" i="5"/>
  <c r="D125" i="5"/>
  <c r="C125" i="5"/>
  <c r="B125" i="5"/>
  <c r="G124" i="5"/>
  <c r="F124" i="5"/>
  <c r="D124" i="5"/>
  <c r="C124" i="5"/>
  <c r="B124" i="5"/>
  <c r="G123" i="5"/>
  <c r="F123" i="5"/>
  <c r="D123" i="5"/>
  <c r="C123" i="5"/>
  <c r="B123" i="5"/>
  <c r="G122" i="5"/>
  <c r="F122" i="5"/>
  <c r="D122" i="5"/>
  <c r="C122" i="5"/>
  <c r="B122" i="5"/>
  <c r="G121" i="5"/>
  <c r="F121" i="5"/>
  <c r="D121" i="5"/>
  <c r="C121" i="5"/>
  <c r="B121" i="5"/>
  <c r="G120" i="5"/>
  <c r="F120" i="5"/>
  <c r="D120" i="5"/>
  <c r="C120" i="5"/>
  <c r="B120" i="5"/>
  <c r="G119" i="5"/>
  <c r="F119" i="5"/>
  <c r="D119" i="5"/>
  <c r="C119" i="5"/>
  <c r="B119" i="5"/>
  <c r="G118" i="5"/>
  <c r="F118" i="5"/>
  <c r="D118" i="5"/>
  <c r="C118" i="5"/>
  <c r="B118" i="5"/>
  <c r="G117" i="5"/>
  <c r="F117" i="5"/>
  <c r="D117" i="5"/>
  <c r="C117" i="5"/>
  <c r="B117" i="5"/>
  <c r="G116" i="5"/>
  <c r="F116" i="5"/>
  <c r="D116" i="5"/>
  <c r="C116" i="5"/>
  <c r="B116" i="5"/>
  <c r="G115" i="5"/>
  <c r="F115" i="5"/>
  <c r="D115" i="5"/>
  <c r="C115" i="5"/>
  <c r="B115" i="5"/>
  <c r="G114" i="5"/>
  <c r="F114" i="5"/>
  <c r="D114" i="5"/>
  <c r="C114" i="5"/>
  <c r="B114" i="5"/>
  <c r="G113" i="5"/>
  <c r="F113" i="5"/>
  <c r="D113" i="5"/>
  <c r="C113" i="5"/>
  <c r="B113" i="5"/>
  <c r="G112" i="5"/>
  <c r="F112" i="5"/>
  <c r="D112" i="5"/>
  <c r="C112" i="5"/>
  <c r="B112" i="5"/>
  <c r="G111" i="5"/>
  <c r="F111" i="5"/>
  <c r="D111" i="5"/>
  <c r="C111" i="5"/>
  <c r="B111" i="5"/>
  <c r="G110" i="5"/>
  <c r="F110" i="5"/>
  <c r="D110" i="5"/>
  <c r="C110" i="5"/>
  <c r="B110" i="5"/>
  <c r="G109" i="5"/>
  <c r="F109" i="5"/>
  <c r="D109" i="5"/>
  <c r="C109" i="5"/>
  <c r="B109" i="5"/>
  <c r="G108" i="5"/>
  <c r="F108" i="5"/>
  <c r="D108" i="5"/>
  <c r="C108" i="5"/>
  <c r="B108" i="5"/>
  <c r="G107" i="5"/>
  <c r="F107" i="5"/>
  <c r="D107" i="5"/>
  <c r="C107" i="5"/>
  <c r="B107" i="5"/>
  <c r="G106" i="5"/>
  <c r="F106" i="5"/>
  <c r="D106" i="5"/>
  <c r="C106" i="5"/>
  <c r="B106" i="5"/>
  <c r="G105" i="5"/>
  <c r="F105" i="5"/>
  <c r="D105" i="5"/>
  <c r="C105" i="5"/>
  <c r="B105" i="5"/>
  <c r="G104" i="5"/>
  <c r="F104" i="5"/>
  <c r="D104" i="5"/>
  <c r="C104" i="5"/>
  <c r="B104" i="5"/>
  <c r="G103" i="5"/>
  <c r="F103" i="5"/>
  <c r="D103" i="5"/>
  <c r="C103" i="5"/>
  <c r="B103" i="5"/>
  <c r="G102" i="5"/>
  <c r="F102" i="5"/>
  <c r="D102" i="5"/>
  <c r="C102" i="5"/>
  <c r="B102" i="5"/>
  <c r="G101" i="5"/>
  <c r="F101" i="5"/>
  <c r="D101" i="5"/>
  <c r="C101" i="5"/>
  <c r="B101" i="5"/>
  <c r="G100" i="5"/>
  <c r="F100" i="5"/>
  <c r="D100" i="5"/>
  <c r="C100" i="5"/>
  <c r="B100" i="5"/>
  <c r="G99" i="5"/>
  <c r="F99" i="5"/>
  <c r="D99" i="5"/>
  <c r="C99" i="5"/>
  <c r="B99" i="5"/>
  <c r="G98" i="5"/>
  <c r="F98" i="5"/>
  <c r="D98" i="5"/>
  <c r="C98" i="5"/>
  <c r="B98" i="5"/>
  <c r="G97" i="5"/>
  <c r="F97" i="5"/>
  <c r="D97" i="5"/>
  <c r="C97" i="5"/>
  <c r="B97" i="5"/>
  <c r="G96" i="5"/>
  <c r="F96" i="5"/>
  <c r="D96" i="5"/>
  <c r="C96" i="5"/>
  <c r="B96" i="5"/>
  <c r="G95" i="5"/>
  <c r="F95" i="5"/>
  <c r="D95" i="5"/>
  <c r="C95" i="5"/>
  <c r="B95" i="5"/>
  <c r="G94" i="5"/>
  <c r="F94" i="5"/>
  <c r="D94" i="5"/>
  <c r="C94" i="5"/>
  <c r="B94" i="5"/>
  <c r="G93" i="5"/>
  <c r="F93" i="5"/>
  <c r="D93" i="5"/>
  <c r="C93" i="5"/>
  <c r="B93" i="5"/>
  <c r="G92" i="5"/>
  <c r="F92" i="5"/>
  <c r="D92" i="5"/>
  <c r="C92" i="5"/>
  <c r="B92" i="5"/>
  <c r="G91" i="5"/>
  <c r="F91" i="5"/>
  <c r="D91" i="5"/>
  <c r="C91" i="5"/>
  <c r="B91" i="5"/>
  <c r="G90" i="5"/>
  <c r="F90" i="5"/>
  <c r="D90" i="5"/>
  <c r="C90" i="5"/>
  <c r="B90" i="5"/>
  <c r="G89" i="5"/>
  <c r="F89" i="5"/>
  <c r="D89" i="5"/>
  <c r="C89" i="5"/>
  <c r="B89" i="5"/>
  <c r="G88" i="5"/>
  <c r="F88" i="5"/>
  <c r="D88" i="5"/>
  <c r="C88" i="5"/>
  <c r="B88" i="5"/>
  <c r="G87" i="5"/>
  <c r="F87" i="5"/>
  <c r="D87" i="5"/>
  <c r="C87" i="5"/>
  <c r="B87" i="5"/>
  <c r="G86" i="5"/>
  <c r="F86" i="5"/>
  <c r="D86" i="5"/>
  <c r="C86" i="5"/>
  <c r="B86" i="5"/>
  <c r="G85" i="5"/>
  <c r="F85" i="5"/>
  <c r="D85" i="5"/>
  <c r="C85" i="5"/>
  <c r="B85" i="5"/>
  <c r="G84" i="5"/>
  <c r="F84" i="5"/>
  <c r="D84" i="5"/>
  <c r="C84" i="5"/>
  <c r="B84" i="5"/>
  <c r="G83" i="5"/>
  <c r="F83" i="5"/>
  <c r="D83" i="5"/>
  <c r="C83" i="5"/>
  <c r="B83" i="5"/>
  <c r="G82" i="5"/>
  <c r="F82" i="5"/>
  <c r="D82" i="5"/>
  <c r="C82" i="5"/>
  <c r="B82" i="5"/>
  <c r="G81" i="5"/>
  <c r="F81" i="5"/>
  <c r="D81" i="5"/>
  <c r="C81" i="5"/>
  <c r="B81" i="5"/>
  <c r="G80" i="5"/>
  <c r="F80" i="5"/>
  <c r="D80" i="5"/>
  <c r="C80" i="5"/>
  <c r="B80" i="5"/>
  <c r="G79" i="5"/>
  <c r="F79" i="5"/>
  <c r="D79" i="5"/>
  <c r="C79" i="5"/>
  <c r="B79" i="5"/>
  <c r="G78" i="5"/>
  <c r="F78" i="5"/>
  <c r="D78" i="5"/>
  <c r="C78" i="5"/>
  <c r="B78" i="5"/>
  <c r="G77" i="5"/>
  <c r="F77" i="5"/>
  <c r="D77" i="5"/>
  <c r="C77" i="5"/>
  <c r="B77" i="5"/>
  <c r="G76" i="5"/>
  <c r="F76" i="5"/>
  <c r="D76" i="5"/>
  <c r="C76" i="5"/>
  <c r="B76" i="5"/>
  <c r="G75" i="5"/>
  <c r="F75" i="5"/>
  <c r="D75" i="5"/>
  <c r="C75" i="5"/>
  <c r="B75" i="5"/>
  <c r="G74" i="5"/>
  <c r="F74" i="5"/>
  <c r="D74" i="5"/>
  <c r="C74" i="5"/>
  <c r="B74" i="5"/>
  <c r="G73" i="5"/>
  <c r="F73" i="5"/>
  <c r="D73" i="5"/>
  <c r="C73" i="5"/>
  <c r="B73" i="5"/>
  <c r="G72" i="5"/>
  <c r="F72" i="5"/>
  <c r="D72" i="5"/>
  <c r="C72" i="5"/>
  <c r="B72" i="5"/>
  <c r="G71" i="5"/>
  <c r="F71" i="5"/>
  <c r="D71" i="5"/>
  <c r="C71" i="5"/>
  <c r="B71" i="5"/>
  <c r="G70" i="5"/>
  <c r="F70" i="5"/>
  <c r="D70" i="5"/>
  <c r="C70" i="5"/>
  <c r="B70" i="5"/>
  <c r="G69" i="5"/>
  <c r="F69" i="5"/>
  <c r="D69" i="5"/>
  <c r="C69" i="5"/>
  <c r="B69" i="5"/>
  <c r="G68" i="5"/>
  <c r="F68" i="5"/>
  <c r="D68" i="5"/>
  <c r="C68" i="5"/>
  <c r="B68" i="5"/>
  <c r="G67" i="5"/>
  <c r="F67" i="5"/>
  <c r="D67" i="5"/>
  <c r="C67" i="5"/>
  <c r="B67" i="5"/>
  <c r="G66" i="5"/>
  <c r="F66" i="5"/>
  <c r="D66" i="5"/>
  <c r="C66" i="5"/>
  <c r="B66" i="5"/>
  <c r="G65" i="5"/>
  <c r="F65" i="5"/>
  <c r="D65" i="5"/>
  <c r="C65" i="5"/>
  <c r="B65" i="5"/>
  <c r="G64" i="5"/>
  <c r="F64" i="5"/>
  <c r="D64" i="5"/>
  <c r="C64" i="5"/>
  <c r="B64" i="5"/>
  <c r="G63" i="5"/>
  <c r="F63" i="5"/>
  <c r="D63" i="5"/>
  <c r="C63" i="5"/>
  <c r="B63" i="5"/>
  <c r="G62" i="5"/>
  <c r="F62" i="5"/>
  <c r="D62" i="5"/>
  <c r="C62" i="5"/>
  <c r="B62" i="5"/>
  <c r="G61" i="5"/>
  <c r="F61" i="5"/>
  <c r="D61" i="5"/>
  <c r="C61" i="5"/>
  <c r="B61" i="5"/>
  <c r="G60" i="5"/>
  <c r="F60" i="5"/>
  <c r="D60" i="5"/>
  <c r="C60" i="5"/>
  <c r="B60" i="5"/>
  <c r="G59" i="5"/>
  <c r="F59" i="5"/>
  <c r="D59" i="5"/>
  <c r="C59" i="5"/>
  <c r="B59" i="5"/>
  <c r="G58" i="5"/>
  <c r="F58" i="5"/>
  <c r="D58" i="5"/>
  <c r="C58" i="5"/>
  <c r="B58" i="5"/>
  <c r="G57" i="5"/>
  <c r="F57" i="5"/>
  <c r="D57" i="5"/>
  <c r="C57" i="5"/>
  <c r="B57" i="5"/>
  <c r="G56" i="5"/>
  <c r="F56" i="5"/>
  <c r="D56" i="5"/>
  <c r="C56" i="5"/>
  <c r="B56" i="5"/>
  <c r="G55" i="5"/>
  <c r="F55" i="5"/>
  <c r="D55" i="5"/>
  <c r="C55" i="5"/>
  <c r="B55" i="5"/>
  <c r="G54" i="5"/>
  <c r="F54" i="5"/>
  <c r="D54" i="5"/>
  <c r="C54" i="5"/>
  <c r="B54" i="5"/>
  <c r="G53" i="5"/>
  <c r="F53" i="5"/>
  <c r="D53" i="5"/>
  <c r="C53" i="5"/>
  <c r="B53" i="5"/>
  <c r="G52" i="5"/>
  <c r="F52" i="5"/>
  <c r="D52" i="5"/>
  <c r="C52" i="5"/>
  <c r="B52" i="5"/>
  <c r="G51" i="5"/>
  <c r="F51" i="5"/>
  <c r="D51" i="5"/>
  <c r="C51" i="5"/>
  <c r="B51" i="5"/>
  <c r="G50" i="5"/>
  <c r="F50" i="5"/>
  <c r="D50" i="5"/>
  <c r="C50" i="5"/>
  <c r="B50" i="5"/>
  <c r="G49" i="5"/>
  <c r="F49" i="5"/>
  <c r="D49" i="5"/>
  <c r="C49" i="5"/>
  <c r="B49" i="5"/>
  <c r="G48" i="5"/>
  <c r="F48" i="5"/>
  <c r="D48" i="5"/>
  <c r="C48" i="5"/>
  <c r="B48" i="5"/>
  <c r="G47" i="5"/>
  <c r="F47" i="5"/>
  <c r="D47" i="5"/>
  <c r="C47" i="5"/>
  <c r="B47" i="5"/>
  <c r="G46" i="5"/>
  <c r="F46" i="5"/>
  <c r="D46" i="5"/>
  <c r="C46" i="5"/>
  <c r="B46" i="5"/>
  <c r="G45" i="5"/>
  <c r="F45" i="5"/>
  <c r="D45" i="5"/>
  <c r="C45" i="5"/>
  <c r="B45" i="5"/>
  <c r="G44" i="5"/>
  <c r="F44" i="5"/>
  <c r="D44" i="5"/>
  <c r="C44" i="5"/>
  <c r="B44" i="5"/>
  <c r="G43" i="5"/>
  <c r="F43" i="5"/>
  <c r="D43" i="5"/>
  <c r="C43" i="5"/>
  <c r="B43" i="5"/>
  <c r="G42" i="5"/>
  <c r="F42" i="5"/>
  <c r="D42" i="5"/>
  <c r="C42" i="5"/>
  <c r="B42" i="5"/>
  <c r="G41" i="5"/>
  <c r="F41" i="5"/>
  <c r="D41" i="5"/>
  <c r="C41" i="5"/>
  <c r="B41" i="5"/>
  <c r="G40" i="5"/>
  <c r="F40" i="5"/>
  <c r="D40" i="5"/>
  <c r="C40" i="5"/>
  <c r="B40" i="5"/>
  <c r="G39" i="5"/>
  <c r="F39" i="5"/>
  <c r="D39" i="5"/>
  <c r="C39" i="5"/>
  <c r="B39" i="5"/>
  <c r="G38" i="5"/>
  <c r="F38" i="5"/>
  <c r="D38" i="5"/>
  <c r="C38" i="5"/>
  <c r="B38" i="5"/>
  <c r="G37" i="5"/>
  <c r="F37" i="5"/>
  <c r="D37" i="5"/>
  <c r="C37" i="5"/>
  <c r="B37" i="5"/>
  <c r="G36" i="5"/>
  <c r="F36" i="5"/>
  <c r="D36" i="5"/>
  <c r="C36" i="5"/>
  <c r="B36" i="5"/>
  <c r="G35" i="5"/>
  <c r="F35" i="5"/>
  <c r="D35" i="5"/>
  <c r="C35" i="5"/>
  <c r="B35" i="5"/>
  <c r="G34" i="5"/>
  <c r="F34" i="5"/>
  <c r="D34" i="5"/>
  <c r="C34" i="5"/>
  <c r="B34" i="5"/>
  <c r="G33" i="5"/>
  <c r="F33" i="5"/>
  <c r="D33" i="5"/>
  <c r="C33" i="5"/>
  <c r="B33" i="5"/>
  <c r="G32" i="5"/>
  <c r="F32" i="5"/>
  <c r="D32" i="5"/>
  <c r="C32" i="5"/>
  <c r="B32" i="5"/>
  <c r="G31" i="5"/>
  <c r="F31" i="5"/>
  <c r="D31" i="5"/>
  <c r="C31" i="5"/>
  <c r="B31" i="5"/>
  <c r="G30" i="5"/>
  <c r="F30" i="5"/>
  <c r="D30" i="5"/>
  <c r="C30" i="5"/>
  <c r="B30" i="5"/>
  <c r="G29" i="5"/>
  <c r="F29" i="5"/>
  <c r="D29" i="5"/>
  <c r="C29" i="5"/>
  <c r="B29" i="5"/>
  <c r="G28" i="5"/>
  <c r="F28" i="5"/>
  <c r="D28" i="5"/>
  <c r="C28" i="5"/>
  <c r="B28" i="5"/>
  <c r="G27" i="5"/>
  <c r="F27" i="5"/>
  <c r="D27" i="5"/>
  <c r="C27" i="5"/>
  <c r="B27" i="5"/>
  <c r="G26" i="5"/>
  <c r="F26" i="5"/>
  <c r="D26" i="5"/>
  <c r="C26" i="5"/>
  <c r="B26" i="5"/>
  <c r="G25" i="5"/>
  <c r="F25" i="5"/>
  <c r="D25" i="5"/>
  <c r="C25" i="5"/>
  <c r="B25" i="5"/>
  <c r="G24" i="5"/>
  <c r="F24" i="5"/>
  <c r="D24" i="5"/>
  <c r="C24" i="5"/>
  <c r="B24" i="5"/>
  <c r="G23" i="5"/>
  <c r="F23" i="5"/>
  <c r="D23" i="5"/>
  <c r="C23" i="5"/>
  <c r="B23" i="5"/>
  <c r="G22" i="5"/>
  <c r="F22" i="5"/>
  <c r="D22" i="5"/>
  <c r="C22" i="5"/>
  <c r="B22" i="5"/>
  <c r="G21" i="5"/>
  <c r="F21" i="5"/>
  <c r="D21" i="5"/>
  <c r="C21" i="5"/>
  <c r="B21" i="5"/>
  <c r="G20" i="5"/>
  <c r="F20" i="5"/>
  <c r="D20" i="5"/>
  <c r="C20" i="5"/>
  <c r="B20" i="5"/>
  <c r="G19" i="5"/>
  <c r="F19" i="5"/>
  <c r="D19" i="5"/>
  <c r="C19" i="5"/>
  <c r="B19" i="5"/>
  <c r="G18" i="5"/>
  <c r="F18" i="5"/>
  <c r="D18" i="5"/>
  <c r="C18" i="5"/>
  <c r="B18" i="5"/>
  <c r="G17" i="5"/>
  <c r="F17" i="5"/>
  <c r="D17" i="5"/>
  <c r="C17" i="5"/>
  <c r="B17" i="5"/>
  <c r="G16" i="5"/>
  <c r="F16" i="5"/>
  <c r="D16" i="5"/>
  <c r="C16" i="5"/>
  <c r="B16" i="5"/>
  <c r="G15" i="5"/>
  <c r="F15" i="5"/>
  <c r="C15" i="5"/>
  <c r="B15" i="5"/>
  <c r="G14" i="5"/>
  <c r="F14" i="5"/>
  <c r="D14" i="5"/>
  <c r="C14" i="5"/>
  <c r="B14" i="5"/>
  <c r="G13" i="5"/>
  <c r="F13" i="5"/>
  <c r="D13" i="5"/>
  <c r="C13" i="5"/>
  <c r="B13" i="5"/>
  <c r="G12" i="5"/>
  <c r="F12" i="5"/>
  <c r="D12" i="5"/>
  <c r="C12" i="5"/>
  <c r="B12" i="5"/>
  <c r="G11" i="5"/>
  <c r="F11" i="5"/>
  <c r="D11" i="5"/>
  <c r="C11" i="5"/>
  <c r="B11" i="5"/>
  <c r="G10" i="5"/>
  <c r="F10" i="5"/>
  <c r="D10" i="5"/>
  <c r="C10" i="5"/>
  <c r="B10" i="5"/>
  <c r="G9" i="5"/>
  <c r="F9" i="5"/>
  <c r="D9" i="5"/>
  <c r="C9" i="5"/>
  <c r="B9" i="5"/>
  <c r="G8" i="5"/>
  <c r="F8" i="5"/>
  <c r="D8" i="5"/>
  <c r="C8" i="5"/>
  <c r="B8" i="5"/>
  <c r="G7" i="5"/>
  <c r="F7" i="5"/>
  <c r="D7" i="5"/>
  <c r="C7" i="5"/>
  <c r="B7" i="5"/>
  <c r="G6" i="5"/>
  <c r="F6" i="5"/>
  <c r="D6" i="5"/>
  <c r="C6" i="5"/>
  <c r="B6" i="5"/>
  <c r="G5" i="5"/>
  <c r="F5" i="5"/>
  <c r="D5" i="5"/>
  <c r="C5" i="5"/>
  <c r="B5" i="5"/>
  <c r="G4" i="5"/>
  <c r="F4" i="5"/>
  <c r="C4" i="5"/>
  <c r="B4" i="5"/>
  <c r="G3" i="5"/>
  <c r="F3" i="5"/>
  <c r="C3" i="5"/>
  <c r="B3" i="5"/>
  <c r="G2" i="5"/>
  <c r="F2" i="5"/>
  <c r="C2" i="5"/>
  <c r="B2" i="5"/>
  <c r="K4501" i="3"/>
  <c r="J4501" i="3"/>
  <c r="F4501" i="3"/>
  <c r="H4501" i="3" s="1"/>
  <c r="K4500" i="3"/>
  <c r="J4500" i="3"/>
  <c r="F4500" i="3"/>
  <c r="H4500" i="3" s="1"/>
  <c r="K4499" i="3"/>
  <c r="J4499" i="3"/>
  <c r="F4499" i="3"/>
  <c r="H4499" i="3" s="1"/>
  <c r="K4498" i="3"/>
  <c r="J4498" i="3"/>
  <c r="F4498" i="3"/>
  <c r="H4498" i="3" s="1"/>
  <c r="K4497" i="3"/>
  <c r="J4497" i="3"/>
  <c r="F4497" i="3"/>
  <c r="H4497" i="3" s="1"/>
  <c r="K4496" i="3"/>
  <c r="J4496" i="3"/>
  <c r="F4496" i="3"/>
  <c r="H4496" i="3" s="1"/>
  <c r="K4495" i="3"/>
  <c r="J4495" i="3"/>
  <c r="F4495" i="3"/>
  <c r="H4495" i="3" s="1"/>
  <c r="K4494" i="3"/>
  <c r="J4494" i="3"/>
  <c r="F4494" i="3"/>
  <c r="H4494" i="3" s="1"/>
  <c r="K4493" i="3"/>
  <c r="J4493" i="3"/>
  <c r="F4493" i="3"/>
  <c r="H4493" i="3" s="1"/>
  <c r="K4492" i="3"/>
  <c r="J4492" i="3"/>
  <c r="F4492" i="3"/>
  <c r="H4492" i="3" s="1"/>
  <c r="K4491" i="3"/>
  <c r="J4491" i="3"/>
  <c r="F4491" i="3"/>
  <c r="H4491" i="3" s="1"/>
  <c r="K4490" i="3"/>
  <c r="J4490" i="3"/>
  <c r="F4490" i="3"/>
  <c r="H4490" i="3" s="1"/>
  <c r="K4489" i="3"/>
  <c r="J4489" i="3"/>
  <c r="F4489" i="3"/>
  <c r="H4489" i="3" s="1"/>
  <c r="K4488" i="3"/>
  <c r="J4488" i="3"/>
  <c r="F4488" i="3"/>
  <c r="H4488" i="3" s="1"/>
  <c r="K4487" i="3"/>
  <c r="J4487" i="3"/>
  <c r="F4487" i="3"/>
  <c r="H4487" i="3" s="1"/>
  <c r="K4486" i="3"/>
  <c r="J4486" i="3"/>
  <c r="F4486" i="3"/>
  <c r="H4486" i="3" s="1"/>
  <c r="K4485" i="3"/>
  <c r="J4485" i="3"/>
  <c r="F4485" i="3"/>
  <c r="H4485" i="3" s="1"/>
  <c r="K4484" i="3"/>
  <c r="J4484" i="3"/>
  <c r="F4484" i="3"/>
  <c r="H4484" i="3" s="1"/>
  <c r="K4483" i="3"/>
  <c r="J4483" i="3"/>
  <c r="F4483" i="3"/>
  <c r="H4483" i="3" s="1"/>
  <c r="K4482" i="3"/>
  <c r="J4482" i="3"/>
  <c r="F4482" i="3"/>
  <c r="H4482" i="3" s="1"/>
  <c r="K4481" i="3"/>
  <c r="J4481" i="3"/>
  <c r="F4481" i="3"/>
  <c r="H4481" i="3" s="1"/>
  <c r="K4480" i="3"/>
  <c r="J4480" i="3"/>
  <c r="F4480" i="3"/>
  <c r="H4480" i="3" s="1"/>
  <c r="K4479" i="3"/>
  <c r="J4479" i="3"/>
  <c r="F4479" i="3"/>
  <c r="H4479" i="3" s="1"/>
  <c r="K4478" i="3"/>
  <c r="J4478" i="3"/>
  <c r="F4478" i="3"/>
  <c r="H4478" i="3" s="1"/>
  <c r="K4477" i="3"/>
  <c r="J4477" i="3"/>
  <c r="F4477" i="3"/>
  <c r="H4477" i="3" s="1"/>
  <c r="K4476" i="3"/>
  <c r="J4476" i="3"/>
  <c r="F4476" i="3"/>
  <c r="H4476" i="3" s="1"/>
  <c r="K4475" i="3"/>
  <c r="J4475" i="3"/>
  <c r="F4475" i="3"/>
  <c r="H4475" i="3" s="1"/>
  <c r="K4474" i="3"/>
  <c r="J4474" i="3"/>
  <c r="F4474" i="3"/>
  <c r="H4474" i="3" s="1"/>
  <c r="K4473" i="3"/>
  <c r="J4473" i="3"/>
  <c r="F4473" i="3"/>
  <c r="H4473" i="3" s="1"/>
  <c r="K4472" i="3"/>
  <c r="J4472" i="3"/>
  <c r="F4472" i="3"/>
  <c r="H4472" i="3" s="1"/>
  <c r="K4471" i="3"/>
  <c r="J4471" i="3"/>
  <c r="F4471" i="3"/>
  <c r="H4471" i="3" s="1"/>
  <c r="K4470" i="3"/>
  <c r="J4470" i="3"/>
  <c r="F4470" i="3"/>
  <c r="H4470" i="3" s="1"/>
  <c r="K4469" i="3"/>
  <c r="J4469" i="3"/>
  <c r="F4469" i="3"/>
  <c r="H4469" i="3" s="1"/>
  <c r="K4468" i="3"/>
  <c r="J4468" i="3"/>
  <c r="F4468" i="3"/>
  <c r="H4468" i="3" s="1"/>
  <c r="K4467" i="3"/>
  <c r="J4467" i="3"/>
  <c r="F4467" i="3"/>
  <c r="H4467" i="3" s="1"/>
  <c r="K4466" i="3"/>
  <c r="J4466" i="3"/>
  <c r="F4466" i="3"/>
  <c r="H4466" i="3" s="1"/>
  <c r="K4465" i="3"/>
  <c r="J4465" i="3"/>
  <c r="F4465" i="3"/>
  <c r="H4465" i="3" s="1"/>
  <c r="K4464" i="3"/>
  <c r="J4464" i="3"/>
  <c r="F4464" i="3"/>
  <c r="H4464" i="3" s="1"/>
  <c r="K4463" i="3"/>
  <c r="J4463" i="3"/>
  <c r="F4463" i="3"/>
  <c r="H4463" i="3" s="1"/>
  <c r="K4462" i="3"/>
  <c r="J4462" i="3"/>
  <c r="F4462" i="3"/>
  <c r="H4462" i="3" s="1"/>
  <c r="K4461" i="3"/>
  <c r="J4461" i="3"/>
  <c r="F4461" i="3"/>
  <c r="H4461" i="3" s="1"/>
  <c r="K4460" i="3"/>
  <c r="J4460" i="3"/>
  <c r="F4460" i="3"/>
  <c r="H4460" i="3" s="1"/>
  <c r="K4459" i="3"/>
  <c r="J4459" i="3"/>
  <c r="F4459" i="3"/>
  <c r="H4459" i="3" s="1"/>
  <c r="K4458" i="3"/>
  <c r="J4458" i="3"/>
  <c r="F4458" i="3"/>
  <c r="H4458" i="3" s="1"/>
  <c r="K4457" i="3"/>
  <c r="J4457" i="3"/>
  <c r="F4457" i="3"/>
  <c r="H4457" i="3" s="1"/>
  <c r="K4456" i="3"/>
  <c r="J4456" i="3"/>
  <c r="F4456" i="3"/>
  <c r="H4456" i="3" s="1"/>
  <c r="K4455" i="3"/>
  <c r="J4455" i="3"/>
  <c r="F4455" i="3"/>
  <c r="H4455" i="3" s="1"/>
  <c r="K4454" i="3"/>
  <c r="J4454" i="3"/>
  <c r="F4454" i="3"/>
  <c r="H4454" i="3" s="1"/>
  <c r="K4453" i="3"/>
  <c r="J4453" i="3"/>
  <c r="F4453" i="3"/>
  <c r="H4453" i="3" s="1"/>
  <c r="K4452" i="3"/>
  <c r="J4452" i="3"/>
  <c r="F4452" i="3"/>
  <c r="H4452" i="3" s="1"/>
  <c r="K4451" i="3"/>
  <c r="J4451" i="3"/>
  <c r="F4451" i="3"/>
  <c r="H4451" i="3" s="1"/>
  <c r="K4450" i="3"/>
  <c r="J4450" i="3"/>
  <c r="F4450" i="3"/>
  <c r="H4450" i="3" s="1"/>
  <c r="K4449" i="3"/>
  <c r="J4449" i="3"/>
  <c r="F4449" i="3"/>
  <c r="H4449" i="3" s="1"/>
  <c r="K4448" i="3"/>
  <c r="J4448" i="3"/>
  <c r="F4448" i="3"/>
  <c r="H4448" i="3" s="1"/>
  <c r="K4447" i="3"/>
  <c r="J4447" i="3"/>
  <c r="F4447" i="3"/>
  <c r="H4447" i="3" s="1"/>
  <c r="K4446" i="3"/>
  <c r="J4446" i="3"/>
  <c r="F4446" i="3"/>
  <c r="H4446" i="3" s="1"/>
  <c r="K4445" i="3"/>
  <c r="J4445" i="3"/>
  <c r="F4445" i="3"/>
  <c r="H4445" i="3" s="1"/>
  <c r="K4444" i="3"/>
  <c r="J4444" i="3"/>
  <c r="F4444" i="3"/>
  <c r="H4444" i="3" s="1"/>
  <c r="K4443" i="3"/>
  <c r="J4443" i="3"/>
  <c r="F4443" i="3"/>
  <c r="H4443" i="3" s="1"/>
  <c r="K4442" i="3"/>
  <c r="J4442" i="3"/>
  <c r="F4442" i="3"/>
  <c r="H4442" i="3" s="1"/>
  <c r="K4441" i="3"/>
  <c r="J4441" i="3"/>
  <c r="F4441" i="3"/>
  <c r="H4441" i="3" s="1"/>
  <c r="K4440" i="3"/>
  <c r="J4440" i="3"/>
  <c r="F4440" i="3"/>
  <c r="H4440" i="3" s="1"/>
  <c r="K4439" i="3"/>
  <c r="J4439" i="3"/>
  <c r="F4439" i="3"/>
  <c r="H4439" i="3" s="1"/>
  <c r="K4438" i="3"/>
  <c r="J4438" i="3"/>
  <c r="F4438" i="3"/>
  <c r="H4438" i="3" s="1"/>
  <c r="K4437" i="3"/>
  <c r="J4437" i="3"/>
  <c r="F4437" i="3"/>
  <c r="H4437" i="3" s="1"/>
  <c r="K4436" i="3"/>
  <c r="J4436" i="3"/>
  <c r="F4436" i="3"/>
  <c r="H4436" i="3" s="1"/>
  <c r="K4435" i="3"/>
  <c r="J4435" i="3"/>
  <c r="F4435" i="3"/>
  <c r="H4435" i="3" s="1"/>
  <c r="K4434" i="3"/>
  <c r="J4434" i="3"/>
  <c r="F4434" i="3"/>
  <c r="H4434" i="3" s="1"/>
  <c r="K4433" i="3"/>
  <c r="J4433" i="3"/>
  <c r="F4433" i="3"/>
  <c r="H4433" i="3" s="1"/>
  <c r="K4432" i="3"/>
  <c r="J4432" i="3"/>
  <c r="F4432" i="3"/>
  <c r="H4432" i="3" s="1"/>
  <c r="K4431" i="3"/>
  <c r="J4431" i="3"/>
  <c r="F4431" i="3"/>
  <c r="H4431" i="3" s="1"/>
  <c r="K4430" i="3"/>
  <c r="J4430" i="3"/>
  <c r="F4430" i="3"/>
  <c r="H4430" i="3" s="1"/>
  <c r="K4429" i="3"/>
  <c r="J4429" i="3"/>
  <c r="F4429" i="3"/>
  <c r="H4429" i="3" s="1"/>
  <c r="K4428" i="3"/>
  <c r="J4428" i="3"/>
  <c r="F4428" i="3"/>
  <c r="H4428" i="3" s="1"/>
  <c r="K4427" i="3"/>
  <c r="J4427" i="3"/>
  <c r="F4427" i="3"/>
  <c r="H4427" i="3" s="1"/>
  <c r="K4426" i="3"/>
  <c r="J4426" i="3"/>
  <c r="F4426" i="3"/>
  <c r="H4426" i="3" s="1"/>
  <c r="K4425" i="3"/>
  <c r="J4425" i="3"/>
  <c r="F4425" i="3"/>
  <c r="H4425" i="3" s="1"/>
  <c r="K4424" i="3"/>
  <c r="J4424" i="3"/>
  <c r="F4424" i="3"/>
  <c r="H4424" i="3" s="1"/>
  <c r="K4423" i="3"/>
  <c r="J4423" i="3"/>
  <c r="F4423" i="3"/>
  <c r="H4423" i="3" s="1"/>
  <c r="K4422" i="3"/>
  <c r="J4422" i="3"/>
  <c r="F4422" i="3"/>
  <c r="H4422" i="3" s="1"/>
  <c r="K4421" i="3"/>
  <c r="J4421" i="3"/>
  <c r="F4421" i="3"/>
  <c r="H4421" i="3" s="1"/>
  <c r="K4420" i="3"/>
  <c r="J4420" i="3"/>
  <c r="F4420" i="3"/>
  <c r="H4420" i="3" s="1"/>
  <c r="K4419" i="3"/>
  <c r="J4419" i="3"/>
  <c r="F4419" i="3"/>
  <c r="H4419" i="3" s="1"/>
  <c r="K4418" i="3"/>
  <c r="J4418" i="3"/>
  <c r="F4418" i="3"/>
  <c r="H4418" i="3" s="1"/>
  <c r="K4417" i="3"/>
  <c r="J4417" i="3"/>
  <c r="F4417" i="3"/>
  <c r="H4417" i="3" s="1"/>
  <c r="K4416" i="3"/>
  <c r="J4416" i="3"/>
  <c r="F4416" i="3"/>
  <c r="H4416" i="3" s="1"/>
  <c r="K4415" i="3"/>
  <c r="J4415" i="3"/>
  <c r="F4415" i="3"/>
  <c r="H4415" i="3" s="1"/>
  <c r="K4414" i="3"/>
  <c r="J4414" i="3"/>
  <c r="F4414" i="3"/>
  <c r="H4414" i="3" s="1"/>
  <c r="K4413" i="3"/>
  <c r="J4413" i="3"/>
  <c r="F4413" i="3"/>
  <c r="H4413" i="3" s="1"/>
  <c r="K4412" i="3"/>
  <c r="J4412" i="3"/>
  <c r="F4412" i="3"/>
  <c r="H4412" i="3" s="1"/>
  <c r="K4411" i="3"/>
  <c r="J4411" i="3"/>
  <c r="F4411" i="3"/>
  <c r="H4411" i="3" s="1"/>
  <c r="K4410" i="3"/>
  <c r="J4410" i="3"/>
  <c r="F4410" i="3"/>
  <c r="H4410" i="3" s="1"/>
  <c r="K4409" i="3"/>
  <c r="J4409" i="3"/>
  <c r="F4409" i="3"/>
  <c r="H4409" i="3" s="1"/>
  <c r="K4408" i="3"/>
  <c r="J4408" i="3"/>
  <c r="F4408" i="3"/>
  <c r="H4408" i="3" s="1"/>
  <c r="K4407" i="3"/>
  <c r="J4407" i="3"/>
  <c r="F4407" i="3"/>
  <c r="H4407" i="3" s="1"/>
  <c r="K4406" i="3"/>
  <c r="J4406" i="3"/>
  <c r="F4406" i="3"/>
  <c r="H4406" i="3" s="1"/>
  <c r="K4405" i="3"/>
  <c r="J4405" i="3"/>
  <c r="F4405" i="3"/>
  <c r="H4405" i="3" s="1"/>
  <c r="K4404" i="3"/>
  <c r="J4404" i="3"/>
  <c r="F4404" i="3"/>
  <c r="H4404" i="3" s="1"/>
  <c r="K4403" i="3"/>
  <c r="J4403" i="3"/>
  <c r="F4403" i="3"/>
  <c r="H4403" i="3" s="1"/>
  <c r="K4402" i="3"/>
  <c r="J4402" i="3"/>
  <c r="F4402" i="3"/>
  <c r="H4402" i="3" s="1"/>
  <c r="K4401" i="3"/>
  <c r="J4401" i="3"/>
  <c r="F4401" i="3"/>
  <c r="H4401" i="3" s="1"/>
  <c r="K4400" i="3"/>
  <c r="J4400" i="3"/>
  <c r="F4400" i="3"/>
  <c r="H4400" i="3" s="1"/>
  <c r="K4399" i="3"/>
  <c r="J4399" i="3"/>
  <c r="F4399" i="3"/>
  <c r="H4399" i="3" s="1"/>
  <c r="K4398" i="3"/>
  <c r="J4398" i="3"/>
  <c r="F4398" i="3"/>
  <c r="H4398" i="3" s="1"/>
  <c r="K4397" i="3"/>
  <c r="J4397" i="3"/>
  <c r="F4397" i="3"/>
  <c r="H4397" i="3" s="1"/>
  <c r="K4396" i="3"/>
  <c r="J4396" i="3"/>
  <c r="F4396" i="3"/>
  <c r="H4396" i="3" s="1"/>
  <c r="K4395" i="3"/>
  <c r="J4395" i="3"/>
  <c r="F4395" i="3"/>
  <c r="H4395" i="3" s="1"/>
  <c r="K4394" i="3"/>
  <c r="J4394" i="3"/>
  <c r="F4394" i="3"/>
  <c r="H4394" i="3" s="1"/>
  <c r="K4393" i="3"/>
  <c r="J4393" i="3"/>
  <c r="F4393" i="3"/>
  <c r="H4393" i="3" s="1"/>
  <c r="K4392" i="3"/>
  <c r="J4392" i="3"/>
  <c r="F4392" i="3"/>
  <c r="H4392" i="3" s="1"/>
  <c r="K4391" i="3"/>
  <c r="J4391" i="3"/>
  <c r="F4391" i="3"/>
  <c r="H4391" i="3" s="1"/>
  <c r="K4390" i="3"/>
  <c r="J4390" i="3"/>
  <c r="F4390" i="3"/>
  <c r="H4390" i="3" s="1"/>
  <c r="K4389" i="3"/>
  <c r="J4389" i="3"/>
  <c r="F4389" i="3"/>
  <c r="H4389" i="3" s="1"/>
  <c r="K4388" i="3"/>
  <c r="J4388" i="3"/>
  <c r="F4388" i="3"/>
  <c r="H4388" i="3" s="1"/>
  <c r="K4387" i="3"/>
  <c r="J4387" i="3"/>
  <c r="F4387" i="3"/>
  <c r="H4387" i="3" s="1"/>
  <c r="K4386" i="3"/>
  <c r="J4386" i="3"/>
  <c r="F4386" i="3"/>
  <c r="H4386" i="3" s="1"/>
  <c r="K4385" i="3"/>
  <c r="J4385" i="3"/>
  <c r="F4385" i="3"/>
  <c r="H4385" i="3" s="1"/>
  <c r="K4384" i="3"/>
  <c r="J4384" i="3"/>
  <c r="F4384" i="3"/>
  <c r="H4384" i="3" s="1"/>
  <c r="K4383" i="3"/>
  <c r="J4383" i="3"/>
  <c r="F4383" i="3"/>
  <c r="H4383" i="3" s="1"/>
  <c r="K4382" i="3"/>
  <c r="J4382" i="3"/>
  <c r="F4382" i="3"/>
  <c r="H4382" i="3" s="1"/>
  <c r="K4381" i="3"/>
  <c r="J4381" i="3"/>
  <c r="F4381" i="3"/>
  <c r="H4381" i="3" s="1"/>
  <c r="K4380" i="3"/>
  <c r="J4380" i="3"/>
  <c r="F4380" i="3"/>
  <c r="H4380" i="3" s="1"/>
  <c r="K4379" i="3"/>
  <c r="J4379" i="3"/>
  <c r="F4379" i="3"/>
  <c r="H4379" i="3" s="1"/>
  <c r="K4378" i="3"/>
  <c r="J4378" i="3"/>
  <c r="F4378" i="3"/>
  <c r="H4378" i="3" s="1"/>
  <c r="K4377" i="3"/>
  <c r="J4377" i="3"/>
  <c r="F4377" i="3"/>
  <c r="H4377" i="3" s="1"/>
  <c r="K4376" i="3"/>
  <c r="J4376" i="3"/>
  <c r="F4376" i="3"/>
  <c r="H4376" i="3" s="1"/>
  <c r="K4375" i="3"/>
  <c r="J4375" i="3"/>
  <c r="F4375" i="3"/>
  <c r="H4375" i="3" s="1"/>
  <c r="K4374" i="3"/>
  <c r="J4374" i="3"/>
  <c r="F4374" i="3"/>
  <c r="H4374" i="3" s="1"/>
  <c r="K4373" i="3"/>
  <c r="J4373" i="3"/>
  <c r="F4373" i="3"/>
  <c r="H4373" i="3" s="1"/>
  <c r="K4372" i="3"/>
  <c r="J4372" i="3"/>
  <c r="F4372" i="3"/>
  <c r="H4372" i="3" s="1"/>
  <c r="K4371" i="3"/>
  <c r="J4371" i="3"/>
  <c r="F4371" i="3"/>
  <c r="H4371" i="3" s="1"/>
  <c r="K4370" i="3"/>
  <c r="J4370" i="3"/>
  <c r="F4370" i="3"/>
  <c r="H4370" i="3" s="1"/>
  <c r="K4369" i="3"/>
  <c r="J4369" i="3"/>
  <c r="F4369" i="3"/>
  <c r="H4369" i="3" s="1"/>
  <c r="K4368" i="3"/>
  <c r="J4368" i="3"/>
  <c r="F4368" i="3"/>
  <c r="H4368" i="3" s="1"/>
  <c r="K4367" i="3"/>
  <c r="J4367" i="3"/>
  <c r="F4367" i="3"/>
  <c r="H4367" i="3" s="1"/>
  <c r="K4366" i="3"/>
  <c r="J4366" i="3"/>
  <c r="F4366" i="3"/>
  <c r="H4366" i="3" s="1"/>
  <c r="K4365" i="3"/>
  <c r="J4365" i="3"/>
  <c r="F4365" i="3"/>
  <c r="H4365" i="3" s="1"/>
  <c r="K4364" i="3"/>
  <c r="J4364" i="3"/>
  <c r="F4364" i="3"/>
  <c r="H4364" i="3" s="1"/>
  <c r="K4363" i="3"/>
  <c r="J4363" i="3"/>
  <c r="F4363" i="3"/>
  <c r="H4363" i="3" s="1"/>
  <c r="K4362" i="3"/>
  <c r="J4362" i="3"/>
  <c r="F4362" i="3"/>
  <c r="H4362" i="3" s="1"/>
  <c r="K4361" i="3"/>
  <c r="J4361" i="3"/>
  <c r="F4361" i="3"/>
  <c r="H4361" i="3" s="1"/>
  <c r="K4360" i="3"/>
  <c r="J4360" i="3"/>
  <c r="F4360" i="3"/>
  <c r="H4360" i="3" s="1"/>
  <c r="K4359" i="3"/>
  <c r="J4359" i="3"/>
  <c r="F4359" i="3"/>
  <c r="H4359" i="3" s="1"/>
  <c r="K4358" i="3"/>
  <c r="J4358" i="3"/>
  <c r="F4358" i="3"/>
  <c r="H4358" i="3" s="1"/>
  <c r="K4357" i="3"/>
  <c r="J4357" i="3"/>
  <c r="F4357" i="3"/>
  <c r="H4357" i="3" s="1"/>
  <c r="K4356" i="3"/>
  <c r="J4356" i="3"/>
  <c r="F4356" i="3"/>
  <c r="H4356" i="3" s="1"/>
  <c r="K4355" i="3"/>
  <c r="J4355" i="3"/>
  <c r="F4355" i="3"/>
  <c r="H4355" i="3" s="1"/>
  <c r="K4354" i="3"/>
  <c r="J4354" i="3"/>
  <c r="F4354" i="3"/>
  <c r="H4354" i="3" s="1"/>
  <c r="K4353" i="3"/>
  <c r="J4353" i="3"/>
  <c r="F4353" i="3"/>
  <c r="H4353" i="3" s="1"/>
  <c r="K4352" i="3"/>
  <c r="J4352" i="3"/>
  <c r="F4352" i="3"/>
  <c r="H4352" i="3" s="1"/>
  <c r="K4351" i="3"/>
  <c r="J4351" i="3"/>
  <c r="F4351" i="3"/>
  <c r="H4351" i="3" s="1"/>
  <c r="K4350" i="3"/>
  <c r="J4350" i="3"/>
  <c r="F4350" i="3"/>
  <c r="H4350" i="3" s="1"/>
  <c r="K4349" i="3"/>
  <c r="J4349" i="3"/>
  <c r="F4349" i="3"/>
  <c r="H4349" i="3" s="1"/>
  <c r="K4348" i="3"/>
  <c r="J4348" i="3"/>
  <c r="F4348" i="3"/>
  <c r="H4348" i="3" s="1"/>
  <c r="K4347" i="3"/>
  <c r="J4347" i="3"/>
  <c r="F4347" i="3"/>
  <c r="H4347" i="3" s="1"/>
  <c r="K4346" i="3"/>
  <c r="J4346" i="3"/>
  <c r="F4346" i="3"/>
  <c r="H4346" i="3" s="1"/>
  <c r="K4345" i="3"/>
  <c r="J4345" i="3"/>
  <c r="F4345" i="3"/>
  <c r="H4345" i="3" s="1"/>
  <c r="K4344" i="3"/>
  <c r="J4344" i="3"/>
  <c r="F4344" i="3"/>
  <c r="H4344" i="3" s="1"/>
  <c r="K4343" i="3"/>
  <c r="J4343" i="3"/>
  <c r="F4343" i="3"/>
  <c r="H4343" i="3" s="1"/>
  <c r="K4342" i="3"/>
  <c r="J4342" i="3"/>
  <c r="F4342" i="3"/>
  <c r="H4342" i="3" s="1"/>
  <c r="K4341" i="3"/>
  <c r="J4341" i="3"/>
  <c r="F4341" i="3"/>
  <c r="H4341" i="3" s="1"/>
  <c r="K4340" i="3"/>
  <c r="J4340" i="3"/>
  <c r="F4340" i="3"/>
  <c r="H4340" i="3" s="1"/>
  <c r="K4339" i="3"/>
  <c r="J4339" i="3"/>
  <c r="F4339" i="3"/>
  <c r="H4339" i="3" s="1"/>
  <c r="K4338" i="3"/>
  <c r="J4338" i="3"/>
  <c r="F4338" i="3"/>
  <c r="H4338" i="3" s="1"/>
  <c r="K4337" i="3"/>
  <c r="J4337" i="3"/>
  <c r="F4337" i="3"/>
  <c r="H4337" i="3" s="1"/>
  <c r="K4336" i="3"/>
  <c r="J4336" i="3"/>
  <c r="F4336" i="3"/>
  <c r="H4336" i="3" s="1"/>
  <c r="K4335" i="3"/>
  <c r="J4335" i="3"/>
  <c r="F4335" i="3"/>
  <c r="H4335" i="3" s="1"/>
  <c r="K4334" i="3"/>
  <c r="J4334" i="3"/>
  <c r="F4334" i="3"/>
  <c r="H4334" i="3" s="1"/>
  <c r="K4333" i="3"/>
  <c r="J4333" i="3"/>
  <c r="F4333" i="3"/>
  <c r="H4333" i="3" s="1"/>
  <c r="K4332" i="3"/>
  <c r="J4332" i="3"/>
  <c r="F4332" i="3"/>
  <c r="H4332" i="3" s="1"/>
  <c r="K4331" i="3"/>
  <c r="J4331" i="3"/>
  <c r="F4331" i="3"/>
  <c r="H4331" i="3" s="1"/>
  <c r="K4330" i="3"/>
  <c r="J4330" i="3"/>
  <c r="F4330" i="3"/>
  <c r="H4330" i="3" s="1"/>
  <c r="K4329" i="3"/>
  <c r="J4329" i="3"/>
  <c r="F4329" i="3"/>
  <c r="H4329" i="3" s="1"/>
  <c r="K4328" i="3"/>
  <c r="J4328" i="3"/>
  <c r="F4328" i="3"/>
  <c r="H4328" i="3" s="1"/>
  <c r="K4327" i="3"/>
  <c r="J4327" i="3"/>
  <c r="F4327" i="3"/>
  <c r="H4327" i="3" s="1"/>
  <c r="K4326" i="3"/>
  <c r="J4326" i="3"/>
  <c r="F4326" i="3"/>
  <c r="H4326" i="3" s="1"/>
  <c r="K4325" i="3"/>
  <c r="J4325" i="3"/>
  <c r="F4325" i="3"/>
  <c r="H4325" i="3" s="1"/>
  <c r="K4324" i="3"/>
  <c r="J4324" i="3"/>
  <c r="F4324" i="3"/>
  <c r="H4324" i="3" s="1"/>
  <c r="K4323" i="3"/>
  <c r="J4323" i="3"/>
  <c r="F4323" i="3"/>
  <c r="H4323" i="3" s="1"/>
  <c r="K4322" i="3"/>
  <c r="J4322" i="3"/>
  <c r="F4322" i="3"/>
  <c r="H4322" i="3" s="1"/>
  <c r="K4321" i="3"/>
  <c r="J4321" i="3"/>
  <c r="F4321" i="3"/>
  <c r="H4321" i="3" s="1"/>
  <c r="K4320" i="3"/>
  <c r="J4320" i="3"/>
  <c r="F4320" i="3"/>
  <c r="H4320" i="3" s="1"/>
  <c r="K4319" i="3"/>
  <c r="J4319" i="3"/>
  <c r="F4319" i="3"/>
  <c r="H4319" i="3" s="1"/>
  <c r="K4318" i="3"/>
  <c r="J4318" i="3"/>
  <c r="F4318" i="3"/>
  <c r="H4318" i="3" s="1"/>
  <c r="K4317" i="3"/>
  <c r="J4317" i="3"/>
  <c r="F4317" i="3"/>
  <c r="H4317" i="3" s="1"/>
  <c r="K4316" i="3"/>
  <c r="J4316" i="3"/>
  <c r="F4316" i="3"/>
  <c r="H4316" i="3" s="1"/>
  <c r="K4315" i="3"/>
  <c r="J4315" i="3"/>
  <c r="F4315" i="3"/>
  <c r="H4315" i="3" s="1"/>
  <c r="K4314" i="3"/>
  <c r="J4314" i="3"/>
  <c r="F4314" i="3"/>
  <c r="H4314" i="3" s="1"/>
  <c r="K4313" i="3"/>
  <c r="J4313" i="3"/>
  <c r="F4313" i="3"/>
  <c r="H4313" i="3" s="1"/>
  <c r="K4312" i="3"/>
  <c r="J4312" i="3"/>
  <c r="F4312" i="3"/>
  <c r="H4312" i="3" s="1"/>
  <c r="K4311" i="3"/>
  <c r="J4311" i="3"/>
  <c r="F4311" i="3"/>
  <c r="H4311" i="3" s="1"/>
  <c r="K4310" i="3"/>
  <c r="J4310" i="3"/>
  <c r="F4310" i="3"/>
  <c r="H4310" i="3" s="1"/>
  <c r="K4309" i="3"/>
  <c r="J4309" i="3"/>
  <c r="F4309" i="3"/>
  <c r="H4309" i="3" s="1"/>
  <c r="K4308" i="3"/>
  <c r="J4308" i="3"/>
  <c r="F4308" i="3"/>
  <c r="H4308" i="3" s="1"/>
  <c r="K4307" i="3"/>
  <c r="J4307" i="3"/>
  <c r="F4307" i="3"/>
  <c r="H4307" i="3" s="1"/>
  <c r="K4306" i="3"/>
  <c r="J4306" i="3"/>
  <c r="F4306" i="3"/>
  <c r="H4306" i="3" s="1"/>
  <c r="K4305" i="3"/>
  <c r="J4305" i="3"/>
  <c r="F4305" i="3"/>
  <c r="H4305" i="3" s="1"/>
  <c r="K4304" i="3"/>
  <c r="J4304" i="3"/>
  <c r="F4304" i="3"/>
  <c r="H4304" i="3" s="1"/>
  <c r="K4303" i="3"/>
  <c r="J4303" i="3"/>
  <c r="F4303" i="3"/>
  <c r="H4303" i="3" s="1"/>
  <c r="K4302" i="3"/>
  <c r="J4302" i="3"/>
  <c r="F4302" i="3"/>
  <c r="H4302" i="3" s="1"/>
  <c r="K4301" i="3"/>
  <c r="J4301" i="3"/>
  <c r="F4301" i="3"/>
  <c r="H4301" i="3" s="1"/>
  <c r="K4300" i="3"/>
  <c r="J4300" i="3"/>
  <c r="F4300" i="3"/>
  <c r="H4300" i="3" s="1"/>
  <c r="K4299" i="3"/>
  <c r="J4299" i="3"/>
  <c r="F4299" i="3"/>
  <c r="H4299" i="3" s="1"/>
  <c r="K4298" i="3"/>
  <c r="J4298" i="3"/>
  <c r="F4298" i="3"/>
  <c r="H4298" i="3" s="1"/>
  <c r="K4297" i="3"/>
  <c r="J4297" i="3"/>
  <c r="F4297" i="3"/>
  <c r="H4297" i="3" s="1"/>
  <c r="K4296" i="3"/>
  <c r="J4296" i="3"/>
  <c r="F4296" i="3"/>
  <c r="H4296" i="3" s="1"/>
  <c r="K4295" i="3"/>
  <c r="J4295" i="3"/>
  <c r="F4295" i="3"/>
  <c r="H4295" i="3" s="1"/>
  <c r="K4294" i="3"/>
  <c r="J4294" i="3"/>
  <c r="F4294" i="3"/>
  <c r="H4294" i="3" s="1"/>
  <c r="K4293" i="3"/>
  <c r="J4293" i="3"/>
  <c r="F4293" i="3"/>
  <c r="H4293" i="3" s="1"/>
  <c r="K4292" i="3"/>
  <c r="J4292" i="3"/>
  <c r="F4292" i="3"/>
  <c r="H4292" i="3" s="1"/>
  <c r="K4291" i="3"/>
  <c r="J4291" i="3"/>
  <c r="F4291" i="3"/>
  <c r="H4291" i="3" s="1"/>
  <c r="K4290" i="3"/>
  <c r="J4290" i="3"/>
  <c r="F4290" i="3"/>
  <c r="H4290" i="3" s="1"/>
  <c r="K4289" i="3"/>
  <c r="J4289" i="3"/>
  <c r="F4289" i="3"/>
  <c r="H4289" i="3" s="1"/>
  <c r="K4288" i="3"/>
  <c r="J4288" i="3"/>
  <c r="F4288" i="3"/>
  <c r="H4288" i="3" s="1"/>
  <c r="K4287" i="3"/>
  <c r="J4287" i="3"/>
  <c r="F4287" i="3"/>
  <c r="H4287" i="3" s="1"/>
  <c r="K4286" i="3"/>
  <c r="J4286" i="3"/>
  <c r="F4286" i="3"/>
  <c r="H4286" i="3" s="1"/>
  <c r="K4285" i="3"/>
  <c r="J4285" i="3"/>
  <c r="F4285" i="3"/>
  <c r="H4285" i="3" s="1"/>
  <c r="K4284" i="3"/>
  <c r="J4284" i="3"/>
  <c r="F4284" i="3"/>
  <c r="H4284" i="3" s="1"/>
  <c r="K4283" i="3"/>
  <c r="J4283" i="3"/>
  <c r="F4283" i="3"/>
  <c r="H4283" i="3" s="1"/>
  <c r="K4282" i="3"/>
  <c r="J4282" i="3"/>
  <c r="F4282" i="3"/>
  <c r="H4282" i="3" s="1"/>
  <c r="K4281" i="3"/>
  <c r="J4281" i="3"/>
  <c r="F4281" i="3"/>
  <c r="H4281" i="3" s="1"/>
  <c r="K4280" i="3"/>
  <c r="J4280" i="3"/>
  <c r="F4280" i="3"/>
  <c r="H4280" i="3" s="1"/>
  <c r="K4279" i="3"/>
  <c r="J4279" i="3"/>
  <c r="F4279" i="3"/>
  <c r="H4279" i="3" s="1"/>
  <c r="K4278" i="3"/>
  <c r="J4278" i="3"/>
  <c r="F4278" i="3"/>
  <c r="H4278" i="3" s="1"/>
  <c r="K4277" i="3"/>
  <c r="J4277" i="3"/>
  <c r="F4277" i="3"/>
  <c r="H4277" i="3" s="1"/>
  <c r="K4276" i="3"/>
  <c r="J4276" i="3"/>
  <c r="F4276" i="3"/>
  <c r="H4276" i="3" s="1"/>
  <c r="K4275" i="3"/>
  <c r="J4275" i="3"/>
  <c r="F4275" i="3"/>
  <c r="H4275" i="3" s="1"/>
  <c r="K4274" i="3"/>
  <c r="J4274" i="3"/>
  <c r="F4274" i="3"/>
  <c r="H4274" i="3" s="1"/>
  <c r="K4273" i="3"/>
  <c r="J4273" i="3"/>
  <c r="F4273" i="3"/>
  <c r="H4273" i="3" s="1"/>
  <c r="K4272" i="3"/>
  <c r="J4272" i="3"/>
  <c r="F4272" i="3"/>
  <c r="H4272" i="3" s="1"/>
  <c r="K4271" i="3"/>
  <c r="J4271" i="3"/>
  <c r="F4271" i="3"/>
  <c r="H4271" i="3" s="1"/>
  <c r="K4270" i="3"/>
  <c r="J4270" i="3"/>
  <c r="F4270" i="3"/>
  <c r="H4270" i="3" s="1"/>
  <c r="K4269" i="3"/>
  <c r="J4269" i="3"/>
  <c r="F4269" i="3"/>
  <c r="H4269" i="3" s="1"/>
  <c r="K4268" i="3"/>
  <c r="J4268" i="3"/>
  <c r="F4268" i="3"/>
  <c r="H4268" i="3" s="1"/>
  <c r="K4267" i="3"/>
  <c r="J4267" i="3"/>
  <c r="F4267" i="3"/>
  <c r="H4267" i="3" s="1"/>
  <c r="K4266" i="3"/>
  <c r="J4266" i="3"/>
  <c r="F4266" i="3"/>
  <c r="H4266" i="3" s="1"/>
  <c r="K4265" i="3"/>
  <c r="J4265" i="3"/>
  <c r="F4265" i="3"/>
  <c r="H4265" i="3" s="1"/>
  <c r="K4264" i="3"/>
  <c r="J4264" i="3"/>
  <c r="F4264" i="3"/>
  <c r="H4264" i="3" s="1"/>
  <c r="K4263" i="3"/>
  <c r="J4263" i="3"/>
  <c r="F4263" i="3"/>
  <c r="H4263" i="3" s="1"/>
  <c r="K4262" i="3"/>
  <c r="J4262" i="3"/>
  <c r="F4262" i="3"/>
  <c r="H4262" i="3" s="1"/>
  <c r="K4261" i="3"/>
  <c r="J4261" i="3"/>
  <c r="F4261" i="3"/>
  <c r="H4261" i="3" s="1"/>
  <c r="K4260" i="3"/>
  <c r="J4260" i="3"/>
  <c r="F4260" i="3"/>
  <c r="H4260" i="3" s="1"/>
  <c r="K4259" i="3"/>
  <c r="J4259" i="3"/>
  <c r="F4259" i="3"/>
  <c r="H4259" i="3" s="1"/>
  <c r="K4258" i="3"/>
  <c r="J4258" i="3"/>
  <c r="F4258" i="3"/>
  <c r="H4258" i="3" s="1"/>
  <c r="K4257" i="3"/>
  <c r="J4257" i="3"/>
  <c r="F4257" i="3"/>
  <c r="H4257" i="3" s="1"/>
  <c r="K4256" i="3"/>
  <c r="J4256" i="3"/>
  <c r="F4256" i="3"/>
  <c r="H4256" i="3" s="1"/>
  <c r="K4255" i="3"/>
  <c r="J4255" i="3"/>
  <c r="F4255" i="3"/>
  <c r="H4255" i="3" s="1"/>
  <c r="K4254" i="3"/>
  <c r="J4254" i="3"/>
  <c r="F4254" i="3"/>
  <c r="H4254" i="3" s="1"/>
  <c r="K4253" i="3"/>
  <c r="J4253" i="3"/>
  <c r="F4253" i="3"/>
  <c r="H4253" i="3" s="1"/>
  <c r="K4252" i="3"/>
  <c r="J4252" i="3"/>
  <c r="F4252" i="3"/>
  <c r="H4252" i="3" s="1"/>
  <c r="K4251" i="3"/>
  <c r="J4251" i="3"/>
  <c r="F4251" i="3"/>
  <c r="H4251" i="3" s="1"/>
  <c r="K4250" i="3"/>
  <c r="J4250" i="3"/>
  <c r="F4250" i="3"/>
  <c r="H4250" i="3" s="1"/>
  <c r="K4249" i="3"/>
  <c r="J4249" i="3"/>
  <c r="F4249" i="3"/>
  <c r="H4249" i="3" s="1"/>
  <c r="K4248" i="3"/>
  <c r="J4248" i="3"/>
  <c r="F4248" i="3"/>
  <c r="H4248" i="3" s="1"/>
  <c r="K4247" i="3"/>
  <c r="J4247" i="3"/>
  <c r="F4247" i="3"/>
  <c r="H4247" i="3" s="1"/>
  <c r="K4246" i="3"/>
  <c r="J4246" i="3"/>
  <c r="F4246" i="3"/>
  <c r="H4246" i="3" s="1"/>
  <c r="K4245" i="3"/>
  <c r="J4245" i="3"/>
  <c r="F4245" i="3"/>
  <c r="H4245" i="3" s="1"/>
  <c r="K4244" i="3"/>
  <c r="J4244" i="3"/>
  <c r="F4244" i="3"/>
  <c r="H4244" i="3" s="1"/>
  <c r="K4243" i="3"/>
  <c r="J4243" i="3"/>
  <c r="F4243" i="3"/>
  <c r="H4243" i="3" s="1"/>
  <c r="K4242" i="3"/>
  <c r="J4242" i="3"/>
  <c r="F4242" i="3"/>
  <c r="H4242" i="3" s="1"/>
  <c r="K4241" i="3"/>
  <c r="J4241" i="3"/>
  <c r="F4241" i="3"/>
  <c r="H4241" i="3" s="1"/>
  <c r="K4240" i="3"/>
  <c r="J4240" i="3"/>
  <c r="F4240" i="3"/>
  <c r="H4240" i="3" s="1"/>
  <c r="K4239" i="3"/>
  <c r="J4239" i="3"/>
  <c r="F4239" i="3"/>
  <c r="H4239" i="3" s="1"/>
  <c r="K4238" i="3"/>
  <c r="J4238" i="3"/>
  <c r="F4238" i="3"/>
  <c r="H4238" i="3" s="1"/>
  <c r="K4237" i="3"/>
  <c r="J4237" i="3"/>
  <c r="F4237" i="3"/>
  <c r="H4237" i="3" s="1"/>
  <c r="K4236" i="3"/>
  <c r="J4236" i="3"/>
  <c r="F4236" i="3"/>
  <c r="H4236" i="3" s="1"/>
  <c r="K4235" i="3"/>
  <c r="J4235" i="3"/>
  <c r="F4235" i="3"/>
  <c r="H4235" i="3" s="1"/>
  <c r="K4234" i="3"/>
  <c r="J4234" i="3"/>
  <c r="F4234" i="3"/>
  <c r="H4234" i="3" s="1"/>
  <c r="K4233" i="3"/>
  <c r="J4233" i="3"/>
  <c r="F4233" i="3"/>
  <c r="H4233" i="3" s="1"/>
  <c r="K4232" i="3"/>
  <c r="J4232" i="3"/>
  <c r="F4232" i="3"/>
  <c r="H4232" i="3" s="1"/>
  <c r="K4231" i="3"/>
  <c r="J4231" i="3"/>
  <c r="F4231" i="3"/>
  <c r="H4231" i="3" s="1"/>
  <c r="K4230" i="3"/>
  <c r="J4230" i="3"/>
  <c r="F4230" i="3"/>
  <c r="H4230" i="3" s="1"/>
  <c r="K4229" i="3"/>
  <c r="J4229" i="3"/>
  <c r="F4229" i="3"/>
  <c r="H4229" i="3" s="1"/>
  <c r="K4228" i="3"/>
  <c r="J4228" i="3"/>
  <c r="F4228" i="3"/>
  <c r="H4228" i="3" s="1"/>
  <c r="K4227" i="3"/>
  <c r="J4227" i="3"/>
  <c r="F4227" i="3"/>
  <c r="H4227" i="3" s="1"/>
  <c r="K4226" i="3"/>
  <c r="J4226" i="3"/>
  <c r="F4226" i="3"/>
  <c r="H4226" i="3" s="1"/>
  <c r="K4225" i="3"/>
  <c r="J4225" i="3"/>
  <c r="F4225" i="3"/>
  <c r="H4225" i="3" s="1"/>
  <c r="K4224" i="3"/>
  <c r="J4224" i="3"/>
  <c r="F4224" i="3"/>
  <c r="H4224" i="3" s="1"/>
  <c r="K4223" i="3"/>
  <c r="J4223" i="3"/>
  <c r="F4223" i="3"/>
  <c r="H4223" i="3" s="1"/>
  <c r="K4222" i="3"/>
  <c r="J4222" i="3"/>
  <c r="F4222" i="3"/>
  <c r="H4222" i="3" s="1"/>
  <c r="K4221" i="3"/>
  <c r="J4221" i="3"/>
  <c r="F4221" i="3"/>
  <c r="H4221" i="3" s="1"/>
  <c r="K4220" i="3"/>
  <c r="J4220" i="3"/>
  <c r="F4220" i="3"/>
  <c r="H4220" i="3" s="1"/>
  <c r="K4219" i="3"/>
  <c r="J4219" i="3"/>
  <c r="F4219" i="3"/>
  <c r="H4219" i="3" s="1"/>
  <c r="K4218" i="3"/>
  <c r="J4218" i="3"/>
  <c r="F4218" i="3"/>
  <c r="H4218" i="3" s="1"/>
  <c r="K4217" i="3"/>
  <c r="J4217" i="3"/>
  <c r="F4217" i="3"/>
  <c r="H4217" i="3" s="1"/>
  <c r="K4216" i="3"/>
  <c r="J4216" i="3"/>
  <c r="F4216" i="3"/>
  <c r="H4216" i="3" s="1"/>
  <c r="K4215" i="3"/>
  <c r="J4215" i="3"/>
  <c r="F4215" i="3"/>
  <c r="H4215" i="3" s="1"/>
  <c r="K4214" i="3"/>
  <c r="J4214" i="3"/>
  <c r="F4214" i="3"/>
  <c r="H4214" i="3" s="1"/>
  <c r="K4213" i="3"/>
  <c r="J4213" i="3"/>
  <c r="F4213" i="3"/>
  <c r="H4213" i="3" s="1"/>
  <c r="K4212" i="3"/>
  <c r="J4212" i="3"/>
  <c r="F4212" i="3"/>
  <c r="H4212" i="3" s="1"/>
  <c r="K4211" i="3"/>
  <c r="J4211" i="3"/>
  <c r="F4211" i="3"/>
  <c r="H4211" i="3" s="1"/>
  <c r="K4210" i="3"/>
  <c r="J4210" i="3"/>
  <c r="F4210" i="3"/>
  <c r="H4210" i="3" s="1"/>
  <c r="K4209" i="3"/>
  <c r="J4209" i="3"/>
  <c r="F4209" i="3"/>
  <c r="H4209" i="3" s="1"/>
  <c r="K4208" i="3"/>
  <c r="J4208" i="3"/>
  <c r="F4208" i="3"/>
  <c r="H4208" i="3" s="1"/>
  <c r="K4207" i="3"/>
  <c r="J4207" i="3"/>
  <c r="F4207" i="3"/>
  <c r="H4207" i="3" s="1"/>
  <c r="K4206" i="3"/>
  <c r="J4206" i="3"/>
  <c r="F4206" i="3"/>
  <c r="H4206" i="3" s="1"/>
  <c r="K4205" i="3"/>
  <c r="J4205" i="3"/>
  <c r="F4205" i="3"/>
  <c r="H4205" i="3" s="1"/>
  <c r="K4204" i="3"/>
  <c r="J4204" i="3"/>
  <c r="F4204" i="3"/>
  <c r="H4204" i="3" s="1"/>
  <c r="K4203" i="3"/>
  <c r="J4203" i="3"/>
  <c r="F4203" i="3"/>
  <c r="H4203" i="3" s="1"/>
  <c r="K4202" i="3"/>
  <c r="J4202" i="3"/>
  <c r="F4202" i="3"/>
  <c r="H4202" i="3" s="1"/>
  <c r="K4201" i="3"/>
  <c r="J4201" i="3"/>
  <c r="F4201" i="3"/>
  <c r="H4201" i="3" s="1"/>
  <c r="K4200" i="3"/>
  <c r="J4200" i="3"/>
  <c r="F4200" i="3"/>
  <c r="H4200" i="3" s="1"/>
  <c r="K4199" i="3"/>
  <c r="J4199" i="3"/>
  <c r="F4199" i="3"/>
  <c r="H4199" i="3" s="1"/>
  <c r="K4198" i="3"/>
  <c r="J4198" i="3"/>
  <c r="F4198" i="3"/>
  <c r="H4198" i="3" s="1"/>
  <c r="K4197" i="3"/>
  <c r="J4197" i="3"/>
  <c r="F4197" i="3"/>
  <c r="H4197" i="3" s="1"/>
  <c r="K4196" i="3"/>
  <c r="J4196" i="3"/>
  <c r="F4196" i="3"/>
  <c r="H4196" i="3" s="1"/>
  <c r="K4195" i="3"/>
  <c r="J4195" i="3"/>
  <c r="F4195" i="3"/>
  <c r="H4195" i="3" s="1"/>
  <c r="K4194" i="3"/>
  <c r="J4194" i="3"/>
  <c r="F4194" i="3"/>
  <c r="H4194" i="3" s="1"/>
  <c r="K4193" i="3"/>
  <c r="J4193" i="3"/>
  <c r="F4193" i="3"/>
  <c r="H4193" i="3" s="1"/>
  <c r="K4192" i="3"/>
  <c r="J4192" i="3"/>
  <c r="F4192" i="3"/>
  <c r="H4192" i="3" s="1"/>
  <c r="K4191" i="3"/>
  <c r="J4191" i="3"/>
  <c r="F4191" i="3"/>
  <c r="H4191" i="3" s="1"/>
  <c r="K4190" i="3"/>
  <c r="J4190" i="3"/>
  <c r="F4190" i="3"/>
  <c r="H4190" i="3" s="1"/>
  <c r="K4189" i="3"/>
  <c r="J4189" i="3"/>
  <c r="F4189" i="3"/>
  <c r="H4189" i="3" s="1"/>
  <c r="K4188" i="3"/>
  <c r="J4188" i="3"/>
  <c r="F4188" i="3"/>
  <c r="H4188" i="3" s="1"/>
  <c r="K4187" i="3"/>
  <c r="J4187" i="3"/>
  <c r="F4187" i="3"/>
  <c r="H4187" i="3" s="1"/>
  <c r="K4186" i="3"/>
  <c r="J4186" i="3"/>
  <c r="F4186" i="3"/>
  <c r="H4186" i="3" s="1"/>
  <c r="K4185" i="3"/>
  <c r="J4185" i="3"/>
  <c r="F4185" i="3"/>
  <c r="H4185" i="3" s="1"/>
  <c r="K4184" i="3"/>
  <c r="J4184" i="3"/>
  <c r="F4184" i="3"/>
  <c r="H4184" i="3" s="1"/>
  <c r="K4183" i="3"/>
  <c r="J4183" i="3"/>
  <c r="F4183" i="3"/>
  <c r="H4183" i="3" s="1"/>
  <c r="K4182" i="3"/>
  <c r="J4182" i="3"/>
  <c r="F4182" i="3"/>
  <c r="H4182" i="3" s="1"/>
  <c r="K4181" i="3"/>
  <c r="J4181" i="3"/>
  <c r="F4181" i="3"/>
  <c r="H4181" i="3" s="1"/>
  <c r="K4180" i="3"/>
  <c r="J4180" i="3"/>
  <c r="F4180" i="3"/>
  <c r="H4180" i="3" s="1"/>
  <c r="K4179" i="3"/>
  <c r="J4179" i="3"/>
  <c r="F4179" i="3"/>
  <c r="H4179" i="3" s="1"/>
  <c r="K4178" i="3"/>
  <c r="J4178" i="3"/>
  <c r="F4178" i="3"/>
  <c r="H4178" i="3" s="1"/>
  <c r="K4177" i="3"/>
  <c r="J4177" i="3"/>
  <c r="F4177" i="3"/>
  <c r="H4177" i="3" s="1"/>
  <c r="K4176" i="3"/>
  <c r="J4176" i="3"/>
  <c r="F4176" i="3"/>
  <c r="H4176" i="3" s="1"/>
  <c r="K4175" i="3"/>
  <c r="J4175" i="3"/>
  <c r="F4175" i="3"/>
  <c r="H4175" i="3" s="1"/>
  <c r="K4174" i="3"/>
  <c r="J4174" i="3"/>
  <c r="F4174" i="3"/>
  <c r="H4174" i="3" s="1"/>
  <c r="K4173" i="3"/>
  <c r="J4173" i="3"/>
  <c r="F4173" i="3"/>
  <c r="H4173" i="3" s="1"/>
  <c r="K4172" i="3"/>
  <c r="J4172" i="3"/>
  <c r="F4172" i="3"/>
  <c r="H4172" i="3" s="1"/>
  <c r="K4171" i="3"/>
  <c r="J4171" i="3"/>
  <c r="F4171" i="3"/>
  <c r="H4171" i="3" s="1"/>
  <c r="K4170" i="3"/>
  <c r="J4170" i="3"/>
  <c r="F4170" i="3"/>
  <c r="H4170" i="3" s="1"/>
  <c r="K4169" i="3"/>
  <c r="J4169" i="3"/>
  <c r="F4169" i="3"/>
  <c r="H4169" i="3" s="1"/>
  <c r="K4168" i="3"/>
  <c r="J4168" i="3"/>
  <c r="F4168" i="3"/>
  <c r="H4168" i="3" s="1"/>
  <c r="K4167" i="3"/>
  <c r="J4167" i="3"/>
  <c r="F4167" i="3"/>
  <c r="H4167" i="3" s="1"/>
  <c r="K4166" i="3"/>
  <c r="J4166" i="3"/>
  <c r="F4166" i="3"/>
  <c r="H4166" i="3" s="1"/>
  <c r="K4165" i="3"/>
  <c r="J4165" i="3"/>
  <c r="F4165" i="3"/>
  <c r="H4165" i="3" s="1"/>
  <c r="K4164" i="3"/>
  <c r="J4164" i="3"/>
  <c r="F4164" i="3"/>
  <c r="H4164" i="3" s="1"/>
  <c r="K4163" i="3"/>
  <c r="J4163" i="3"/>
  <c r="F4163" i="3"/>
  <c r="H4163" i="3" s="1"/>
  <c r="K4162" i="3"/>
  <c r="J4162" i="3"/>
  <c r="F4162" i="3"/>
  <c r="H4162" i="3" s="1"/>
  <c r="K4161" i="3"/>
  <c r="J4161" i="3"/>
  <c r="F4161" i="3"/>
  <c r="H4161" i="3" s="1"/>
  <c r="K4160" i="3"/>
  <c r="J4160" i="3"/>
  <c r="F4160" i="3"/>
  <c r="H4160" i="3" s="1"/>
  <c r="K4159" i="3"/>
  <c r="J4159" i="3"/>
  <c r="F4159" i="3"/>
  <c r="H4159" i="3" s="1"/>
  <c r="K4158" i="3"/>
  <c r="J4158" i="3"/>
  <c r="F4158" i="3"/>
  <c r="H4158" i="3" s="1"/>
  <c r="K4157" i="3"/>
  <c r="J4157" i="3"/>
  <c r="F4157" i="3"/>
  <c r="H4157" i="3" s="1"/>
  <c r="K4156" i="3"/>
  <c r="J4156" i="3"/>
  <c r="F4156" i="3"/>
  <c r="H4156" i="3" s="1"/>
  <c r="K4155" i="3"/>
  <c r="J4155" i="3"/>
  <c r="F4155" i="3"/>
  <c r="H4155" i="3" s="1"/>
  <c r="K4154" i="3"/>
  <c r="J4154" i="3"/>
  <c r="F4154" i="3"/>
  <c r="H4154" i="3" s="1"/>
  <c r="K4153" i="3"/>
  <c r="J4153" i="3"/>
  <c r="F4153" i="3"/>
  <c r="H4153" i="3" s="1"/>
  <c r="K4152" i="3"/>
  <c r="J4152" i="3"/>
  <c r="F4152" i="3"/>
  <c r="H4152" i="3" s="1"/>
  <c r="K4151" i="3"/>
  <c r="J4151" i="3"/>
  <c r="F4151" i="3"/>
  <c r="H4151" i="3" s="1"/>
  <c r="K4150" i="3"/>
  <c r="J4150" i="3"/>
  <c r="F4150" i="3"/>
  <c r="H4150" i="3" s="1"/>
  <c r="K4149" i="3"/>
  <c r="J4149" i="3"/>
  <c r="F4149" i="3"/>
  <c r="H4149" i="3" s="1"/>
  <c r="K4148" i="3"/>
  <c r="J4148" i="3"/>
  <c r="F4148" i="3"/>
  <c r="H4148" i="3" s="1"/>
  <c r="K4147" i="3"/>
  <c r="J4147" i="3"/>
  <c r="F4147" i="3"/>
  <c r="H4147" i="3" s="1"/>
  <c r="K4146" i="3"/>
  <c r="J4146" i="3"/>
  <c r="F4146" i="3"/>
  <c r="H4146" i="3" s="1"/>
  <c r="K4145" i="3"/>
  <c r="J4145" i="3"/>
  <c r="F4145" i="3"/>
  <c r="H4145" i="3" s="1"/>
  <c r="K4144" i="3"/>
  <c r="J4144" i="3"/>
  <c r="F4144" i="3"/>
  <c r="H4144" i="3" s="1"/>
  <c r="K4143" i="3"/>
  <c r="J4143" i="3"/>
  <c r="F4143" i="3"/>
  <c r="H4143" i="3" s="1"/>
  <c r="K4142" i="3"/>
  <c r="J4142" i="3"/>
  <c r="F4142" i="3"/>
  <c r="H4142" i="3" s="1"/>
  <c r="K4141" i="3"/>
  <c r="J4141" i="3"/>
  <c r="F4141" i="3"/>
  <c r="H4141" i="3" s="1"/>
  <c r="K4140" i="3"/>
  <c r="J4140" i="3"/>
  <c r="F4140" i="3"/>
  <c r="H4140" i="3" s="1"/>
  <c r="K4139" i="3"/>
  <c r="J4139" i="3"/>
  <c r="F4139" i="3"/>
  <c r="H4139" i="3" s="1"/>
  <c r="K4138" i="3"/>
  <c r="J4138" i="3"/>
  <c r="F4138" i="3"/>
  <c r="H4138" i="3" s="1"/>
  <c r="K4137" i="3"/>
  <c r="J4137" i="3"/>
  <c r="F4137" i="3"/>
  <c r="H4137" i="3" s="1"/>
  <c r="K4136" i="3"/>
  <c r="J4136" i="3"/>
  <c r="F4136" i="3"/>
  <c r="H4136" i="3" s="1"/>
  <c r="K4135" i="3"/>
  <c r="J4135" i="3"/>
  <c r="F4135" i="3"/>
  <c r="H4135" i="3" s="1"/>
  <c r="K4134" i="3"/>
  <c r="J4134" i="3"/>
  <c r="F4134" i="3"/>
  <c r="H4134" i="3" s="1"/>
  <c r="K4133" i="3"/>
  <c r="J4133" i="3"/>
  <c r="F4133" i="3"/>
  <c r="H4133" i="3" s="1"/>
  <c r="K4132" i="3"/>
  <c r="J4132" i="3"/>
  <c r="F4132" i="3"/>
  <c r="H4132" i="3" s="1"/>
  <c r="K4131" i="3"/>
  <c r="J4131" i="3"/>
  <c r="F4131" i="3"/>
  <c r="H4131" i="3" s="1"/>
  <c r="K4130" i="3"/>
  <c r="J4130" i="3"/>
  <c r="F4130" i="3"/>
  <c r="H4130" i="3" s="1"/>
  <c r="K4129" i="3"/>
  <c r="J4129" i="3"/>
  <c r="F4129" i="3"/>
  <c r="H4129" i="3" s="1"/>
  <c r="K4128" i="3"/>
  <c r="J4128" i="3"/>
  <c r="F4128" i="3"/>
  <c r="H4128" i="3" s="1"/>
  <c r="K4127" i="3"/>
  <c r="J4127" i="3"/>
  <c r="F4127" i="3"/>
  <c r="H4127" i="3" s="1"/>
  <c r="K4126" i="3"/>
  <c r="J4126" i="3"/>
  <c r="F4126" i="3"/>
  <c r="H4126" i="3" s="1"/>
  <c r="K4125" i="3"/>
  <c r="J4125" i="3"/>
  <c r="F4125" i="3"/>
  <c r="H4125" i="3" s="1"/>
  <c r="K4124" i="3"/>
  <c r="J4124" i="3"/>
  <c r="F4124" i="3"/>
  <c r="H4124" i="3" s="1"/>
  <c r="K4123" i="3"/>
  <c r="J4123" i="3"/>
  <c r="F4123" i="3"/>
  <c r="H4123" i="3" s="1"/>
  <c r="K4122" i="3"/>
  <c r="J4122" i="3"/>
  <c r="F4122" i="3"/>
  <c r="H4122" i="3" s="1"/>
  <c r="K4121" i="3"/>
  <c r="J4121" i="3"/>
  <c r="F4121" i="3"/>
  <c r="H4121" i="3" s="1"/>
  <c r="K4120" i="3"/>
  <c r="J4120" i="3"/>
  <c r="F4120" i="3"/>
  <c r="H4120" i="3" s="1"/>
  <c r="K4119" i="3"/>
  <c r="J4119" i="3"/>
  <c r="F4119" i="3"/>
  <c r="H4119" i="3" s="1"/>
  <c r="K4118" i="3"/>
  <c r="J4118" i="3"/>
  <c r="F4118" i="3"/>
  <c r="H4118" i="3" s="1"/>
  <c r="K4117" i="3"/>
  <c r="J4117" i="3"/>
  <c r="F4117" i="3"/>
  <c r="H4117" i="3" s="1"/>
  <c r="K4116" i="3"/>
  <c r="J4116" i="3"/>
  <c r="F4116" i="3"/>
  <c r="H4116" i="3" s="1"/>
  <c r="K4115" i="3"/>
  <c r="J4115" i="3"/>
  <c r="F4115" i="3"/>
  <c r="H4115" i="3" s="1"/>
  <c r="K4114" i="3"/>
  <c r="J4114" i="3"/>
  <c r="F4114" i="3"/>
  <c r="H4114" i="3" s="1"/>
  <c r="K4113" i="3"/>
  <c r="J4113" i="3"/>
  <c r="F4113" i="3"/>
  <c r="H4113" i="3" s="1"/>
  <c r="K4112" i="3"/>
  <c r="J4112" i="3"/>
  <c r="F4112" i="3"/>
  <c r="H4112" i="3" s="1"/>
  <c r="K4111" i="3"/>
  <c r="J4111" i="3"/>
  <c r="F4111" i="3"/>
  <c r="H4111" i="3" s="1"/>
  <c r="K4110" i="3"/>
  <c r="J4110" i="3"/>
  <c r="F4110" i="3"/>
  <c r="H4110" i="3" s="1"/>
  <c r="K4109" i="3"/>
  <c r="J4109" i="3"/>
  <c r="F4109" i="3"/>
  <c r="H4109" i="3" s="1"/>
  <c r="K4108" i="3"/>
  <c r="J4108" i="3"/>
  <c r="F4108" i="3"/>
  <c r="H4108" i="3" s="1"/>
  <c r="K4107" i="3"/>
  <c r="J4107" i="3"/>
  <c r="F4107" i="3"/>
  <c r="H4107" i="3" s="1"/>
  <c r="K4106" i="3"/>
  <c r="J4106" i="3"/>
  <c r="F4106" i="3"/>
  <c r="H4106" i="3" s="1"/>
  <c r="K4105" i="3"/>
  <c r="J4105" i="3"/>
  <c r="F4105" i="3"/>
  <c r="H4105" i="3" s="1"/>
  <c r="K4104" i="3"/>
  <c r="J4104" i="3"/>
  <c r="F4104" i="3"/>
  <c r="H4104" i="3" s="1"/>
  <c r="K4103" i="3"/>
  <c r="J4103" i="3"/>
  <c r="F4103" i="3"/>
  <c r="H4103" i="3" s="1"/>
  <c r="K4102" i="3"/>
  <c r="J4102" i="3"/>
  <c r="F4102" i="3"/>
  <c r="H4102" i="3" s="1"/>
  <c r="K4101" i="3"/>
  <c r="J4101" i="3"/>
  <c r="F4101" i="3"/>
  <c r="H4101" i="3" s="1"/>
  <c r="K4100" i="3"/>
  <c r="J4100" i="3"/>
  <c r="F4100" i="3"/>
  <c r="H4100" i="3" s="1"/>
  <c r="K4099" i="3"/>
  <c r="J4099" i="3"/>
  <c r="F4099" i="3"/>
  <c r="H4099" i="3" s="1"/>
  <c r="K4098" i="3"/>
  <c r="J4098" i="3"/>
  <c r="F4098" i="3"/>
  <c r="H4098" i="3" s="1"/>
  <c r="K4097" i="3"/>
  <c r="J4097" i="3"/>
  <c r="F4097" i="3"/>
  <c r="H4097" i="3" s="1"/>
  <c r="K4096" i="3"/>
  <c r="J4096" i="3"/>
  <c r="F4096" i="3"/>
  <c r="H4096" i="3" s="1"/>
  <c r="K4095" i="3"/>
  <c r="J4095" i="3"/>
  <c r="F4095" i="3"/>
  <c r="H4095" i="3" s="1"/>
  <c r="K4094" i="3"/>
  <c r="J4094" i="3"/>
  <c r="F4094" i="3"/>
  <c r="H4094" i="3" s="1"/>
  <c r="K4093" i="3"/>
  <c r="J4093" i="3"/>
  <c r="F4093" i="3"/>
  <c r="H4093" i="3" s="1"/>
  <c r="K4092" i="3"/>
  <c r="J4092" i="3"/>
  <c r="F4092" i="3"/>
  <c r="H4092" i="3" s="1"/>
  <c r="K4091" i="3"/>
  <c r="J4091" i="3"/>
  <c r="F4091" i="3"/>
  <c r="H4091" i="3" s="1"/>
  <c r="K4090" i="3"/>
  <c r="J4090" i="3"/>
  <c r="F4090" i="3"/>
  <c r="H4090" i="3" s="1"/>
  <c r="K4089" i="3"/>
  <c r="J4089" i="3"/>
  <c r="F4089" i="3"/>
  <c r="H4089" i="3" s="1"/>
  <c r="K4088" i="3"/>
  <c r="J4088" i="3"/>
  <c r="F4088" i="3"/>
  <c r="H4088" i="3" s="1"/>
  <c r="K4087" i="3"/>
  <c r="J4087" i="3"/>
  <c r="F4087" i="3"/>
  <c r="H4087" i="3" s="1"/>
  <c r="K4086" i="3"/>
  <c r="J4086" i="3"/>
  <c r="F4086" i="3"/>
  <c r="H4086" i="3" s="1"/>
  <c r="K4085" i="3"/>
  <c r="J4085" i="3"/>
  <c r="F4085" i="3"/>
  <c r="H4085" i="3" s="1"/>
  <c r="K4084" i="3"/>
  <c r="J4084" i="3"/>
  <c r="F4084" i="3"/>
  <c r="H4084" i="3" s="1"/>
  <c r="K4083" i="3"/>
  <c r="J4083" i="3"/>
  <c r="F4083" i="3"/>
  <c r="H4083" i="3" s="1"/>
  <c r="K4082" i="3"/>
  <c r="J4082" i="3"/>
  <c r="F4082" i="3"/>
  <c r="H4082" i="3" s="1"/>
  <c r="K4081" i="3"/>
  <c r="J4081" i="3"/>
  <c r="F4081" i="3"/>
  <c r="H4081" i="3" s="1"/>
  <c r="K4080" i="3"/>
  <c r="J4080" i="3"/>
  <c r="F4080" i="3"/>
  <c r="H4080" i="3" s="1"/>
  <c r="K4079" i="3"/>
  <c r="J4079" i="3"/>
  <c r="F4079" i="3"/>
  <c r="H4079" i="3" s="1"/>
  <c r="K4078" i="3"/>
  <c r="J4078" i="3"/>
  <c r="F4078" i="3"/>
  <c r="H4078" i="3" s="1"/>
  <c r="K4077" i="3"/>
  <c r="J4077" i="3"/>
  <c r="F4077" i="3"/>
  <c r="H4077" i="3" s="1"/>
  <c r="K4076" i="3"/>
  <c r="J4076" i="3"/>
  <c r="F4076" i="3"/>
  <c r="H4076" i="3" s="1"/>
  <c r="K4075" i="3"/>
  <c r="J4075" i="3"/>
  <c r="F4075" i="3"/>
  <c r="H4075" i="3" s="1"/>
  <c r="K4074" i="3"/>
  <c r="J4074" i="3"/>
  <c r="F4074" i="3"/>
  <c r="H4074" i="3" s="1"/>
  <c r="K4073" i="3"/>
  <c r="J4073" i="3"/>
  <c r="F4073" i="3"/>
  <c r="H4073" i="3" s="1"/>
  <c r="K4072" i="3"/>
  <c r="J4072" i="3"/>
  <c r="F4072" i="3"/>
  <c r="H4072" i="3" s="1"/>
  <c r="K4071" i="3"/>
  <c r="J4071" i="3"/>
  <c r="F4071" i="3"/>
  <c r="H4071" i="3" s="1"/>
  <c r="K4070" i="3"/>
  <c r="J4070" i="3"/>
  <c r="F4070" i="3"/>
  <c r="H4070" i="3" s="1"/>
  <c r="K4069" i="3"/>
  <c r="J4069" i="3"/>
  <c r="F4069" i="3"/>
  <c r="H4069" i="3" s="1"/>
  <c r="K4068" i="3"/>
  <c r="J4068" i="3"/>
  <c r="F4068" i="3"/>
  <c r="H4068" i="3" s="1"/>
  <c r="K4067" i="3"/>
  <c r="J4067" i="3"/>
  <c r="F4067" i="3"/>
  <c r="H4067" i="3" s="1"/>
  <c r="K4066" i="3"/>
  <c r="J4066" i="3"/>
  <c r="F4066" i="3"/>
  <c r="H4066" i="3" s="1"/>
  <c r="K4065" i="3"/>
  <c r="J4065" i="3"/>
  <c r="F4065" i="3"/>
  <c r="H4065" i="3" s="1"/>
  <c r="K4064" i="3"/>
  <c r="J4064" i="3"/>
  <c r="F4064" i="3"/>
  <c r="H4064" i="3" s="1"/>
  <c r="K4063" i="3"/>
  <c r="J4063" i="3"/>
  <c r="F4063" i="3"/>
  <c r="H4063" i="3" s="1"/>
  <c r="K4062" i="3"/>
  <c r="J4062" i="3"/>
  <c r="F4062" i="3"/>
  <c r="H4062" i="3" s="1"/>
  <c r="K4061" i="3"/>
  <c r="J4061" i="3"/>
  <c r="F4061" i="3"/>
  <c r="H4061" i="3" s="1"/>
  <c r="K4060" i="3"/>
  <c r="J4060" i="3"/>
  <c r="F4060" i="3"/>
  <c r="H4060" i="3" s="1"/>
  <c r="K4059" i="3"/>
  <c r="J4059" i="3"/>
  <c r="F4059" i="3"/>
  <c r="H4059" i="3" s="1"/>
  <c r="K4058" i="3"/>
  <c r="J4058" i="3"/>
  <c r="F4058" i="3"/>
  <c r="H4058" i="3" s="1"/>
  <c r="K4057" i="3"/>
  <c r="J4057" i="3"/>
  <c r="F4057" i="3"/>
  <c r="H4057" i="3" s="1"/>
  <c r="K4056" i="3"/>
  <c r="J4056" i="3"/>
  <c r="F4056" i="3"/>
  <c r="H4056" i="3" s="1"/>
  <c r="K4055" i="3"/>
  <c r="J4055" i="3"/>
  <c r="F4055" i="3"/>
  <c r="H4055" i="3" s="1"/>
  <c r="K4054" i="3"/>
  <c r="J4054" i="3"/>
  <c r="F4054" i="3"/>
  <c r="H4054" i="3" s="1"/>
  <c r="K4053" i="3"/>
  <c r="J4053" i="3"/>
  <c r="F4053" i="3"/>
  <c r="H4053" i="3" s="1"/>
  <c r="K4052" i="3"/>
  <c r="J4052" i="3"/>
  <c r="F4052" i="3"/>
  <c r="H4052" i="3" s="1"/>
  <c r="K4051" i="3"/>
  <c r="J4051" i="3"/>
  <c r="F4051" i="3"/>
  <c r="H4051" i="3" s="1"/>
  <c r="K4050" i="3"/>
  <c r="J4050" i="3"/>
  <c r="F4050" i="3"/>
  <c r="H4050" i="3" s="1"/>
  <c r="K4049" i="3"/>
  <c r="J4049" i="3"/>
  <c r="F4049" i="3"/>
  <c r="H4049" i="3" s="1"/>
  <c r="K4048" i="3"/>
  <c r="J4048" i="3"/>
  <c r="F4048" i="3"/>
  <c r="H4048" i="3" s="1"/>
  <c r="K4047" i="3"/>
  <c r="J4047" i="3"/>
  <c r="F4047" i="3"/>
  <c r="H4047" i="3" s="1"/>
  <c r="K4046" i="3"/>
  <c r="J4046" i="3"/>
  <c r="F4046" i="3"/>
  <c r="H4046" i="3" s="1"/>
  <c r="K4045" i="3"/>
  <c r="J4045" i="3"/>
  <c r="F4045" i="3"/>
  <c r="H4045" i="3" s="1"/>
  <c r="K4044" i="3"/>
  <c r="J4044" i="3"/>
  <c r="F4044" i="3"/>
  <c r="H4044" i="3" s="1"/>
  <c r="K4043" i="3"/>
  <c r="J4043" i="3"/>
  <c r="F4043" i="3"/>
  <c r="H4043" i="3" s="1"/>
  <c r="K4042" i="3"/>
  <c r="J4042" i="3"/>
  <c r="F4042" i="3"/>
  <c r="H4042" i="3" s="1"/>
  <c r="K4041" i="3"/>
  <c r="J4041" i="3"/>
  <c r="F4041" i="3"/>
  <c r="H4041" i="3" s="1"/>
  <c r="K4040" i="3"/>
  <c r="J4040" i="3"/>
  <c r="F4040" i="3"/>
  <c r="H4040" i="3" s="1"/>
  <c r="K4039" i="3"/>
  <c r="J4039" i="3"/>
  <c r="F4039" i="3"/>
  <c r="H4039" i="3" s="1"/>
  <c r="K4038" i="3"/>
  <c r="J4038" i="3"/>
  <c r="F4038" i="3"/>
  <c r="H4038" i="3" s="1"/>
  <c r="K4037" i="3"/>
  <c r="J4037" i="3"/>
  <c r="F4037" i="3"/>
  <c r="H4037" i="3" s="1"/>
  <c r="K4036" i="3"/>
  <c r="J4036" i="3"/>
  <c r="F4036" i="3"/>
  <c r="H4036" i="3" s="1"/>
  <c r="K4035" i="3"/>
  <c r="J4035" i="3"/>
  <c r="F4035" i="3"/>
  <c r="H4035" i="3" s="1"/>
  <c r="K4034" i="3"/>
  <c r="J4034" i="3"/>
  <c r="F4034" i="3"/>
  <c r="H4034" i="3" s="1"/>
  <c r="K4033" i="3"/>
  <c r="J4033" i="3"/>
  <c r="F4033" i="3"/>
  <c r="H4033" i="3" s="1"/>
  <c r="K4032" i="3"/>
  <c r="J4032" i="3"/>
  <c r="F4032" i="3"/>
  <c r="H4032" i="3" s="1"/>
  <c r="K4031" i="3"/>
  <c r="J4031" i="3"/>
  <c r="F4031" i="3"/>
  <c r="H4031" i="3" s="1"/>
  <c r="K4030" i="3"/>
  <c r="J4030" i="3"/>
  <c r="F4030" i="3"/>
  <c r="H4030" i="3" s="1"/>
  <c r="K4029" i="3"/>
  <c r="J4029" i="3"/>
  <c r="F4029" i="3"/>
  <c r="H4029" i="3" s="1"/>
  <c r="K4028" i="3"/>
  <c r="J4028" i="3"/>
  <c r="F4028" i="3"/>
  <c r="H4028" i="3" s="1"/>
  <c r="K4027" i="3"/>
  <c r="J4027" i="3"/>
  <c r="F4027" i="3"/>
  <c r="H4027" i="3" s="1"/>
  <c r="K4026" i="3"/>
  <c r="J4026" i="3"/>
  <c r="F4026" i="3"/>
  <c r="H4026" i="3" s="1"/>
  <c r="K4025" i="3"/>
  <c r="J4025" i="3"/>
  <c r="F4025" i="3"/>
  <c r="H4025" i="3" s="1"/>
  <c r="K4024" i="3"/>
  <c r="J4024" i="3"/>
  <c r="F4024" i="3"/>
  <c r="H4024" i="3" s="1"/>
  <c r="K4023" i="3"/>
  <c r="J4023" i="3"/>
  <c r="F4023" i="3"/>
  <c r="H4023" i="3" s="1"/>
  <c r="K4022" i="3"/>
  <c r="J4022" i="3"/>
  <c r="F4022" i="3"/>
  <c r="H4022" i="3" s="1"/>
  <c r="K4021" i="3"/>
  <c r="J4021" i="3"/>
  <c r="F4021" i="3"/>
  <c r="H4021" i="3" s="1"/>
  <c r="K4020" i="3"/>
  <c r="J4020" i="3"/>
  <c r="F4020" i="3"/>
  <c r="H4020" i="3" s="1"/>
  <c r="K4019" i="3"/>
  <c r="J4019" i="3"/>
  <c r="F4019" i="3"/>
  <c r="H4019" i="3" s="1"/>
  <c r="K4018" i="3"/>
  <c r="J4018" i="3"/>
  <c r="F4018" i="3"/>
  <c r="H4018" i="3" s="1"/>
  <c r="K4017" i="3"/>
  <c r="J4017" i="3"/>
  <c r="F4017" i="3"/>
  <c r="H4017" i="3" s="1"/>
  <c r="K4016" i="3"/>
  <c r="J4016" i="3"/>
  <c r="F4016" i="3"/>
  <c r="H4016" i="3" s="1"/>
  <c r="K4015" i="3"/>
  <c r="J4015" i="3"/>
  <c r="F4015" i="3"/>
  <c r="H4015" i="3" s="1"/>
  <c r="K4014" i="3"/>
  <c r="J4014" i="3"/>
  <c r="F4014" i="3"/>
  <c r="H4014" i="3" s="1"/>
  <c r="K4013" i="3"/>
  <c r="J4013" i="3"/>
  <c r="F4013" i="3"/>
  <c r="H4013" i="3" s="1"/>
  <c r="K4012" i="3"/>
  <c r="J4012" i="3"/>
  <c r="F4012" i="3"/>
  <c r="H4012" i="3" s="1"/>
  <c r="K4011" i="3"/>
  <c r="J4011" i="3"/>
  <c r="F4011" i="3"/>
  <c r="H4011" i="3" s="1"/>
  <c r="K4010" i="3"/>
  <c r="J4010" i="3"/>
  <c r="F4010" i="3"/>
  <c r="H4010" i="3" s="1"/>
  <c r="K4009" i="3"/>
  <c r="J4009" i="3"/>
  <c r="F4009" i="3"/>
  <c r="H4009" i="3" s="1"/>
  <c r="K4008" i="3"/>
  <c r="J4008" i="3"/>
  <c r="F4008" i="3"/>
  <c r="H4008" i="3" s="1"/>
  <c r="K4007" i="3"/>
  <c r="J4007" i="3"/>
  <c r="F4007" i="3"/>
  <c r="H4007" i="3" s="1"/>
  <c r="K4006" i="3"/>
  <c r="J4006" i="3"/>
  <c r="F4006" i="3"/>
  <c r="H4006" i="3" s="1"/>
  <c r="K4005" i="3"/>
  <c r="J4005" i="3"/>
  <c r="F4005" i="3"/>
  <c r="H4005" i="3" s="1"/>
  <c r="K4004" i="3"/>
  <c r="J4004" i="3"/>
  <c r="F4004" i="3"/>
  <c r="H4004" i="3" s="1"/>
  <c r="K4003" i="3"/>
  <c r="J4003" i="3"/>
  <c r="F4003" i="3"/>
  <c r="H4003" i="3" s="1"/>
  <c r="K4002" i="3"/>
  <c r="J4002" i="3"/>
  <c r="F4002" i="3"/>
  <c r="H4002" i="3" s="1"/>
  <c r="K4001" i="3"/>
  <c r="J4001" i="3"/>
  <c r="F4001" i="3"/>
  <c r="H4001" i="3" s="1"/>
  <c r="K4000" i="3"/>
  <c r="J4000" i="3"/>
  <c r="F4000" i="3"/>
  <c r="H4000" i="3" s="1"/>
  <c r="K3999" i="3"/>
  <c r="J3999" i="3"/>
  <c r="F3999" i="3"/>
  <c r="H3999" i="3" s="1"/>
  <c r="K3998" i="3"/>
  <c r="J3998" i="3"/>
  <c r="F3998" i="3"/>
  <c r="H3998" i="3" s="1"/>
  <c r="K3997" i="3"/>
  <c r="J3997" i="3"/>
  <c r="F3997" i="3"/>
  <c r="H3997" i="3" s="1"/>
  <c r="K3996" i="3"/>
  <c r="J3996" i="3"/>
  <c r="F3996" i="3"/>
  <c r="H3996" i="3" s="1"/>
  <c r="K3995" i="3"/>
  <c r="J3995" i="3"/>
  <c r="F3995" i="3"/>
  <c r="H3995" i="3" s="1"/>
  <c r="K3994" i="3"/>
  <c r="J3994" i="3"/>
  <c r="F3994" i="3"/>
  <c r="H3994" i="3" s="1"/>
  <c r="K3993" i="3"/>
  <c r="J3993" i="3"/>
  <c r="F3993" i="3"/>
  <c r="H3993" i="3" s="1"/>
  <c r="K3992" i="3"/>
  <c r="J3992" i="3"/>
  <c r="F3992" i="3"/>
  <c r="H3992" i="3" s="1"/>
  <c r="K3991" i="3"/>
  <c r="J3991" i="3"/>
  <c r="F3991" i="3"/>
  <c r="H3991" i="3" s="1"/>
  <c r="K3990" i="3"/>
  <c r="J3990" i="3"/>
  <c r="F3990" i="3"/>
  <c r="H3990" i="3" s="1"/>
  <c r="K3989" i="3"/>
  <c r="J3989" i="3"/>
  <c r="F3989" i="3"/>
  <c r="H3989" i="3" s="1"/>
  <c r="K3988" i="3"/>
  <c r="J3988" i="3"/>
  <c r="F3988" i="3"/>
  <c r="H3988" i="3" s="1"/>
  <c r="K3987" i="3"/>
  <c r="J3987" i="3"/>
  <c r="F3987" i="3"/>
  <c r="H3987" i="3" s="1"/>
  <c r="K3986" i="3"/>
  <c r="J3986" i="3"/>
  <c r="F3986" i="3"/>
  <c r="H3986" i="3" s="1"/>
  <c r="K3985" i="3"/>
  <c r="J3985" i="3"/>
  <c r="F3985" i="3"/>
  <c r="H3985" i="3" s="1"/>
  <c r="K3984" i="3"/>
  <c r="J3984" i="3"/>
  <c r="F3984" i="3"/>
  <c r="H3984" i="3" s="1"/>
  <c r="K3983" i="3"/>
  <c r="J3983" i="3"/>
  <c r="F3983" i="3"/>
  <c r="H3983" i="3" s="1"/>
  <c r="K3982" i="3"/>
  <c r="J3982" i="3"/>
  <c r="F3982" i="3"/>
  <c r="H3982" i="3" s="1"/>
  <c r="K3981" i="3"/>
  <c r="J3981" i="3"/>
  <c r="F3981" i="3"/>
  <c r="H3981" i="3" s="1"/>
  <c r="K3980" i="3"/>
  <c r="J3980" i="3"/>
  <c r="F3980" i="3"/>
  <c r="H3980" i="3" s="1"/>
  <c r="K3979" i="3"/>
  <c r="J3979" i="3"/>
  <c r="F3979" i="3"/>
  <c r="H3979" i="3" s="1"/>
  <c r="K3978" i="3"/>
  <c r="J3978" i="3"/>
  <c r="F3978" i="3"/>
  <c r="H3978" i="3" s="1"/>
  <c r="K3977" i="3"/>
  <c r="J3977" i="3"/>
  <c r="F3977" i="3"/>
  <c r="H3977" i="3" s="1"/>
  <c r="K3976" i="3"/>
  <c r="J3976" i="3"/>
  <c r="F3976" i="3"/>
  <c r="H3976" i="3" s="1"/>
  <c r="K3975" i="3"/>
  <c r="J3975" i="3"/>
  <c r="F3975" i="3"/>
  <c r="H3975" i="3" s="1"/>
  <c r="K3974" i="3"/>
  <c r="J3974" i="3"/>
  <c r="F3974" i="3"/>
  <c r="H3974" i="3" s="1"/>
  <c r="K3973" i="3"/>
  <c r="J3973" i="3"/>
  <c r="F3973" i="3"/>
  <c r="H3973" i="3" s="1"/>
  <c r="K3972" i="3"/>
  <c r="J3972" i="3"/>
  <c r="F3972" i="3"/>
  <c r="H3972" i="3" s="1"/>
  <c r="K3971" i="3"/>
  <c r="J3971" i="3"/>
  <c r="F3971" i="3"/>
  <c r="H3971" i="3" s="1"/>
  <c r="K3970" i="3"/>
  <c r="J3970" i="3"/>
  <c r="F3970" i="3"/>
  <c r="H3970" i="3" s="1"/>
  <c r="K3969" i="3"/>
  <c r="J3969" i="3"/>
  <c r="F3969" i="3"/>
  <c r="H3969" i="3" s="1"/>
  <c r="K3968" i="3"/>
  <c r="J3968" i="3"/>
  <c r="F3968" i="3"/>
  <c r="H3968" i="3" s="1"/>
  <c r="K3967" i="3"/>
  <c r="J3967" i="3"/>
  <c r="F3967" i="3"/>
  <c r="H3967" i="3" s="1"/>
  <c r="K3966" i="3"/>
  <c r="J3966" i="3"/>
  <c r="F3966" i="3"/>
  <c r="H3966" i="3" s="1"/>
  <c r="K3965" i="3"/>
  <c r="J3965" i="3"/>
  <c r="F3965" i="3"/>
  <c r="H3965" i="3" s="1"/>
  <c r="K3964" i="3"/>
  <c r="J3964" i="3"/>
  <c r="F3964" i="3"/>
  <c r="H3964" i="3" s="1"/>
  <c r="K3963" i="3"/>
  <c r="J3963" i="3"/>
  <c r="F3963" i="3"/>
  <c r="H3963" i="3" s="1"/>
  <c r="K3962" i="3"/>
  <c r="J3962" i="3"/>
  <c r="F3962" i="3"/>
  <c r="H3962" i="3" s="1"/>
  <c r="K3961" i="3"/>
  <c r="J3961" i="3"/>
  <c r="F3961" i="3"/>
  <c r="H3961" i="3" s="1"/>
  <c r="K3960" i="3"/>
  <c r="J3960" i="3"/>
  <c r="F3960" i="3"/>
  <c r="H3960" i="3" s="1"/>
  <c r="K3959" i="3"/>
  <c r="J3959" i="3"/>
  <c r="F3959" i="3"/>
  <c r="H3959" i="3" s="1"/>
  <c r="K3958" i="3"/>
  <c r="J3958" i="3"/>
  <c r="F3958" i="3"/>
  <c r="H3958" i="3" s="1"/>
  <c r="K3957" i="3"/>
  <c r="J3957" i="3"/>
  <c r="F3957" i="3"/>
  <c r="H3957" i="3" s="1"/>
  <c r="K3956" i="3"/>
  <c r="J3956" i="3"/>
  <c r="F3956" i="3"/>
  <c r="H3956" i="3" s="1"/>
  <c r="K3955" i="3"/>
  <c r="J3955" i="3"/>
  <c r="F3955" i="3"/>
  <c r="H3955" i="3" s="1"/>
  <c r="K3954" i="3"/>
  <c r="J3954" i="3"/>
  <c r="F3954" i="3"/>
  <c r="H3954" i="3" s="1"/>
  <c r="K3953" i="3"/>
  <c r="J3953" i="3"/>
  <c r="F3953" i="3"/>
  <c r="H3953" i="3" s="1"/>
  <c r="K3952" i="3"/>
  <c r="J3952" i="3"/>
  <c r="F3952" i="3"/>
  <c r="H3952" i="3" s="1"/>
  <c r="K3951" i="3"/>
  <c r="J3951" i="3"/>
  <c r="F3951" i="3"/>
  <c r="H3951" i="3" s="1"/>
  <c r="K3950" i="3"/>
  <c r="J3950" i="3"/>
  <c r="F3950" i="3"/>
  <c r="H3950" i="3" s="1"/>
  <c r="K3949" i="3"/>
  <c r="J3949" i="3"/>
  <c r="F3949" i="3"/>
  <c r="H3949" i="3" s="1"/>
  <c r="K3948" i="3"/>
  <c r="J3948" i="3"/>
  <c r="F3948" i="3"/>
  <c r="H3948" i="3" s="1"/>
  <c r="K3947" i="3"/>
  <c r="J3947" i="3"/>
  <c r="F3947" i="3"/>
  <c r="H3947" i="3" s="1"/>
  <c r="K3946" i="3"/>
  <c r="J3946" i="3"/>
  <c r="F3946" i="3"/>
  <c r="H3946" i="3" s="1"/>
  <c r="K3945" i="3"/>
  <c r="J3945" i="3"/>
  <c r="F3945" i="3"/>
  <c r="H3945" i="3" s="1"/>
  <c r="K3944" i="3"/>
  <c r="J3944" i="3"/>
  <c r="F3944" i="3"/>
  <c r="H3944" i="3" s="1"/>
  <c r="K3943" i="3"/>
  <c r="J3943" i="3"/>
  <c r="F3943" i="3"/>
  <c r="H3943" i="3" s="1"/>
  <c r="K3942" i="3"/>
  <c r="J3942" i="3"/>
  <c r="F3942" i="3"/>
  <c r="H3942" i="3" s="1"/>
  <c r="K3941" i="3"/>
  <c r="J3941" i="3"/>
  <c r="F3941" i="3"/>
  <c r="H3941" i="3" s="1"/>
  <c r="K3940" i="3"/>
  <c r="J3940" i="3"/>
  <c r="F3940" i="3"/>
  <c r="H3940" i="3" s="1"/>
  <c r="K3939" i="3"/>
  <c r="J3939" i="3"/>
  <c r="F3939" i="3"/>
  <c r="H3939" i="3" s="1"/>
  <c r="K3938" i="3"/>
  <c r="J3938" i="3"/>
  <c r="F3938" i="3"/>
  <c r="H3938" i="3" s="1"/>
  <c r="K3937" i="3"/>
  <c r="J3937" i="3"/>
  <c r="F3937" i="3"/>
  <c r="H3937" i="3" s="1"/>
  <c r="K3936" i="3"/>
  <c r="J3936" i="3"/>
  <c r="F3936" i="3"/>
  <c r="H3936" i="3" s="1"/>
  <c r="K3935" i="3"/>
  <c r="J3935" i="3"/>
  <c r="F3935" i="3"/>
  <c r="H3935" i="3" s="1"/>
  <c r="K3934" i="3"/>
  <c r="J3934" i="3"/>
  <c r="F3934" i="3"/>
  <c r="H3934" i="3" s="1"/>
  <c r="K3933" i="3"/>
  <c r="J3933" i="3"/>
  <c r="F3933" i="3"/>
  <c r="H3933" i="3" s="1"/>
  <c r="K3932" i="3"/>
  <c r="J3932" i="3"/>
  <c r="F3932" i="3"/>
  <c r="H3932" i="3" s="1"/>
  <c r="K3931" i="3"/>
  <c r="J3931" i="3"/>
  <c r="F3931" i="3"/>
  <c r="H3931" i="3" s="1"/>
  <c r="K3930" i="3"/>
  <c r="J3930" i="3"/>
  <c r="F3930" i="3"/>
  <c r="H3930" i="3" s="1"/>
  <c r="K3929" i="3"/>
  <c r="J3929" i="3"/>
  <c r="F3929" i="3"/>
  <c r="H3929" i="3" s="1"/>
  <c r="K3928" i="3"/>
  <c r="J3928" i="3"/>
  <c r="F3928" i="3"/>
  <c r="H3928" i="3" s="1"/>
  <c r="K3927" i="3"/>
  <c r="J3927" i="3"/>
  <c r="F3927" i="3"/>
  <c r="H3927" i="3" s="1"/>
  <c r="K3926" i="3"/>
  <c r="J3926" i="3"/>
  <c r="F3926" i="3"/>
  <c r="H3926" i="3" s="1"/>
  <c r="K3925" i="3"/>
  <c r="J3925" i="3"/>
  <c r="F3925" i="3"/>
  <c r="H3925" i="3" s="1"/>
  <c r="K3924" i="3"/>
  <c r="J3924" i="3"/>
  <c r="F3924" i="3"/>
  <c r="H3924" i="3" s="1"/>
  <c r="K3923" i="3"/>
  <c r="J3923" i="3"/>
  <c r="F3923" i="3"/>
  <c r="H3923" i="3" s="1"/>
  <c r="K3922" i="3"/>
  <c r="J3922" i="3"/>
  <c r="F3922" i="3"/>
  <c r="H3922" i="3" s="1"/>
  <c r="K3921" i="3"/>
  <c r="J3921" i="3"/>
  <c r="F3921" i="3"/>
  <c r="H3921" i="3" s="1"/>
  <c r="K3920" i="3"/>
  <c r="J3920" i="3"/>
  <c r="F3920" i="3"/>
  <c r="H3920" i="3" s="1"/>
  <c r="K3919" i="3"/>
  <c r="J3919" i="3"/>
  <c r="F3919" i="3"/>
  <c r="H3919" i="3" s="1"/>
  <c r="K3918" i="3"/>
  <c r="J3918" i="3"/>
  <c r="F3918" i="3"/>
  <c r="H3918" i="3" s="1"/>
  <c r="K3917" i="3"/>
  <c r="J3917" i="3"/>
  <c r="F3917" i="3"/>
  <c r="H3917" i="3" s="1"/>
  <c r="K3916" i="3"/>
  <c r="J3916" i="3"/>
  <c r="F3916" i="3"/>
  <c r="H3916" i="3" s="1"/>
  <c r="K3915" i="3"/>
  <c r="J3915" i="3"/>
  <c r="F3915" i="3"/>
  <c r="H3915" i="3" s="1"/>
  <c r="K3914" i="3"/>
  <c r="J3914" i="3"/>
  <c r="F3914" i="3"/>
  <c r="H3914" i="3" s="1"/>
  <c r="K3913" i="3"/>
  <c r="J3913" i="3"/>
  <c r="F3913" i="3"/>
  <c r="H3913" i="3" s="1"/>
  <c r="K3912" i="3"/>
  <c r="J3912" i="3"/>
  <c r="F3912" i="3"/>
  <c r="H3912" i="3" s="1"/>
  <c r="K3911" i="3"/>
  <c r="J3911" i="3"/>
  <c r="F3911" i="3"/>
  <c r="H3911" i="3" s="1"/>
  <c r="K3910" i="3"/>
  <c r="J3910" i="3"/>
  <c r="F3910" i="3"/>
  <c r="H3910" i="3" s="1"/>
  <c r="K3909" i="3"/>
  <c r="J3909" i="3"/>
  <c r="F3909" i="3"/>
  <c r="H3909" i="3" s="1"/>
  <c r="K3908" i="3"/>
  <c r="J3908" i="3"/>
  <c r="F3908" i="3"/>
  <c r="H3908" i="3" s="1"/>
  <c r="K3907" i="3"/>
  <c r="J3907" i="3"/>
  <c r="F3907" i="3"/>
  <c r="H3907" i="3" s="1"/>
  <c r="K3906" i="3"/>
  <c r="J3906" i="3"/>
  <c r="F3906" i="3"/>
  <c r="H3906" i="3" s="1"/>
  <c r="K3905" i="3"/>
  <c r="J3905" i="3"/>
  <c r="F3905" i="3"/>
  <c r="H3905" i="3" s="1"/>
  <c r="K3904" i="3"/>
  <c r="J3904" i="3"/>
  <c r="F3904" i="3"/>
  <c r="H3904" i="3" s="1"/>
  <c r="K3903" i="3"/>
  <c r="J3903" i="3"/>
  <c r="F3903" i="3"/>
  <c r="H3903" i="3" s="1"/>
  <c r="K3902" i="3"/>
  <c r="J3902" i="3"/>
  <c r="F3902" i="3"/>
  <c r="H3902" i="3" s="1"/>
  <c r="K3901" i="3"/>
  <c r="J3901" i="3"/>
  <c r="F3901" i="3"/>
  <c r="H3901" i="3" s="1"/>
  <c r="K3900" i="3"/>
  <c r="J3900" i="3"/>
  <c r="F3900" i="3"/>
  <c r="H3900" i="3" s="1"/>
  <c r="K3899" i="3"/>
  <c r="J3899" i="3"/>
  <c r="F3899" i="3"/>
  <c r="H3899" i="3" s="1"/>
  <c r="K3898" i="3"/>
  <c r="J3898" i="3"/>
  <c r="F3898" i="3"/>
  <c r="H3898" i="3" s="1"/>
  <c r="K3897" i="3"/>
  <c r="J3897" i="3"/>
  <c r="F3897" i="3"/>
  <c r="H3897" i="3" s="1"/>
  <c r="K3896" i="3"/>
  <c r="J3896" i="3"/>
  <c r="F3896" i="3"/>
  <c r="H3896" i="3" s="1"/>
  <c r="K3895" i="3"/>
  <c r="J3895" i="3"/>
  <c r="F3895" i="3"/>
  <c r="H3895" i="3" s="1"/>
  <c r="K3894" i="3"/>
  <c r="J3894" i="3"/>
  <c r="F3894" i="3"/>
  <c r="H3894" i="3" s="1"/>
  <c r="K3893" i="3"/>
  <c r="J3893" i="3"/>
  <c r="F3893" i="3"/>
  <c r="H3893" i="3" s="1"/>
  <c r="K3892" i="3"/>
  <c r="J3892" i="3"/>
  <c r="F3892" i="3"/>
  <c r="H3892" i="3" s="1"/>
  <c r="K3891" i="3"/>
  <c r="J3891" i="3"/>
  <c r="F3891" i="3"/>
  <c r="H3891" i="3" s="1"/>
  <c r="K3890" i="3"/>
  <c r="J3890" i="3"/>
  <c r="F3890" i="3"/>
  <c r="H3890" i="3" s="1"/>
  <c r="K3889" i="3"/>
  <c r="J3889" i="3"/>
  <c r="F3889" i="3"/>
  <c r="H3889" i="3" s="1"/>
  <c r="K3888" i="3"/>
  <c r="J3888" i="3"/>
  <c r="F3888" i="3"/>
  <c r="H3888" i="3" s="1"/>
  <c r="K3887" i="3"/>
  <c r="J3887" i="3"/>
  <c r="F3887" i="3"/>
  <c r="H3887" i="3" s="1"/>
  <c r="K3886" i="3"/>
  <c r="J3886" i="3"/>
  <c r="F3886" i="3"/>
  <c r="H3886" i="3" s="1"/>
  <c r="K3885" i="3"/>
  <c r="J3885" i="3"/>
  <c r="F3885" i="3"/>
  <c r="H3885" i="3" s="1"/>
  <c r="K3884" i="3"/>
  <c r="J3884" i="3"/>
  <c r="F3884" i="3"/>
  <c r="H3884" i="3" s="1"/>
  <c r="K3883" i="3"/>
  <c r="J3883" i="3"/>
  <c r="F3883" i="3"/>
  <c r="H3883" i="3" s="1"/>
  <c r="K3882" i="3"/>
  <c r="J3882" i="3"/>
  <c r="F3882" i="3"/>
  <c r="H3882" i="3" s="1"/>
  <c r="K3881" i="3"/>
  <c r="J3881" i="3"/>
  <c r="F3881" i="3"/>
  <c r="H3881" i="3" s="1"/>
  <c r="K3880" i="3"/>
  <c r="J3880" i="3"/>
  <c r="F3880" i="3"/>
  <c r="H3880" i="3" s="1"/>
  <c r="K3879" i="3"/>
  <c r="J3879" i="3"/>
  <c r="F3879" i="3"/>
  <c r="H3879" i="3" s="1"/>
  <c r="K3878" i="3"/>
  <c r="J3878" i="3"/>
  <c r="F3878" i="3"/>
  <c r="H3878" i="3" s="1"/>
  <c r="K3877" i="3"/>
  <c r="J3877" i="3"/>
  <c r="F3877" i="3"/>
  <c r="H3877" i="3" s="1"/>
  <c r="K3876" i="3"/>
  <c r="J3876" i="3"/>
  <c r="F3876" i="3"/>
  <c r="H3876" i="3" s="1"/>
  <c r="K3875" i="3"/>
  <c r="J3875" i="3"/>
  <c r="F3875" i="3"/>
  <c r="H3875" i="3" s="1"/>
  <c r="K3874" i="3"/>
  <c r="J3874" i="3"/>
  <c r="F3874" i="3"/>
  <c r="H3874" i="3" s="1"/>
  <c r="K3873" i="3"/>
  <c r="J3873" i="3"/>
  <c r="F3873" i="3"/>
  <c r="H3873" i="3" s="1"/>
  <c r="K3872" i="3"/>
  <c r="J3872" i="3"/>
  <c r="F3872" i="3"/>
  <c r="H3872" i="3" s="1"/>
  <c r="K3871" i="3"/>
  <c r="J3871" i="3"/>
  <c r="F3871" i="3"/>
  <c r="H3871" i="3" s="1"/>
  <c r="K3870" i="3"/>
  <c r="J3870" i="3"/>
  <c r="F3870" i="3"/>
  <c r="H3870" i="3" s="1"/>
  <c r="K3869" i="3"/>
  <c r="J3869" i="3"/>
  <c r="F3869" i="3"/>
  <c r="H3869" i="3" s="1"/>
  <c r="K3868" i="3"/>
  <c r="J3868" i="3"/>
  <c r="F3868" i="3"/>
  <c r="H3868" i="3" s="1"/>
  <c r="K3867" i="3"/>
  <c r="J3867" i="3"/>
  <c r="F3867" i="3"/>
  <c r="H3867" i="3" s="1"/>
  <c r="K3866" i="3"/>
  <c r="J3866" i="3"/>
  <c r="F3866" i="3"/>
  <c r="H3866" i="3" s="1"/>
  <c r="K3865" i="3"/>
  <c r="J3865" i="3"/>
  <c r="F3865" i="3"/>
  <c r="H3865" i="3" s="1"/>
  <c r="K3864" i="3"/>
  <c r="J3864" i="3"/>
  <c r="F3864" i="3"/>
  <c r="H3864" i="3" s="1"/>
  <c r="K3863" i="3"/>
  <c r="J3863" i="3"/>
  <c r="F3863" i="3"/>
  <c r="H3863" i="3" s="1"/>
  <c r="K3862" i="3"/>
  <c r="J3862" i="3"/>
  <c r="F3862" i="3"/>
  <c r="H3862" i="3" s="1"/>
  <c r="K3861" i="3"/>
  <c r="J3861" i="3"/>
  <c r="F3861" i="3"/>
  <c r="H3861" i="3" s="1"/>
  <c r="K3860" i="3"/>
  <c r="J3860" i="3"/>
  <c r="F3860" i="3"/>
  <c r="H3860" i="3" s="1"/>
  <c r="K3859" i="3"/>
  <c r="J3859" i="3"/>
  <c r="F3859" i="3"/>
  <c r="H3859" i="3" s="1"/>
  <c r="K3858" i="3"/>
  <c r="J3858" i="3"/>
  <c r="F3858" i="3"/>
  <c r="H3858" i="3" s="1"/>
  <c r="K3857" i="3"/>
  <c r="J3857" i="3"/>
  <c r="F3857" i="3"/>
  <c r="H3857" i="3" s="1"/>
  <c r="K3856" i="3"/>
  <c r="J3856" i="3"/>
  <c r="F3856" i="3"/>
  <c r="H3856" i="3" s="1"/>
  <c r="K3855" i="3"/>
  <c r="J3855" i="3"/>
  <c r="F3855" i="3"/>
  <c r="H3855" i="3" s="1"/>
  <c r="K3854" i="3"/>
  <c r="J3854" i="3"/>
  <c r="F3854" i="3"/>
  <c r="H3854" i="3" s="1"/>
  <c r="K3853" i="3"/>
  <c r="J3853" i="3"/>
  <c r="F3853" i="3"/>
  <c r="H3853" i="3" s="1"/>
  <c r="K3852" i="3"/>
  <c r="J3852" i="3"/>
  <c r="F3852" i="3"/>
  <c r="H3852" i="3" s="1"/>
  <c r="K3851" i="3"/>
  <c r="J3851" i="3"/>
  <c r="F3851" i="3"/>
  <c r="H3851" i="3" s="1"/>
  <c r="K3850" i="3"/>
  <c r="J3850" i="3"/>
  <c r="F3850" i="3"/>
  <c r="H3850" i="3" s="1"/>
  <c r="K3849" i="3"/>
  <c r="J3849" i="3"/>
  <c r="F3849" i="3"/>
  <c r="H3849" i="3" s="1"/>
  <c r="K3848" i="3"/>
  <c r="J3848" i="3"/>
  <c r="F3848" i="3"/>
  <c r="H3848" i="3" s="1"/>
  <c r="K3847" i="3"/>
  <c r="J3847" i="3"/>
  <c r="F3847" i="3"/>
  <c r="H3847" i="3" s="1"/>
  <c r="K3846" i="3"/>
  <c r="J3846" i="3"/>
  <c r="F3846" i="3"/>
  <c r="H3846" i="3" s="1"/>
  <c r="K3845" i="3"/>
  <c r="J3845" i="3"/>
  <c r="F3845" i="3"/>
  <c r="H3845" i="3" s="1"/>
  <c r="K3844" i="3"/>
  <c r="J3844" i="3"/>
  <c r="F3844" i="3"/>
  <c r="H3844" i="3" s="1"/>
  <c r="K3843" i="3"/>
  <c r="J3843" i="3"/>
  <c r="F3843" i="3"/>
  <c r="H3843" i="3" s="1"/>
  <c r="K3842" i="3"/>
  <c r="J3842" i="3"/>
  <c r="F3842" i="3"/>
  <c r="H3842" i="3" s="1"/>
  <c r="K3841" i="3"/>
  <c r="J3841" i="3"/>
  <c r="F3841" i="3"/>
  <c r="H3841" i="3" s="1"/>
  <c r="K3840" i="3"/>
  <c r="J3840" i="3"/>
  <c r="F3840" i="3"/>
  <c r="H3840" i="3" s="1"/>
  <c r="K3839" i="3"/>
  <c r="J3839" i="3"/>
  <c r="F3839" i="3"/>
  <c r="H3839" i="3" s="1"/>
  <c r="K3838" i="3"/>
  <c r="J3838" i="3"/>
  <c r="F3838" i="3"/>
  <c r="H3838" i="3" s="1"/>
  <c r="K3837" i="3"/>
  <c r="J3837" i="3"/>
  <c r="F3837" i="3"/>
  <c r="H3837" i="3" s="1"/>
  <c r="K3836" i="3"/>
  <c r="J3836" i="3"/>
  <c r="F3836" i="3"/>
  <c r="H3836" i="3" s="1"/>
  <c r="K3835" i="3"/>
  <c r="J3835" i="3"/>
  <c r="F3835" i="3"/>
  <c r="H3835" i="3" s="1"/>
  <c r="K3834" i="3"/>
  <c r="J3834" i="3"/>
  <c r="F3834" i="3"/>
  <c r="H3834" i="3" s="1"/>
  <c r="K3833" i="3"/>
  <c r="J3833" i="3"/>
  <c r="F3833" i="3"/>
  <c r="H3833" i="3" s="1"/>
  <c r="K3832" i="3"/>
  <c r="J3832" i="3"/>
  <c r="F3832" i="3"/>
  <c r="H3832" i="3" s="1"/>
  <c r="K3831" i="3"/>
  <c r="J3831" i="3"/>
  <c r="F3831" i="3"/>
  <c r="H3831" i="3" s="1"/>
  <c r="K3830" i="3"/>
  <c r="J3830" i="3"/>
  <c r="F3830" i="3"/>
  <c r="H3830" i="3" s="1"/>
  <c r="K3829" i="3"/>
  <c r="J3829" i="3"/>
  <c r="F3829" i="3"/>
  <c r="H3829" i="3" s="1"/>
  <c r="K3828" i="3"/>
  <c r="J3828" i="3"/>
  <c r="F3828" i="3"/>
  <c r="H3828" i="3" s="1"/>
  <c r="K3827" i="3"/>
  <c r="J3827" i="3"/>
  <c r="F3827" i="3"/>
  <c r="H3827" i="3" s="1"/>
  <c r="K3826" i="3"/>
  <c r="J3826" i="3"/>
  <c r="F3826" i="3"/>
  <c r="H3826" i="3" s="1"/>
  <c r="K3825" i="3"/>
  <c r="J3825" i="3"/>
  <c r="F3825" i="3"/>
  <c r="H3825" i="3" s="1"/>
  <c r="K3824" i="3"/>
  <c r="J3824" i="3"/>
  <c r="F3824" i="3"/>
  <c r="H3824" i="3" s="1"/>
  <c r="K3823" i="3"/>
  <c r="J3823" i="3"/>
  <c r="F3823" i="3"/>
  <c r="H3823" i="3" s="1"/>
  <c r="K3822" i="3"/>
  <c r="J3822" i="3"/>
  <c r="F3822" i="3"/>
  <c r="H3822" i="3" s="1"/>
  <c r="K3821" i="3"/>
  <c r="J3821" i="3"/>
  <c r="F3821" i="3"/>
  <c r="H3821" i="3" s="1"/>
  <c r="K3820" i="3"/>
  <c r="J3820" i="3"/>
  <c r="F3820" i="3"/>
  <c r="H3820" i="3" s="1"/>
  <c r="K3819" i="3"/>
  <c r="J3819" i="3"/>
  <c r="F3819" i="3"/>
  <c r="H3819" i="3" s="1"/>
  <c r="K3818" i="3"/>
  <c r="J3818" i="3"/>
  <c r="F3818" i="3"/>
  <c r="H3818" i="3" s="1"/>
  <c r="K3817" i="3"/>
  <c r="J3817" i="3"/>
  <c r="F3817" i="3"/>
  <c r="H3817" i="3" s="1"/>
  <c r="K3816" i="3"/>
  <c r="J3816" i="3"/>
  <c r="F3816" i="3"/>
  <c r="H3816" i="3" s="1"/>
  <c r="K3815" i="3"/>
  <c r="J3815" i="3"/>
  <c r="F3815" i="3"/>
  <c r="H3815" i="3" s="1"/>
  <c r="K3814" i="3"/>
  <c r="J3814" i="3"/>
  <c r="F3814" i="3"/>
  <c r="H3814" i="3" s="1"/>
  <c r="K3813" i="3"/>
  <c r="J3813" i="3"/>
  <c r="F3813" i="3"/>
  <c r="H3813" i="3" s="1"/>
  <c r="K3812" i="3"/>
  <c r="J3812" i="3"/>
  <c r="F3812" i="3"/>
  <c r="H3812" i="3" s="1"/>
  <c r="K3811" i="3"/>
  <c r="J3811" i="3"/>
  <c r="F3811" i="3"/>
  <c r="H3811" i="3" s="1"/>
  <c r="K3810" i="3"/>
  <c r="J3810" i="3"/>
  <c r="F3810" i="3"/>
  <c r="H3810" i="3" s="1"/>
  <c r="K3809" i="3"/>
  <c r="J3809" i="3"/>
  <c r="F3809" i="3"/>
  <c r="H3809" i="3" s="1"/>
  <c r="K3808" i="3"/>
  <c r="J3808" i="3"/>
  <c r="F3808" i="3"/>
  <c r="H3808" i="3" s="1"/>
  <c r="K3807" i="3"/>
  <c r="J3807" i="3"/>
  <c r="F3807" i="3"/>
  <c r="H3807" i="3" s="1"/>
  <c r="K3806" i="3"/>
  <c r="J3806" i="3"/>
  <c r="F3806" i="3"/>
  <c r="H3806" i="3" s="1"/>
  <c r="K3805" i="3"/>
  <c r="J3805" i="3"/>
  <c r="F3805" i="3"/>
  <c r="H3805" i="3" s="1"/>
  <c r="K3804" i="3"/>
  <c r="J3804" i="3"/>
  <c r="F3804" i="3"/>
  <c r="H3804" i="3" s="1"/>
  <c r="K3803" i="3"/>
  <c r="J3803" i="3"/>
  <c r="F3803" i="3"/>
  <c r="H3803" i="3" s="1"/>
  <c r="K3802" i="3"/>
  <c r="J3802" i="3"/>
  <c r="F3802" i="3"/>
  <c r="H3802" i="3" s="1"/>
  <c r="K3801" i="3"/>
  <c r="J3801" i="3"/>
  <c r="F3801" i="3"/>
  <c r="H3801" i="3" s="1"/>
  <c r="K3800" i="3"/>
  <c r="J3800" i="3"/>
  <c r="F3800" i="3"/>
  <c r="H3800" i="3" s="1"/>
  <c r="K3799" i="3"/>
  <c r="J3799" i="3"/>
  <c r="F3799" i="3"/>
  <c r="H3799" i="3" s="1"/>
  <c r="K3798" i="3"/>
  <c r="J3798" i="3"/>
  <c r="F3798" i="3"/>
  <c r="H3798" i="3" s="1"/>
  <c r="K3797" i="3"/>
  <c r="J3797" i="3"/>
  <c r="F3797" i="3"/>
  <c r="H3797" i="3" s="1"/>
  <c r="K3796" i="3"/>
  <c r="J3796" i="3"/>
  <c r="F3796" i="3"/>
  <c r="H3796" i="3" s="1"/>
  <c r="K3795" i="3"/>
  <c r="J3795" i="3"/>
  <c r="F3795" i="3"/>
  <c r="H3795" i="3" s="1"/>
  <c r="K3794" i="3"/>
  <c r="J3794" i="3"/>
  <c r="F3794" i="3"/>
  <c r="H3794" i="3" s="1"/>
  <c r="K3793" i="3"/>
  <c r="J3793" i="3"/>
  <c r="F3793" i="3"/>
  <c r="H3793" i="3" s="1"/>
  <c r="K3792" i="3"/>
  <c r="J3792" i="3"/>
  <c r="F3792" i="3"/>
  <c r="H3792" i="3" s="1"/>
  <c r="K3791" i="3"/>
  <c r="J3791" i="3"/>
  <c r="F3791" i="3"/>
  <c r="H3791" i="3" s="1"/>
  <c r="K3790" i="3"/>
  <c r="J3790" i="3"/>
  <c r="F3790" i="3"/>
  <c r="H3790" i="3" s="1"/>
  <c r="K3789" i="3"/>
  <c r="J3789" i="3"/>
  <c r="F3789" i="3"/>
  <c r="H3789" i="3" s="1"/>
  <c r="K3788" i="3"/>
  <c r="J3788" i="3"/>
  <c r="F3788" i="3"/>
  <c r="H3788" i="3" s="1"/>
  <c r="K3787" i="3"/>
  <c r="J3787" i="3"/>
  <c r="F3787" i="3"/>
  <c r="H3787" i="3" s="1"/>
  <c r="K3786" i="3"/>
  <c r="J3786" i="3"/>
  <c r="F3786" i="3"/>
  <c r="H3786" i="3" s="1"/>
  <c r="K3785" i="3"/>
  <c r="J3785" i="3"/>
  <c r="F3785" i="3"/>
  <c r="H3785" i="3" s="1"/>
  <c r="K3784" i="3"/>
  <c r="J3784" i="3"/>
  <c r="F3784" i="3"/>
  <c r="H3784" i="3" s="1"/>
  <c r="K3783" i="3"/>
  <c r="J3783" i="3"/>
  <c r="F3783" i="3"/>
  <c r="H3783" i="3" s="1"/>
  <c r="K3782" i="3"/>
  <c r="J3782" i="3"/>
  <c r="F3782" i="3"/>
  <c r="H3782" i="3" s="1"/>
  <c r="K3781" i="3"/>
  <c r="J3781" i="3"/>
  <c r="F3781" i="3"/>
  <c r="H3781" i="3" s="1"/>
  <c r="K3780" i="3"/>
  <c r="J3780" i="3"/>
  <c r="F3780" i="3"/>
  <c r="H3780" i="3" s="1"/>
  <c r="K3779" i="3"/>
  <c r="J3779" i="3"/>
  <c r="F3779" i="3"/>
  <c r="H3779" i="3" s="1"/>
  <c r="K3778" i="3"/>
  <c r="J3778" i="3"/>
  <c r="F3778" i="3"/>
  <c r="H3778" i="3" s="1"/>
  <c r="K3777" i="3"/>
  <c r="J3777" i="3"/>
  <c r="F3777" i="3"/>
  <c r="H3777" i="3" s="1"/>
  <c r="K3776" i="3"/>
  <c r="J3776" i="3"/>
  <c r="F3776" i="3"/>
  <c r="H3776" i="3" s="1"/>
  <c r="K3775" i="3"/>
  <c r="J3775" i="3"/>
  <c r="F3775" i="3"/>
  <c r="H3775" i="3" s="1"/>
  <c r="K3774" i="3"/>
  <c r="J3774" i="3"/>
  <c r="F3774" i="3"/>
  <c r="H3774" i="3" s="1"/>
  <c r="K3773" i="3"/>
  <c r="J3773" i="3"/>
  <c r="F3773" i="3"/>
  <c r="H3773" i="3" s="1"/>
  <c r="K3772" i="3"/>
  <c r="J3772" i="3"/>
  <c r="F3772" i="3"/>
  <c r="H3772" i="3" s="1"/>
  <c r="K3771" i="3"/>
  <c r="J3771" i="3"/>
  <c r="F3771" i="3"/>
  <c r="H3771" i="3" s="1"/>
  <c r="K3770" i="3"/>
  <c r="J3770" i="3"/>
  <c r="F3770" i="3"/>
  <c r="H3770" i="3" s="1"/>
  <c r="K3769" i="3"/>
  <c r="J3769" i="3"/>
  <c r="F3769" i="3"/>
  <c r="H3769" i="3" s="1"/>
  <c r="K3768" i="3"/>
  <c r="J3768" i="3"/>
  <c r="F3768" i="3"/>
  <c r="H3768" i="3" s="1"/>
  <c r="K3767" i="3"/>
  <c r="J3767" i="3"/>
  <c r="F3767" i="3"/>
  <c r="H3767" i="3" s="1"/>
  <c r="K3766" i="3"/>
  <c r="J3766" i="3"/>
  <c r="F3766" i="3"/>
  <c r="H3766" i="3" s="1"/>
  <c r="K3765" i="3"/>
  <c r="J3765" i="3"/>
  <c r="F3765" i="3"/>
  <c r="H3765" i="3" s="1"/>
  <c r="K3764" i="3"/>
  <c r="J3764" i="3"/>
  <c r="F3764" i="3"/>
  <c r="H3764" i="3" s="1"/>
  <c r="K3763" i="3"/>
  <c r="J3763" i="3"/>
  <c r="F3763" i="3"/>
  <c r="H3763" i="3" s="1"/>
  <c r="K3762" i="3"/>
  <c r="J3762" i="3"/>
  <c r="F3762" i="3"/>
  <c r="H3762" i="3" s="1"/>
  <c r="K3761" i="3"/>
  <c r="J3761" i="3"/>
  <c r="F3761" i="3"/>
  <c r="H3761" i="3" s="1"/>
  <c r="K3760" i="3"/>
  <c r="J3760" i="3"/>
  <c r="F3760" i="3"/>
  <c r="H3760" i="3" s="1"/>
  <c r="K3759" i="3"/>
  <c r="J3759" i="3"/>
  <c r="F3759" i="3"/>
  <c r="H3759" i="3" s="1"/>
  <c r="K3758" i="3"/>
  <c r="J3758" i="3"/>
  <c r="F3758" i="3"/>
  <c r="H3758" i="3" s="1"/>
  <c r="K3757" i="3"/>
  <c r="J3757" i="3"/>
  <c r="F3757" i="3"/>
  <c r="H3757" i="3" s="1"/>
  <c r="K3756" i="3"/>
  <c r="J3756" i="3"/>
  <c r="F3756" i="3"/>
  <c r="H3756" i="3" s="1"/>
  <c r="K3755" i="3"/>
  <c r="J3755" i="3"/>
  <c r="F3755" i="3"/>
  <c r="H3755" i="3" s="1"/>
  <c r="K3754" i="3"/>
  <c r="J3754" i="3"/>
  <c r="F3754" i="3"/>
  <c r="H3754" i="3" s="1"/>
  <c r="K3753" i="3"/>
  <c r="J3753" i="3"/>
  <c r="F3753" i="3"/>
  <c r="H3753" i="3" s="1"/>
  <c r="K3752" i="3"/>
  <c r="J3752" i="3"/>
  <c r="F3752" i="3"/>
  <c r="H3752" i="3" s="1"/>
  <c r="K3751" i="3"/>
  <c r="J3751" i="3"/>
  <c r="F3751" i="3"/>
  <c r="H3751" i="3" s="1"/>
  <c r="K3750" i="3"/>
  <c r="J3750" i="3"/>
  <c r="F3750" i="3"/>
  <c r="H3750" i="3" s="1"/>
  <c r="K3749" i="3"/>
  <c r="J3749" i="3"/>
  <c r="F3749" i="3"/>
  <c r="H3749" i="3" s="1"/>
  <c r="K3748" i="3"/>
  <c r="J3748" i="3"/>
  <c r="F3748" i="3"/>
  <c r="H3748" i="3" s="1"/>
  <c r="K3747" i="3"/>
  <c r="J3747" i="3"/>
  <c r="F3747" i="3"/>
  <c r="H3747" i="3" s="1"/>
  <c r="K3746" i="3"/>
  <c r="J3746" i="3"/>
  <c r="F3746" i="3"/>
  <c r="H3746" i="3" s="1"/>
  <c r="K3745" i="3"/>
  <c r="J3745" i="3"/>
  <c r="F3745" i="3"/>
  <c r="H3745" i="3" s="1"/>
  <c r="K3744" i="3"/>
  <c r="J3744" i="3"/>
  <c r="F3744" i="3"/>
  <c r="H3744" i="3" s="1"/>
  <c r="K3743" i="3"/>
  <c r="J3743" i="3"/>
  <c r="F3743" i="3"/>
  <c r="H3743" i="3" s="1"/>
  <c r="K3742" i="3"/>
  <c r="J3742" i="3"/>
  <c r="F3742" i="3"/>
  <c r="H3742" i="3" s="1"/>
  <c r="K3741" i="3"/>
  <c r="J3741" i="3"/>
  <c r="F3741" i="3"/>
  <c r="H3741" i="3" s="1"/>
  <c r="K3740" i="3"/>
  <c r="J3740" i="3"/>
  <c r="F3740" i="3"/>
  <c r="H3740" i="3" s="1"/>
  <c r="K3739" i="3"/>
  <c r="J3739" i="3"/>
  <c r="F3739" i="3"/>
  <c r="H3739" i="3" s="1"/>
  <c r="K3738" i="3"/>
  <c r="J3738" i="3"/>
  <c r="F3738" i="3"/>
  <c r="H3738" i="3" s="1"/>
  <c r="K3737" i="3"/>
  <c r="J3737" i="3"/>
  <c r="F3737" i="3"/>
  <c r="H3737" i="3" s="1"/>
  <c r="K3736" i="3"/>
  <c r="J3736" i="3"/>
  <c r="F3736" i="3"/>
  <c r="H3736" i="3" s="1"/>
  <c r="K3735" i="3"/>
  <c r="J3735" i="3"/>
  <c r="F3735" i="3"/>
  <c r="H3735" i="3" s="1"/>
  <c r="K3734" i="3"/>
  <c r="J3734" i="3"/>
  <c r="F3734" i="3"/>
  <c r="H3734" i="3" s="1"/>
  <c r="K3733" i="3"/>
  <c r="J3733" i="3"/>
  <c r="F3733" i="3"/>
  <c r="H3733" i="3" s="1"/>
  <c r="K3732" i="3"/>
  <c r="J3732" i="3"/>
  <c r="F3732" i="3"/>
  <c r="H3732" i="3" s="1"/>
  <c r="K3731" i="3"/>
  <c r="J3731" i="3"/>
  <c r="F3731" i="3"/>
  <c r="H3731" i="3" s="1"/>
  <c r="K3730" i="3"/>
  <c r="J3730" i="3"/>
  <c r="F3730" i="3"/>
  <c r="H3730" i="3" s="1"/>
  <c r="K3729" i="3"/>
  <c r="J3729" i="3"/>
  <c r="F3729" i="3"/>
  <c r="H3729" i="3" s="1"/>
  <c r="K3728" i="3"/>
  <c r="J3728" i="3"/>
  <c r="F3728" i="3"/>
  <c r="H3728" i="3" s="1"/>
  <c r="K3727" i="3"/>
  <c r="J3727" i="3"/>
  <c r="F3727" i="3"/>
  <c r="H3727" i="3" s="1"/>
  <c r="K3726" i="3"/>
  <c r="J3726" i="3"/>
  <c r="F3726" i="3"/>
  <c r="H3726" i="3" s="1"/>
  <c r="K3725" i="3"/>
  <c r="J3725" i="3"/>
  <c r="F3725" i="3"/>
  <c r="H3725" i="3" s="1"/>
  <c r="K3724" i="3"/>
  <c r="J3724" i="3"/>
  <c r="F3724" i="3"/>
  <c r="H3724" i="3" s="1"/>
  <c r="K3723" i="3"/>
  <c r="J3723" i="3"/>
  <c r="F3723" i="3"/>
  <c r="H3723" i="3" s="1"/>
  <c r="K3722" i="3"/>
  <c r="J3722" i="3"/>
  <c r="F3722" i="3"/>
  <c r="H3722" i="3" s="1"/>
  <c r="K3721" i="3"/>
  <c r="J3721" i="3"/>
  <c r="F3721" i="3"/>
  <c r="H3721" i="3" s="1"/>
  <c r="K3720" i="3"/>
  <c r="J3720" i="3"/>
  <c r="F3720" i="3"/>
  <c r="H3720" i="3" s="1"/>
  <c r="K3719" i="3"/>
  <c r="J3719" i="3"/>
  <c r="F3719" i="3"/>
  <c r="H3719" i="3" s="1"/>
  <c r="K3718" i="3"/>
  <c r="J3718" i="3"/>
  <c r="F3718" i="3"/>
  <c r="H3718" i="3" s="1"/>
  <c r="K3717" i="3"/>
  <c r="J3717" i="3"/>
  <c r="F3717" i="3"/>
  <c r="H3717" i="3" s="1"/>
  <c r="K3716" i="3"/>
  <c r="J3716" i="3"/>
  <c r="F3716" i="3"/>
  <c r="H3716" i="3" s="1"/>
  <c r="K3715" i="3"/>
  <c r="J3715" i="3"/>
  <c r="F3715" i="3"/>
  <c r="H3715" i="3" s="1"/>
  <c r="K3714" i="3"/>
  <c r="J3714" i="3"/>
  <c r="F3714" i="3"/>
  <c r="H3714" i="3" s="1"/>
  <c r="K3713" i="3"/>
  <c r="J3713" i="3"/>
  <c r="F3713" i="3"/>
  <c r="H3713" i="3" s="1"/>
  <c r="K3712" i="3"/>
  <c r="J3712" i="3"/>
  <c r="F3712" i="3"/>
  <c r="H3712" i="3" s="1"/>
  <c r="K3711" i="3"/>
  <c r="J3711" i="3"/>
  <c r="F3711" i="3"/>
  <c r="H3711" i="3" s="1"/>
  <c r="K3710" i="3"/>
  <c r="J3710" i="3"/>
  <c r="F3710" i="3"/>
  <c r="H3710" i="3" s="1"/>
  <c r="K3709" i="3"/>
  <c r="J3709" i="3"/>
  <c r="F3709" i="3"/>
  <c r="H3709" i="3" s="1"/>
  <c r="K3708" i="3"/>
  <c r="J3708" i="3"/>
  <c r="F3708" i="3"/>
  <c r="H3708" i="3" s="1"/>
  <c r="K3707" i="3"/>
  <c r="J3707" i="3"/>
  <c r="F3707" i="3"/>
  <c r="H3707" i="3" s="1"/>
  <c r="K3706" i="3"/>
  <c r="J3706" i="3"/>
  <c r="F3706" i="3"/>
  <c r="H3706" i="3" s="1"/>
  <c r="K3705" i="3"/>
  <c r="J3705" i="3"/>
  <c r="F3705" i="3"/>
  <c r="H3705" i="3" s="1"/>
  <c r="K3704" i="3"/>
  <c r="J3704" i="3"/>
  <c r="F3704" i="3"/>
  <c r="H3704" i="3" s="1"/>
  <c r="K3703" i="3"/>
  <c r="J3703" i="3"/>
  <c r="F3703" i="3"/>
  <c r="H3703" i="3" s="1"/>
  <c r="K3702" i="3"/>
  <c r="J3702" i="3"/>
  <c r="F3702" i="3"/>
  <c r="H3702" i="3" s="1"/>
  <c r="K3701" i="3"/>
  <c r="J3701" i="3"/>
  <c r="F3701" i="3"/>
  <c r="H3701" i="3" s="1"/>
  <c r="K3700" i="3"/>
  <c r="J3700" i="3"/>
  <c r="F3700" i="3"/>
  <c r="H3700" i="3" s="1"/>
  <c r="K3699" i="3"/>
  <c r="J3699" i="3"/>
  <c r="F3699" i="3"/>
  <c r="H3699" i="3" s="1"/>
  <c r="K3698" i="3"/>
  <c r="J3698" i="3"/>
  <c r="F3698" i="3"/>
  <c r="H3698" i="3" s="1"/>
  <c r="K3697" i="3"/>
  <c r="J3697" i="3"/>
  <c r="F3697" i="3"/>
  <c r="H3697" i="3" s="1"/>
  <c r="K3696" i="3"/>
  <c r="J3696" i="3"/>
  <c r="F3696" i="3"/>
  <c r="H3696" i="3" s="1"/>
  <c r="K3695" i="3"/>
  <c r="J3695" i="3"/>
  <c r="F3695" i="3"/>
  <c r="H3695" i="3" s="1"/>
  <c r="K3694" i="3"/>
  <c r="J3694" i="3"/>
  <c r="F3694" i="3"/>
  <c r="H3694" i="3" s="1"/>
  <c r="K3693" i="3"/>
  <c r="J3693" i="3"/>
  <c r="F3693" i="3"/>
  <c r="H3693" i="3" s="1"/>
  <c r="K3692" i="3"/>
  <c r="J3692" i="3"/>
  <c r="F3692" i="3"/>
  <c r="H3692" i="3" s="1"/>
  <c r="K3691" i="3"/>
  <c r="J3691" i="3"/>
  <c r="F3691" i="3"/>
  <c r="H3691" i="3" s="1"/>
  <c r="K3690" i="3"/>
  <c r="J3690" i="3"/>
  <c r="F3690" i="3"/>
  <c r="H3690" i="3" s="1"/>
  <c r="K3689" i="3"/>
  <c r="J3689" i="3"/>
  <c r="F3689" i="3"/>
  <c r="H3689" i="3" s="1"/>
  <c r="K3688" i="3"/>
  <c r="J3688" i="3"/>
  <c r="F3688" i="3"/>
  <c r="H3688" i="3" s="1"/>
  <c r="K3687" i="3"/>
  <c r="J3687" i="3"/>
  <c r="F3687" i="3"/>
  <c r="H3687" i="3" s="1"/>
  <c r="K3686" i="3"/>
  <c r="J3686" i="3"/>
  <c r="F3686" i="3"/>
  <c r="H3686" i="3" s="1"/>
  <c r="K3685" i="3"/>
  <c r="J3685" i="3"/>
  <c r="F3685" i="3"/>
  <c r="H3685" i="3" s="1"/>
  <c r="K3684" i="3"/>
  <c r="J3684" i="3"/>
  <c r="F3684" i="3"/>
  <c r="H3684" i="3" s="1"/>
  <c r="K3683" i="3"/>
  <c r="J3683" i="3"/>
  <c r="F3683" i="3"/>
  <c r="H3683" i="3" s="1"/>
  <c r="K3682" i="3"/>
  <c r="J3682" i="3"/>
  <c r="F3682" i="3"/>
  <c r="H3682" i="3" s="1"/>
  <c r="K3681" i="3"/>
  <c r="J3681" i="3"/>
  <c r="F3681" i="3"/>
  <c r="H3681" i="3" s="1"/>
  <c r="K3680" i="3"/>
  <c r="J3680" i="3"/>
  <c r="F3680" i="3"/>
  <c r="H3680" i="3" s="1"/>
  <c r="K3679" i="3"/>
  <c r="J3679" i="3"/>
  <c r="F3679" i="3"/>
  <c r="H3679" i="3" s="1"/>
  <c r="K3678" i="3"/>
  <c r="J3678" i="3"/>
  <c r="F3678" i="3"/>
  <c r="H3678" i="3" s="1"/>
  <c r="K3677" i="3"/>
  <c r="J3677" i="3"/>
  <c r="F3677" i="3"/>
  <c r="H3677" i="3" s="1"/>
  <c r="K3676" i="3"/>
  <c r="J3676" i="3"/>
  <c r="F3676" i="3"/>
  <c r="H3676" i="3" s="1"/>
  <c r="K3675" i="3"/>
  <c r="J3675" i="3"/>
  <c r="F3675" i="3"/>
  <c r="H3675" i="3" s="1"/>
  <c r="K3674" i="3"/>
  <c r="J3674" i="3"/>
  <c r="F3674" i="3"/>
  <c r="H3674" i="3" s="1"/>
  <c r="K3673" i="3"/>
  <c r="J3673" i="3"/>
  <c r="F3673" i="3"/>
  <c r="H3673" i="3" s="1"/>
  <c r="K3672" i="3"/>
  <c r="J3672" i="3"/>
  <c r="F3672" i="3"/>
  <c r="H3672" i="3" s="1"/>
  <c r="K3671" i="3"/>
  <c r="J3671" i="3"/>
  <c r="F3671" i="3"/>
  <c r="H3671" i="3" s="1"/>
  <c r="K3670" i="3"/>
  <c r="J3670" i="3"/>
  <c r="F3670" i="3"/>
  <c r="H3670" i="3" s="1"/>
  <c r="K3669" i="3"/>
  <c r="J3669" i="3"/>
  <c r="F3669" i="3"/>
  <c r="H3669" i="3" s="1"/>
  <c r="K3668" i="3"/>
  <c r="J3668" i="3"/>
  <c r="F3668" i="3"/>
  <c r="H3668" i="3" s="1"/>
  <c r="K3667" i="3"/>
  <c r="J3667" i="3"/>
  <c r="F3667" i="3"/>
  <c r="H3667" i="3" s="1"/>
  <c r="K3666" i="3"/>
  <c r="J3666" i="3"/>
  <c r="F3666" i="3"/>
  <c r="H3666" i="3" s="1"/>
  <c r="K3665" i="3"/>
  <c r="J3665" i="3"/>
  <c r="F3665" i="3"/>
  <c r="H3665" i="3" s="1"/>
  <c r="K3664" i="3"/>
  <c r="J3664" i="3"/>
  <c r="F3664" i="3"/>
  <c r="H3664" i="3" s="1"/>
  <c r="K3663" i="3"/>
  <c r="J3663" i="3"/>
  <c r="F3663" i="3"/>
  <c r="H3663" i="3" s="1"/>
  <c r="K3662" i="3"/>
  <c r="J3662" i="3"/>
  <c r="F3662" i="3"/>
  <c r="H3662" i="3" s="1"/>
  <c r="K3661" i="3"/>
  <c r="J3661" i="3"/>
  <c r="F3661" i="3"/>
  <c r="H3661" i="3" s="1"/>
  <c r="K3660" i="3"/>
  <c r="J3660" i="3"/>
  <c r="F3660" i="3"/>
  <c r="H3660" i="3" s="1"/>
  <c r="K3659" i="3"/>
  <c r="J3659" i="3"/>
  <c r="F3659" i="3"/>
  <c r="H3659" i="3" s="1"/>
  <c r="K3658" i="3"/>
  <c r="J3658" i="3"/>
  <c r="F3658" i="3"/>
  <c r="H3658" i="3" s="1"/>
  <c r="K3657" i="3"/>
  <c r="J3657" i="3"/>
  <c r="F3657" i="3"/>
  <c r="H3657" i="3" s="1"/>
  <c r="K3656" i="3"/>
  <c r="J3656" i="3"/>
  <c r="F3656" i="3"/>
  <c r="H3656" i="3" s="1"/>
  <c r="K3655" i="3"/>
  <c r="J3655" i="3"/>
  <c r="F3655" i="3"/>
  <c r="H3655" i="3" s="1"/>
  <c r="K3654" i="3"/>
  <c r="J3654" i="3"/>
  <c r="F3654" i="3"/>
  <c r="H3654" i="3" s="1"/>
  <c r="K3653" i="3"/>
  <c r="J3653" i="3"/>
  <c r="F3653" i="3"/>
  <c r="H3653" i="3" s="1"/>
  <c r="K3652" i="3"/>
  <c r="J3652" i="3"/>
  <c r="F3652" i="3"/>
  <c r="H3652" i="3" s="1"/>
  <c r="K3651" i="3"/>
  <c r="J3651" i="3"/>
  <c r="F3651" i="3"/>
  <c r="H3651" i="3" s="1"/>
  <c r="K3650" i="3"/>
  <c r="J3650" i="3"/>
  <c r="F3650" i="3"/>
  <c r="H3650" i="3" s="1"/>
  <c r="K3649" i="3"/>
  <c r="J3649" i="3"/>
  <c r="F3649" i="3"/>
  <c r="H3649" i="3" s="1"/>
  <c r="K3648" i="3"/>
  <c r="J3648" i="3"/>
  <c r="F3648" i="3"/>
  <c r="H3648" i="3" s="1"/>
  <c r="K3647" i="3"/>
  <c r="J3647" i="3"/>
  <c r="F3647" i="3"/>
  <c r="H3647" i="3" s="1"/>
  <c r="K3646" i="3"/>
  <c r="J3646" i="3"/>
  <c r="F3646" i="3"/>
  <c r="H3646" i="3" s="1"/>
  <c r="K3645" i="3"/>
  <c r="J3645" i="3"/>
  <c r="F3645" i="3"/>
  <c r="H3645" i="3" s="1"/>
  <c r="K3644" i="3"/>
  <c r="J3644" i="3"/>
  <c r="F3644" i="3"/>
  <c r="H3644" i="3" s="1"/>
  <c r="K3643" i="3"/>
  <c r="J3643" i="3"/>
  <c r="F3643" i="3"/>
  <c r="H3643" i="3" s="1"/>
  <c r="K3642" i="3"/>
  <c r="J3642" i="3"/>
  <c r="F3642" i="3"/>
  <c r="H3642" i="3" s="1"/>
  <c r="K3641" i="3"/>
  <c r="J3641" i="3"/>
  <c r="F3641" i="3"/>
  <c r="H3641" i="3" s="1"/>
  <c r="K3640" i="3"/>
  <c r="J3640" i="3"/>
  <c r="F3640" i="3"/>
  <c r="H3640" i="3" s="1"/>
  <c r="K3639" i="3"/>
  <c r="J3639" i="3"/>
  <c r="F3639" i="3"/>
  <c r="H3639" i="3" s="1"/>
  <c r="K3638" i="3"/>
  <c r="J3638" i="3"/>
  <c r="F3638" i="3"/>
  <c r="H3638" i="3" s="1"/>
  <c r="K3637" i="3"/>
  <c r="J3637" i="3"/>
  <c r="F3637" i="3"/>
  <c r="H3637" i="3" s="1"/>
  <c r="K3636" i="3"/>
  <c r="J3636" i="3"/>
  <c r="F3636" i="3"/>
  <c r="H3636" i="3" s="1"/>
  <c r="K3635" i="3"/>
  <c r="J3635" i="3"/>
  <c r="F3635" i="3"/>
  <c r="H3635" i="3" s="1"/>
  <c r="K3634" i="3"/>
  <c r="J3634" i="3"/>
  <c r="F3634" i="3"/>
  <c r="H3634" i="3" s="1"/>
  <c r="K3633" i="3"/>
  <c r="J3633" i="3"/>
  <c r="F3633" i="3"/>
  <c r="H3633" i="3" s="1"/>
  <c r="K3632" i="3"/>
  <c r="J3632" i="3"/>
  <c r="F3632" i="3"/>
  <c r="H3632" i="3" s="1"/>
  <c r="K3631" i="3"/>
  <c r="J3631" i="3"/>
  <c r="F3631" i="3"/>
  <c r="H3631" i="3" s="1"/>
  <c r="K3630" i="3"/>
  <c r="J3630" i="3"/>
  <c r="F3630" i="3"/>
  <c r="H3630" i="3" s="1"/>
  <c r="K3629" i="3"/>
  <c r="J3629" i="3"/>
  <c r="F3629" i="3"/>
  <c r="H3629" i="3" s="1"/>
  <c r="K3628" i="3"/>
  <c r="J3628" i="3"/>
  <c r="F3628" i="3"/>
  <c r="H3628" i="3" s="1"/>
  <c r="K3627" i="3"/>
  <c r="J3627" i="3"/>
  <c r="F3627" i="3"/>
  <c r="H3627" i="3" s="1"/>
  <c r="K3626" i="3"/>
  <c r="J3626" i="3"/>
  <c r="F3626" i="3"/>
  <c r="H3626" i="3" s="1"/>
  <c r="K3625" i="3"/>
  <c r="J3625" i="3"/>
  <c r="F3625" i="3"/>
  <c r="H3625" i="3" s="1"/>
  <c r="K3624" i="3"/>
  <c r="J3624" i="3"/>
  <c r="F3624" i="3"/>
  <c r="H3624" i="3" s="1"/>
  <c r="K3623" i="3"/>
  <c r="J3623" i="3"/>
  <c r="F3623" i="3"/>
  <c r="H3623" i="3" s="1"/>
  <c r="K3622" i="3"/>
  <c r="J3622" i="3"/>
  <c r="F3622" i="3"/>
  <c r="H3622" i="3" s="1"/>
  <c r="K3621" i="3"/>
  <c r="J3621" i="3"/>
  <c r="F3621" i="3"/>
  <c r="H3621" i="3" s="1"/>
  <c r="K3620" i="3"/>
  <c r="J3620" i="3"/>
  <c r="F3620" i="3"/>
  <c r="H3620" i="3" s="1"/>
  <c r="K3619" i="3"/>
  <c r="J3619" i="3"/>
  <c r="F3619" i="3"/>
  <c r="H3619" i="3" s="1"/>
  <c r="K3618" i="3"/>
  <c r="J3618" i="3"/>
  <c r="F3618" i="3"/>
  <c r="H3618" i="3" s="1"/>
  <c r="K3617" i="3"/>
  <c r="J3617" i="3"/>
  <c r="F3617" i="3"/>
  <c r="H3617" i="3" s="1"/>
  <c r="K3616" i="3"/>
  <c r="J3616" i="3"/>
  <c r="F3616" i="3"/>
  <c r="H3616" i="3" s="1"/>
  <c r="K3615" i="3"/>
  <c r="J3615" i="3"/>
  <c r="F3615" i="3"/>
  <c r="H3615" i="3" s="1"/>
  <c r="K3614" i="3"/>
  <c r="J3614" i="3"/>
  <c r="F3614" i="3"/>
  <c r="H3614" i="3" s="1"/>
  <c r="K3613" i="3"/>
  <c r="J3613" i="3"/>
  <c r="F3613" i="3"/>
  <c r="H3613" i="3" s="1"/>
  <c r="K3612" i="3"/>
  <c r="J3612" i="3"/>
  <c r="F3612" i="3"/>
  <c r="H3612" i="3" s="1"/>
  <c r="K3611" i="3"/>
  <c r="J3611" i="3"/>
  <c r="F3611" i="3"/>
  <c r="H3611" i="3" s="1"/>
  <c r="K3610" i="3"/>
  <c r="J3610" i="3"/>
  <c r="F3610" i="3"/>
  <c r="H3610" i="3" s="1"/>
  <c r="K3609" i="3"/>
  <c r="J3609" i="3"/>
  <c r="F3609" i="3"/>
  <c r="H3609" i="3" s="1"/>
  <c r="K3608" i="3"/>
  <c r="J3608" i="3"/>
  <c r="F3608" i="3"/>
  <c r="H3608" i="3" s="1"/>
  <c r="K3607" i="3"/>
  <c r="J3607" i="3"/>
  <c r="F3607" i="3"/>
  <c r="H3607" i="3" s="1"/>
  <c r="K3606" i="3"/>
  <c r="J3606" i="3"/>
  <c r="F3606" i="3"/>
  <c r="H3606" i="3" s="1"/>
  <c r="K3605" i="3"/>
  <c r="J3605" i="3"/>
  <c r="F3605" i="3"/>
  <c r="H3605" i="3" s="1"/>
  <c r="K3604" i="3"/>
  <c r="J3604" i="3"/>
  <c r="F3604" i="3"/>
  <c r="H3604" i="3" s="1"/>
  <c r="K3603" i="3"/>
  <c r="J3603" i="3"/>
  <c r="F3603" i="3"/>
  <c r="H3603" i="3" s="1"/>
  <c r="K3602" i="3"/>
  <c r="J3602" i="3"/>
  <c r="F3602" i="3"/>
  <c r="H3602" i="3" s="1"/>
  <c r="K3601" i="3"/>
  <c r="J3601" i="3"/>
  <c r="F3601" i="3"/>
  <c r="H3601" i="3" s="1"/>
  <c r="K3600" i="3"/>
  <c r="J3600" i="3"/>
  <c r="F3600" i="3"/>
  <c r="H3600" i="3" s="1"/>
  <c r="K3599" i="3"/>
  <c r="J3599" i="3"/>
  <c r="F3599" i="3"/>
  <c r="H3599" i="3" s="1"/>
  <c r="K3598" i="3"/>
  <c r="J3598" i="3"/>
  <c r="F3598" i="3"/>
  <c r="H3598" i="3" s="1"/>
  <c r="K3597" i="3"/>
  <c r="J3597" i="3"/>
  <c r="F3597" i="3"/>
  <c r="H3597" i="3" s="1"/>
  <c r="K3596" i="3"/>
  <c r="J3596" i="3"/>
  <c r="F3596" i="3"/>
  <c r="H3596" i="3" s="1"/>
  <c r="K3595" i="3"/>
  <c r="J3595" i="3"/>
  <c r="F3595" i="3"/>
  <c r="H3595" i="3" s="1"/>
  <c r="K3594" i="3"/>
  <c r="J3594" i="3"/>
  <c r="F3594" i="3"/>
  <c r="H3594" i="3" s="1"/>
  <c r="K3593" i="3"/>
  <c r="J3593" i="3"/>
  <c r="F3593" i="3"/>
  <c r="H3593" i="3" s="1"/>
  <c r="K3592" i="3"/>
  <c r="J3592" i="3"/>
  <c r="F3592" i="3"/>
  <c r="H3592" i="3" s="1"/>
  <c r="K3591" i="3"/>
  <c r="J3591" i="3"/>
  <c r="F3591" i="3"/>
  <c r="H3591" i="3" s="1"/>
  <c r="K3590" i="3"/>
  <c r="J3590" i="3"/>
  <c r="F3590" i="3"/>
  <c r="H3590" i="3" s="1"/>
  <c r="K3589" i="3"/>
  <c r="J3589" i="3"/>
  <c r="F3589" i="3"/>
  <c r="H3589" i="3" s="1"/>
  <c r="K3588" i="3"/>
  <c r="J3588" i="3"/>
  <c r="F3588" i="3"/>
  <c r="H3588" i="3" s="1"/>
  <c r="K3587" i="3"/>
  <c r="J3587" i="3"/>
  <c r="F3587" i="3"/>
  <c r="H3587" i="3" s="1"/>
  <c r="K3586" i="3"/>
  <c r="J3586" i="3"/>
  <c r="F3586" i="3"/>
  <c r="H3586" i="3" s="1"/>
  <c r="K3585" i="3"/>
  <c r="J3585" i="3"/>
  <c r="F3585" i="3"/>
  <c r="H3585" i="3" s="1"/>
  <c r="K3584" i="3"/>
  <c r="J3584" i="3"/>
  <c r="F3584" i="3"/>
  <c r="H3584" i="3" s="1"/>
  <c r="K3583" i="3"/>
  <c r="J3583" i="3"/>
  <c r="F3583" i="3"/>
  <c r="H3583" i="3" s="1"/>
  <c r="K3582" i="3"/>
  <c r="J3582" i="3"/>
  <c r="F3582" i="3"/>
  <c r="H3582" i="3" s="1"/>
  <c r="K3581" i="3"/>
  <c r="J3581" i="3"/>
  <c r="F3581" i="3"/>
  <c r="H3581" i="3" s="1"/>
  <c r="K3580" i="3"/>
  <c r="J3580" i="3"/>
  <c r="F3580" i="3"/>
  <c r="H3580" i="3" s="1"/>
  <c r="K3579" i="3"/>
  <c r="J3579" i="3"/>
  <c r="F3579" i="3"/>
  <c r="H3579" i="3" s="1"/>
  <c r="K3578" i="3"/>
  <c r="J3578" i="3"/>
  <c r="F3578" i="3"/>
  <c r="H3578" i="3" s="1"/>
  <c r="K3577" i="3"/>
  <c r="J3577" i="3"/>
  <c r="F3577" i="3"/>
  <c r="H3577" i="3" s="1"/>
  <c r="K3576" i="3"/>
  <c r="J3576" i="3"/>
  <c r="F3576" i="3"/>
  <c r="H3576" i="3" s="1"/>
  <c r="K3575" i="3"/>
  <c r="J3575" i="3"/>
  <c r="F3575" i="3"/>
  <c r="H3575" i="3" s="1"/>
  <c r="K3574" i="3"/>
  <c r="J3574" i="3"/>
  <c r="F3574" i="3"/>
  <c r="H3574" i="3" s="1"/>
  <c r="K3573" i="3"/>
  <c r="J3573" i="3"/>
  <c r="F3573" i="3"/>
  <c r="H3573" i="3" s="1"/>
  <c r="K3572" i="3"/>
  <c r="J3572" i="3"/>
  <c r="F3572" i="3"/>
  <c r="H3572" i="3" s="1"/>
  <c r="K3571" i="3"/>
  <c r="J3571" i="3"/>
  <c r="F3571" i="3"/>
  <c r="H3571" i="3" s="1"/>
  <c r="K3570" i="3"/>
  <c r="J3570" i="3"/>
  <c r="F3570" i="3"/>
  <c r="H3570" i="3" s="1"/>
  <c r="K3569" i="3"/>
  <c r="J3569" i="3"/>
  <c r="F3569" i="3"/>
  <c r="H3569" i="3" s="1"/>
  <c r="K3568" i="3"/>
  <c r="J3568" i="3"/>
  <c r="F3568" i="3"/>
  <c r="H3568" i="3" s="1"/>
  <c r="K3567" i="3"/>
  <c r="J3567" i="3"/>
  <c r="F3567" i="3"/>
  <c r="H3567" i="3" s="1"/>
  <c r="K3566" i="3"/>
  <c r="J3566" i="3"/>
  <c r="F3566" i="3"/>
  <c r="H3566" i="3" s="1"/>
  <c r="K3565" i="3"/>
  <c r="J3565" i="3"/>
  <c r="F3565" i="3"/>
  <c r="H3565" i="3" s="1"/>
  <c r="K3564" i="3"/>
  <c r="J3564" i="3"/>
  <c r="F3564" i="3"/>
  <c r="H3564" i="3" s="1"/>
  <c r="K3563" i="3"/>
  <c r="J3563" i="3"/>
  <c r="F3563" i="3"/>
  <c r="H3563" i="3" s="1"/>
  <c r="K3562" i="3"/>
  <c r="J3562" i="3"/>
  <c r="F3562" i="3"/>
  <c r="H3562" i="3" s="1"/>
  <c r="K3561" i="3"/>
  <c r="J3561" i="3"/>
  <c r="F3561" i="3"/>
  <c r="H3561" i="3" s="1"/>
  <c r="K3560" i="3"/>
  <c r="J3560" i="3"/>
  <c r="F3560" i="3"/>
  <c r="H3560" i="3" s="1"/>
  <c r="K3559" i="3"/>
  <c r="J3559" i="3"/>
  <c r="F3559" i="3"/>
  <c r="H3559" i="3" s="1"/>
  <c r="K3558" i="3"/>
  <c r="J3558" i="3"/>
  <c r="F3558" i="3"/>
  <c r="H3558" i="3" s="1"/>
  <c r="K3557" i="3"/>
  <c r="J3557" i="3"/>
  <c r="F3557" i="3"/>
  <c r="H3557" i="3" s="1"/>
  <c r="K3556" i="3"/>
  <c r="J3556" i="3"/>
  <c r="F3556" i="3"/>
  <c r="H3556" i="3" s="1"/>
  <c r="K3555" i="3"/>
  <c r="J3555" i="3"/>
  <c r="F3555" i="3"/>
  <c r="H3555" i="3" s="1"/>
  <c r="K3554" i="3"/>
  <c r="J3554" i="3"/>
  <c r="F3554" i="3"/>
  <c r="H3554" i="3" s="1"/>
  <c r="K3553" i="3"/>
  <c r="J3553" i="3"/>
  <c r="F3553" i="3"/>
  <c r="H3553" i="3" s="1"/>
  <c r="K3552" i="3"/>
  <c r="J3552" i="3"/>
  <c r="F3552" i="3"/>
  <c r="H3552" i="3" s="1"/>
  <c r="K3551" i="3"/>
  <c r="J3551" i="3"/>
  <c r="F3551" i="3"/>
  <c r="H3551" i="3" s="1"/>
  <c r="K3550" i="3"/>
  <c r="J3550" i="3"/>
  <c r="F3550" i="3"/>
  <c r="H3550" i="3" s="1"/>
  <c r="K3549" i="3"/>
  <c r="J3549" i="3"/>
  <c r="F3549" i="3"/>
  <c r="H3549" i="3" s="1"/>
  <c r="K3548" i="3"/>
  <c r="J3548" i="3"/>
  <c r="F3548" i="3"/>
  <c r="H3548" i="3" s="1"/>
  <c r="K3547" i="3"/>
  <c r="J3547" i="3"/>
  <c r="F3547" i="3"/>
  <c r="H3547" i="3" s="1"/>
  <c r="K3546" i="3"/>
  <c r="J3546" i="3"/>
  <c r="F3546" i="3"/>
  <c r="H3546" i="3" s="1"/>
  <c r="K3545" i="3"/>
  <c r="J3545" i="3"/>
  <c r="F3545" i="3"/>
  <c r="H3545" i="3" s="1"/>
  <c r="K3544" i="3"/>
  <c r="J3544" i="3"/>
  <c r="F3544" i="3"/>
  <c r="H3544" i="3" s="1"/>
  <c r="K3543" i="3"/>
  <c r="J3543" i="3"/>
  <c r="F3543" i="3"/>
  <c r="H3543" i="3" s="1"/>
  <c r="K3542" i="3"/>
  <c r="J3542" i="3"/>
  <c r="F3542" i="3"/>
  <c r="H3542" i="3" s="1"/>
  <c r="K3541" i="3"/>
  <c r="J3541" i="3"/>
  <c r="F3541" i="3"/>
  <c r="H3541" i="3" s="1"/>
  <c r="K3540" i="3"/>
  <c r="J3540" i="3"/>
  <c r="F3540" i="3"/>
  <c r="H3540" i="3" s="1"/>
  <c r="K3539" i="3"/>
  <c r="J3539" i="3"/>
  <c r="F3539" i="3"/>
  <c r="H3539" i="3" s="1"/>
  <c r="K3538" i="3"/>
  <c r="J3538" i="3"/>
  <c r="F3538" i="3"/>
  <c r="H3538" i="3" s="1"/>
  <c r="K3537" i="3"/>
  <c r="J3537" i="3"/>
  <c r="F3537" i="3"/>
  <c r="H3537" i="3" s="1"/>
  <c r="K3536" i="3"/>
  <c r="J3536" i="3"/>
  <c r="F3536" i="3"/>
  <c r="H3536" i="3" s="1"/>
  <c r="K3535" i="3"/>
  <c r="J3535" i="3"/>
  <c r="F3535" i="3"/>
  <c r="H3535" i="3" s="1"/>
  <c r="K3534" i="3"/>
  <c r="J3534" i="3"/>
  <c r="F3534" i="3"/>
  <c r="H3534" i="3" s="1"/>
  <c r="K3533" i="3"/>
  <c r="J3533" i="3"/>
  <c r="F3533" i="3"/>
  <c r="H3533" i="3" s="1"/>
  <c r="K3532" i="3"/>
  <c r="J3532" i="3"/>
  <c r="F3532" i="3"/>
  <c r="H3532" i="3" s="1"/>
  <c r="K3531" i="3"/>
  <c r="J3531" i="3"/>
  <c r="F3531" i="3"/>
  <c r="H3531" i="3" s="1"/>
  <c r="K3530" i="3"/>
  <c r="J3530" i="3"/>
  <c r="F3530" i="3"/>
  <c r="H3530" i="3" s="1"/>
  <c r="K3529" i="3"/>
  <c r="J3529" i="3"/>
  <c r="F3529" i="3"/>
  <c r="H3529" i="3" s="1"/>
  <c r="K3528" i="3"/>
  <c r="J3528" i="3"/>
  <c r="F3528" i="3"/>
  <c r="H3528" i="3" s="1"/>
  <c r="K3527" i="3"/>
  <c r="J3527" i="3"/>
  <c r="F3527" i="3"/>
  <c r="H3527" i="3" s="1"/>
  <c r="K3526" i="3"/>
  <c r="J3526" i="3"/>
  <c r="F3526" i="3"/>
  <c r="H3526" i="3" s="1"/>
  <c r="K3525" i="3"/>
  <c r="J3525" i="3"/>
  <c r="F3525" i="3"/>
  <c r="H3525" i="3" s="1"/>
  <c r="K3524" i="3"/>
  <c r="J3524" i="3"/>
  <c r="F3524" i="3"/>
  <c r="H3524" i="3" s="1"/>
  <c r="K3523" i="3"/>
  <c r="J3523" i="3"/>
  <c r="F3523" i="3"/>
  <c r="H3523" i="3" s="1"/>
  <c r="K3522" i="3"/>
  <c r="J3522" i="3"/>
  <c r="F3522" i="3"/>
  <c r="H3522" i="3" s="1"/>
  <c r="K3521" i="3"/>
  <c r="J3521" i="3"/>
  <c r="F3521" i="3"/>
  <c r="H3521" i="3" s="1"/>
  <c r="K3520" i="3"/>
  <c r="J3520" i="3"/>
  <c r="F3520" i="3"/>
  <c r="H3520" i="3" s="1"/>
  <c r="K3519" i="3"/>
  <c r="J3519" i="3"/>
  <c r="F3519" i="3"/>
  <c r="H3519" i="3" s="1"/>
  <c r="K3518" i="3"/>
  <c r="J3518" i="3"/>
  <c r="F3518" i="3"/>
  <c r="H3518" i="3" s="1"/>
  <c r="K3517" i="3"/>
  <c r="J3517" i="3"/>
  <c r="F3517" i="3"/>
  <c r="H3517" i="3" s="1"/>
  <c r="K3516" i="3"/>
  <c r="J3516" i="3"/>
  <c r="F3516" i="3"/>
  <c r="H3516" i="3" s="1"/>
  <c r="K3515" i="3"/>
  <c r="J3515" i="3"/>
  <c r="F3515" i="3"/>
  <c r="H3515" i="3" s="1"/>
  <c r="K3514" i="3"/>
  <c r="J3514" i="3"/>
  <c r="F3514" i="3"/>
  <c r="H3514" i="3" s="1"/>
  <c r="K3513" i="3"/>
  <c r="J3513" i="3"/>
  <c r="F3513" i="3"/>
  <c r="H3513" i="3" s="1"/>
  <c r="K3512" i="3"/>
  <c r="J3512" i="3"/>
  <c r="F3512" i="3"/>
  <c r="H3512" i="3" s="1"/>
  <c r="K3511" i="3"/>
  <c r="J3511" i="3"/>
  <c r="F3511" i="3"/>
  <c r="H3511" i="3" s="1"/>
  <c r="K3510" i="3"/>
  <c r="J3510" i="3"/>
  <c r="F3510" i="3"/>
  <c r="H3510" i="3" s="1"/>
  <c r="K3509" i="3"/>
  <c r="J3509" i="3"/>
  <c r="F3509" i="3"/>
  <c r="H3509" i="3" s="1"/>
  <c r="K3508" i="3"/>
  <c r="J3508" i="3"/>
  <c r="F3508" i="3"/>
  <c r="H3508" i="3" s="1"/>
  <c r="K3507" i="3"/>
  <c r="J3507" i="3"/>
  <c r="F3507" i="3"/>
  <c r="H3507" i="3" s="1"/>
  <c r="K3506" i="3"/>
  <c r="J3506" i="3"/>
  <c r="F3506" i="3"/>
  <c r="H3506" i="3" s="1"/>
  <c r="K3505" i="3"/>
  <c r="J3505" i="3"/>
  <c r="F3505" i="3"/>
  <c r="H3505" i="3" s="1"/>
  <c r="K3504" i="3"/>
  <c r="J3504" i="3"/>
  <c r="F3504" i="3"/>
  <c r="H3504" i="3" s="1"/>
  <c r="K3503" i="3"/>
  <c r="J3503" i="3"/>
  <c r="F3503" i="3"/>
  <c r="H3503" i="3" s="1"/>
  <c r="K3502" i="3"/>
  <c r="J3502" i="3"/>
  <c r="F3502" i="3"/>
  <c r="H3502" i="3" s="1"/>
  <c r="K3501" i="3"/>
  <c r="J3501" i="3"/>
  <c r="F3501" i="3"/>
  <c r="H3501" i="3" s="1"/>
  <c r="K3500" i="3"/>
  <c r="J3500" i="3"/>
  <c r="F3500" i="3"/>
  <c r="H3500" i="3" s="1"/>
  <c r="K3499" i="3"/>
  <c r="J3499" i="3"/>
  <c r="F3499" i="3"/>
  <c r="H3499" i="3" s="1"/>
  <c r="K3498" i="3"/>
  <c r="J3498" i="3"/>
  <c r="F3498" i="3"/>
  <c r="H3498" i="3" s="1"/>
  <c r="K3497" i="3"/>
  <c r="J3497" i="3"/>
  <c r="F3497" i="3"/>
  <c r="H3497" i="3" s="1"/>
  <c r="K3496" i="3"/>
  <c r="J3496" i="3"/>
  <c r="F3496" i="3"/>
  <c r="H3496" i="3" s="1"/>
  <c r="K3495" i="3"/>
  <c r="J3495" i="3"/>
  <c r="F3495" i="3"/>
  <c r="H3495" i="3" s="1"/>
  <c r="K3494" i="3"/>
  <c r="J3494" i="3"/>
  <c r="F3494" i="3"/>
  <c r="H3494" i="3" s="1"/>
  <c r="K3493" i="3"/>
  <c r="J3493" i="3"/>
  <c r="F3493" i="3"/>
  <c r="H3493" i="3" s="1"/>
  <c r="K3492" i="3"/>
  <c r="J3492" i="3"/>
  <c r="F3492" i="3"/>
  <c r="H3492" i="3" s="1"/>
  <c r="K3491" i="3"/>
  <c r="J3491" i="3"/>
  <c r="F3491" i="3"/>
  <c r="H3491" i="3" s="1"/>
  <c r="K3490" i="3"/>
  <c r="J3490" i="3"/>
  <c r="F3490" i="3"/>
  <c r="H3490" i="3" s="1"/>
  <c r="K3489" i="3"/>
  <c r="J3489" i="3"/>
  <c r="F3489" i="3"/>
  <c r="H3489" i="3" s="1"/>
  <c r="K3488" i="3"/>
  <c r="J3488" i="3"/>
  <c r="F3488" i="3"/>
  <c r="H3488" i="3" s="1"/>
  <c r="K3487" i="3"/>
  <c r="J3487" i="3"/>
  <c r="F3487" i="3"/>
  <c r="H3487" i="3" s="1"/>
  <c r="K3486" i="3"/>
  <c r="J3486" i="3"/>
  <c r="F3486" i="3"/>
  <c r="H3486" i="3" s="1"/>
  <c r="K3485" i="3"/>
  <c r="J3485" i="3"/>
  <c r="F3485" i="3"/>
  <c r="H3485" i="3" s="1"/>
  <c r="K3484" i="3"/>
  <c r="J3484" i="3"/>
  <c r="F3484" i="3"/>
  <c r="H3484" i="3" s="1"/>
  <c r="K3483" i="3"/>
  <c r="J3483" i="3"/>
  <c r="F3483" i="3"/>
  <c r="H3483" i="3" s="1"/>
  <c r="K3482" i="3"/>
  <c r="J3482" i="3"/>
  <c r="F3482" i="3"/>
  <c r="H3482" i="3" s="1"/>
  <c r="K3481" i="3"/>
  <c r="J3481" i="3"/>
  <c r="F3481" i="3"/>
  <c r="H3481" i="3" s="1"/>
  <c r="K3480" i="3"/>
  <c r="J3480" i="3"/>
  <c r="F3480" i="3"/>
  <c r="H3480" i="3" s="1"/>
  <c r="K3479" i="3"/>
  <c r="J3479" i="3"/>
  <c r="F3479" i="3"/>
  <c r="H3479" i="3" s="1"/>
  <c r="K3478" i="3"/>
  <c r="J3478" i="3"/>
  <c r="F3478" i="3"/>
  <c r="H3478" i="3" s="1"/>
  <c r="K3477" i="3"/>
  <c r="J3477" i="3"/>
  <c r="F3477" i="3"/>
  <c r="H3477" i="3" s="1"/>
  <c r="K3476" i="3"/>
  <c r="J3476" i="3"/>
  <c r="F3476" i="3"/>
  <c r="H3476" i="3" s="1"/>
  <c r="K3475" i="3"/>
  <c r="J3475" i="3"/>
  <c r="F3475" i="3"/>
  <c r="H3475" i="3" s="1"/>
  <c r="K3474" i="3"/>
  <c r="J3474" i="3"/>
  <c r="F3474" i="3"/>
  <c r="H3474" i="3" s="1"/>
  <c r="K3473" i="3"/>
  <c r="J3473" i="3"/>
  <c r="F3473" i="3"/>
  <c r="H3473" i="3" s="1"/>
  <c r="K3472" i="3"/>
  <c r="J3472" i="3"/>
  <c r="F3472" i="3"/>
  <c r="H3472" i="3" s="1"/>
  <c r="K3471" i="3"/>
  <c r="J3471" i="3"/>
  <c r="F3471" i="3"/>
  <c r="H3471" i="3" s="1"/>
  <c r="K3470" i="3"/>
  <c r="J3470" i="3"/>
  <c r="F3470" i="3"/>
  <c r="H3470" i="3" s="1"/>
  <c r="K3469" i="3"/>
  <c r="J3469" i="3"/>
  <c r="F3469" i="3"/>
  <c r="H3469" i="3" s="1"/>
  <c r="K3468" i="3"/>
  <c r="J3468" i="3"/>
  <c r="F3468" i="3"/>
  <c r="H3468" i="3" s="1"/>
  <c r="K3467" i="3"/>
  <c r="J3467" i="3"/>
  <c r="F3467" i="3"/>
  <c r="H3467" i="3" s="1"/>
  <c r="K3466" i="3"/>
  <c r="J3466" i="3"/>
  <c r="F3466" i="3"/>
  <c r="H3466" i="3" s="1"/>
  <c r="K3465" i="3"/>
  <c r="J3465" i="3"/>
  <c r="F3465" i="3"/>
  <c r="H3465" i="3" s="1"/>
  <c r="K3464" i="3"/>
  <c r="J3464" i="3"/>
  <c r="F3464" i="3"/>
  <c r="H3464" i="3" s="1"/>
  <c r="K3463" i="3"/>
  <c r="J3463" i="3"/>
  <c r="F3463" i="3"/>
  <c r="H3463" i="3" s="1"/>
  <c r="K3462" i="3"/>
  <c r="J3462" i="3"/>
  <c r="F3462" i="3"/>
  <c r="H3462" i="3" s="1"/>
  <c r="K3461" i="3"/>
  <c r="J3461" i="3"/>
  <c r="F3461" i="3"/>
  <c r="H3461" i="3" s="1"/>
  <c r="K3460" i="3"/>
  <c r="J3460" i="3"/>
  <c r="F3460" i="3"/>
  <c r="H3460" i="3" s="1"/>
  <c r="K3459" i="3"/>
  <c r="J3459" i="3"/>
  <c r="F3459" i="3"/>
  <c r="H3459" i="3" s="1"/>
  <c r="K3458" i="3"/>
  <c r="J3458" i="3"/>
  <c r="F3458" i="3"/>
  <c r="H3458" i="3" s="1"/>
  <c r="K3457" i="3"/>
  <c r="J3457" i="3"/>
  <c r="F3457" i="3"/>
  <c r="H3457" i="3" s="1"/>
  <c r="K3456" i="3"/>
  <c r="J3456" i="3"/>
  <c r="F3456" i="3"/>
  <c r="H3456" i="3" s="1"/>
  <c r="K3455" i="3"/>
  <c r="J3455" i="3"/>
  <c r="F3455" i="3"/>
  <c r="H3455" i="3" s="1"/>
  <c r="K3454" i="3"/>
  <c r="J3454" i="3"/>
  <c r="F3454" i="3"/>
  <c r="H3454" i="3" s="1"/>
  <c r="K3453" i="3"/>
  <c r="J3453" i="3"/>
  <c r="F3453" i="3"/>
  <c r="H3453" i="3" s="1"/>
  <c r="K3452" i="3"/>
  <c r="J3452" i="3"/>
  <c r="F3452" i="3"/>
  <c r="H3452" i="3" s="1"/>
  <c r="K3451" i="3"/>
  <c r="J3451" i="3"/>
  <c r="F3451" i="3"/>
  <c r="H3451" i="3" s="1"/>
  <c r="K3450" i="3"/>
  <c r="J3450" i="3"/>
  <c r="F3450" i="3"/>
  <c r="H3450" i="3" s="1"/>
  <c r="K3449" i="3"/>
  <c r="J3449" i="3"/>
  <c r="F3449" i="3"/>
  <c r="H3449" i="3" s="1"/>
  <c r="K3448" i="3"/>
  <c r="J3448" i="3"/>
  <c r="F3448" i="3"/>
  <c r="H3448" i="3" s="1"/>
  <c r="K3447" i="3"/>
  <c r="J3447" i="3"/>
  <c r="F3447" i="3"/>
  <c r="H3447" i="3" s="1"/>
  <c r="K3446" i="3"/>
  <c r="J3446" i="3"/>
  <c r="F3446" i="3"/>
  <c r="H3446" i="3" s="1"/>
  <c r="K3445" i="3"/>
  <c r="J3445" i="3"/>
  <c r="F3445" i="3"/>
  <c r="H3445" i="3" s="1"/>
  <c r="K3444" i="3"/>
  <c r="J3444" i="3"/>
  <c r="F3444" i="3"/>
  <c r="H3444" i="3" s="1"/>
  <c r="K3443" i="3"/>
  <c r="J3443" i="3"/>
  <c r="F3443" i="3"/>
  <c r="H3443" i="3" s="1"/>
  <c r="K3442" i="3"/>
  <c r="J3442" i="3"/>
  <c r="F3442" i="3"/>
  <c r="H3442" i="3" s="1"/>
  <c r="K3441" i="3"/>
  <c r="J3441" i="3"/>
  <c r="F3441" i="3"/>
  <c r="H3441" i="3" s="1"/>
  <c r="K3440" i="3"/>
  <c r="J3440" i="3"/>
  <c r="F3440" i="3"/>
  <c r="H3440" i="3" s="1"/>
  <c r="K3439" i="3"/>
  <c r="J3439" i="3"/>
  <c r="F3439" i="3"/>
  <c r="H3439" i="3" s="1"/>
  <c r="K3438" i="3"/>
  <c r="J3438" i="3"/>
  <c r="F3438" i="3"/>
  <c r="H3438" i="3" s="1"/>
  <c r="K3437" i="3"/>
  <c r="J3437" i="3"/>
  <c r="F3437" i="3"/>
  <c r="H3437" i="3" s="1"/>
  <c r="K3436" i="3"/>
  <c r="J3436" i="3"/>
  <c r="F3436" i="3"/>
  <c r="H3436" i="3" s="1"/>
  <c r="K3435" i="3"/>
  <c r="J3435" i="3"/>
  <c r="F3435" i="3"/>
  <c r="H3435" i="3" s="1"/>
  <c r="K3434" i="3"/>
  <c r="J3434" i="3"/>
  <c r="F3434" i="3"/>
  <c r="H3434" i="3" s="1"/>
  <c r="K3433" i="3"/>
  <c r="J3433" i="3"/>
  <c r="F3433" i="3"/>
  <c r="H3433" i="3" s="1"/>
  <c r="K3432" i="3"/>
  <c r="J3432" i="3"/>
  <c r="F3432" i="3"/>
  <c r="H3432" i="3" s="1"/>
  <c r="K3431" i="3"/>
  <c r="J3431" i="3"/>
  <c r="F3431" i="3"/>
  <c r="H3431" i="3" s="1"/>
  <c r="K3430" i="3"/>
  <c r="J3430" i="3"/>
  <c r="F3430" i="3"/>
  <c r="H3430" i="3" s="1"/>
  <c r="K3429" i="3"/>
  <c r="J3429" i="3"/>
  <c r="F3429" i="3"/>
  <c r="H3429" i="3" s="1"/>
  <c r="K3428" i="3"/>
  <c r="J3428" i="3"/>
  <c r="F3428" i="3"/>
  <c r="H3428" i="3" s="1"/>
  <c r="K3427" i="3"/>
  <c r="J3427" i="3"/>
  <c r="F3427" i="3"/>
  <c r="H3427" i="3" s="1"/>
  <c r="K3426" i="3"/>
  <c r="J3426" i="3"/>
  <c r="F3426" i="3"/>
  <c r="H3426" i="3" s="1"/>
  <c r="K3425" i="3"/>
  <c r="J3425" i="3"/>
  <c r="F3425" i="3"/>
  <c r="H3425" i="3" s="1"/>
  <c r="K3424" i="3"/>
  <c r="J3424" i="3"/>
  <c r="F3424" i="3"/>
  <c r="H3424" i="3" s="1"/>
  <c r="K3423" i="3"/>
  <c r="J3423" i="3"/>
  <c r="F3423" i="3"/>
  <c r="H3423" i="3" s="1"/>
  <c r="K3422" i="3"/>
  <c r="J3422" i="3"/>
  <c r="F3422" i="3"/>
  <c r="H3422" i="3" s="1"/>
  <c r="K3421" i="3"/>
  <c r="J3421" i="3"/>
  <c r="F3421" i="3"/>
  <c r="H3421" i="3" s="1"/>
  <c r="K3420" i="3"/>
  <c r="J3420" i="3"/>
  <c r="F3420" i="3"/>
  <c r="H3420" i="3" s="1"/>
  <c r="K3419" i="3"/>
  <c r="J3419" i="3"/>
  <c r="F3419" i="3"/>
  <c r="H3419" i="3" s="1"/>
  <c r="K3418" i="3"/>
  <c r="J3418" i="3"/>
  <c r="F3418" i="3"/>
  <c r="H3418" i="3" s="1"/>
  <c r="K3417" i="3"/>
  <c r="J3417" i="3"/>
  <c r="F3417" i="3"/>
  <c r="H3417" i="3" s="1"/>
  <c r="K3416" i="3"/>
  <c r="J3416" i="3"/>
  <c r="F3416" i="3"/>
  <c r="H3416" i="3" s="1"/>
  <c r="K3415" i="3"/>
  <c r="J3415" i="3"/>
  <c r="F3415" i="3"/>
  <c r="H3415" i="3" s="1"/>
  <c r="K3414" i="3"/>
  <c r="J3414" i="3"/>
  <c r="F3414" i="3"/>
  <c r="H3414" i="3" s="1"/>
  <c r="K3413" i="3"/>
  <c r="J3413" i="3"/>
  <c r="F3413" i="3"/>
  <c r="H3413" i="3" s="1"/>
  <c r="K3412" i="3"/>
  <c r="J3412" i="3"/>
  <c r="F3412" i="3"/>
  <c r="H3412" i="3" s="1"/>
  <c r="K3411" i="3"/>
  <c r="J3411" i="3"/>
  <c r="F3411" i="3"/>
  <c r="H3411" i="3" s="1"/>
  <c r="K3410" i="3"/>
  <c r="J3410" i="3"/>
  <c r="F3410" i="3"/>
  <c r="H3410" i="3" s="1"/>
  <c r="K3409" i="3"/>
  <c r="J3409" i="3"/>
  <c r="F3409" i="3"/>
  <c r="H3409" i="3" s="1"/>
  <c r="K3408" i="3"/>
  <c r="J3408" i="3"/>
  <c r="F3408" i="3"/>
  <c r="H3408" i="3" s="1"/>
  <c r="K3407" i="3"/>
  <c r="J3407" i="3"/>
  <c r="F3407" i="3"/>
  <c r="H3407" i="3" s="1"/>
  <c r="K3406" i="3"/>
  <c r="J3406" i="3"/>
  <c r="F3406" i="3"/>
  <c r="H3406" i="3" s="1"/>
  <c r="K3405" i="3"/>
  <c r="J3405" i="3"/>
  <c r="F3405" i="3"/>
  <c r="H3405" i="3" s="1"/>
  <c r="K3404" i="3"/>
  <c r="J3404" i="3"/>
  <c r="F3404" i="3"/>
  <c r="H3404" i="3" s="1"/>
  <c r="K3403" i="3"/>
  <c r="J3403" i="3"/>
  <c r="F3403" i="3"/>
  <c r="H3403" i="3" s="1"/>
  <c r="K3402" i="3"/>
  <c r="J3402" i="3"/>
  <c r="F3402" i="3"/>
  <c r="H3402" i="3" s="1"/>
  <c r="K3401" i="3"/>
  <c r="J3401" i="3"/>
  <c r="F3401" i="3"/>
  <c r="H3401" i="3" s="1"/>
  <c r="K3400" i="3"/>
  <c r="J3400" i="3"/>
  <c r="F3400" i="3"/>
  <c r="H3400" i="3" s="1"/>
  <c r="K3399" i="3"/>
  <c r="J3399" i="3"/>
  <c r="F3399" i="3"/>
  <c r="H3399" i="3" s="1"/>
  <c r="K3398" i="3"/>
  <c r="J3398" i="3"/>
  <c r="F3398" i="3"/>
  <c r="H3398" i="3" s="1"/>
  <c r="K3397" i="3"/>
  <c r="J3397" i="3"/>
  <c r="F3397" i="3"/>
  <c r="H3397" i="3" s="1"/>
  <c r="K3396" i="3"/>
  <c r="J3396" i="3"/>
  <c r="F3396" i="3"/>
  <c r="H3396" i="3" s="1"/>
  <c r="K3395" i="3"/>
  <c r="J3395" i="3"/>
  <c r="F3395" i="3"/>
  <c r="H3395" i="3" s="1"/>
  <c r="K3394" i="3"/>
  <c r="J3394" i="3"/>
  <c r="F3394" i="3"/>
  <c r="H3394" i="3" s="1"/>
  <c r="K3393" i="3"/>
  <c r="J3393" i="3"/>
  <c r="F3393" i="3"/>
  <c r="H3393" i="3" s="1"/>
  <c r="K3392" i="3"/>
  <c r="J3392" i="3"/>
  <c r="F3392" i="3"/>
  <c r="H3392" i="3" s="1"/>
  <c r="K3391" i="3"/>
  <c r="J3391" i="3"/>
  <c r="F3391" i="3"/>
  <c r="H3391" i="3" s="1"/>
  <c r="K3390" i="3"/>
  <c r="J3390" i="3"/>
  <c r="F3390" i="3"/>
  <c r="H3390" i="3" s="1"/>
  <c r="K3389" i="3"/>
  <c r="J3389" i="3"/>
  <c r="F3389" i="3"/>
  <c r="H3389" i="3" s="1"/>
  <c r="K3388" i="3"/>
  <c r="J3388" i="3"/>
  <c r="F3388" i="3"/>
  <c r="H3388" i="3" s="1"/>
  <c r="K3387" i="3"/>
  <c r="J3387" i="3"/>
  <c r="F3387" i="3"/>
  <c r="H3387" i="3" s="1"/>
  <c r="K3386" i="3"/>
  <c r="J3386" i="3"/>
  <c r="F3386" i="3"/>
  <c r="H3386" i="3" s="1"/>
  <c r="K3385" i="3"/>
  <c r="J3385" i="3"/>
  <c r="F3385" i="3"/>
  <c r="H3385" i="3" s="1"/>
  <c r="K3384" i="3"/>
  <c r="J3384" i="3"/>
  <c r="F3384" i="3"/>
  <c r="H3384" i="3" s="1"/>
  <c r="K3383" i="3"/>
  <c r="J3383" i="3"/>
  <c r="F3383" i="3"/>
  <c r="H3383" i="3" s="1"/>
  <c r="K3382" i="3"/>
  <c r="J3382" i="3"/>
  <c r="F3382" i="3"/>
  <c r="H3382" i="3" s="1"/>
  <c r="K3381" i="3"/>
  <c r="J3381" i="3"/>
  <c r="F3381" i="3"/>
  <c r="H3381" i="3" s="1"/>
  <c r="K3380" i="3"/>
  <c r="J3380" i="3"/>
  <c r="F3380" i="3"/>
  <c r="H3380" i="3" s="1"/>
  <c r="K3379" i="3"/>
  <c r="J3379" i="3"/>
  <c r="F3379" i="3"/>
  <c r="H3379" i="3" s="1"/>
  <c r="K3378" i="3"/>
  <c r="J3378" i="3"/>
  <c r="F3378" i="3"/>
  <c r="H3378" i="3" s="1"/>
  <c r="K3377" i="3"/>
  <c r="J3377" i="3"/>
  <c r="F3377" i="3"/>
  <c r="H3377" i="3" s="1"/>
  <c r="K3376" i="3"/>
  <c r="J3376" i="3"/>
  <c r="F3376" i="3"/>
  <c r="H3376" i="3" s="1"/>
  <c r="K3375" i="3"/>
  <c r="J3375" i="3"/>
  <c r="F3375" i="3"/>
  <c r="H3375" i="3" s="1"/>
  <c r="K3374" i="3"/>
  <c r="J3374" i="3"/>
  <c r="F3374" i="3"/>
  <c r="H3374" i="3" s="1"/>
  <c r="K3373" i="3"/>
  <c r="J3373" i="3"/>
  <c r="F3373" i="3"/>
  <c r="H3373" i="3" s="1"/>
  <c r="K3372" i="3"/>
  <c r="J3372" i="3"/>
  <c r="F3372" i="3"/>
  <c r="H3372" i="3" s="1"/>
  <c r="K3371" i="3"/>
  <c r="J3371" i="3"/>
  <c r="F3371" i="3"/>
  <c r="H3371" i="3" s="1"/>
  <c r="K3370" i="3"/>
  <c r="J3370" i="3"/>
  <c r="F3370" i="3"/>
  <c r="H3370" i="3" s="1"/>
  <c r="K3369" i="3"/>
  <c r="J3369" i="3"/>
  <c r="F3369" i="3"/>
  <c r="H3369" i="3" s="1"/>
  <c r="K3368" i="3"/>
  <c r="J3368" i="3"/>
  <c r="F3368" i="3"/>
  <c r="H3368" i="3" s="1"/>
  <c r="K3367" i="3"/>
  <c r="J3367" i="3"/>
  <c r="F3367" i="3"/>
  <c r="H3367" i="3" s="1"/>
  <c r="K3366" i="3"/>
  <c r="J3366" i="3"/>
  <c r="F3366" i="3"/>
  <c r="H3366" i="3" s="1"/>
  <c r="K3365" i="3"/>
  <c r="J3365" i="3"/>
  <c r="F3365" i="3"/>
  <c r="H3365" i="3" s="1"/>
  <c r="K3364" i="3"/>
  <c r="J3364" i="3"/>
  <c r="F3364" i="3"/>
  <c r="H3364" i="3" s="1"/>
  <c r="K3363" i="3"/>
  <c r="J3363" i="3"/>
  <c r="F3363" i="3"/>
  <c r="H3363" i="3" s="1"/>
  <c r="K3362" i="3"/>
  <c r="J3362" i="3"/>
  <c r="F3362" i="3"/>
  <c r="H3362" i="3" s="1"/>
  <c r="K3361" i="3"/>
  <c r="J3361" i="3"/>
  <c r="F3361" i="3"/>
  <c r="H3361" i="3" s="1"/>
  <c r="K3360" i="3"/>
  <c r="J3360" i="3"/>
  <c r="F3360" i="3"/>
  <c r="H3360" i="3" s="1"/>
  <c r="K3359" i="3"/>
  <c r="J3359" i="3"/>
  <c r="F3359" i="3"/>
  <c r="H3359" i="3" s="1"/>
  <c r="K3358" i="3"/>
  <c r="J3358" i="3"/>
  <c r="F3358" i="3"/>
  <c r="H3358" i="3" s="1"/>
  <c r="K3357" i="3"/>
  <c r="J3357" i="3"/>
  <c r="F3357" i="3"/>
  <c r="H3357" i="3" s="1"/>
  <c r="K3356" i="3"/>
  <c r="J3356" i="3"/>
  <c r="F3356" i="3"/>
  <c r="H3356" i="3" s="1"/>
  <c r="K3355" i="3"/>
  <c r="J3355" i="3"/>
  <c r="F3355" i="3"/>
  <c r="H3355" i="3" s="1"/>
  <c r="K3354" i="3"/>
  <c r="J3354" i="3"/>
  <c r="F3354" i="3"/>
  <c r="H3354" i="3" s="1"/>
  <c r="K3353" i="3"/>
  <c r="J3353" i="3"/>
  <c r="F3353" i="3"/>
  <c r="H3353" i="3" s="1"/>
  <c r="K3352" i="3"/>
  <c r="J3352" i="3"/>
  <c r="F3352" i="3"/>
  <c r="H3352" i="3" s="1"/>
  <c r="K3351" i="3"/>
  <c r="J3351" i="3"/>
  <c r="F3351" i="3"/>
  <c r="H3351" i="3" s="1"/>
  <c r="K3350" i="3"/>
  <c r="J3350" i="3"/>
  <c r="F3350" i="3"/>
  <c r="H3350" i="3" s="1"/>
  <c r="K3349" i="3"/>
  <c r="J3349" i="3"/>
  <c r="F3349" i="3"/>
  <c r="H3349" i="3" s="1"/>
  <c r="K3348" i="3"/>
  <c r="J3348" i="3"/>
  <c r="F3348" i="3"/>
  <c r="H3348" i="3" s="1"/>
  <c r="K3347" i="3"/>
  <c r="J3347" i="3"/>
  <c r="F3347" i="3"/>
  <c r="H3347" i="3" s="1"/>
  <c r="K3346" i="3"/>
  <c r="J3346" i="3"/>
  <c r="F3346" i="3"/>
  <c r="H3346" i="3" s="1"/>
  <c r="K3345" i="3"/>
  <c r="J3345" i="3"/>
  <c r="F3345" i="3"/>
  <c r="H3345" i="3" s="1"/>
  <c r="K3344" i="3"/>
  <c r="J3344" i="3"/>
  <c r="F3344" i="3"/>
  <c r="H3344" i="3" s="1"/>
  <c r="K3343" i="3"/>
  <c r="J3343" i="3"/>
  <c r="F3343" i="3"/>
  <c r="H3343" i="3" s="1"/>
  <c r="K3342" i="3"/>
  <c r="J3342" i="3"/>
  <c r="F3342" i="3"/>
  <c r="H3342" i="3" s="1"/>
  <c r="K3341" i="3"/>
  <c r="J3341" i="3"/>
  <c r="F3341" i="3"/>
  <c r="H3341" i="3" s="1"/>
  <c r="K3340" i="3"/>
  <c r="J3340" i="3"/>
  <c r="F3340" i="3"/>
  <c r="H3340" i="3" s="1"/>
  <c r="K3339" i="3"/>
  <c r="J3339" i="3"/>
  <c r="F3339" i="3"/>
  <c r="H3339" i="3" s="1"/>
  <c r="K3338" i="3"/>
  <c r="J3338" i="3"/>
  <c r="F3338" i="3"/>
  <c r="H3338" i="3" s="1"/>
  <c r="K3337" i="3"/>
  <c r="J3337" i="3"/>
  <c r="F3337" i="3"/>
  <c r="H3337" i="3" s="1"/>
  <c r="K3336" i="3"/>
  <c r="J3336" i="3"/>
  <c r="F3336" i="3"/>
  <c r="H3336" i="3" s="1"/>
  <c r="K3335" i="3"/>
  <c r="J3335" i="3"/>
  <c r="F3335" i="3"/>
  <c r="H3335" i="3" s="1"/>
  <c r="K3334" i="3"/>
  <c r="J3334" i="3"/>
  <c r="F3334" i="3"/>
  <c r="H3334" i="3" s="1"/>
  <c r="K3333" i="3"/>
  <c r="J3333" i="3"/>
  <c r="F3333" i="3"/>
  <c r="H3333" i="3" s="1"/>
  <c r="K3332" i="3"/>
  <c r="J3332" i="3"/>
  <c r="F3332" i="3"/>
  <c r="H3332" i="3" s="1"/>
  <c r="K3331" i="3"/>
  <c r="J3331" i="3"/>
  <c r="F3331" i="3"/>
  <c r="H3331" i="3" s="1"/>
  <c r="K3330" i="3"/>
  <c r="J3330" i="3"/>
  <c r="F3330" i="3"/>
  <c r="H3330" i="3" s="1"/>
  <c r="K3329" i="3"/>
  <c r="J3329" i="3"/>
  <c r="F3329" i="3"/>
  <c r="H3329" i="3" s="1"/>
  <c r="K3328" i="3"/>
  <c r="J3328" i="3"/>
  <c r="F3328" i="3"/>
  <c r="H3328" i="3" s="1"/>
  <c r="K3327" i="3"/>
  <c r="J3327" i="3"/>
  <c r="F3327" i="3"/>
  <c r="H3327" i="3" s="1"/>
  <c r="K3326" i="3"/>
  <c r="J3326" i="3"/>
  <c r="F3326" i="3"/>
  <c r="H3326" i="3" s="1"/>
  <c r="K3325" i="3"/>
  <c r="J3325" i="3"/>
  <c r="F3325" i="3"/>
  <c r="H3325" i="3" s="1"/>
  <c r="K3324" i="3"/>
  <c r="J3324" i="3"/>
  <c r="F3324" i="3"/>
  <c r="H3324" i="3" s="1"/>
  <c r="K3323" i="3"/>
  <c r="J3323" i="3"/>
  <c r="F3323" i="3"/>
  <c r="H3323" i="3" s="1"/>
  <c r="K3322" i="3"/>
  <c r="J3322" i="3"/>
  <c r="F3322" i="3"/>
  <c r="H3322" i="3" s="1"/>
  <c r="K3321" i="3"/>
  <c r="J3321" i="3"/>
  <c r="F3321" i="3"/>
  <c r="H3321" i="3" s="1"/>
  <c r="K3320" i="3"/>
  <c r="J3320" i="3"/>
  <c r="F3320" i="3"/>
  <c r="H3320" i="3" s="1"/>
  <c r="K3319" i="3"/>
  <c r="J3319" i="3"/>
  <c r="F3319" i="3"/>
  <c r="H3319" i="3" s="1"/>
  <c r="K3318" i="3"/>
  <c r="J3318" i="3"/>
  <c r="F3318" i="3"/>
  <c r="H3318" i="3" s="1"/>
  <c r="K3317" i="3"/>
  <c r="J3317" i="3"/>
  <c r="F3317" i="3"/>
  <c r="H3317" i="3" s="1"/>
  <c r="K3316" i="3"/>
  <c r="J3316" i="3"/>
  <c r="F3316" i="3"/>
  <c r="H3316" i="3" s="1"/>
  <c r="K3315" i="3"/>
  <c r="J3315" i="3"/>
  <c r="F3315" i="3"/>
  <c r="H3315" i="3" s="1"/>
  <c r="K3314" i="3"/>
  <c r="J3314" i="3"/>
  <c r="F3314" i="3"/>
  <c r="H3314" i="3" s="1"/>
  <c r="K3313" i="3"/>
  <c r="J3313" i="3"/>
  <c r="F3313" i="3"/>
  <c r="H3313" i="3" s="1"/>
  <c r="K3312" i="3"/>
  <c r="J3312" i="3"/>
  <c r="F3312" i="3"/>
  <c r="H3312" i="3" s="1"/>
  <c r="K3311" i="3"/>
  <c r="J3311" i="3"/>
  <c r="F3311" i="3"/>
  <c r="H3311" i="3" s="1"/>
  <c r="K3310" i="3"/>
  <c r="J3310" i="3"/>
  <c r="F3310" i="3"/>
  <c r="H3310" i="3" s="1"/>
  <c r="K3309" i="3"/>
  <c r="J3309" i="3"/>
  <c r="F3309" i="3"/>
  <c r="H3309" i="3" s="1"/>
  <c r="K3308" i="3"/>
  <c r="J3308" i="3"/>
  <c r="F3308" i="3"/>
  <c r="H3308" i="3" s="1"/>
  <c r="K3307" i="3"/>
  <c r="J3307" i="3"/>
  <c r="F3307" i="3"/>
  <c r="H3307" i="3" s="1"/>
  <c r="K3306" i="3"/>
  <c r="J3306" i="3"/>
  <c r="F3306" i="3"/>
  <c r="H3306" i="3" s="1"/>
  <c r="K3305" i="3"/>
  <c r="J3305" i="3"/>
  <c r="F3305" i="3"/>
  <c r="H3305" i="3" s="1"/>
  <c r="K3304" i="3"/>
  <c r="J3304" i="3"/>
  <c r="F3304" i="3"/>
  <c r="H3304" i="3" s="1"/>
  <c r="K3303" i="3"/>
  <c r="J3303" i="3"/>
  <c r="F3303" i="3"/>
  <c r="H3303" i="3" s="1"/>
  <c r="K3302" i="3"/>
  <c r="J3302" i="3"/>
  <c r="F3302" i="3"/>
  <c r="H3302" i="3" s="1"/>
  <c r="K3301" i="3"/>
  <c r="J3301" i="3"/>
  <c r="F3301" i="3"/>
  <c r="H3301" i="3" s="1"/>
  <c r="K3300" i="3"/>
  <c r="J3300" i="3"/>
  <c r="F3300" i="3"/>
  <c r="H3300" i="3" s="1"/>
  <c r="K3299" i="3"/>
  <c r="J3299" i="3"/>
  <c r="F3299" i="3"/>
  <c r="H3299" i="3" s="1"/>
  <c r="K3298" i="3"/>
  <c r="J3298" i="3"/>
  <c r="F3298" i="3"/>
  <c r="H3298" i="3" s="1"/>
  <c r="K3297" i="3"/>
  <c r="J3297" i="3"/>
  <c r="F3297" i="3"/>
  <c r="H3297" i="3" s="1"/>
  <c r="K3296" i="3"/>
  <c r="J3296" i="3"/>
  <c r="F3296" i="3"/>
  <c r="H3296" i="3" s="1"/>
  <c r="K3295" i="3"/>
  <c r="J3295" i="3"/>
  <c r="F3295" i="3"/>
  <c r="H3295" i="3" s="1"/>
  <c r="K3294" i="3"/>
  <c r="J3294" i="3"/>
  <c r="F3294" i="3"/>
  <c r="H3294" i="3" s="1"/>
  <c r="K3293" i="3"/>
  <c r="J3293" i="3"/>
  <c r="F3293" i="3"/>
  <c r="H3293" i="3" s="1"/>
  <c r="K3292" i="3"/>
  <c r="J3292" i="3"/>
  <c r="F3292" i="3"/>
  <c r="H3292" i="3" s="1"/>
  <c r="K3291" i="3"/>
  <c r="J3291" i="3"/>
  <c r="F3291" i="3"/>
  <c r="H3291" i="3" s="1"/>
  <c r="K3290" i="3"/>
  <c r="J3290" i="3"/>
  <c r="F3290" i="3"/>
  <c r="H3290" i="3" s="1"/>
  <c r="K3289" i="3"/>
  <c r="J3289" i="3"/>
  <c r="F3289" i="3"/>
  <c r="H3289" i="3" s="1"/>
  <c r="K3288" i="3"/>
  <c r="J3288" i="3"/>
  <c r="F3288" i="3"/>
  <c r="H3288" i="3" s="1"/>
  <c r="K3287" i="3"/>
  <c r="J3287" i="3"/>
  <c r="F3287" i="3"/>
  <c r="H3287" i="3" s="1"/>
  <c r="K3286" i="3"/>
  <c r="J3286" i="3"/>
  <c r="F3286" i="3"/>
  <c r="H3286" i="3" s="1"/>
  <c r="K3285" i="3"/>
  <c r="J3285" i="3"/>
  <c r="F3285" i="3"/>
  <c r="H3285" i="3" s="1"/>
  <c r="K3284" i="3"/>
  <c r="J3284" i="3"/>
  <c r="F3284" i="3"/>
  <c r="H3284" i="3" s="1"/>
  <c r="K3283" i="3"/>
  <c r="J3283" i="3"/>
  <c r="F3283" i="3"/>
  <c r="H3283" i="3" s="1"/>
  <c r="K3282" i="3"/>
  <c r="J3282" i="3"/>
  <c r="F3282" i="3"/>
  <c r="H3282" i="3" s="1"/>
  <c r="K3281" i="3"/>
  <c r="J3281" i="3"/>
  <c r="F3281" i="3"/>
  <c r="H3281" i="3" s="1"/>
  <c r="K3280" i="3"/>
  <c r="J3280" i="3"/>
  <c r="F3280" i="3"/>
  <c r="H3280" i="3" s="1"/>
  <c r="K3279" i="3"/>
  <c r="J3279" i="3"/>
  <c r="F3279" i="3"/>
  <c r="H3279" i="3" s="1"/>
  <c r="K3278" i="3"/>
  <c r="J3278" i="3"/>
  <c r="F3278" i="3"/>
  <c r="H3278" i="3" s="1"/>
  <c r="K3277" i="3"/>
  <c r="J3277" i="3"/>
  <c r="F3277" i="3"/>
  <c r="H3277" i="3" s="1"/>
  <c r="K3276" i="3"/>
  <c r="J3276" i="3"/>
  <c r="F3276" i="3"/>
  <c r="H3276" i="3" s="1"/>
  <c r="K3275" i="3"/>
  <c r="J3275" i="3"/>
  <c r="F3275" i="3"/>
  <c r="H3275" i="3" s="1"/>
  <c r="K3274" i="3"/>
  <c r="J3274" i="3"/>
  <c r="F3274" i="3"/>
  <c r="H3274" i="3" s="1"/>
  <c r="K3273" i="3"/>
  <c r="J3273" i="3"/>
  <c r="F3273" i="3"/>
  <c r="H3273" i="3" s="1"/>
  <c r="K3272" i="3"/>
  <c r="J3272" i="3"/>
  <c r="F3272" i="3"/>
  <c r="H3272" i="3" s="1"/>
  <c r="K3271" i="3"/>
  <c r="J3271" i="3"/>
  <c r="F3271" i="3"/>
  <c r="H3271" i="3" s="1"/>
  <c r="K3270" i="3"/>
  <c r="J3270" i="3"/>
  <c r="F3270" i="3"/>
  <c r="H3270" i="3" s="1"/>
  <c r="K3269" i="3"/>
  <c r="J3269" i="3"/>
  <c r="F3269" i="3"/>
  <c r="H3269" i="3" s="1"/>
  <c r="K3268" i="3"/>
  <c r="J3268" i="3"/>
  <c r="F3268" i="3"/>
  <c r="H3268" i="3" s="1"/>
  <c r="K3267" i="3"/>
  <c r="J3267" i="3"/>
  <c r="F3267" i="3"/>
  <c r="H3267" i="3" s="1"/>
  <c r="K3266" i="3"/>
  <c r="J3266" i="3"/>
  <c r="F3266" i="3"/>
  <c r="H3266" i="3" s="1"/>
  <c r="K3265" i="3"/>
  <c r="J3265" i="3"/>
  <c r="F3265" i="3"/>
  <c r="H3265" i="3" s="1"/>
  <c r="K3264" i="3"/>
  <c r="J3264" i="3"/>
  <c r="F3264" i="3"/>
  <c r="H3264" i="3" s="1"/>
  <c r="K3263" i="3"/>
  <c r="J3263" i="3"/>
  <c r="F3263" i="3"/>
  <c r="H3263" i="3" s="1"/>
  <c r="K3262" i="3"/>
  <c r="J3262" i="3"/>
  <c r="F3262" i="3"/>
  <c r="H3262" i="3" s="1"/>
  <c r="K3261" i="3"/>
  <c r="J3261" i="3"/>
  <c r="F3261" i="3"/>
  <c r="H3261" i="3" s="1"/>
  <c r="K3260" i="3"/>
  <c r="J3260" i="3"/>
  <c r="F3260" i="3"/>
  <c r="H3260" i="3" s="1"/>
  <c r="K3259" i="3"/>
  <c r="J3259" i="3"/>
  <c r="F3259" i="3"/>
  <c r="H3259" i="3" s="1"/>
  <c r="K3258" i="3"/>
  <c r="J3258" i="3"/>
  <c r="F3258" i="3"/>
  <c r="H3258" i="3" s="1"/>
  <c r="K3257" i="3"/>
  <c r="J3257" i="3"/>
  <c r="F3257" i="3"/>
  <c r="H3257" i="3" s="1"/>
  <c r="K3256" i="3"/>
  <c r="J3256" i="3"/>
  <c r="F3256" i="3"/>
  <c r="H3256" i="3" s="1"/>
  <c r="K3255" i="3"/>
  <c r="J3255" i="3"/>
  <c r="F3255" i="3"/>
  <c r="H3255" i="3" s="1"/>
  <c r="K3254" i="3"/>
  <c r="J3254" i="3"/>
  <c r="F3254" i="3"/>
  <c r="H3254" i="3" s="1"/>
  <c r="K3253" i="3"/>
  <c r="J3253" i="3"/>
  <c r="F3253" i="3"/>
  <c r="H3253" i="3" s="1"/>
  <c r="K3252" i="3"/>
  <c r="J3252" i="3"/>
  <c r="F3252" i="3"/>
  <c r="H3252" i="3" s="1"/>
  <c r="K3251" i="3"/>
  <c r="J3251" i="3"/>
  <c r="F3251" i="3"/>
  <c r="H3251" i="3" s="1"/>
  <c r="K3250" i="3"/>
  <c r="J3250" i="3"/>
  <c r="F3250" i="3"/>
  <c r="H3250" i="3" s="1"/>
  <c r="K3249" i="3"/>
  <c r="J3249" i="3"/>
  <c r="F3249" i="3"/>
  <c r="H3249" i="3" s="1"/>
  <c r="K3248" i="3"/>
  <c r="J3248" i="3"/>
  <c r="F3248" i="3"/>
  <c r="H3248" i="3" s="1"/>
  <c r="K3247" i="3"/>
  <c r="J3247" i="3"/>
  <c r="F3247" i="3"/>
  <c r="H3247" i="3" s="1"/>
  <c r="K3246" i="3"/>
  <c r="J3246" i="3"/>
  <c r="F3246" i="3"/>
  <c r="H3246" i="3" s="1"/>
  <c r="K3245" i="3"/>
  <c r="J3245" i="3"/>
  <c r="F3245" i="3"/>
  <c r="H3245" i="3" s="1"/>
  <c r="K3244" i="3"/>
  <c r="J3244" i="3"/>
  <c r="F3244" i="3"/>
  <c r="H3244" i="3" s="1"/>
  <c r="K3243" i="3"/>
  <c r="J3243" i="3"/>
  <c r="F3243" i="3"/>
  <c r="H3243" i="3" s="1"/>
  <c r="K3242" i="3"/>
  <c r="J3242" i="3"/>
  <c r="F3242" i="3"/>
  <c r="H3242" i="3" s="1"/>
  <c r="K3241" i="3"/>
  <c r="J3241" i="3"/>
  <c r="F3241" i="3"/>
  <c r="H3241" i="3" s="1"/>
  <c r="K3240" i="3"/>
  <c r="J3240" i="3"/>
  <c r="F3240" i="3"/>
  <c r="H3240" i="3" s="1"/>
  <c r="K3239" i="3"/>
  <c r="J3239" i="3"/>
  <c r="F3239" i="3"/>
  <c r="H3239" i="3" s="1"/>
  <c r="K3238" i="3"/>
  <c r="J3238" i="3"/>
  <c r="F3238" i="3"/>
  <c r="H3238" i="3" s="1"/>
  <c r="K3237" i="3"/>
  <c r="J3237" i="3"/>
  <c r="F3237" i="3"/>
  <c r="H3237" i="3" s="1"/>
  <c r="K3236" i="3"/>
  <c r="J3236" i="3"/>
  <c r="F3236" i="3"/>
  <c r="H3236" i="3" s="1"/>
  <c r="K3235" i="3"/>
  <c r="J3235" i="3"/>
  <c r="F3235" i="3"/>
  <c r="H3235" i="3" s="1"/>
  <c r="K3234" i="3"/>
  <c r="J3234" i="3"/>
  <c r="F3234" i="3"/>
  <c r="H3234" i="3" s="1"/>
  <c r="K3233" i="3"/>
  <c r="J3233" i="3"/>
  <c r="F3233" i="3"/>
  <c r="H3233" i="3" s="1"/>
  <c r="K3232" i="3"/>
  <c r="J3232" i="3"/>
  <c r="F3232" i="3"/>
  <c r="H3232" i="3" s="1"/>
  <c r="K3231" i="3"/>
  <c r="J3231" i="3"/>
  <c r="F3231" i="3"/>
  <c r="H3231" i="3" s="1"/>
  <c r="K3230" i="3"/>
  <c r="J3230" i="3"/>
  <c r="F3230" i="3"/>
  <c r="H3230" i="3" s="1"/>
  <c r="K3229" i="3"/>
  <c r="J3229" i="3"/>
  <c r="F3229" i="3"/>
  <c r="H3229" i="3" s="1"/>
  <c r="K3228" i="3"/>
  <c r="J3228" i="3"/>
  <c r="F3228" i="3"/>
  <c r="H3228" i="3" s="1"/>
  <c r="K3227" i="3"/>
  <c r="J3227" i="3"/>
  <c r="F3227" i="3"/>
  <c r="H3227" i="3" s="1"/>
  <c r="K3226" i="3"/>
  <c r="J3226" i="3"/>
  <c r="F3226" i="3"/>
  <c r="H3226" i="3" s="1"/>
  <c r="K3225" i="3"/>
  <c r="J3225" i="3"/>
  <c r="F3225" i="3"/>
  <c r="H3225" i="3" s="1"/>
  <c r="K3224" i="3"/>
  <c r="J3224" i="3"/>
  <c r="F3224" i="3"/>
  <c r="H3224" i="3" s="1"/>
  <c r="K3223" i="3"/>
  <c r="J3223" i="3"/>
  <c r="F3223" i="3"/>
  <c r="H3223" i="3" s="1"/>
  <c r="K3222" i="3"/>
  <c r="J3222" i="3"/>
  <c r="F3222" i="3"/>
  <c r="H3222" i="3" s="1"/>
  <c r="K3221" i="3"/>
  <c r="J3221" i="3"/>
  <c r="F3221" i="3"/>
  <c r="H3221" i="3" s="1"/>
  <c r="K3220" i="3"/>
  <c r="J3220" i="3"/>
  <c r="F3220" i="3"/>
  <c r="H3220" i="3" s="1"/>
  <c r="K3219" i="3"/>
  <c r="J3219" i="3"/>
  <c r="F3219" i="3"/>
  <c r="H3219" i="3" s="1"/>
  <c r="K3218" i="3"/>
  <c r="J3218" i="3"/>
  <c r="F3218" i="3"/>
  <c r="H3218" i="3" s="1"/>
  <c r="K3217" i="3"/>
  <c r="J3217" i="3"/>
  <c r="F3217" i="3"/>
  <c r="H3217" i="3" s="1"/>
  <c r="K3216" i="3"/>
  <c r="J3216" i="3"/>
  <c r="F3216" i="3"/>
  <c r="H3216" i="3" s="1"/>
  <c r="K3215" i="3"/>
  <c r="J3215" i="3"/>
  <c r="F3215" i="3"/>
  <c r="H3215" i="3" s="1"/>
  <c r="K3214" i="3"/>
  <c r="J3214" i="3"/>
  <c r="F3214" i="3"/>
  <c r="H3214" i="3" s="1"/>
  <c r="K3213" i="3"/>
  <c r="J3213" i="3"/>
  <c r="F3213" i="3"/>
  <c r="H3213" i="3" s="1"/>
  <c r="K3212" i="3"/>
  <c r="J3212" i="3"/>
  <c r="F3212" i="3"/>
  <c r="H3212" i="3" s="1"/>
  <c r="K3211" i="3"/>
  <c r="J3211" i="3"/>
  <c r="F3211" i="3"/>
  <c r="H3211" i="3" s="1"/>
  <c r="K3210" i="3"/>
  <c r="J3210" i="3"/>
  <c r="F3210" i="3"/>
  <c r="H3210" i="3" s="1"/>
  <c r="K3209" i="3"/>
  <c r="J3209" i="3"/>
  <c r="F3209" i="3"/>
  <c r="H3209" i="3" s="1"/>
  <c r="K3208" i="3"/>
  <c r="J3208" i="3"/>
  <c r="F3208" i="3"/>
  <c r="H3208" i="3" s="1"/>
  <c r="K3207" i="3"/>
  <c r="J3207" i="3"/>
  <c r="F3207" i="3"/>
  <c r="H3207" i="3" s="1"/>
  <c r="K3206" i="3"/>
  <c r="J3206" i="3"/>
  <c r="F3206" i="3"/>
  <c r="H3206" i="3" s="1"/>
  <c r="K3205" i="3"/>
  <c r="J3205" i="3"/>
  <c r="F3205" i="3"/>
  <c r="H3205" i="3" s="1"/>
  <c r="K3204" i="3"/>
  <c r="J3204" i="3"/>
  <c r="F3204" i="3"/>
  <c r="H3204" i="3" s="1"/>
  <c r="K3203" i="3"/>
  <c r="J3203" i="3"/>
  <c r="F3203" i="3"/>
  <c r="H3203" i="3" s="1"/>
  <c r="K3202" i="3"/>
  <c r="J3202" i="3"/>
  <c r="F3202" i="3"/>
  <c r="H3202" i="3" s="1"/>
  <c r="K3201" i="3"/>
  <c r="J3201" i="3"/>
  <c r="F3201" i="3"/>
  <c r="H3201" i="3" s="1"/>
  <c r="K3200" i="3"/>
  <c r="J3200" i="3"/>
  <c r="F3200" i="3"/>
  <c r="H3200" i="3" s="1"/>
  <c r="K3199" i="3"/>
  <c r="J3199" i="3"/>
  <c r="F3199" i="3"/>
  <c r="H3199" i="3" s="1"/>
  <c r="K3198" i="3"/>
  <c r="J3198" i="3"/>
  <c r="F3198" i="3"/>
  <c r="H3198" i="3" s="1"/>
  <c r="K3197" i="3"/>
  <c r="J3197" i="3"/>
  <c r="F3197" i="3"/>
  <c r="H3197" i="3" s="1"/>
  <c r="K3196" i="3"/>
  <c r="J3196" i="3"/>
  <c r="F3196" i="3"/>
  <c r="H3196" i="3" s="1"/>
  <c r="K3195" i="3"/>
  <c r="J3195" i="3"/>
  <c r="F3195" i="3"/>
  <c r="H3195" i="3" s="1"/>
  <c r="K3194" i="3"/>
  <c r="J3194" i="3"/>
  <c r="F3194" i="3"/>
  <c r="H3194" i="3" s="1"/>
  <c r="K3193" i="3"/>
  <c r="J3193" i="3"/>
  <c r="F3193" i="3"/>
  <c r="H3193" i="3" s="1"/>
  <c r="K3192" i="3"/>
  <c r="J3192" i="3"/>
  <c r="F3192" i="3"/>
  <c r="H3192" i="3" s="1"/>
  <c r="K3191" i="3"/>
  <c r="J3191" i="3"/>
  <c r="F3191" i="3"/>
  <c r="H3191" i="3" s="1"/>
  <c r="K3190" i="3"/>
  <c r="J3190" i="3"/>
  <c r="F3190" i="3"/>
  <c r="H3190" i="3" s="1"/>
  <c r="K3189" i="3"/>
  <c r="J3189" i="3"/>
  <c r="F3189" i="3"/>
  <c r="H3189" i="3" s="1"/>
  <c r="K3188" i="3"/>
  <c r="J3188" i="3"/>
  <c r="F3188" i="3"/>
  <c r="H3188" i="3" s="1"/>
  <c r="K3187" i="3"/>
  <c r="J3187" i="3"/>
  <c r="F3187" i="3"/>
  <c r="H3187" i="3" s="1"/>
  <c r="K3186" i="3"/>
  <c r="J3186" i="3"/>
  <c r="F3186" i="3"/>
  <c r="H3186" i="3" s="1"/>
  <c r="K3185" i="3"/>
  <c r="J3185" i="3"/>
  <c r="F3185" i="3"/>
  <c r="H3185" i="3" s="1"/>
  <c r="K3184" i="3"/>
  <c r="J3184" i="3"/>
  <c r="F3184" i="3"/>
  <c r="H3184" i="3" s="1"/>
  <c r="K3183" i="3"/>
  <c r="J3183" i="3"/>
  <c r="F3183" i="3"/>
  <c r="H3183" i="3" s="1"/>
  <c r="K3182" i="3"/>
  <c r="J3182" i="3"/>
  <c r="F3182" i="3"/>
  <c r="H3182" i="3" s="1"/>
  <c r="K3181" i="3"/>
  <c r="J3181" i="3"/>
  <c r="F3181" i="3"/>
  <c r="H3181" i="3" s="1"/>
  <c r="K3180" i="3"/>
  <c r="J3180" i="3"/>
  <c r="F3180" i="3"/>
  <c r="H3180" i="3" s="1"/>
  <c r="K3179" i="3"/>
  <c r="J3179" i="3"/>
  <c r="F3179" i="3"/>
  <c r="H3179" i="3" s="1"/>
  <c r="K3178" i="3"/>
  <c r="J3178" i="3"/>
  <c r="F3178" i="3"/>
  <c r="H3178" i="3" s="1"/>
  <c r="K3177" i="3"/>
  <c r="J3177" i="3"/>
  <c r="F3177" i="3"/>
  <c r="H3177" i="3" s="1"/>
  <c r="K3176" i="3"/>
  <c r="J3176" i="3"/>
  <c r="F3176" i="3"/>
  <c r="H3176" i="3" s="1"/>
  <c r="K3175" i="3"/>
  <c r="J3175" i="3"/>
  <c r="F3175" i="3"/>
  <c r="H3175" i="3" s="1"/>
  <c r="K3174" i="3"/>
  <c r="J3174" i="3"/>
  <c r="F3174" i="3"/>
  <c r="H3174" i="3" s="1"/>
  <c r="K3173" i="3"/>
  <c r="J3173" i="3"/>
  <c r="F3173" i="3"/>
  <c r="H3173" i="3" s="1"/>
  <c r="K3172" i="3"/>
  <c r="J3172" i="3"/>
  <c r="F3172" i="3"/>
  <c r="H3172" i="3" s="1"/>
  <c r="K3171" i="3"/>
  <c r="J3171" i="3"/>
  <c r="F3171" i="3"/>
  <c r="H3171" i="3" s="1"/>
  <c r="K3170" i="3"/>
  <c r="J3170" i="3"/>
  <c r="F3170" i="3"/>
  <c r="H3170" i="3" s="1"/>
  <c r="K3169" i="3"/>
  <c r="J3169" i="3"/>
  <c r="F3169" i="3"/>
  <c r="H3169" i="3" s="1"/>
  <c r="K3168" i="3"/>
  <c r="J3168" i="3"/>
  <c r="F3168" i="3"/>
  <c r="H3168" i="3" s="1"/>
  <c r="K3167" i="3"/>
  <c r="J3167" i="3"/>
  <c r="F3167" i="3"/>
  <c r="H3167" i="3" s="1"/>
  <c r="K3166" i="3"/>
  <c r="J3166" i="3"/>
  <c r="F3166" i="3"/>
  <c r="H3166" i="3" s="1"/>
  <c r="K3165" i="3"/>
  <c r="J3165" i="3"/>
  <c r="F3165" i="3"/>
  <c r="H3165" i="3" s="1"/>
  <c r="K3164" i="3"/>
  <c r="J3164" i="3"/>
  <c r="F3164" i="3"/>
  <c r="H3164" i="3" s="1"/>
  <c r="K3163" i="3"/>
  <c r="J3163" i="3"/>
  <c r="F3163" i="3"/>
  <c r="H3163" i="3" s="1"/>
  <c r="K3162" i="3"/>
  <c r="J3162" i="3"/>
  <c r="F3162" i="3"/>
  <c r="H3162" i="3" s="1"/>
  <c r="K3161" i="3"/>
  <c r="J3161" i="3"/>
  <c r="F3161" i="3"/>
  <c r="H3161" i="3" s="1"/>
  <c r="K3160" i="3"/>
  <c r="J3160" i="3"/>
  <c r="F3160" i="3"/>
  <c r="H3160" i="3" s="1"/>
  <c r="K3159" i="3"/>
  <c r="J3159" i="3"/>
  <c r="F3159" i="3"/>
  <c r="H3159" i="3" s="1"/>
  <c r="K3158" i="3"/>
  <c r="J3158" i="3"/>
  <c r="F3158" i="3"/>
  <c r="H3158" i="3" s="1"/>
  <c r="K3157" i="3"/>
  <c r="J3157" i="3"/>
  <c r="F3157" i="3"/>
  <c r="H3157" i="3" s="1"/>
  <c r="K3156" i="3"/>
  <c r="J3156" i="3"/>
  <c r="F3156" i="3"/>
  <c r="H3156" i="3" s="1"/>
  <c r="K3155" i="3"/>
  <c r="J3155" i="3"/>
  <c r="F3155" i="3"/>
  <c r="H3155" i="3" s="1"/>
  <c r="K3154" i="3"/>
  <c r="J3154" i="3"/>
  <c r="F3154" i="3"/>
  <c r="H3154" i="3" s="1"/>
  <c r="K3153" i="3"/>
  <c r="J3153" i="3"/>
  <c r="F3153" i="3"/>
  <c r="H3153" i="3" s="1"/>
  <c r="K3152" i="3"/>
  <c r="J3152" i="3"/>
  <c r="F3152" i="3"/>
  <c r="H3152" i="3" s="1"/>
  <c r="K3151" i="3"/>
  <c r="J3151" i="3"/>
  <c r="F3151" i="3"/>
  <c r="H3151" i="3" s="1"/>
  <c r="K3150" i="3"/>
  <c r="J3150" i="3"/>
  <c r="F3150" i="3"/>
  <c r="H3150" i="3" s="1"/>
  <c r="K3149" i="3"/>
  <c r="J3149" i="3"/>
  <c r="F3149" i="3"/>
  <c r="H3149" i="3" s="1"/>
  <c r="K3148" i="3"/>
  <c r="J3148" i="3"/>
  <c r="F3148" i="3"/>
  <c r="H3148" i="3" s="1"/>
  <c r="K3147" i="3"/>
  <c r="J3147" i="3"/>
  <c r="F3147" i="3"/>
  <c r="H3147" i="3" s="1"/>
  <c r="K3146" i="3"/>
  <c r="J3146" i="3"/>
  <c r="F3146" i="3"/>
  <c r="H3146" i="3" s="1"/>
  <c r="K3145" i="3"/>
  <c r="J3145" i="3"/>
  <c r="F3145" i="3"/>
  <c r="H3145" i="3" s="1"/>
  <c r="K3144" i="3"/>
  <c r="J3144" i="3"/>
  <c r="F3144" i="3"/>
  <c r="H3144" i="3" s="1"/>
  <c r="K3143" i="3"/>
  <c r="J3143" i="3"/>
  <c r="F3143" i="3"/>
  <c r="H3143" i="3" s="1"/>
  <c r="K3142" i="3"/>
  <c r="J3142" i="3"/>
  <c r="F3142" i="3"/>
  <c r="H3142" i="3" s="1"/>
  <c r="K3141" i="3"/>
  <c r="J3141" i="3"/>
  <c r="F3141" i="3"/>
  <c r="H3141" i="3" s="1"/>
  <c r="K3140" i="3"/>
  <c r="J3140" i="3"/>
  <c r="F3140" i="3"/>
  <c r="H3140" i="3" s="1"/>
  <c r="K3139" i="3"/>
  <c r="J3139" i="3"/>
  <c r="F3139" i="3"/>
  <c r="H3139" i="3" s="1"/>
  <c r="K3138" i="3"/>
  <c r="J3138" i="3"/>
  <c r="F3138" i="3"/>
  <c r="H3138" i="3" s="1"/>
  <c r="K3137" i="3"/>
  <c r="J3137" i="3"/>
  <c r="F3137" i="3"/>
  <c r="H3137" i="3" s="1"/>
  <c r="K3136" i="3"/>
  <c r="J3136" i="3"/>
  <c r="F3136" i="3"/>
  <c r="H3136" i="3" s="1"/>
  <c r="K3135" i="3"/>
  <c r="J3135" i="3"/>
  <c r="F3135" i="3"/>
  <c r="H3135" i="3" s="1"/>
  <c r="K3134" i="3"/>
  <c r="J3134" i="3"/>
  <c r="F3134" i="3"/>
  <c r="H3134" i="3" s="1"/>
  <c r="K3133" i="3"/>
  <c r="J3133" i="3"/>
  <c r="F3133" i="3"/>
  <c r="H3133" i="3" s="1"/>
  <c r="K3132" i="3"/>
  <c r="J3132" i="3"/>
  <c r="F3132" i="3"/>
  <c r="H3132" i="3" s="1"/>
  <c r="K3131" i="3"/>
  <c r="J3131" i="3"/>
  <c r="F3131" i="3"/>
  <c r="H3131" i="3" s="1"/>
  <c r="K3130" i="3"/>
  <c r="J3130" i="3"/>
  <c r="F3130" i="3"/>
  <c r="H3130" i="3" s="1"/>
  <c r="K3129" i="3"/>
  <c r="J3129" i="3"/>
  <c r="F3129" i="3"/>
  <c r="H3129" i="3" s="1"/>
  <c r="K3128" i="3"/>
  <c r="J3128" i="3"/>
  <c r="F3128" i="3"/>
  <c r="H3128" i="3" s="1"/>
  <c r="K3127" i="3"/>
  <c r="J3127" i="3"/>
  <c r="F3127" i="3"/>
  <c r="H3127" i="3" s="1"/>
  <c r="K3126" i="3"/>
  <c r="J3126" i="3"/>
  <c r="F3126" i="3"/>
  <c r="H3126" i="3" s="1"/>
  <c r="K3125" i="3"/>
  <c r="J3125" i="3"/>
  <c r="F3125" i="3"/>
  <c r="H3125" i="3" s="1"/>
  <c r="K3124" i="3"/>
  <c r="J3124" i="3"/>
  <c r="F3124" i="3"/>
  <c r="H3124" i="3" s="1"/>
  <c r="K3123" i="3"/>
  <c r="J3123" i="3"/>
  <c r="F3123" i="3"/>
  <c r="H3123" i="3" s="1"/>
  <c r="K3122" i="3"/>
  <c r="J3122" i="3"/>
  <c r="F3122" i="3"/>
  <c r="H3122" i="3" s="1"/>
  <c r="K3121" i="3"/>
  <c r="J3121" i="3"/>
  <c r="F3121" i="3"/>
  <c r="H3121" i="3" s="1"/>
  <c r="K3120" i="3"/>
  <c r="J3120" i="3"/>
  <c r="F3120" i="3"/>
  <c r="H3120" i="3" s="1"/>
  <c r="K3119" i="3"/>
  <c r="J3119" i="3"/>
  <c r="F3119" i="3"/>
  <c r="H3119" i="3" s="1"/>
  <c r="K3118" i="3"/>
  <c r="J3118" i="3"/>
  <c r="F3118" i="3"/>
  <c r="H3118" i="3" s="1"/>
  <c r="K3117" i="3"/>
  <c r="J3117" i="3"/>
  <c r="F3117" i="3"/>
  <c r="H3117" i="3" s="1"/>
  <c r="K3116" i="3"/>
  <c r="J3116" i="3"/>
  <c r="F3116" i="3"/>
  <c r="H3116" i="3" s="1"/>
  <c r="K3115" i="3"/>
  <c r="J3115" i="3"/>
  <c r="F3115" i="3"/>
  <c r="H3115" i="3" s="1"/>
  <c r="K3114" i="3"/>
  <c r="J3114" i="3"/>
  <c r="F3114" i="3"/>
  <c r="H3114" i="3" s="1"/>
  <c r="K3113" i="3"/>
  <c r="J3113" i="3"/>
  <c r="F3113" i="3"/>
  <c r="H3113" i="3" s="1"/>
  <c r="K3112" i="3"/>
  <c r="J3112" i="3"/>
  <c r="F3112" i="3"/>
  <c r="H3112" i="3" s="1"/>
  <c r="K3111" i="3"/>
  <c r="J3111" i="3"/>
  <c r="F3111" i="3"/>
  <c r="H3111" i="3" s="1"/>
  <c r="K3110" i="3"/>
  <c r="J3110" i="3"/>
  <c r="F3110" i="3"/>
  <c r="H3110" i="3" s="1"/>
  <c r="K3109" i="3"/>
  <c r="J3109" i="3"/>
  <c r="F3109" i="3"/>
  <c r="H3109" i="3" s="1"/>
  <c r="K3108" i="3"/>
  <c r="J3108" i="3"/>
  <c r="F3108" i="3"/>
  <c r="H3108" i="3" s="1"/>
  <c r="K3107" i="3"/>
  <c r="J3107" i="3"/>
  <c r="F3107" i="3"/>
  <c r="H3107" i="3" s="1"/>
  <c r="K3106" i="3"/>
  <c r="J3106" i="3"/>
  <c r="F3106" i="3"/>
  <c r="H3106" i="3" s="1"/>
  <c r="K3105" i="3"/>
  <c r="J3105" i="3"/>
  <c r="F3105" i="3"/>
  <c r="H3105" i="3" s="1"/>
  <c r="K3104" i="3"/>
  <c r="J3104" i="3"/>
  <c r="F3104" i="3"/>
  <c r="H3104" i="3" s="1"/>
  <c r="K3103" i="3"/>
  <c r="J3103" i="3"/>
  <c r="F3103" i="3"/>
  <c r="H3103" i="3" s="1"/>
  <c r="K3102" i="3"/>
  <c r="J3102" i="3"/>
  <c r="F3102" i="3"/>
  <c r="H3102" i="3" s="1"/>
  <c r="K3101" i="3"/>
  <c r="J3101" i="3"/>
  <c r="F3101" i="3"/>
  <c r="H3101" i="3" s="1"/>
  <c r="K3100" i="3"/>
  <c r="J3100" i="3"/>
  <c r="F3100" i="3"/>
  <c r="H3100" i="3" s="1"/>
  <c r="K3099" i="3"/>
  <c r="J3099" i="3"/>
  <c r="F3099" i="3"/>
  <c r="H3099" i="3" s="1"/>
  <c r="K3098" i="3"/>
  <c r="J3098" i="3"/>
  <c r="F3098" i="3"/>
  <c r="H3098" i="3" s="1"/>
  <c r="K3097" i="3"/>
  <c r="J3097" i="3"/>
  <c r="F3097" i="3"/>
  <c r="H3097" i="3" s="1"/>
  <c r="K3096" i="3"/>
  <c r="J3096" i="3"/>
  <c r="F3096" i="3"/>
  <c r="H3096" i="3" s="1"/>
  <c r="K3095" i="3"/>
  <c r="J3095" i="3"/>
  <c r="F3095" i="3"/>
  <c r="H3095" i="3" s="1"/>
  <c r="K3094" i="3"/>
  <c r="J3094" i="3"/>
  <c r="F3094" i="3"/>
  <c r="H3094" i="3" s="1"/>
  <c r="K3093" i="3"/>
  <c r="J3093" i="3"/>
  <c r="F3093" i="3"/>
  <c r="H3093" i="3" s="1"/>
  <c r="K3092" i="3"/>
  <c r="J3092" i="3"/>
  <c r="F3092" i="3"/>
  <c r="H3092" i="3" s="1"/>
  <c r="K3091" i="3"/>
  <c r="J3091" i="3"/>
  <c r="F3091" i="3"/>
  <c r="H3091" i="3" s="1"/>
  <c r="K3090" i="3"/>
  <c r="J3090" i="3"/>
  <c r="F3090" i="3"/>
  <c r="H3090" i="3" s="1"/>
  <c r="K3089" i="3"/>
  <c r="J3089" i="3"/>
  <c r="F3089" i="3"/>
  <c r="H3089" i="3" s="1"/>
  <c r="K3088" i="3"/>
  <c r="J3088" i="3"/>
  <c r="F3088" i="3"/>
  <c r="H3088" i="3" s="1"/>
  <c r="K3087" i="3"/>
  <c r="J3087" i="3"/>
  <c r="F3087" i="3"/>
  <c r="H3087" i="3" s="1"/>
  <c r="K3086" i="3"/>
  <c r="J3086" i="3"/>
  <c r="F3086" i="3"/>
  <c r="H3086" i="3" s="1"/>
  <c r="K3085" i="3"/>
  <c r="J3085" i="3"/>
  <c r="F3085" i="3"/>
  <c r="H3085" i="3" s="1"/>
  <c r="K3084" i="3"/>
  <c r="J3084" i="3"/>
  <c r="F3084" i="3"/>
  <c r="H3084" i="3" s="1"/>
  <c r="K3083" i="3"/>
  <c r="J3083" i="3"/>
  <c r="F3083" i="3"/>
  <c r="H3083" i="3" s="1"/>
  <c r="K3082" i="3"/>
  <c r="J3082" i="3"/>
  <c r="F3082" i="3"/>
  <c r="H3082" i="3" s="1"/>
  <c r="K3081" i="3"/>
  <c r="J3081" i="3"/>
  <c r="F3081" i="3"/>
  <c r="H3081" i="3" s="1"/>
  <c r="K3080" i="3"/>
  <c r="J3080" i="3"/>
  <c r="F3080" i="3"/>
  <c r="H3080" i="3" s="1"/>
  <c r="K3079" i="3"/>
  <c r="J3079" i="3"/>
  <c r="F3079" i="3"/>
  <c r="H3079" i="3" s="1"/>
  <c r="K3078" i="3"/>
  <c r="J3078" i="3"/>
  <c r="F3078" i="3"/>
  <c r="H3078" i="3" s="1"/>
  <c r="K3077" i="3"/>
  <c r="J3077" i="3"/>
  <c r="F3077" i="3"/>
  <c r="H3077" i="3" s="1"/>
  <c r="K3076" i="3"/>
  <c r="J3076" i="3"/>
  <c r="F3076" i="3"/>
  <c r="H3076" i="3" s="1"/>
  <c r="K3075" i="3"/>
  <c r="J3075" i="3"/>
  <c r="F3075" i="3"/>
  <c r="H3075" i="3" s="1"/>
  <c r="K3074" i="3"/>
  <c r="J3074" i="3"/>
  <c r="F3074" i="3"/>
  <c r="H3074" i="3" s="1"/>
  <c r="K3073" i="3"/>
  <c r="J3073" i="3"/>
  <c r="F3073" i="3"/>
  <c r="H3073" i="3" s="1"/>
  <c r="K3072" i="3"/>
  <c r="J3072" i="3"/>
  <c r="F3072" i="3"/>
  <c r="H3072" i="3" s="1"/>
  <c r="K3071" i="3"/>
  <c r="J3071" i="3"/>
  <c r="F3071" i="3"/>
  <c r="H3071" i="3" s="1"/>
  <c r="K3070" i="3"/>
  <c r="J3070" i="3"/>
  <c r="F3070" i="3"/>
  <c r="H3070" i="3" s="1"/>
  <c r="K3069" i="3"/>
  <c r="J3069" i="3"/>
  <c r="F3069" i="3"/>
  <c r="H3069" i="3" s="1"/>
  <c r="K3068" i="3"/>
  <c r="J3068" i="3"/>
  <c r="F3068" i="3"/>
  <c r="H3068" i="3" s="1"/>
  <c r="K3067" i="3"/>
  <c r="J3067" i="3"/>
  <c r="F3067" i="3"/>
  <c r="H3067" i="3" s="1"/>
  <c r="K3066" i="3"/>
  <c r="J3066" i="3"/>
  <c r="F3066" i="3"/>
  <c r="H3066" i="3" s="1"/>
  <c r="K3065" i="3"/>
  <c r="J3065" i="3"/>
  <c r="F3065" i="3"/>
  <c r="H3065" i="3" s="1"/>
  <c r="K3064" i="3"/>
  <c r="J3064" i="3"/>
  <c r="F3064" i="3"/>
  <c r="H3064" i="3" s="1"/>
  <c r="K3063" i="3"/>
  <c r="J3063" i="3"/>
  <c r="F3063" i="3"/>
  <c r="H3063" i="3" s="1"/>
  <c r="K3062" i="3"/>
  <c r="J3062" i="3"/>
  <c r="F3062" i="3"/>
  <c r="H3062" i="3" s="1"/>
  <c r="K3061" i="3"/>
  <c r="J3061" i="3"/>
  <c r="F3061" i="3"/>
  <c r="H3061" i="3" s="1"/>
  <c r="K3060" i="3"/>
  <c r="J3060" i="3"/>
  <c r="F3060" i="3"/>
  <c r="H3060" i="3" s="1"/>
  <c r="K3059" i="3"/>
  <c r="J3059" i="3"/>
  <c r="F3059" i="3"/>
  <c r="H3059" i="3" s="1"/>
  <c r="K3058" i="3"/>
  <c r="J3058" i="3"/>
  <c r="F3058" i="3"/>
  <c r="H3058" i="3" s="1"/>
  <c r="K3057" i="3"/>
  <c r="J3057" i="3"/>
  <c r="F3057" i="3"/>
  <c r="H3057" i="3" s="1"/>
  <c r="K3056" i="3"/>
  <c r="J3056" i="3"/>
  <c r="F3056" i="3"/>
  <c r="H3056" i="3" s="1"/>
  <c r="K3055" i="3"/>
  <c r="J3055" i="3"/>
  <c r="F3055" i="3"/>
  <c r="H3055" i="3" s="1"/>
  <c r="K3054" i="3"/>
  <c r="J3054" i="3"/>
  <c r="F3054" i="3"/>
  <c r="H3054" i="3" s="1"/>
  <c r="K3053" i="3"/>
  <c r="J3053" i="3"/>
  <c r="F3053" i="3"/>
  <c r="H3053" i="3" s="1"/>
  <c r="K3052" i="3"/>
  <c r="J3052" i="3"/>
  <c r="F3052" i="3"/>
  <c r="H3052" i="3" s="1"/>
  <c r="K3051" i="3"/>
  <c r="J3051" i="3"/>
  <c r="F3051" i="3"/>
  <c r="H3051" i="3" s="1"/>
  <c r="K3050" i="3"/>
  <c r="J3050" i="3"/>
  <c r="F3050" i="3"/>
  <c r="H3050" i="3" s="1"/>
  <c r="K3049" i="3"/>
  <c r="J3049" i="3"/>
  <c r="F3049" i="3"/>
  <c r="H3049" i="3" s="1"/>
  <c r="K3048" i="3"/>
  <c r="J3048" i="3"/>
  <c r="F3048" i="3"/>
  <c r="H3048" i="3" s="1"/>
  <c r="K3047" i="3"/>
  <c r="J3047" i="3"/>
  <c r="F3047" i="3"/>
  <c r="H3047" i="3" s="1"/>
  <c r="K3046" i="3"/>
  <c r="J3046" i="3"/>
  <c r="F3046" i="3"/>
  <c r="H3046" i="3" s="1"/>
  <c r="K3045" i="3"/>
  <c r="J3045" i="3"/>
  <c r="F3045" i="3"/>
  <c r="H3045" i="3" s="1"/>
  <c r="K3044" i="3"/>
  <c r="J3044" i="3"/>
  <c r="F3044" i="3"/>
  <c r="H3044" i="3" s="1"/>
  <c r="K3043" i="3"/>
  <c r="J3043" i="3"/>
  <c r="F3043" i="3"/>
  <c r="H3043" i="3" s="1"/>
  <c r="K3042" i="3"/>
  <c r="J3042" i="3"/>
  <c r="F3042" i="3"/>
  <c r="H3042" i="3" s="1"/>
  <c r="K3041" i="3"/>
  <c r="J3041" i="3"/>
  <c r="F3041" i="3"/>
  <c r="H3041" i="3" s="1"/>
  <c r="K3040" i="3"/>
  <c r="J3040" i="3"/>
  <c r="F3040" i="3"/>
  <c r="H3040" i="3" s="1"/>
  <c r="K3039" i="3"/>
  <c r="J3039" i="3"/>
  <c r="F3039" i="3"/>
  <c r="H3039" i="3" s="1"/>
  <c r="K3038" i="3"/>
  <c r="J3038" i="3"/>
  <c r="F3038" i="3"/>
  <c r="H3038" i="3" s="1"/>
  <c r="K3037" i="3"/>
  <c r="J3037" i="3"/>
  <c r="F3037" i="3"/>
  <c r="H3037" i="3" s="1"/>
  <c r="K3036" i="3"/>
  <c r="J3036" i="3"/>
  <c r="F3036" i="3"/>
  <c r="H3036" i="3" s="1"/>
  <c r="K3035" i="3"/>
  <c r="J3035" i="3"/>
  <c r="F3035" i="3"/>
  <c r="H3035" i="3" s="1"/>
  <c r="K3034" i="3"/>
  <c r="J3034" i="3"/>
  <c r="F3034" i="3"/>
  <c r="H3034" i="3" s="1"/>
  <c r="K3033" i="3"/>
  <c r="J3033" i="3"/>
  <c r="F3033" i="3"/>
  <c r="H3033" i="3" s="1"/>
  <c r="K3032" i="3"/>
  <c r="J3032" i="3"/>
  <c r="F3032" i="3"/>
  <c r="H3032" i="3" s="1"/>
  <c r="K3031" i="3"/>
  <c r="J3031" i="3"/>
  <c r="F3031" i="3"/>
  <c r="H3031" i="3" s="1"/>
  <c r="K3030" i="3"/>
  <c r="J3030" i="3"/>
  <c r="F3030" i="3"/>
  <c r="H3030" i="3" s="1"/>
  <c r="K3029" i="3"/>
  <c r="J3029" i="3"/>
  <c r="F3029" i="3"/>
  <c r="H3029" i="3" s="1"/>
  <c r="K3028" i="3"/>
  <c r="J3028" i="3"/>
  <c r="F3028" i="3"/>
  <c r="H3028" i="3" s="1"/>
  <c r="K3027" i="3"/>
  <c r="J3027" i="3"/>
  <c r="F3027" i="3"/>
  <c r="H3027" i="3" s="1"/>
  <c r="K3026" i="3"/>
  <c r="J3026" i="3"/>
  <c r="F3026" i="3"/>
  <c r="H3026" i="3" s="1"/>
  <c r="K3025" i="3"/>
  <c r="J3025" i="3"/>
  <c r="F3025" i="3"/>
  <c r="H3025" i="3" s="1"/>
  <c r="K3024" i="3"/>
  <c r="J3024" i="3"/>
  <c r="F3024" i="3"/>
  <c r="H3024" i="3" s="1"/>
  <c r="K3023" i="3"/>
  <c r="J3023" i="3"/>
  <c r="F3023" i="3"/>
  <c r="H3023" i="3" s="1"/>
  <c r="K3022" i="3"/>
  <c r="J3022" i="3"/>
  <c r="F3022" i="3"/>
  <c r="H3022" i="3" s="1"/>
  <c r="K3021" i="3"/>
  <c r="J3021" i="3"/>
  <c r="F3021" i="3"/>
  <c r="H3021" i="3" s="1"/>
  <c r="K3020" i="3"/>
  <c r="J3020" i="3"/>
  <c r="F3020" i="3"/>
  <c r="H3020" i="3" s="1"/>
  <c r="K3019" i="3"/>
  <c r="J3019" i="3"/>
  <c r="F3019" i="3"/>
  <c r="H3019" i="3" s="1"/>
  <c r="K3018" i="3"/>
  <c r="J3018" i="3"/>
  <c r="F3018" i="3"/>
  <c r="H3018" i="3" s="1"/>
  <c r="K3017" i="3"/>
  <c r="J3017" i="3"/>
  <c r="F3017" i="3"/>
  <c r="H3017" i="3" s="1"/>
  <c r="K3016" i="3"/>
  <c r="J3016" i="3"/>
  <c r="F3016" i="3"/>
  <c r="H3016" i="3" s="1"/>
  <c r="K3015" i="3"/>
  <c r="J3015" i="3"/>
  <c r="F3015" i="3"/>
  <c r="H3015" i="3" s="1"/>
  <c r="K3014" i="3"/>
  <c r="J3014" i="3"/>
  <c r="F3014" i="3"/>
  <c r="H3014" i="3" s="1"/>
  <c r="K3013" i="3"/>
  <c r="J3013" i="3"/>
  <c r="F3013" i="3"/>
  <c r="H3013" i="3" s="1"/>
  <c r="K3012" i="3"/>
  <c r="J3012" i="3"/>
  <c r="F3012" i="3"/>
  <c r="H3012" i="3" s="1"/>
  <c r="K3011" i="3"/>
  <c r="J3011" i="3"/>
  <c r="F3011" i="3"/>
  <c r="H3011" i="3" s="1"/>
  <c r="K3010" i="3"/>
  <c r="J3010" i="3"/>
  <c r="F3010" i="3"/>
  <c r="H3010" i="3" s="1"/>
  <c r="K3009" i="3"/>
  <c r="J3009" i="3"/>
  <c r="F3009" i="3"/>
  <c r="H3009" i="3" s="1"/>
  <c r="K3008" i="3"/>
  <c r="J3008" i="3"/>
  <c r="F3008" i="3"/>
  <c r="H3008" i="3" s="1"/>
  <c r="K3007" i="3"/>
  <c r="J3007" i="3"/>
  <c r="F3007" i="3"/>
  <c r="H3007" i="3" s="1"/>
  <c r="K3006" i="3"/>
  <c r="J3006" i="3"/>
  <c r="F3006" i="3"/>
  <c r="H3006" i="3" s="1"/>
  <c r="K3005" i="3"/>
  <c r="J3005" i="3"/>
  <c r="F3005" i="3"/>
  <c r="H3005" i="3" s="1"/>
  <c r="K3004" i="3"/>
  <c r="J3004" i="3"/>
  <c r="F3004" i="3"/>
  <c r="H3004" i="3" s="1"/>
  <c r="K3003" i="3"/>
  <c r="J3003" i="3"/>
  <c r="F3003" i="3"/>
  <c r="H3003" i="3" s="1"/>
  <c r="K3002" i="3"/>
  <c r="J3002" i="3"/>
  <c r="F3002" i="3"/>
  <c r="H3002" i="3" s="1"/>
  <c r="K3001" i="3"/>
  <c r="J3001" i="3"/>
  <c r="F3001" i="3"/>
  <c r="H3001" i="3" s="1"/>
  <c r="K3000" i="3"/>
  <c r="J3000" i="3"/>
  <c r="F3000" i="3"/>
  <c r="H3000" i="3" s="1"/>
  <c r="K2999" i="3"/>
  <c r="J2999" i="3"/>
  <c r="F2999" i="3"/>
  <c r="H2999" i="3" s="1"/>
  <c r="K2998" i="3"/>
  <c r="J2998" i="3"/>
  <c r="F2998" i="3"/>
  <c r="H2998" i="3" s="1"/>
  <c r="K2997" i="3"/>
  <c r="J2997" i="3"/>
  <c r="F2997" i="3"/>
  <c r="H2997" i="3" s="1"/>
  <c r="K2996" i="3"/>
  <c r="J2996" i="3"/>
  <c r="F2996" i="3"/>
  <c r="H2996" i="3" s="1"/>
  <c r="K2995" i="3"/>
  <c r="J2995" i="3"/>
  <c r="F2995" i="3"/>
  <c r="H2995" i="3" s="1"/>
  <c r="K2994" i="3"/>
  <c r="J2994" i="3"/>
  <c r="F2994" i="3"/>
  <c r="H2994" i="3" s="1"/>
  <c r="K2993" i="3"/>
  <c r="J2993" i="3"/>
  <c r="F2993" i="3"/>
  <c r="H2993" i="3" s="1"/>
  <c r="K2992" i="3"/>
  <c r="J2992" i="3"/>
  <c r="F2992" i="3"/>
  <c r="H2992" i="3" s="1"/>
  <c r="K2991" i="3"/>
  <c r="J2991" i="3"/>
  <c r="F2991" i="3"/>
  <c r="H2991" i="3" s="1"/>
  <c r="K2990" i="3"/>
  <c r="J2990" i="3"/>
  <c r="F2990" i="3"/>
  <c r="H2990" i="3" s="1"/>
  <c r="K2989" i="3"/>
  <c r="J2989" i="3"/>
  <c r="F2989" i="3"/>
  <c r="H2989" i="3" s="1"/>
  <c r="K2988" i="3"/>
  <c r="J2988" i="3"/>
  <c r="F2988" i="3"/>
  <c r="H2988" i="3" s="1"/>
  <c r="K2987" i="3"/>
  <c r="J2987" i="3"/>
  <c r="F2987" i="3"/>
  <c r="H2987" i="3" s="1"/>
  <c r="K2986" i="3"/>
  <c r="J2986" i="3"/>
  <c r="F2986" i="3"/>
  <c r="H2986" i="3" s="1"/>
  <c r="K2985" i="3"/>
  <c r="J2985" i="3"/>
  <c r="F2985" i="3"/>
  <c r="H2985" i="3" s="1"/>
  <c r="K2984" i="3"/>
  <c r="J2984" i="3"/>
  <c r="F2984" i="3"/>
  <c r="H2984" i="3" s="1"/>
  <c r="K2983" i="3"/>
  <c r="J2983" i="3"/>
  <c r="F2983" i="3"/>
  <c r="H2983" i="3" s="1"/>
  <c r="K2982" i="3"/>
  <c r="J2982" i="3"/>
  <c r="F2982" i="3"/>
  <c r="H2982" i="3" s="1"/>
  <c r="K2981" i="3"/>
  <c r="J2981" i="3"/>
  <c r="F2981" i="3"/>
  <c r="H2981" i="3" s="1"/>
  <c r="K2980" i="3"/>
  <c r="J2980" i="3"/>
  <c r="F2980" i="3"/>
  <c r="H2980" i="3" s="1"/>
  <c r="K2979" i="3"/>
  <c r="J2979" i="3"/>
  <c r="F2979" i="3"/>
  <c r="H2979" i="3" s="1"/>
  <c r="K2978" i="3"/>
  <c r="J2978" i="3"/>
  <c r="F2978" i="3"/>
  <c r="H2978" i="3" s="1"/>
  <c r="K2977" i="3"/>
  <c r="J2977" i="3"/>
  <c r="F2977" i="3"/>
  <c r="H2977" i="3" s="1"/>
  <c r="K2976" i="3"/>
  <c r="J2976" i="3"/>
  <c r="F2976" i="3"/>
  <c r="H2976" i="3" s="1"/>
  <c r="K2975" i="3"/>
  <c r="J2975" i="3"/>
  <c r="F2975" i="3"/>
  <c r="H2975" i="3" s="1"/>
  <c r="K2974" i="3"/>
  <c r="J2974" i="3"/>
  <c r="F2974" i="3"/>
  <c r="H2974" i="3" s="1"/>
  <c r="K2973" i="3"/>
  <c r="J2973" i="3"/>
  <c r="F2973" i="3"/>
  <c r="H2973" i="3" s="1"/>
  <c r="K2972" i="3"/>
  <c r="J2972" i="3"/>
  <c r="F2972" i="3"/>
  <c r="H2972" i="3" s="1"/>
  <c r="K2971" i="3"/>
  <c r="J2971" i="3"/>
  <c r="F2971" i="3"/>
  <c r="H2971" i="3" s="1"/>
  <c r="K2970" i="3"/>
  <c r="J2970" i="3"/>
  <c r="F2970" i="3"/>
  <c r="H2970" i="3" s="1"/>
  <c r="K2969" i="3"/>
  <c r="J2969" i="3"/>
  <c r="F2969" i="3"/>
  <c r="H2969" i="3" s="1"/>
  <c r="K2968" i="3"/>
  <c r="J2968" i="3"/>
  <c r="F2968" i="3"/>
  <c r="H2968" i="3" s="1"/>
  <c r="K2967" i="3"/>
  <c r="J2967" i="3"/>
  <c r="F2967" i="3"/>
  <c r="H2967" i="3" s="1"/>
  <c r="K2966" i="3"/>
  <c r="J2966" i="3"/>
  <c r="F2966" i="3"/>
  <c r="H2966" i="3" s="1"/>
  <c r="K2965" i="3"/>
  <c r="J2965" i="3"/>
  <c r="F2965" i="3"/>
  <c r="H2965" i="3" s="1"/>
  <c r="K2964" i="3"/>
  <c r="J2964" i="3"/>
  <c r="F2964" i="3"/>
  <c r="H2964" i="3" s="1"/>
  <c r="K2963" i="3"/>
  <c r="J2963" i="3"/>
  <c r="F2963" i="3"/>
  <c r="H2963" i="3" s="1"/>
  <c r="K2962" i="3"/>
  <c r="J2962" i="3"/>
  <c r="F2962" i="3"/>
  <c r="H2962" i="3" s="1"/>
  <c r="K2961" i="3"/>
  <c r="J2961" i="3"/>
  <c r="F2961" i="3"/>
  <c r="H2961" i="3" s="1"/>
  <c r="K2960" i="3"/>
  <c r="J2960" i="3"/>
  <c r="F2960" i="3"/>
  <c r="H2960" i="3" s="1"/>
  <c r="K2959" i="3"/>
  <c r="J2959" i="3"/>
  <c r="F2959" i="3"/>
  <c r="H2959" i="3" s="1"/>
  <c r="K2958" i="3"/>
  <c r="J2958" i="3"/>
  <c r="F2958" i="3"/>
  <c r="H2958" i="3" s="1"/>
  <c r="K2957" i="3"/>
  <c r="J2957" i="3"/>
  <c r="F2957" i="3"/>
  <c r="H2957" i="3" s="1"/>
  <c r="K2956" i="3"/>
  <c r="J2956" i="3"/>
  <c r="F2956" i="3"/>
  <c r="H2956" i="3" s="1"/>
  <c r="K2955" i="3"/>
  <c r="J2955" i="3"/>
  <c r="F2955" i="3"/>
  <c r="H2955" i="3" s="1"/>
  <c r="K2954" i="3"/>
  <c r="J2954" i="3"/>
  <c r="F2954" i="3"/>
  <c r="H2954" i="3" s="1"/>
  <c r="K2953" i="3"/>
  <c r="J2953" i="3"/>
  <c r="F2953" i="3"/>
  <c r="H2953" i="3" s="1"/>
  <c r="K2952" i="3"/>
  <c r="J2952" i="3"/>
  <c r="F2952" i="3"/>
  <c r="H2952" i="3" s="1"/>
  <c r="K2951" i="3"/>
  <c r="J2951" i="3"/>
  <c r="F2951" i="3"/>
  <c r="H2951" i="3" s="1"/>
  <c r="K2950" i="3"/>
  <c r="J2950" i="3"/>
  <c r="F2950" i="3"/>
  <c r="H2950" i="3" s="1"/>
  <c r="K2949" i="3"/>
  <c r="J2949" i="3"/>
  <c r="F2949" i="3"/>
  <c r="H2949" i="3" s="1"/>
  <c r="K2948" i="3"/>
  <c r="J2948" i="3"/>
  <c r="F2948" i="3"/>
  <c r="H2948" i="3" s="1"/>
  <c r="K2947" i="3"/>
  <c r="J2947" i="3"/>
  <c r="F2947" i="3"/>
  <c r="H2947" i="3" s="1"/>
  <c r="K2946" i="3"/>
  <c r="J2946" i="3"/>
  <c r="F2946" i="3"/>
  <c r="H2946" i="3" s="1"/>
  <c r="K2945" i="3"/>
  <c r="J2945" i="3"/>
  <c r="F2945" i="3"/>
  <c r="H2945" i="3" s="1"/>
  <c r="K2944" i="3"/>
  <c r="J2944" i="3"/>
  <c r="F2944" i="3"/>
  <c r="H2944" i="3" s="1"/>
  <c r="K2943" i="3"/>
  <c r="J2943" i="3"/>
  <c r="F2943" i="3"/>
  <c r="H2943" i="3" s="1"/>
  <c r="K2942" i="3"/>
  <c r="J2942" i="3"/>
  <c r="F2942" i="3"/>
  <c r="H2942" i="3" s="1"/>
  <c r="K2941" i="3"/>
  <c r="J2941" i="3"/>
  <c r="F2941" i="3"/>
  <c r="H2941" i="3" s="1"/>
  <c r="K2940" i="3"/>
  <c r="J2940" i="3"/>
  <c r="F2940" i="3"/>
  <c r="H2940" i="3" s="1"/>
  <c r="K2939" i="3"/>
  <c r="J2939" i="3"/>
  <c r="F2939" i="3"/>
  <c r="H2939" i="3" s="1"/>
  <c r="K2938" i="3"/>
  <c r="J2938" i="3"/>
  <c r="F2938" i="3"/>
  <c r="H2938" i="3" s="1"/>
  <c r="K2937" i="3"/>
  <c r="J2937" i="3"/>
  <c r="F2937" i="3"/>
  <c r="H2937" i="3" s="1"/>
  <c r="K2936" i="3"/>
  <c r="J2936" i="3"/>
  <c r="F2936" i="3"/>
  <c r="H2936" i="3" s="1"/>
  <c r="K2935" i="3"/>
  <c r="J2935" i="3"/>
  <c r="F2935" i="3"/>
  <c r="H2935" i="3" s="1"/>
  <c r="K2934" i="3"/>
  <c r="J2934" i="3"/>
  <c r="F2934" i="3"/>
  <c r="H2934" i="3" s="1"/>
  <c r="K2933" i="3"/>
  <c r="J2933" i="3"/>
  <c r="F2933" i="3"/>
  <c r="H2933" i="3" s="1"/>
  <c r="K2932" i="3"/>
  <c r="J2932" i="3"/>
  <c r="F2932" i="3"/>
  <c r="H2932" i="3" s="1"/>
  <c r="K2931" i="3"/>
  <c r="J2931" i="3"/>
  <c r="F2931" i="3"/>
  <c r="H2931" i="3" s="1"/>
  <c r="K2930" i="3"/>
  <c r="J2930" i="3"/>
  <c r="F2930" i="3"/>
  <c r="H2930" i="3" s="1"/>
  <c r="K2929" i="3"/>
  <c r="J2929" i="3"/>
  <c r="F2929" i="3"/>
  <c r="H2929" i="3" s="1"/>
  <c r="K2928" i="3"/>
  <c r="J2928" i="3"/>
  <c r="F2928" i="3"/>
  <c r="H2928" i="3" s="1"/>
  <c r="K2927" i="3"/>
  <c r="J2927" i="3"/>
  <c r="F2927" i="3"/>
  <c r="H2927" i="3" s="1"/>
  <c r="K2926" i="3"/>
  <c r="J2926" i="3"/>
  <c r="F2926" i="3"/>
  <c r="H2926" i="3" s="1"/>
  <c r="K2925" i="3"/>
  <c r="J2925" i="3"/>
  <c r="F2925" i="3"/>
  <c r="H2925" i="3" s="1"/>
  <c r="K2924" i="3"/>
  <c r="J2924" i="3"/>
  <c r="F2924" i="3"/>
  <c r="H2924" i="3" s="1"/>
  <c r="K2923" i="3"/>
  <c r="J2923" i="3"/>
  <c r="F2923" i="3"/>
  <c r="H2923" i="3" s="1"/>
  <c r="K2922" i="3"/>
  <c r="J2922" i="3"/>
  <c r="F2922" i="3"/>
  <c r="H2922" i="3" s="1"/>
  <c r="K2921" i="3"/>
  <c r="J2921" i="3"/>
  <c r="F2921" i="3"/>
  <c r="H2921" i="3" s="1"/>
  <c r="K2920" i="3"/>
  <c r="J2920" i="3"/>
  <c r="F2920" i="3"/>
  <c r="H2920" i="3" s="1"/>
  <c r="K2919" i="3"/>
  <c r="J2919" i="3"/>
  <c r="F2919" i="3"/>
  <c r="H2919" i="3" s="1"/>
  <c r="K2918" i="3"/>
  <c r="J2918" i="3"/>
  <c r="F2918" i="3"/>
  <c r="H2918" i="3" s="1"/>
  <c r="K2917" i="3"/>
  <c r="J2917" i="3"/>
  <c r="F2917" i="3"/>
  <c r="H2917" i="3" s="1"/>
  <c r="K2916" i="3"/>
  <c r="J2916" i="3"/>
  <c r="F2916" i="3"/>
  <c r="H2916" i="3" s="1"/>
  <c r="K2915" i="3"/>
  <c r="J2915" i="3"/>
  <c r="F2915" i="3"/>
  <c r="H2915" i="3" s="1"/>
  <c r="K2914" i="3"/>
  <c r="J2914" i="3"/>
  <c r="F2914" i="3"/>
  <c r="H2914" i="3" s="1"/>
  <c r="K2913" i="3"/>
  <c r="J2913" i="3"/>
  <c r="F2913" i="3"/>
  <c r="H2913" i="3" s="1"/>
  <c r="K2912" i="3"/>
  <c r="J2912" i="3"/>
  <c r="F2912" i="3"/>
  <c r="H2912" i="3" s="1"/>
  <c r="K2911" i="3"/>
  <c r="J2911" i="3"/>
  <c r="F2911" i="3"/>
  <c r="H2911" i="3" s="1"/>
  <c r="K2910" i="3"/>
  <c r="J2910" i="3"/>
  <c r="F2910" i="3"/>
  <c r="H2910" i="3" s="1"/>
  <c r="K2909" i="3"/>
  <c r="J2909" i="3"/>
  <c r="F2909" i="3"/>
  <c r="H2909" i="3" s="1"/>
  <c r="K2908" i="3"/>
  <c r="J2908" i="3"/>
  <c r="F2908" i="3"/>
  <c r="H2908" i="3" s="1"/>
  <c r="K2907" i="3"/>
  <c r="J2907" i="3"/>
  <c r="F2907" i="3"/>
  <c r="H2907" i="3" s="1"/>
  <c r="K2906" i="3"/>
  <c r="J2906" i="3"/>
  <c r="F2906" i="3"/>
  <c r="H2906" i="3" s="1"/>
  <c r="K2905" i="3"/>
  <c r="J2905" i="3"/>
  <c r="F2905" i="3"/>
  <c r="H2905" i="3" s="1"/>
  <c r="K2904" i="3"/>
  <c r="J2904" i="3"/>
  <c r="F2904" i="3"/>
  <c r="H2904" i="3" s="1"/>
  <c r="K2903" i="3"/>
  <c r="J2903" i="3"/>
  <c r="F2903" i="3"/>
  <c r="H2903" i="3" s="1"/>
  <c r="K2902" i="3"/>
  <c r="J2902" i="3"/>
  <c r="F2902" i="3"/>
  <c r="H2902" i="3" s="1"/>
  <c r="K2901" i="3"/>
  <c r="J2901" i="3"/>
  <c r="F2901" i="3"/>
  <c r="H2901" i="3" s="1"/>
  <c r="K2900" i="3"/>
  <c r="J2900" i="3"/>
  <c r="F2900" i="3"/>
  <c r="H2900" i="3" s="1"/>
  <c r="K2899" i="3"/>
  <c r="J2899" i="3"/>
  <c r="F2899" i="3"/>
  <c r="H2899" i="3" s="1"/>
  <c r="K2898" i="3"/>
  <c r="J2898" i="3"/>
  <c r="F2898" i="3"/>
  <c r="H2898" i="3" s="1"/>
  <c r="K2897" i="3"/>
  <c r="J2897" i="3"/>
  <c r="F2897" i="3"/>
  <c r="H2897" i="3" s="1"/>
  <c r="K2896" i="3"/>
  <c r="J2896" i="3"/>
  <c r="F2896" i="3"/>
  <c r="H2896" i="3" s="1"/>
  <c r="K2895" i="3"/>
  <c r="J2895" i="3"/>
  <c r="F2895" i="3"/>
  <c r="H2895" i="3" s="1"/>
  <c r="K2894" i="3"/>
  <c r="J2894" i="3"/>
  <c r="F2894" i="3"/>
  <c r="H2894" i="3" s="1"/>
  <c r="K2893" i="3"/>
  <c r="J2893" i="3"/>
  <c r="F2893" i="3"/>
  <c r="H2893" i="3" s="1"/>
  <c r="K2892" i="3"/>
  <c r="J2892" i="3"/>
  <c r="F2892" i="3"/>
  <c r="H2892" i="3" s="1"/>
  <c r="K2891" i="3"/>
  <c r="J2891" i="3"/>
  <c r="F2891" i="3"/>
  <c r="H2891" i="3" s="1"/>
  <c r="K2890" i="3"/>
  <c r="J2890" i="3"/>
  <c r="F2890" i="3"/>
  <c r="H2890" i="3" s="1"/>
  <c r="K2889" i="3"/>
  <c r="J2889" i="3"/>
  <c r="F2889" i="3"/>
  <c r="H2889" i="3" s="1"/>
  <c r="K2888" i="3"/>
  <c r="J2888" i="3"/>
  <c r="F2888" i="3"/>
  <c r="H2888" i="3" s="1"/>
  <c r="K2887" i="3"/>
  <c r="J2887" i="3"/>
  <c r="F2887" i="3"/>
  <c r="H2887" i="3" s="1"/>
  <c r="K2886" i="3"/>
  <c r="J2886" i="3"/>
  <c r="F2886" i="3"/>
  <c r="H2886" i="3" s="1"/>
  <c r="K2885" i="3"/>
  <c r="J2885" i="3"/>
  <c r="F2885" i="3"/>
  <c r="H2885" i="3" s="1"/>
  <c r="K2884" i="3"/>
  <c r="J2884" i="3"/>
  <c r="F2884" i="3"/>
  <c r="H2884" i="3" s="1"/>
  <c r="K2883" i="3"/>
  <c r="J2883" i="3"/>
  <c r="F2883" i="3"/>
  <c r="H2883" i="3" s="1"/>
  <c r="K2882" i="3"/>
  <c r="J2882" i="3"/>
  <c r="F2882" i="3"/>
  <c r="H2882" i="3" s="1"/>
  <c r="K2881" i="3"/>
  <c r="J2881" i="3"/>
  <c r="F2881" i="3"/>
  <c r="H2881" i="3" s="1"/>
  <c r="K2880" i="3"/>
  <c r="J2880" i="3"/>
  <c r="F2880" i="3"/>
  <c r="H2880" i="3" s="1"/>
  <c r="K2879" i="3"/>
  <c r="J2879" i="3"/>
  <c r="F2879" i="3"/>
  <c r="H2879" i="3" s="1"/>
  <c r="K2878" i="3"/>
  <c r="J2878" i="3"/>
  <c r="F2878" i="3"/>
  <c r="H2878" i="3" s="1"/>
  <c r="K2877" i="3"/>
  <c r="J2877" i="3"/>
  <c r="F2877" i="3"/>
  <c r="H2877" i="3" s="1"/>
  <c r="K2876" i="3"/>
  <c r="J2876" i="3"/>
  <c r="F2876" i="3"/>
  <c r="H2876" i="3" s="1"/>
  <c r="K2875" i="3"/>
  <c r="J2875" i="3"/>
  <c r="F2875" i="3"/>
  <c r="H2875" i="3" s="1"/>
  <c r="K2874" i="3"/>
  <c r="J2874" i="3"/>
  <c r="F2874" i="3"/>
  <c r="H2874" i="3" s="1"/>
  <c r="K2873" i="3"/>
  <c r="J2873" i="3"/>
  <c r="F2873" i="3"/>
  <c r="H2873" i="3" s="1"/>
  <c r="K2872" i="3"/>
  <c r="J2872" i="3"/>
  <c r="F2872" i="3"/>
  <c r="H2872" i="3" s="1"/>
  <c r="K2871" i="3"/>
  <c r="J2871" i="3"/>
  <c r="F2871" i="3"/>
  <c r="H2871" i="3" s="1"/>
  <c r="K2870" i="3"/>
  <c r="J2870" i="3"/>
  <c r="F2870" i="3"/>
  <c r="H2870" i="3" s="1"/>
  <c r="K2869" i="3"/>
  <c r="J2869" i="3"/>
  <c r="F2869" i="3"/>
  <c r="H2869" i="3" s="1"/>
  <c r="K2868" i="3"/>
  <c r="J2868" i="3"/>
  <c r="F2868" i="3"/>
  <c r="H2868" i="3" s="1"/>
  <c r="K2867" i="3"/>
  <c r="J2867" i="3"/>
  <c r="F2867" i="3"/>
  <c r="H2867" i="3" s="1"/>
  <c r="K2866" i="3"/>
  <c r="J2866" i="3"/>
  <c r="F2866" i="3"/>
  <c r="H2866" i="3" s="1"/>
  <c r="K2865" i="3"/>
  <c r="J2865" i="3"/>
  <c r="F2865" i="3"/>
  <c r="H2865" i="3" s="1"/>
  <c r="K2864" i="3"/>
  <c r="J2864" i="3"/>
  <c r="F2864" i="3"/>
  <c r="H2864" i="3" s="1"/>
  <c r="K2863" i="3"/>
  <c r="J2863" i="3"/>
  <c r="F2863" i="3"/>
  <c r="H2863" i="3" s="1"/>
  <c r="K2862" i="3"/>
  <c r="J2862" i="3"/>
  <c r="F2862" i="3"/>
  <c r="H2862" i="3" s="1"/>
  <c r="K2861" i="3"/>
  <c r="J2861" i="3"/>
  <c r="F2861" i="3"/>
  <c r="H2861" i="3" s="1"/>
  <c r="K2860" i="3"/>
  <c r="J2860" i="3"/>
  <c r="F2860" i="3"/>
  <c r="H2860" i="3" s="1"/>
  <c r="K2859" i="3"/>
  <c r="J2859" i="3"/>
  <c r="F2859" i="3"/>
  <c r="H2859" i="3" s="1"/>
  <c r="K2858" i="3"/>
  <c r="J2858" i="3"/>
  <c r="F2858" i="3"/>
  <c r="H2858" i="3" s="1"/>
  <c r="K2857" i="3"/>
  <c r="J2857" i="3"/>
  <c r="F2857" i="3"/>
  <c r="H2857" i="3" s="1"/>
  <c r="K2856" i="3"/>
  <c r="J2856" i="3"/>
  <c r="F2856" i="3"/>
  <c r="H2856" i="3" s="1"/>
  <c r="K2855" i="3"/>
  <c r="J2855" i="3"/>
  <c r="F2855" i="3"/>
  <c r="H2855" i="3" s="1"/>
  <c r="K2854" i="3"/>
  <c r="J2854" i="3"/>
  <c r="F2854" i="3"/>
  <c r="H2854" i="3" s="1"/>
  <c r="K2853" i="3"/>
  <c r="J2853" i="3"/>
  <c r="F2853" i="3"/>
  <c r="H2853" i="3" s="1"/>
  <c r="K2852" i="3"/>
  <c r="J2852" i="3"/>
  <c r="F2852" i="3"/>
  <c r="H2852" i="3" s="1"/>
  <c r="K2851" i="3"/>
  <c r="J2851" i="3"/>
  <c r="F2851" i="3"/>
  <c r="H2851" i="3" s="1"/>
  <c r="K2850" i="3"/>
  <c r="J2850" i="3"/>
  <c r="F2850" i="3"/>
  <c r="H2850" i="3" s="1"/>
  <c r="K2849" i="3"/>
  <c r="J2849" i="3"/>
  <c r="F2849" i="3"/>
  <c r="H2849" i="3" s="1"/>
  <c r="K2848" i="3"/>
  <c r="J2848" i="3"/>
  <c r="F2848" i="3"/>
  <c r="H2848" i="3" s="1"/>
  <c r="K2847" i="3"/>
  <c r="J2847" i="3"/>
  <c r="F2847" i="3"/>
  <c r="H2847" i="3" s="1"/>
  <c r="K2846" i="3"/>
  <c r="J2846" i="3"/>
  <c r="F2846" i="3"/>
  <c r="H2846" i="3" s="1"/>
  <c r="K2845" i="3"/>
  <c r="J2845" i="3"/>
  <c r="F2845" i="3"/>
  <c r="H2845" i="3" s="1"/>
  <c r="K2844" i="3"/>
  <c r="J2844" i="3"/>
  <c r="F2844" i="3"/>
  <c r="H2844" i="3" s="1"/>
  <c r="K2843" i="3"/>
  <c r="J2843" i="3"/>
  <c r="F2843" i="3"/>
  <c r="H2843" i="3" s="1"/>
  <c r="K2842" i="3"/>
  <c r="J2842" i="3"/>
  <c r="F2842" i="3"/>
  <c r="H2842" i="3" s="1"/>
  <c r="K2841" i="3"/>
  <c r="J2841" i="3"/>
  <c r="F2841" i="3"/>
  <c r="H2841" i="3" s="1"/>
  <c r="K2840" i="3"/>
  <c r="J2840" i="3"/>
  <c r="F2840" i="3"/>
  <c r="H2840" i="3" s="1"/>
  <c r="K2839" i="3"/>
  <c r="J2839" i="3"/>
  <c r="F2839" i="3"/>
  <c r="H2839" i="3" s="1"/>
  <c r="K2838" i="3"/>
  <c r="J2838" i="3"/>
  <c r="F2838" i="3"/>
  <c r="H2838" i="3" s="1"/>
  <c r="K2837" i="3"/>
  <c r="J2837" i="3"/>
  <c r="F2837" i="3"/>
  <c r="H2837" i="3" s="1"/>
  <c r="K2836" i="3"/>
  <c r="J2836" i="3"/>
  <c r="F2836" i="3"/>
  <c r="H2836" i="3" s="1"/>
  <c r="K2835" i="3"/>
  <c r="J2835" i="3"/>
  <c r="F2835" i="3"/>
  <c r="H2835" i="3" s="1"/>
  <c r="K2834" i="3"/>
  <c r="J2834" i="3"/>
  <c r="F2834" i="3"/>
  <c r="H2834" i="3" s="1"/>
  <c r="K2833" i="3"/>
  <c r="J2833" i="3"/>
  <c r="F2833" i="3"/>
  <c r="H2833" i="3" s="1"/>
  <c r="K2832" i="3"/>
  <c r="J2832" i="3"/>
  <c r="F2832" i="3"/>
  <c r="H2832" i="3" s="1"/>
  <c r="K2831" i="3"/>
  <c r="J2831" i="3"/>
  <c r="F2831" i="3"/>
  <c r="H2831" i="3" s="1"/>
  <c r="K2830" i="3"/>
  <c r="J2830" i="3"/>
  <c r="F2830" i="3"/>
  <c r="H2830" i="3" s="1"/>
  <c r="K2829" i="3"/>
  <c r="J2829" i="3"/>
  <c r="F2829" i="3"/>
  <c r="H2829" i="3" s="1"/>
  <c r="K2828" i="3"/>
  <c r="J2828" i="3"/>
  <c r="F2828" i="3"/>
  <c r="H2828" i="3" s="1"/>
  <c r="K2827" i="3"/>
  <c r="J2827" i="3"/>
  <c r="F2827" i="3"/>
  <c r="H2827" i="3" s="1"/>
  <c r="K2826" i="3"/>
  <c r="J2826" i="3"/>
  <c r="F2826" i="3"/>
  <c r="H2826" i="3" s="1"/>
  <c r="K2825" i="3"/>
  <c r="J2825" i="3"/>
  <c r="F2825" i="3"/>
  <c r="H2825" i="3" s="1"/>
  <c r="K2824" i="3"/>
  <c r="J2824" i="3"/>
  <c r="F2824" i="3"/>
  <c r="H2824" i="3" s="1"/>
  <c r="K2823" i="3"/>
  <c r="J2823" i="3"/>
  <c r="F2823" i="3"/>
  <c r="H2823" i="3" s="1"/>
  <c r="K2822" i="3"/>
  <c r="J2822" i="3"/>
  <c r="F2822" i="3"/>
  <c r="H2822" i="3" s="1"/>
  <c r="K2821" i="3"/>
  <c r="J2821" i="3"/>
  <c r="F2821" i="3"/>
  <c r="H2821" i="3" s="1"/>
  <c r="K2820" i="3"/>
  <c r="J2820" i="3"/>
  <c r="F2820" i="3"/>
  <c r="H2820" i="3" s="1"/>
  <c r="K2819" i="3"/>
  <c r="J2819" i="3"/>
  <c r="F2819" i="3"/>
  <c r="H2819" i="3" s="1"/>
  <c r="K2818" i="3"/>
  <c r="J2818" i="3"/>
  <c r="F2818" i="3"/>
  <c r="H2818" i="3" s="1"/>
  <c r="K2817" i="3"/>
  <c r="J2817" i="3"/>
  <c r="F2817" i="3"/>
  <c r="H2817" i="3" s="1"/>
  <c r="K2816" i="3"/>
  <c r="J2816" i="3"/>
  <c r="F2816" i="3"/>
  <c r="H2816" i="3" s="1"/>
  <c r="K2815" i="3"/>
  <c r="J2815" i="3"/>
  <c r="F2815" i="3"/>
  <c r="H2815" i="3" s="1"/>
  <c r="K2814" i="3"/>
  <c r="J2814" i="3"/>
  <c r="F2814" i="3"/>
  <c r="H2814" i="3" s="1"/>
  <c r="K2813" i="3"/>
  <c r="J2813" i="3"/>
  <c r="F2813" i="3"/>
  <c r="H2813" i="3" s="1"/>
  <c r="K2812" i="3"/>
  <c r="J2812" i="3"/>
  <c r="F2812" i="3"/>
  <c r="H2812" i="3" s="1"/>
  <c r="K2811" i="3"/>
  <c r="J2811" i="3"/>
  <c r="F2811" i="3"/>
  <c r="H2811" i="3" s="1"/>
  <c r="K2810" i="3"/>
  <c r="J2810" i="3"/>
  <c r="F2810" i="3"/>
  <c r="H2810" i="3" s="1"/>
  <c r="K2809" i="3"/>
  <c r="J2809" i="3"/>
  <c r="F2809" i="3"/>
  <c r="H2809" i="3" s="1"/>
  <c r="K2808" i="3"/>
  <c r="J2808" i="3"/>
  <c r="F2808" i="3"/>
  <c r="H2808" i="3" s="1"/>
  <c r="K2807" i="3"/>
  <c r="J2807" i="3"/>
  <c r="F2807" i="3"/>
  <c r="H2807" i="3" s="1"/>
  <c r="K2806" i="3"/>
  <c r="J2806" i="3"/>
  <c r="F2806" i="3"/>
  <c r="H2806" i="3" s="1"/>
  <c r="K2805" i="3"/>
  <c r="J2805" i="3"/>
  <c r="F2805" i="3"/>
  <c r="H2805" i="3" s="1"/>
  <c r="K2804" i="3"/>
  <c r="J2804" i="3"/>
  <c r="F2804" i="3"/>
  <c r="H2804" i="3" s="1"/>
  <c r="K2803" i="3"/>
  <c r="J2803" i="3"/>
  <c r="F2803" i="3"/>
  <c r="H2803" i="3" s="1"/>
  <c r="K2802" i="3"/>
  <c r="J2802" i="3"/>
  <c r="F2802" i="3"/>
  <c r="H2802" i="3" s="1"/>
  <c r="K2801" i="3"/>
  <c r="J2801" i="3"/>
  <c r="F2801" i="3"/>
  <c r="H2801" i="3" s="1"/>
  <c r="K2800" i="3"/>
  <c r="J2800" i="3"/>
  <c r="F2800" i="3"/>
  <c r="H2800" i="3" s="1"/>
  <c r="K2799" i="3"/>
  <c r="J2799" i="3"/>
  <c r="F2799" i="3"/>
  <c r="H2799" i="3" s="1"/>
  <c r="K2798" i="3"/>
  <c r="J2798" i="3"/>
  <c r="F2798" i="3"/>
  <c r="H2798" i="3" s="1"/>
  <c r="K2797" i="3"/>
  <c r="J2797" i="3"/>
  <c r="F2797" i="3"/>
  <c r="H2797" i="3" s="1"/>
  <c r="K2796" i="3"/>
  <c r="J2796" i="3"/>
  <c r="F2796" i="3"/>
  <c r="H2796" i="3" s="1"/>
  <c r="K2795" i="3"/>
  <c r="J2795" i="3"/>
  <c r="F2795" i="3"/>
  <c r="H2795" i="3" s="1"/>
  <c r="K2794" i="3"/>
  <c r="J2794" i="3"/>
  <c r="F2794" i="3"/>
  <c r="H2794" i="3" s="1"/>
  <c r="K2793" i="3"/>
  <c r="J2793" i="3"/>
  <c r="F2793" i="3"/>
  <c r="H2793" i="3" s="1"/>
  <c r="K2792" i="3"/>
  <c r="J2792" i="3"/>
  <c r="F2792" i="3"/>
  <c r="H2792" i="3" s="1"/>
  <c r="K2791" i="3"/>
  <c r="J2791" i="3"/>
  <c r="F2791" i="3"/>
  <c r="H2791" i="3" s="1"/>
  <c r="K2790" i="3"/>
  <c r="J2790" i="3"/>
  <c r="F2790" i="3"/>
  <c r="H2790" i="3" s="1"/>
  <c r="K2789" i="3"/>
  <c r="J2789" i="3"/>
  <c r="F2789" i="3"/>
  <c r="H2789" i="3" s="1"/>
  <c r="K2788" i="3"/>
  <c r="J2788" i="3"/>
  <c r="F2788" i="3"/>
  <c r="H2788" i="3" s="1"/>
  <c r="K2787" i="3"/>
  <c r="J2787" i="3"/>
  <c r="F2787" i="3"/>
  <c r="H2787" i="3" s="1"/>
  <c r="K2786" i="3"/>
  <c r="J2786" i="3"/>
  <c r="F2786" i="3"/>
  <c r="H2786" i="3" s="1"/>
  <c r="K2785" i="3"/>
  <c r="J2785" i="3"/>
  <c r="F2785" i="3"/>
  <c r="H2785" i="3" s="1"/>
  <c r="K2784" i="3"/>
  <c r="J2784" i="3"/>
  <c r="F2784" i="3"/>
  <c r="H2784" i="3" s="1"/>
  <c r="K2783" i="3"/>
  <c r="J2783" i="3"/>
  <c r="F2783" i="3"/>
  <c r="H2783" i="3" s="1"/>
  <c r="K2782" i="3"/>
  <c r="J2782" i="3"/>
  <c r="F2782" i="3"/>
  <c r="H2782" i="3" s="1"/>
  <c r="K2781" i="3"/>
  <c r="J2781" i="3"/>
  <c r="F2781" i="3"/>
  <c r="H2781" i="3" s="1"/>
  <c r="K2780" i="3"/>
  <c r="J2780" i="3"/>
  <c r="F2780" i="3"/>
  <c r="H2780" i="3" s="1"/>
  <c r="K2779" i="3"/>
  <c r="J2779" i="3"/>
  <c r="F2779" i="3"/>
  <c r="H2779" i="3" s="1"/>
  <c r="K2778" i="3"/>
  <c r="J2778" i="3"/>
  <c r="F2778" i="3"/>
  <c r="H2778" i="3" s="1"/>
  <c r="K2777" i="3"/>
  <c r="J2777" i="3"/>
  <c r="F2777" i="3"/>
  <c r="H2777" i="3" s="1"/>
  <c r="K2776" i="3"/>
  <c r="J2776" i="3"/>
  <c r="F2776" i="3"/>
  <c r="H2776" i="3" s="1"/>
  <c r="K2775" i="3"/>
  <c r="J2775" i="3"/>
  <c r="F2775" i="3"/>
  <c r="H2775" i="3" s="1"/>
  <c r="K2774" i="3"/>
  <c r="J2774" i="3"/>
  <c r="F2774" i="3"/>
  <c r="H2774" i="3" s="1"/>
  <c r="K2773" i="3"/>
  <c r="J2773" i="3"/>
  <c r="F2773" i="3"/>
  <c r="H2773" i="3" s="1"/>
  <c r="K2772" i="3"/>
  <c r="J2772" i="3"/>
  <c r="F2772" i="3"/>
  <c r="H2772" i="3" s="1"/>
  <c r="K2771" i="3"/>
  <c r="J2771" i="3"/>
  <c r="F2771" i="3"/>
  <c r="H2771" i="3" s="1"/>
  <c r="K2770" i="3"/>
  <c r="J2770" i="3"/>
  <c r="F2770" i="3"/>
  <c r="H2770" i="3" s="1"/>
  <c r="K2769" i="3"/>
  <c r="J2769" i="3"/>
  <c r="F2769" i="3"/>
  <c r="H2769" i="3" s="1"/>
  <c r="K2768" i="3"/>
  <c r="J2768" i="3"/>
  <c r="F2768" i="3"/>
  <c r="H2768" i="3" s="1"/>
  <c r="K2767" i="3"/>
  <c r="J2767" i="3"/>
  <c r="F2767" i="3"/>
  <c r="H2767" i="3" s="1"/>
  <c r="K2766" i="3"/>
  <c r="J2766" i="3"/>
  <c r="F2766" i="3"/>
  <c r="H2766" i="3" s="1"/>
  <c r="K2765" i="3"/>
  <c r="J2765" i="3"/>
  <c r="F2765" i="3"/>
  <c r="H2765" i="3" s="1"/>
  <c r="K2764" i="3"/>
  <c r="J2764" i="3"/>
  <c r="F2764" i="3"/>
  <c r="H2764" i="3" s="1"/>
  <c r="K2763" i="3"/>
  <c r="J2763" i="3"/>
  <c r="F2763" i="3"/>
  <c r="H2763" i="3" s="1"/>
  <c r="K2762" i="3"/>
  <c r="J2762" i="3"/>
  <c r="F2762" i="3"/>
  <c r="H2762" i="3" s="1"/>
  <c r="K2761" i="3"/>
  <c r="J2761" i="3"/>
  <c r="F2761" i="3"/>
  <c r="H2761" i="3" s="1"/>
  <c r="K2760" i="3"/>
  <c r="J2760" i="3"/>
  <c r="F2760" i="3"/>
  <c r="H2760" i="3" s="1"/>
  <c r="K2759" i="3"/>
  <c r="J2759" i="3"/>
  <c r="F2759" i="3"/>
  <c r="H2759" i="3" s="1"/>
  <c r="K2758" i="3"/>
  <c r="J2758" i="3"/>
  <c r="F2758" i="3"/>
  <c r="H2758" i="3" s="1"/>
  <c r="K2757" i="3"/>
  <c r="J2757" i="3"/>
  <c r="F2757" i="3"/>
  <c r="H2757" i="3" s="1"/>
  <c r="K2756" i="3"/>
  <c r="J2756" i="3"/>
  <c r="F2756" i="3"/>
  <c r="H2756" i="3" s="1"/>
  <c r="K2755" i="3"/>
  <c r="J2755" i="3"/>
  <c r="F2755" i="3"/>
  <c r="H2755" i="3" s="1"/>
  <c r="K2754" i="3"/>
  <c r="J2754" i="3"/>
  <c r="F2754" i="3"/>
  <c r="H2754" i="3" s="1"/>
  <c r="K2753" i="3"/>
  <c r="J2753" i="3"/>
  <c r="F2753" i="3"/>
  <c r="H2753" i="3" s="1"/>
  <c r="K2752" i="3"/>
  <c r="J2752" i="3"/>
  <c r="F2752" i="3"/>
  <c r="H2752" i="3" s="1"/>
  <c r="K2751" i="3"/>
  <c r="J2751" i="3"/>
  <c r="F2751" i="3"/>
  <c r="H2751" i="3" s="1"/>
  <c r="K2750" i="3"/>
  <c r="J2750" i="3"/>
  <c r="F2750" i="3"/>
  <c r="H2750" i="3" s="1"/>
  <c r="K2749" i="3"/>
  <c r="J2749" i="3"/>
  <c r="F2749" i="3"/>
  <c r="H2749" i="3" s="1"/>
  <c r="K2748" i="3"/>
  <c r="J2748" i="3"/>
  <c r="F2748" i="3"/>
  <c r="H2748" i="3" s="1"/>
  <c r="K2747" i="3"/>
  <c r="J2747" i="3"/>
  <c r="F2747" i="3"/>
  <c r="H2747" i="3" s="1"/>
  <c r="K2746" i="3"/>
  <c r="J2746" i="3"/>
  <c r="F2746" i="3"/>
  <c r="H2746" i="3" s="1"/>
  <c r="K2745" i="3"/>
  <c r="J2745" i="3"/>
  <c r="F2745" i="3"/>
  <c r="H2745" i="3" s="1"/>
  <c r="K2744" i="3"/>
  <c r="J2744" i="3"/>
  <c r="F2744" i="3"/>
  <c r="H2744" i="3" s="1"/>
  <c r="K2743" i="3"/>
  <c r="J2743" i="3"/>
  <c r="F2743" i="3"/>
  <c r="H2743" i="3" s="1"/>
  <c r="K2742" i="3"/>
  <c r="J2742" i="3"/>
  <c r="F2742" i="3"/>
  <c r="H2742" i="3" s="1"/>
  <c r="K2741" i="3"/>
  <c r="J2741" i="3"/>
  <c r="F2741" i="3"/>
  <c r="H2741" i="3" s="1"/>
  <c r="K2740" i="3"/>
  <c r="J2740" i="3"/>
  <c r="F2740" i="3"/>
  <c r="H2740" i="3" s="1"/>
  <c r="K2739" i="3"/>
  <c r="J2739" i="3"/>
  <c r="F2739" i="3"/>
  <c r="H2739" i="3" s="1"/>
  <c r="K2738" i="3"/>
  <c r="J2738" i="3"/>
  <c r="F2738" i="3"/>
  <c r="H2738" i="3" s="1"/>
  <c r="K2737" i="3"/>
  <c r="J2737" i="3"/>
  <c r="F2737" i="3"/>
  <c r="H2737" i="3" s="1"/>
  <c r="K2736" i="3"/>
  <c r="J2736" i="3"/>
  <c r="F2736" i="3"/>
  <c r="H2736" i="3" s="1"/>
  <c r="K2735" i="3"/>
  <c r="J2735" i="3"/>
  <c r="F2735" i="3"/>
  <c r="H2735" i="3" s="1"/>
  <c r="K2734" i="3"/>
  <c r="J2734" i="3"/>
  <c r="F2734" i="3"/>
  <c r="H2734" i="3" s="1"/>
  <c r="K2733" i="3"/>
  <c r="J2733" i="3"/>
  <c r="F2733" i="3"/>
  <c r="H2733" i="3" s="1"/>
  <c r="K2732" i="3"/>
  <c r="J2732" i="3"/>
  <c r="F2732" i="3"/>
  <c r="H2732" i="3" s="1"/>
  <c r="K2731" i="3"/>
  <c r="J2731" i="3"/>
  <c r="F2731" i="3"/>
  <c r="H2731" i="3" s="1"/>
  <c r="K2730" i="3"/>
  <c r="J2730" i="3"/>
  <c r="F2730" i="3"/>
  <c r="H2730" i="3" s="1"/>
  <c r="K2729" i="3"/>
  <c r="J2729" i="3"/>
  <c r="F2729" i="3"/>
  <c r="H2729" i="3" s="1"/>
  <c r="K2728" i="3"/>
  <c r="J2728" i="3"/>
  <c r="F2728" i="3"/>
  <c r="H2728" i="3" s="1"/>
  <c r="K2727" i="3"/>
  <c r="J2727" i="3"/>
  <c r="F2727" i="3"/>
  <c r="H2727" i="3" s="1"/>
  <c r="K2726" i="3"/>
  <c r="J2726" i="3"/>
  <c r="F2726" i="3"/>
  <c r="H2726" i="3" s="1"/>
  <c r="K2725" i="3"/>
  <c r="J2725" i="3"/>
  <c r="F2725" i="3"/>
  <c r="H2725" i="3" s="1"/>
  <c r="K2724" i="3"/>
  <c r="J2724" i="3"/>
  <c r="F2724" i="3"/>
  <c r="H2724" i="3" s="1"/>
  <c r="K2723" i="3"/>
  <c r="J2723" i="3"/>
  <c r="F2723" i="3"/>
  <c r="H2723" i="3" s="1"/>
  <c r="K2722" i="3"/>
  <c r="J2722" i="3"/>
  <c r="F2722" i="3"/>
  <c r="H2722" i="3" s="1"/>
  <c r="K2721" i="3"/>
  <c r="J2721" i="3"/>
  <c r="F2721" i="3"/>
  <c r="H2721" i="3" s="1"/>
  <c r="K2720" i="3"/>
  <c r="J2720" i="3"/>
  <c r="F2720" i="3"/>
  <c r="H2720" i="3" s="1"/>
  <c r="K2719" i="3"/>
  <c r="J2719" i="3"/>
  <c r="F2719" i="3"/>
  <c r="H2719" i="3" s="1"/>
  <c r="K2718" i="3"/>
  <c r="J2718" i="3"/>
  <c r="F2718" i="3"/>
  <c r="H2718" i="3" s="1"/>
  <c r="K2717" i="3"/>
  <c r="J2717" i="3"/>
  <c r="F2717" i="3"/>
  <c r="H2717" i="3" s="1"/>
  <c r="K2716" i="3"/>
  <c r="J2716" i="3"/>
  <c r="F2716" i="3"/>
  <c r="H2716" i="3" s="1"/>
  <c r="K2715" i="3"/>
  <c r="J2715" i="3"/>
  <c r="F2715" i="3"/>
  <c r="H2715" i="3" s="1"/>
  <c r="K2714" i="3"/>
  <c r="J2714" i="3"/>
  <c r="F2714" i="3"/>
  <c r="H2714" i="3" s="1"/>
  <c r="K2713" i="3"/>
  <c r="J2713" i="3"/>
  <c r="F2713" i="3"/>
  <c r="H2713" i="3" s="1"/>
  <c r="K2712" i="3"/>
  <c r="J2712" i="3"/>
  <c r="F2712" i="3"/>
  <c r="H2712" i="3" s="1"/>
  <c r="K2711" i="3"/>
  <c r="J2711" i="3"/>
  <c r="F2711" i="3"/>
  <c r="H2711" i="3" s="1"/>
  <c r="K2710" i="3"/>
  <c r="J2710" i="3"/>
  <c r="F2710" i="3"/>
  <c r="H2710" i="3" s="1"/>
  <c r="K2709" i="3"/>
  <c r="J2709" i="3"/>
  <c r="F2709" i="3"/>
  <c r="H2709" i="3" s="1"/>
  <c r="K2708" i="3"/>
  <c r="J2708" i="3"/>
  <c r="F2708" i="3"/>
  <c r="H2708" i="3" s="1"/>
  <c r="K2707" i="3"/>
  <c r="J2707" i="3"/>
  <c r="F2707" i="3"/>
  <c r="H2707" i="3" s="1"/>
  <c r="K2706" i="3"/>
  <c r="J2706" i="3"/>
  <c r="F2706" i="3"/>
  <c r="H2706" i="3" s="1"/>
  <c r="K2705" i="3"/>
  <c r="J2705" i="3"/>
  <c r="F2705" i="3"/>
  <c r="H2705" i="3" s="1"/>
  <c r="K2704" i="3"/>
  <c r="J2704" i="3"/>
  <c r="F2704" i="3"/>
  <c r="H2704" i="3" s="1"/>
  <c r="K2703" i="3"/>
  <c r="J2703" i="3"/>
  <c r="F2703" i="3"/>
  <c r="H2703" i="3" s="1"/>
  <c r="K2702" i="3"/>
  <c r="J2702" i="3"/>
  <c r="F2702" i="3"/>
  <c r="H2702" i="3" s="1"/>
  <c r="K2701" i="3"/>
  <c r="J2701" i="3"/>
  <c r="F2701" i="3"/>
  <c r="H2701" i="3" s="1"/>
  <c r="K2700" i="3"/>
  <c r="J2700" i="3"/>
  <c r="F2700" i="3"/>
  <c r="H2700" i="3" s="1"/>
  <c r="K2699" i="3"/>
  <c r="J2699" i="3"/>
  <c r="F2699" i="3"/>
  <c r="H2699" i="3" s="1"/>
  <c r="K2698" i="3"/>
  <c r="J2698" i="3"/>
  <c r="F2698" i="3"/>
  <c r="H2698" i="3" s="1"/>
  <c r="K2697" i="3"/>
  <c r="J2697" i="3"/>
  <c r="F2697" i="3"/>
  <c r="H2697" i="3" s="1"/>
  <c r="K2696" i="3"/>
  <c r="J2696" i="3"/>
  <c r="F2696" i="3"/>
  <c r="H2696" i="3" s="1"/>
  <c r="K2695" i="3"/>
  <c r="J2695" i="3"/>
  <c r="F2695" i="3"/>
  <c r="H2695" i="3" s="1"/>
  <c r="K2694" i="3"/>
  <c r="J2694" i="3"/>
  <c r="F2694" i="3"/>
  <c r="H2694" i="3" s="1"/>
  <c r="K2693" i="3"/>
  <c r="J2693" i="3"/>
  <c r="F2693" i="3"/>
  <c r="H2693" i="3" s="1"/>
  <c r="K2692" i="3"/>
  <c r="J2692" i="3"/>
  <c r="F2692" i="3"/>
  <c r="H2692" i="3" s="1"/>
  <c r="K2691" i="3"/>
  <c r="J2691" i="3"/>
  <c r="F2691" i="3"/>
  <c r="H2691" i="3" s="1"/>
  <c r="K2690" i="3"/>
  <c r="J2690" i="3"/>
  <c r="F2690" i="3"/>
  <c r="H2690" i="3" s="1"/>
  <c r="K2689" i="3"/>
  <c r="J2689" i="3"/>
  <c r="F2689" i="3"/>
  <c r="H2689" i="3" s="1"/>
  <c r="K2688" i="3"/>
  <c r="J2688" i="3"/>
  <c r="F2688" i="3"/>
  <c r="H2688" i="3" s="1"/>
  <c r="K2687" i="3"/>
  <c r="J2687" i="3"/>
  <c r="F2687" i="3"/>
  <c r="H2687" i="3" s="1"/>
  <c r="K2686" i="3"/>
  <c r="J2686" i="3"/>
  <c r="F2686" i="3"/>
  <c r="H2686" i="3" s="1"/>
  <c r="K2685" i="3"/>
  <c r="J2685" i="3"/>
  <c r="F2685" i="3"/>
  <c r="H2685" i="3" s="1"/>
  <c r="K2684" i="3"/>
  <c r="J2684" i="3"/>
  <c r="F2684" i="3"/>
  <c r="H2684" i="3" s="1"/>
  <c r="K2683" i="3"/>
  <c r="J2683" i="3"/>
  <c r="F2683" i="3"/>
  <c r="H2683" i="3" s="1"/>
  <c r="K2682" i="3"/>
  <c r="J2682" i="3"/>
  <c r="F2682" i="3"/>
  <c r="H2682" i="3" s="1"/>
  <c r="K2681" i="3"/>
  <c r="J2681" i="3"/>
  <c r="F2681" i="3"/>
  <c r="H2681" i="3" s="1"/>
  <c r="K2680" i="3"/>
  <c r="J2680" i="3"/>
  <c r="F2680" i="3"/>
  <c r="H2680" i="3" s="1"/>
  <c r="K2679" i="3"/>
  <c r="J2679" i="3"/>
  <c r="F2679" i="3"/>
  <c r="H2679" i="3" s="1"/>
  <c r="K2678" i="3"/>
  <c r="J2678" i="3"/>
  <c r="F2678" i="3"/>
  <c r="H2678" i="3" s="1"/>
  <c r="K2677" i="3"/>
  <c r="J2677" i="3"/>
  <c r="F2677" i="3"/>
  <c r="H2677" i="3" s="1"/>
  <c r="K2676" i="3"/>
  <c r="J2676" i="3"/>
  <c r="F2676" i="3"/>
  <c r="H2676" i="3" s="1"/>
  <c r="K2675" i="3"/>
  <c r="J2675" i="3"/>
  <c r="F2675" i="3"/>
  <c r="H2675" i="3" s="1"/>
  <c r="K2674" i="3"/>
  <c r="J2674" i="3"/>
  <c r="F2674" i="3"/>
  <c r="H2674" i="3" s="1"/>
  <c r="K2673" i="3"/>
  <c r="J2673" i="3"/>
  <c r="F2673" i="3"/>
  <c r="H2673" i="3" s="1"/>
  <c r="K2672" i="3"/>
  <c r="J2672" i="3"/>
  <c r="F2672" i="3"/>
  <c r="H2672" i="3" s="1"/>
  <c r="K2671" i="3"/>
  <c r="J2671" i="3"/>
  <c r="F2671" i="3"/>
  <c r="H2671" i="3" s="1"/>
  <c r="K2670" i="3"/>
  <c r="J2670" i="3"/>
  <c r="F2670" i="3"/>
  <c r="H2670" i="3" s="1"/>
  <c r="K2669" i="3"/>
  <c r="J2669" i="3"/>
  <c r="F2669" i="3"/>
  <c r="H2669" i="3" s="1"/>
  <c r="K2668" i="3"/>
  <c r="J2668" i="3"/>
  <c r="F2668" i="3"/>
  <c r="H2668" i="3" s="1"/>
  <c r="K2667" i="3"/>
  <c r="J2667" i="3"/>
  <c r="F2667" i="3"/>
  <c r="H2667" i="3" s="1"/>
  <c r="K2666" i="3"/>
  <c r="J2666" i="3"/>
  <c r="F2666" i="3"/>
  <c r="H2666" i="3" s="1"/>
  <c r="K2665" i="3"/>
  <c r="J2665" i="3"/>
  <c r="F2665" i="3"/>
  <c r="H2665" i="3" s="1"/>
  <c r="K2664" i="3"/>
  <c r="J2664" i="3"/>
  <c r="F2664" i="3"/>
  <c r="H2664" i="3" s="1"/>
  <c r="K2663" i="3"/>
  <c r="J2663" i="3"/>
  <c r="F2663" i="3"/>
  <c r="H2663" i="3" s="1"/>
  <c r="K2662" i="3"/>
  <c r="J2662" i="3"/>
  <c r="F2662" i="3"/>
  <c r="H2662" i="3" s="1"/>
  <c r="K2661" i="3"/>
  <c r="J2661" i="3"/>
  <c r="F2661" i="3"/>
  <c r="H2661" i="3" s="1"/>
  <c r="K2660" i="3"/>
  <c r="J2660" i="3"/>
  <c r="F2660" i="3"/>
  <c r="H2660" i="3" s="1"/>
  <c r="K2659" i="3"/>
  <c r="J2659" i="3"/>
  <c r="F2659" i="3"/>
  <c r="H2659" i="3" s="1"/>
  <c r="K2658" i="3"/>
  <c r="J2658" i="3"/>
  <c r="F2658" i="3"/>
  <c r="H2658" i="3" s="1"/>
  <c r="K2657" i="3"/>
  <c r="J2657" i="3"/>
  <c r="F2657" i="3"/>
  <c r="H2657" i="3" s="1"/>
  <c r="K2656" i="3"/>
  <c r="J2656" i="3"/>
  <c r="F2656" i="3"/>
  <c r="H2656" i="3" s="1"/>
  <c r="K2655" i="3"/>
  <c r="J2655" i="3"/>
  <c r="F2655" i="3"/>
  <c r="H2655" i="3" s="1"/>
  <c r="K2654" i="3"/>
  <c r="J2654" i="3"/>
  <c r="F2654" i="3"/>
  <c r="H2654" i="3" s="1"/>
  <c r="K2653" i="3"/>
  <c r="J2653" i="3"/>
  <c r="F2653" i="3"/>
  <c r="H2653" i="3" s="1"/>
  <c r="K2652" i="3"/>
  <c r="J2652" i="3"/>
  <c r="F2652" i="3"/>
  <c r="H2652" i="3" s="1"/>
  <c r="K2651" i="3"/>
  <c r="J2651" i="3"/>
  <c r="F2651" i="3"/>
  <c r="H2651" i="3" s="1"/>
  <c r="K2650" i="3"/>
  <c r="J2650" i="3"/>
  <c r="F2650" i="3"/>
  <c r="H2650" i="3" s="1"/>
  <c r="K2649" i="3"/>
  <c r="J2649" i="3"/>
  <c r="F2649" i="3"/>
  <c r="H2649" i="3" s="1"/>
  <c r="K2648" i="3"/>
  <c r="J2648" i="3"/>
  <c r="F2648" i="3"/>
  <c r="H2648" i="3" s="1"/>
  <c r="K2647" i="3"/>
  <c r="J2647" i="3"/>
  <c r="F2647" i="3"/>
  <c r="H2647" i="3" s="1"/>
  <c r="K2646" i="3"/>
  <c r="J2646" i="3"/>
  <c r="F2646" i="3"/>
  <c r="H2646" i="3" s="1"/>
  <c r="K2645" i="3"/>
  <c r="J2645" i="3"/>
  <c r="F2645" i="3"/>
  <c r="H2645" i="3" s="1"/>
  <c r="K2644" i="3"/>
  <c r="J2644" i="3"/>
  <c r="F2644" i="3"/>
  <c r="H2644" i="3" s="1"/>
  <c r="K2643" i="3"/>
  <c r="J2643" i="3"/>
  <c r="F2643" i="3"/>
  <c r="H2643" i="3" s="1"/>
  <c r="K2642" i="3"/>
  <c r="J2642" i="3"/>
  <c r="F2642" i="3"/>
  <c r="H2642" i="3" s="1"/>
  <c r="K2641" i="3"/>
  <c r="J2641" i="3"/>
  <c r="F2641" i="3"/>
  <c r="H2641" i="3" s="1"/>
  <c r="K2640" i="3"/>
  <c r="J2640" i="3"/>
  <c r="F2640" i="3"/>
  <c r="H2640" i="3" s="1"/>
  <c r="K2639" i="3"/>
  <c r="J2639" i="3"/>
  <c r="F2639" i="3"/>
  <c r="H2639" i="3" s="1"/>
  <c r="K2638" i="3"/>
  <c r="J2638" i="3"/>
  <c r="F2638" i="3"/>
  <c r="H2638" i="3" s="1"/>
  <c r="K2637" i="3"/>
  <c r="J2637" i="3"/>
  <c r="F2637" i="3"/>
  <c r="H2637" i="3" s="1"/>
  <c r="K2636" i="3"/>
  <c r="J2636" i="3"/>
  <c r="F2636" i="3"/>
  <c r="H2636" i="3" s="1"/>
  <c r="K2635" i="3"/>
  <c r="J2635" i="3"/>
  <c r="F2635" i="3"/>
  <c r="H2635" i="3" s="1"/>
  <c r="K2634" i="3"/>
  <c r="J2634" i="3"/>
  <c r="F2634" i="3"/>
  <c r="H2634" i="3" s="1"/>
  <c r="K2633" i="3"/>
  <c r="J2633" i="3"/>
  <c r="F2633" i="3"/>
  <c r="H2633" i="3" s="1"/>
  <c r="K2632" i="3"/>
  <c r="J2632" i="3"/>
  <c r="F2632" i="3"/>
  <c r="H2632" i="3" s="1"/>
  <c r="K2631" i="3"/>
  <c r="J2631" i="3"/>
  <c r="F2631" i="3"/>
  <c r="H2631" i="3" s="1"/>
  <c r="K2630" i="3"/>
  <c r="J2630" i="3"/>
  <c r="F2630" i="3"/>
  <c r="H2630" i="3" s="1"/>
  <c r="K2629" i="3"/>
  <c r="J2629" i="3"/>
  <c r="F2629" i="3"/>
  <c r="H2629" i="3" s="1"/>
  <c r="K2628" i="3"/>
  <c r="J2628" i="3"/>
  <c r="F2628" i="3"/>
  <c r="H2628" i="3" s="1"/>
  <c r="K2627" i="3"/>
  <c r="J2627" i="3"/>
  <c r="F2627" i="3"/>
  <c r="H2627" i="3" s="1"/>
  <c r="K2626" i="3"/>
  <c r="J2626" i="3"/>
  <c r="F2626" i="3"/>
  <c r="H2626" i="3" s="1"/>
  <c r="K2625" i="3"/>
  <c r="J2625" i="3"/>
  <c r="F2625" i="3"/>
  <c r="H2625" i="3" s="1"/>
  <c r="K2624" i="3"/>
  <c r="J2624" i="3"/>
  <c r="F2624" i="3"/>
  <c r="H2624" i="3" s="1"/>
  <c r="K2623" i="3"/>
  <c r="J2623" i="3"/>
  <c r="F2623" i="3"/>
  <c r="H2623" i="3" s="1"/>
  <c r="K2622" i="3"/>
  <c r="J2622" i="3"/>
  <c r="F2622" i="3"/>
  <c r="H2622" i="3" s="1"/>
  <c r="K2621" i="3"/>
  <c r="J2621" i="3"/>
  <c r="F2621" i="3"/>
  <c r="H2621" i="3" s="1"/>
  <c r="K2620" i="3"/>
  <c r="J2620" i="3"/>
  <c r="F2620" i="3"/>
  <c r="H2620" i="3" s="1"/>
  <c r="K2619" i="3"/>
  <c r="J2619" i="3"/>
  <c r="F2619" i="3"/>
  <c r="H2619" i="3" s="1"/>
  <c r="K2618" i="3"/>
  <c r="J2618" i="3"/>
  <c r="F2618" i="3"/>
  <c r="H2618" i="3" s="1"/>
  <c r="K2617" i="3"/>
  <c r="J2617" i="3"/>
  <c r="F2617" i="3"/>
  <c r="H2617" i="3" s="1"/>
  <c r="K2616" i="3"/>
  <c r="J2616" i="3"/>
  <c r="F2616" i="3"/>
  <c r="H2616" i="3" s="1"/>
  <c r="K2615" i="3"/>
  <c r="J2615" i="3"/>
  <c r="F2615" i="3"/>
  <c r="H2615" i="3" s="1"/>
  <c r="K2614" i="3"/>
  <c r="J2614" i="3"/>
  <c r="F2614" i="3"/>
  <c r="H2614" i="3" s="1"/>
  <c r="K2613" i="3"/>
  <c r="J2613" i="3"/>
  <c r="F2613" i="3"/>
  <c r="H2613" i="3" s="1"/>
  <c r="K2612" i="3"/>
  <c r="J2612" i="3"/>
  <c r="F2612" i="3"/>
  <c r="H2612" i="3" s="1"/>
  <c r="K2611" i="3"/>
  <c r="J2611" i="3"/>
  <c r="F2611" i="3"/>
  <c r="H2611" i="3" s="1"/>
  <c r="K2610" i="3"/>
  <c r="J2610" i="3"/>
  <c r="F2610" i="3"/>
  <c r="H2610" i="3" s="1"/>
  <c r="K2609" i="3"/>
  <c r="J2609" i="3"/>
  <c r="F2609" i="3"/>
  <c r="H2609" i="3" s="1"/>
  <c r="K2608" i="3"/>
  <c r="J2608" i="3"/>
  <c r="F2608" i="3"/>
  <c r="H2608" i="3" s="1"/>
  <c r="K2607" i="3"/>
  <c r="J2607" i="3"/>
  <c r="F2607" i="3"/>
  <c r="H2607" i="3" s="1"/>
  <c r="K2606" i="3"/>
  <c r="J2606" i="3"/>
  <c r="F2606" i="3"/>
  <c r="H2606" i="3" s="1"/>
  <c r="K2605" i="3"/>
  <c r="J2605" i="3"/>
  <c r="F2605" i="3"/>
  <c r="H2605" i="3" s="1"/>
  <c r="K2604" i="3"/>
  <c r="J2604" i="3"/>
  <c r="F2604" i="3"/>
  <c r="H2604" i="3" s="1"/>
  <c r="K2603" i="3"/>
  <c r="J2603" i="3"/>
  <c r="F2603" i="3"/>
  <c r="H2603" i="3" s="1"/>
  <c r="K2602" i="3"/>
  <c r="J2602" i="3"/>
  <c r="F2602" i="3"/>
  <c r="H2602" i="3" s="1"/>
  <c r="K2601" i="3"/>
  <c r="J2601" i="3"/>
  <c r="F2601" i="3"/>
  <c r="H2601" i="3" s="1"/>
  <c r="K2600" i="3"/>
  <c r="J2600" i="3"/>
  <c r="F2600" i="3"/>
  <c r="H2600" i="3" s="1"/>
  <c r="K2599" i="3"/>
  <c r="J2599" i="3"/>
  <c r="F2599" i="3"/>
  <c r="H2599" i="3" s="1"/>
  <c r="K2598" i="3"/>
  <c r="J2598" i="3"/>
  <c r="F2598" i="3"/>
  <c r="H2598" i="3" s="1"/>
  <c r="K2597" i="3"/>
  <c r="J2597" i="3"/>
  <c r="F2597" i="3"/>
  <c r="H2597" i="3" s="1"/>
  <c r="K2596" i="3"/>
  <c r="J2596" i="3"/>
  <c r="F2596" i="3"/>
  <c r="H2596" i="3" s="1"/>
  <c r="K2595" i="3"/>
  <c r="J2595" i="3"/>
  <c r="F2595" i="3"/>
  <c r="H2595" i="3" s="1"/>
  <c r="K2594" i="3"/>
  <c r="J2594" i="3"/>
  <c r="F2594" i="3"/>
  <c r="H2594" i="3" s="1"/>
  <c r="K2593" i="3"/>
  <c r="J2593" i="3"/>
  <c r="F2593" i="3"/>
  <c r="H2593" i="3" s="1"/>
  <c r="K2592" i="3"/>
  <c r="J2592" i="3"/>
  <c r="F2592" i="3"/>
  <c r="H2592" i="3" s="1"/>
  <c r="K2591" i="3"/>
  <c r="J2591" i="3"/>
  <c r="F2591" i="3"/>
  <c r="H2591" i="3" s="1"/>
  <c r="K2590" i="3"/>
  <c r="J2590" i="3"/>
  <c r="F2590" i="3"/>
  <c r="H2590" i="3" s="1"/>
  <c r="K2589" i="3"/>
  <c r="J2589" i="3"/>
  <c r="F2589" i="3"/>
  <c r="H2589" i="3" s="1"/>
  <c r="K2588" i="3"/>
  <c r="J2588" i="3"/>
  <c r="F2588" i="3"/>
  <c r="H2588" i="3" s="1"/>
  <c r="K2587" i="3"/>
  <c r="J2587" i="3"/>
  <c r="F2587" i="3"/>
  <c r="H2587" i="3" s="1"/>
  <c r="K2586" i="3"/>
  <c r="J2586" i="3"/>
  <c r="F2586" i="3"/>
  <c r="H2586" i="3" s="1"/>
  <c r="K2585" i="3"/>
  <c r="J2585" i="3"/>
  <c r="F2585" i="3"/>
  <c r="H2585" i="3" s="1"/>
  <c r="K2584" i="3"/>
  <c r="J2584" i="3"/>
  <c r="F2584" i="3"/>
  <c r="H2584" i="3" s="1"/>
  <c r="K2583" i="3"/>
  <c r="J2583" i="3"/>
  <c r="F2583" i="3"/>
  <c r="H2583" i="3" s="1"/>
  <c r="K2582" i="3"/>
  <c r="J2582" i="3"/>
  <c r="F2582" i="3"/>
  <c r="H2582" i="3" s="1"/>
  <c r="K2581" i="3"/>
  <c r="J2581" i="3"/>
  <c r="F2581" i="3"/>
  <c r="H2581" i="3" s="1"/>
  <c r="K2580" i="3"/>
  <c r="J2580" i="3"/>
  <c r="F2580" i="3"/>
  <c r="H2580" i="3" s="1"/>
  <c r="K2579" i="3"/>
  <c r="J2579" i="3"/>
  <c r="F2579" i="3"/>
  <c r="H2579" i="3" s="1"/>
  <c r="K2578" i="3"/>
  <c r="J2578" i="3"/>
  <c r="F2578" i="3"/>
  <c r="H2578" i="3" s="1"/>
  <c r="K2577" i="3"/>
  <c r="J2577" i="3"/>
  <c r="F2577" i="3"/>
  <c r="H2577" i="3" s="1"/>
  <c r="K2576" i="3"/>
  <c r="J2576" i="3"/>
  <c r="F2576" i="3"/>
  <c r="H2576" i="3" s="1"/>
  <c r="K2575" i="3"/>
  <c r="J2575" i="3"/>
  <c r="F2575" i="3"/>
  <c r="H2575" i="3" s="1"/>
  <c r="K2574" i="3"/>
  <c r="J2574" i="3"/>
  <c r="F2574" i="3"/>
  <c r="H2574" i="3" s="1"/>
  <c r="K2573" i="3"/>
  <c r="J2573" i="3"/>
  <c r="F2573" i="3"/>
  <c r="H2573" i="3" s="1"/>
  <c r="K2572" i="3"/>
  <c r="J2572" i="3"/>
  <c r="F2572" i="3"/>
  <c r="H2572" i="3" s="1"/>
  <c r="K2571" i="3"/>
  <c r="J2571" i="3"/>
  <c r="F2571" i="3"/>
  <c r="H2571" i="3" s="1"/>
  <c r="K2570" i="3"/>
  <c r="J2570" i="3"/>
  <c r="F2570" i="3"/>
  <c r="H2570" i="3" s="1"/>
  <c r="K2569" i="3"/>
  <c r="J2569" i="3"/>
  <c r="F2569" i="3"/>
  <c r="H2569" i="3" s="1"/>
  <c r="K2568" i="3"/>
  <c r="J2568" i="3"/>
  <c r="F2568" i="3"/>
  <c r="H2568" i="3" s="1"/>
  <c r="K2567" i="3"/>
  <c r="J2567" i="3"/>
  <c r="F2567" i="3"/>
  <c r="H2567" i="3" s="1"/>
  <c r="K2566" i="3"/>
  <c r="J2566" i="3"/>
  <c r="F2566" i="3"/>
  <c r="H2566" i="3" s="1"/>
  <c r="K2565" i="3"/>
  <c r="J2565" i="3"/>
  <c r="F2565" i="3"/>
  <c r="H2565" i="3" s="1"/>
  <c r="K2564" i="3"/>
  <c r="J2564" i="3"/>
  <c r="F2564" i="3"/>
  <c r="H2564" i="3" s="1"/>
  <c r="K2563" i="3"/>
  <c r="J2563" i="3"/>
  <c r="F2563" i="3"/>
  <c r="H2563" i="3" s="1"/>
  <c r="K2562" i="3"/>
  <c r="J2562" i="3"/>
  <c r="F2562" i="3"/>
  <c r="H2562" i="3" s="1"/>
  <c r="K2561" i="3"/>
  <c r="J2561" i="3"/>
  <c r="F2561" i="3"/>
  <c r="H2561" i="3" s="1"/>
  <c r="K2560" i="3"/>
  <c r="J2560" i="3"/>
  <c r="F2560" i="3"/>
  <c r="H2560" i="3" s="1"/>
  <c r="K2559" i="3"/>
  <c r="J2559" i="3"/>
  <c r="F2559" i="3"/>
  <c r="H2559" i="3" s="1"/>
  <c r="K2558" i="3"/>
  <c r="J2558" i="3"/>
  <c r="F2558" i="3"/>
  <c r="H2558" i="3" s="1"/>
  <c r="K2557" i="3"/>
  <c r="J2557" i="3"/>
  <c r="F2557" i="3"/>
  <c r="H2557" i="3" s="1"/>
  <c r="K2556" i="3"/>
  <c r="J2556" i="3"/>
  <c r="F2556" i="3"/>
  <c r="H2556" i="3" s="1"/>
  <c r="K2555" i="3"/>
  <c r="J2555" i="3"/>
  <c r="F2555" i="3"/>
  <c r="H2555" i="3" s="1"/>
  <c r="K2554" i="3"/>
  <c r="J2554" i="3"/>
  <c r="F2554" i="3"/>
  <c r="H2554" i="3" s="1"/>
  <c r="K2553" i="3"/>
  <c r="J2553" i="3"/>
  <c r="F2553" i="3"/>
  <c r="H2553" i="3" s="1"/>
  <c r="K2552" i="3"/>
  <c r="J2552" i="3"/>
  <c r="F2552" i="3"/>
  <c r="H2552" i="3" s="1"/>
  <c r="K2551" i="3"/>
  <c r="J2551" i="3"/>
  <c r="F2551" i="3"/>
  <c r="H2551" i="3" s="1"/>
  <c r="K2550" i="3"/>
  <c r="J2550" i="3"/>
  <c r="F2550" i="3"/>
  <c r="H2550" i="3" s="1"/>
  <c r="K2549" i="3"/>
  <c r="J2549" i="3"/>
  <c r="F2549" i="3"/>
  <c r="H2549" i="3" s="1"/>
  <c r="K2548" i="3"/>
  <c r="J2548" i="3"/>
  <c r="F2548" i="3"/>
  <c r="H2548" i="3" s="1"/>
  <c r="K2547" i="3"/>
  <c r="J2547" i="3"/>
  <c r="F2547" i="3"/>
  <c r="H2547" i="3" s="1"/>
  <c r="K2546" i="3"/>
  <c r="J2546" i="3"/>
  <c r="F2546" i="3"/>
  <c r="H2546" i="3" s="1"/>
  <c r="K2545" i="3"/>
  <c r="J2545" i="3"/>
  <c r="F2545" i="3"/>
  <c r="H2545" i="3" s="1"/>
  <c r="K2544" i="3"/>
  <c r="J2544" i="3"/>
  <c r="F2544" i="3"/>
  <c r="H2544" i="3" s="1"/>
  <c r="K2543" i="3"/>
  <c r="J2543" i="3"/>
  <c r="F2543" i="3"/>
  <c r="H2543" i="3" s="1"/>
  <c r="K2542" i="3"/>
  <c r="J2542" i="3"/>
  <c r="F2542" i="3"/>
  <c r="H2542" i="3" s="1"/>
  <c r="K2541" i="3"/>
  <c r="J2541" i="3"/>
  <c r="F2541" i="3"/>
  <c r="H2541" i="3" s="1"/>
  <c r="K2540" i="3"/>
  <c r="J2540" i="3"/>
  <c r="F2540" i="3"/>
  <c r="H2540" i="3" s="1"/>
  <c r="K2539" i="3"/>
  <c r="J2539" i="3"/>
  <c r="F2539" i="3"/>
  <c r="H2539" i="3" s="1"/>
  <c r="K2538" i="3"/>
  <c r="J2538" i="3"/>
  <c r="F2538" i="3"/>
  <c r="H2538" i="3" s="1"/>
  <c r="K2537" i="3"/>
  <c r="J2537" i="3"/>
  <c r="F2537" i="3"/>
  <c r="H2537" i="3" s="1"/>
  <c r="K2536" i="3"/>
  <c r="J2536" i="3"/>
  <c r="F2536" i="3"/>
  <c r="H2536" i="3" s="1"/>
  <c r="K2535" i="3"/>
  <c r="J2535" i="3"/>
  <c r="F2535" i="3"/>
  <c r="H2535" i="3" s="1"/>
  <c r="K2534" i="3"/>
  <c r="J2534" i="3"/>
  <c r="F2534" i="3"/>
  <c r="H2534" i="3" s="1"/>
  <c r="K2533" i="3"/>
  <c r="J2533" i="3"/>
  <c r="F2533" i="3"/>
  <c r="H2533" i="3" s="1"/>
  <c r="K2532" i="3"/>
  <c r="J2532" i="3"/>
  <c r="F2532" i="3"/>
  <c r="H2532" i="3" s="1"/>
  <c r="K2531" i="3"/>
  <c r="J2531" i="3"/>
  <c r="F2531" i="3"/>
  <c r="H2531" i="3" s="1"/>
  <c r="K2530" i="3"/>
  <c r="J2530" i="3"/>
  <c r="F2530" i="3"/>
  <c r="H2530" i="3" s="1"/>
  <c r="K2529" i="3"/>
  <c r="J2529" i="3"/>
  <c r="F2529" i="3"/>
  <c r="H2529" i="3" s="1"/>
  <c r="K2528" i="3"/>
  <c r="J2528" i="3"/>
  <c r="F2528" i="3"/>
  <c r="H2528" i="3" s="1"/>
  <c r="K2527" i="3"/>
  <c r="J2527" i="3"/>
  <c r="F2527" i="3"/>
  <c r="H2527" i="3" s="1"/>
  <c r="K2526" i="3"/>
  <c r="J2526" i="3"/>
  <c r="F2526" i="3"/>
  <c r="H2526" i="3" s="1"/>
  <c r="K2525" i="3"/>
  <c r="J2525" i="3"/>
  <c r="F2525" i="3"/>
  <c r="H2525" i="3" s="1"/>
  <c r="K2524" i="3"/>
  <c r="J2524" i="3"/>
  <c r="F2524" i="3"/>
  <c r="H2524" i="3" s="1"/>
  <c r="K2523" i="3"/>
  <c r="J2523" i="3"/>
  <c r="F2523" i="3"/>
  <c r="H2523" i="3" s="1"/>
  <c r="K2522" i="3"/>
  <c r="J2522" i="3"/>
  <c r="F2522" i="3"/>
  <c r="H2522" i="3" s="1"/>
  <c r="K2521" i="3"/>
  <c r="J2521" i="3"/>
  <c r="F2521" i="3"/>
  <c r="H2521" i="3" s="1"/>
  <c r="K2520" i="3"/>
  <c r="J2520" i="3"/>
  <c r="F2520" i="3"/>
  <c r="H2520" i="3" s="1"/>
  <c r="K2519" i="3"/>
  <c r="J2519" i="3"/>
  <c r="F2519" i="3"/>
  <c r="H2519" i="3" s="1"/>
  <c r="K2518" i="3"/>
  <c r="J2518" i="3"/>
  <c r="F2518" i="3"/>
  <c r="H2518" i="3" s="1"/>
  <c r="K2517" i="3"/>
  <c r="J2517" i="3"/>
  <c r="F2517" i="3"/>
  <c r="H2517" i="3" s="1"/>
  <c r="K2516" i="3"/>
  <c r="J2516" i="3"/>
  <c r="F2516" i="3"/>
  <c r="H2516" i="3" s="1"/>
  <c r="K2515" i="3"/>
  <c r="J2515" i="3"/>
  <c r="F2515" i="3"/>
  <c r="H2515" i="3" s="1"/>
  <c r="K2514" i="3"/>
  <c r="J2514" i="3"/>
  <c r="F2514" i="3"/>
  <c r="H2514" i="3" s="1"/>
  <c r="K2513" i="3"/>
  <c r="J2513" i="3"/>
  <c r="F2513" i="3"/>
  <c r="H2513" i="3" s="1"/>
  <c r="K2512" i="3"/>
  <c r="J2512" i="3"/>
  <c r="F2512" i="3"/>
  <c r="H2512" i="3" s="1"/>
  <c r="K2511" i="3"/>
  <c r="J2511" i="3"/>
  <c r="F2511" i="3"/>
  <c r="H2511" i="3" s="1"/>
  <c r="K2510" i="3"/>
  <c r="J2510" i="3"/>
  <c r="F2510" i="3"/>
  <c r="H2510" i="3" s="1"/>
  <c r="K2509" i="3"/>
  <c r="J2509" i="3"/>
  <c r="F2509" i="3"/>
  <c r="H2509" i="3" s="1"/>
  <c r="K2508" i="3"/>
  <c r="J2508" i="3"/>
  <c r="F2508" i="3"/>
  <c r="H2508" i="3" s="1"/>
  <c r="K2507" i="3"/>
  <c r="J2507" i="3"/>
  <c r="F2507" i="3"/>
  <c r="H2507" i="3" s="1"/>
  <c r="K2506" i="3"/>
  <c r="J2506" i="3"/>
  <c r="F2506" i="3"/>
  <c r="H2506" i="3" s="1"/>
  <c r="K2505" i="3"/>
  <c r="J2505" i="3"/>
  <c r="F2505" i="3"/>
  <c r="H2505" i="3" s="1"/>
  <c r="K2504" i="3"/>
  <c r="J2504" i="3"/>
  <c r="F2504" i="3"/>
  <c r="H2504" i="3" s="1"/>
  <c r="K2503" i="3"/>
  <c r="J2503" i="3"/>
  <c r="F2503" i="3"/>
  <c r="H2503" i="3" s="1"/>
  <c r="K2502" i="3"/>
  <c r="J2502" i="3"/>
  <c r="F2502" i="3"/>
  <c r="H2502" i="3" s="1"/>
  <c r="K2501" i="3"/>
  <c r="J2501" i="3"/>
  <c r="F2501" i="3"/>
  <c r="H2501" i="3" s="1"/>
  <c r="K2500" i="3"/>
  <c r="J2500" i="3"/>
  <c r="F2500" i="3"/>
  <c r="H2500" i="3" s="1"/>
  <c r="K2499" i="3"/>
  <c r="J2499" i="3"/>
  <c r="F2499" i="3"/>
  <c r="H2499" i="3" s="1"/>
  <c r="K2498" i="3"/>
  <c r="J2498" i="3"/>
  <c r="F2498" i="3"/>
  <c r="H2498" i="3" s="1"/>
  <c r="K2497" i="3"/>
  <c r="J2497" i="3"/>
  <c r="F2497" i="3"/>
  <c r="H2497" i="3" s="1"/>
  <c r="K2496" i="3"/>
  <c r="J2496" i="3"/>
  <c r="F2496" i="3"/>
  <c r="H2496" i="3" s="1"/>
  <c r="K2495" i="3"/>
  <c r="J2495" i="3"/>
  <c r="F2495" i="3"/>
  <c r="H2495" i="3" s="1"/>
  <c r="K2494" i="3"/>
  <c r="J2494" i="3"/>
  <c r="F2494" i="3"/>
  <c r="H2494" i="3" s="1"/>
  <c r="K2493" i="3"/>
  <c r="J2493" i="3"/>
  <c r="F2493" i="3"/>
  <c r="H2493" i="3" s="1"/>
  <c r="K2492" i="3"/>
  <c r="J2492" i="3"/>
  <c r="F2492" i="3"/>
  <c r="H2492" i="3" s="1"/>
  <c r="K2491" i="3"/>
  <c r="J2491" i="3"/>
  <c r="F2491" i="3"/>
  <c r="H2491" i="3" s="1"/>
  <c r="K2490" i="3"/>
  <c r="J2490" i="3"/>
  <c r="F2490" i="3"/>
  <c r="H2490" i="3" s="1"/>
  <c r="K2489" i="3"/>
  <c r="J2489" i="3"/>
  <c r="F2489" i="3"/>
  <c r="H2489" i="3" s="1"/>
  <c r="K2488" i="3"/>
  <c r="J2488" i="3"/>
  <c r="F2488" i="3"/>
  <c r="H2488" i="3" s="1"/>
  <c r="K2487" i="3"/>
  <c r="J2487" i="3"/>
  <c r="F2487" i="3"/>
  <c r="H2487" i="3" s="1"/>
  <c r="K2486" i="3"/>
  <c r="J2486" i="3"/>
  <c r="F2486" i="3"/>
  <c r="H2486" i="3" s="1"/>
  <c r="K2485" i="3"/>
  <c r="J2485" i="3"/>
  <c r="F2485" i="3"/>
  <c r="H2485" i="3" s="1"/>
  <c r="K2484" i="3"/>
  <c r="J2484" i="3"/>
  <c r="F2484" i="3"/>
  <c r="H2484" i="3" s="1"/>
  <c r="K2483" i="3"/>
  <c r="J2483" i="3"/>
  <c r="F2483" i="3"/>
  <c r="H2483" i="3" s="1"/>
  <c r="K2482" i="3"/>
  <c r="J2482" i="3"/>
  <c r="F2482" i="3"/>
  <c r="H2482" i="3" s="1"/>
  <c r="K2481" i="3"/>
  <c r="J2481" i="3"/>
  <c r="F2481" i="3"/>
  <c r="H2481" i="3" s="1"/>
  <c r="K2480" i="3"/>
  <c r="J2480" i="3"/>
  <c r="F2480" i="3"/>
  <c r="H2480" i="3" s="1"/>
  <c r="K2479" i="3"/>
  <c r="J2479" i="3"/>
  <c r="F2479" i="3"/>
  <c r="H2479" i="3" s="1"/>
  <c r="K2478" i="3"/>
  <c r="J2478" i="3"/>
  <c r="F2478" i="3"/>
  <c r="H2478" i="3" s="1"/>
  <c r="K2477" i="3"/>
  <c r="J2477" i="3"/>
  <c r="F2477" i="3"/>
  <c r="H2477" i="3" s="1"/>
  <c r="K2476" i="3"/>
  <c r="J2476" i="3"/>
  <c r="F2476" i="3"/>
  <c r="H2476" i="3" s="1"/>
  <c r="K2475" i="3"/>
  <c r="J2475" i="3"/>
  <c r="F2475" i="3"/>
  <c r="H2475" i="3" s="1"/>
  <c r="K2474" i="3"/>
  <c r="J2474" i="3"/>
  <c r="F2474" i="3"/>
  <c r="H2474" i="3" s="1"/>
  <c r="K2473" i="3"/>
  <c r="J2473" i="3"/>
  <c r="F2473" i="3"/>
  <c r="H2473" i="3" s="1"/>
  <c r="K2472" i="3"/>
  <c r="J2472" i="3"/>
  <c r="F2472" i="3"/>
  <c r="H2472" i="3" s="1"/>
  <c r="K2471" i="3"/>
  <c r="J2471" i="3"/>
  <c r="F2471" i="3"/>
  <c r="H2471" i="3" s="1"/>
  <c r="K2470" i="3"/>
  <c r="J2470" i="3"/>
  <c r="F2470" i="3"/>
  <c r="H2470" i="3" s="1"/>
  <c r="K2469" i="3"/>
  <c r="J2469" i="3"/>
  <c r="F2469" i="3"/>
  <c r="H2469" i="3" s="1"/>
  <c r="K2468" i="3"/>
  <c r="J2468" i="3"/>
  <c r="F2468" i="3"/>
  <c r="H2468" i="3" s="1"/>
  <c r="K2467" i="3"/>
  <c r="J2467" i="3"/>
  <c r="F2467" i="3"/>
  <c r="H2467" i="3" s="1"/>
  <c r="K2466" i="3"/>
  <c r="J2466" i="3"/>
  <c r="F2466" i="3"/>
  <c r="H2466" i="3" s="1"/>
  <c r="K2465" i="3"/>
  <c r="J2465" i="3"/>
  <c r="F2465" i="3"/>
  <c r="H2465" i="3" s="1"/>
  <c r="K2464" i="3"/>
  <c r="J2464" i="3"/>
  <c r="F2464" i="3"/>
  <c r="H2464" i="3" s="1"/>
  <c r="K2463" i="3"/>
  <c r="J2463" i="3"/>
  <c r="F2463" i="3"/>
  <c r="H2463" i="3" s="1"/>
  <c r="K2462" i="3"/>
  <c r="J2462" i="3"/>
  <c r="F2462" i="3"/>
  <c r="H2462" i="3" s="1"/>
  <c r="K2461" i="3"/>
  <c r="J2461" i="3"/>
  <c r="F2461" i="3"/>
  <c r="H2461" i="3" s="1"/>
  <c r="K2460" i="3"/>
  <c r="J2460" i="3"/>
  <c r="F2460" i="3"/>
  <c r="H2460" i="3" s="1"/>
  <c r="K2459" i="3"/>
  <c r="J2459" i="3"/>
  <c r="F2459" i="3"/>
  <c r="H2459" i="3" s="1"/>
  <c r="K2458" i="3"/>
  <c r="J2458" i="3"/>
  <c r="F2458" i="3"/>
  <c r="H2458" i="3" s="1"/>
  <c r="K2457" i="3"/>
  <c r="J2457" i="3"/>
  <c r="F2457" i="3"/>
  <c r="H2457" i="3" s="1"/>
  <c r="K2456" i="3"/>
  <c r="J2456" i="3"/>
  <c r="F2456" i="3"/>
  <c r="H2456" i="3" s="1"/>
  <c r="K2455" i="3"/>
  <c r="J2455" i="3"/>
  <c r="F2455" i="3"/>
  <c r="H2455" i="3" s="1"/>
  <c r="K2454" i="3"/>
  <c r="J2454" i="3"/>
  <c r="F2454" i="3"/>
  <c r="H2454" i="3" s="1"/>
  <c r="K2453" i="3"/>
  <c r="J2453" i="3"/>
  <c r="F2453" i="3"/>
  <c r="H2453" i="3" s="1"/>
  <c r="K2452" i="3"/>
  <c r="J2452" i="3"/>
  <c r="F2452" i="3"/>
  <c r="H2452" i="3" s="1"/>
  <c r="K2451" i="3"/>
  <c r="J2451" i="3"/>
  <c r="F2451" i="3"/>
  <c r="H2451" i="3" s="1"/>
  <c r="K2450" i="3"/>
  <c r="J2450" i="3"/>
  <c r="F2450" i="3"/>
  <c r="H2450" i="3" s="1"/>
  <c r="K2449" i="3"/>
  <c r="J2449" i="3"/>
  <c r="F2449" i="3"/>
  <c r="H2449" i="3" s="1"/>
  <c r="K2448" i="3"/>
  <c r="J2448" i="3"/>
  <c r="F2448" i="3"/>
  <c r="H2448" i="3" s="1"/>
  <c r="K2447" i="3"/>
  <c r="J2447" i="3"/>
  <c r="F2447" i="3"/>
  <c r="H2447" i="3" s="1"/>
  <c r="K2446" i="3"/>
  <c r="J2446" i="3"/>
  <c r="F2446" i="3"/>
  <c r="H2446" i="3" s="1"/>
  <c r="K2445" i="3"/>
  <c r="J2445" i="3"/>
  <c r="F2445" i="3"/>
  <c r="H2445" i="3" s="1"/>
  <c r="K2444" i="3"/>
  <c r="J2444" i="3"/>
  <c r="F2444" i="3"/>
  <c r="H2444" i="3" s="1"/>
  <c r="K2443" i="3"/>
  <c r="J2443" i="3"/>
  <c r="F2443" i="3"/>
  <c r="H2443" i="3" s="1"/>
  <c r="K2442" i="3"/>
  <c r="J2442" i="3"/>
  <c r="F2442" i="3"/>
  <c r="H2442" i="3" s="1"/>
  <c r="K2441" i="3"/>
  <c r="J2441" i="3"/>
  <c r="F2441" i="3"/>
  <c r="H2441" i="3" s="1"/>
  <c r="K2440" i="3"/>
  <c r="J2440" i="3"/>
  <c r="F2440" i="3"/>
  <c r="H2440" i="3" s="1"/>
  <c r="K2439" i="3"/>
  <c r="J2439" i="3"/>
  <c r="F2439" i="3"/>
  <c r="H2439" i="3" s="1"/>
  <c r="K2438" i="3"/>
  <c r="J2438" i="3"/>
  <c r="F2438" i="3"/>
  <c r="H2438" i="3" s="1"/>
  <c r="K2437" i="3"/>
  <c r="J2437" i="3"/>
  <c r="F2437" i="3"/>
  <c r="H2437" i="3" s="1"/>
  <c r="K2436" i="3"/>
  <c r="J2436" i="3"/>
  <c r="F2436" i="3"/>
  <c r="H2436" i="3" s="1"/>
  <c r="K2435" i="3"/>
  <c r="J2435" i="3"/>
  <c r="F2435" i="3"/>
  <c r="H2435" i="3" s="1"/>
  <c r="K2434" i="3"/>
  <c r="J2434" i="3"/>
  <c r="F2434" i="3"/>
  <c r="H2434" i="3" s="1"/>
  <c r="K2433" i="3"/>
  <c r="J2433" i="3"/>
  <c r="F2433" i="3"/>
  <c r="H2433" i="3" s="1"/>
  <c r="K2432" i="3"/>
  <c r="J2432" i="3"/>
  <c r="F2432" i="3"/>
  <c r="H2432" i="3" s="1"/>
  <c r="K2431" i="3"/>
  <c r="J2431" i="3"/>
  <c r="F2431" i="3"/>
  <c r="H2431" i="3" s="1"/>
  <c r="K2430" i="3"/>
  <c r="J2430" i="3"/>
  <c r="F2430" i="3"/>
  <c r="H2430" i="3" s="1"/>
  <c r="K2429" i="3"/>
  <c r="J2429" i="3"/>
  <c r="F2429" i="3"/>
  <c r="H2429" i="3" s="1"/>
  <c r="K2428" i="3"/>
  <c r="J2428" i="3"/>
  <c r="F2428" i="3"/>
  <c r="H2428" i="3" s="1"/>
  <c r="K2427" i="3"/>
  <c r="J2427" i="3"/>
  <c r="F2427" i="3"/>
  <c r="H2427" i="3" s="1"/>
  <c r="K2426" i="3"/>
  <c r="J2426" i="3"/>
  <c r="F2426" i="3"/>
  <c r="H2426" i="3" s="1"/>
  <c r="K2425" i="3"/>
  <c r="J2425" i="3"/>
  <c r="F2425" i="3"/>
  <c r="H2425" i="3" s="1"/>
  <c r="K2424" i="3"/>
  <c r="J2424" i="3"/>
  <c r="F2424" i="3"/>
  <c r="H2424" i="3" s="1"/>
  <c r="K2423" i="3"/>
  <c r="J2423" i="3"/>
  <c r="F2423" i="3"/>
  <c r="H2423" i="3" s="1"/>
  <c r="K2422" i="3"/>
  <c r="J2422" i="3"/>
  <c r="F2422" i="3"/>
  <c r="H2422" i="3" s="1"/>
  <c r="K2421" i="3"/>
  <c r="J2421" i="3"/>
  <c r="F2421" i="3"/>
  <c r="H2421" i="3" s="1"/>
  <c r="K2420" i="3"/>
  <c r="J2420" i="3"/>
  <c r="F2420" i="3"/>
  <c r="H2420" i="3" s="1"/>
  <c r="K2419" i="3"/>
  <c r="J2419" i="3"/>
  <c r="F2419" i="3"/>
  <c r="H2419" i="3" s="1"/>
  <c r="K2418" i="3"/>
  <c r="J2418" i="3"/>
  <c r="F2418" i="3"/>
  <c r="H2418" i="3" s="1"/>
  <c r="K2417" i="3"/>
  <c r="J2417" i="3"/>
  <c r="F2417" i="3"/>
  <c r="H2417" i="3" s="1"/>
  <c r="K2416" i="3"/>
  <c r="J2416" i="3"/>
  <c r="F2416" i="3"/>
  <c r="H2416" i="3" s="1"/>
  <c r="K2415" i="3"/>
  <c r="J2415" i="3"/>
  <c r="F2415" i="3"/>
  <c r="H2415" i="3" s="1"/>
  <c r="K2414" i="3"/>
  <c r="J2414" i="3"/>
  <c r="F2414" i="3"/>
  <c r="H2414" i="3" s="1"/>
  <c r="K2413" i="3"/>
  <c r="J2413" i="3"/>
  <c r="F2413" i="3"/>
  <c r="H2413" i="3" s="1"/>
  <c r="K2412" i="3"/>
  <c r="J2412" i="3"/>
  <c r="F2412" i="3"/>
  <c r="H2412" i="3" s="1"/>
  <c r="K2411" i="3"/>
  <c r="J2411" i="3"/>
  <c r="F2411" i="3"/>
  <c r="H2411" i="3" s="1"/>
  <c r="K2410" i="3"/>
  <c r="J2410" i="3"/>
  <c r="F2410" i="3"/>
  <c r="H2410" i="3" s="1"/>
  <c r="K2409" i="3"/>
  <c r="J2409" i="3"/>
  <c r="F2409" i="3"/>
  <c r="H2409" i="3" s="1"/>
  <c r="K2408" i="3"/>
  <c r="J2408" i="3"/>
  <c r="F2408" i="3"/>
  <c r="H2408" i="3" s="1"/>
  <c r="K2407" i="3"/>
  <c r="J2407" i="3"/>
  <c r="F2407" i="3"/>
  <c r="H2407" i="3" s="1"/>
  <c r="K2406" i="3"/>
  <c r="J2406" i="3"/>
  <c r="F2406" i="3"/>
  <c r="H2406" i="3" s="1"/>
  <c r="K2405" i="3"/>
  <c r="J2405" i="3"/>
  <c r="F2405" i="3"/>
  <c r="H2405" i="3" s="1"/>
  <c r="K2404" i="3"/>
  <c r="J2404" i="3"/>
  <c r="F2404" i="3"/>
  <c r="H2404" i="3" s="1"/>
  <c r="K2403" i="3"/>
  <c r="J2403" i="3"/>
  <c r="F2403" i="3"/>
  <c r="H2403" i="3" s="1"/>
  <c r="K2402" i="3"/>
  <c r="J2402" i="3"/>
  <c r="F2402" i="3"/>
  <c r="H2402" i="3" s="1"/>
  <c r="K2401" i="3"/>
  <c r="J2401" i="3"/>
  <c r="F2401" i="3"/>
  <c r="H2401" i="3" s="1"/>
  <c r="K2400" i="3"/>
  <c r="J2400" i="3"/>
  <c r="F2400" i="3"/>
  <c r="H2400" i="3" s="1"/>
  <c r="K2399" i="3"/>
  <c r="J2399" i="3"/>
  <c r="F2399" i="3"/>
  <c r="H2399" i="3" s="1"/>
  <c r="K2398" i="3"/>
  <c r="J2398" i="3"/>
  <c r="F2398" i="3"/>
  <c r="H2398" i="3" s="1"/>
  <c r="K2397" i="3"/>
  <c r="J2397" i="3"/>
  <c r="F2397" i="3"/>
  <c r="H2397" i="3" s="1"/>
  <c r="K2396" i="3"/>
  <c r="J2396" i="3"/>
  <c r="F2396" i="3"/>
  <c r="H2396" i="3" s="1"/>
  <c r="K2395" i="3"/>
  <c r="J2395" i="3"/>
  <c r="F2395" i="3"/>
  <c r="H2395" i="3" s="1"/>
  <c r="K2394" i="3"/>
  <c r="J2394" i="3"/>
  <c r="F2394" i="3"/>
  <c r="H2394" i="3" s="1"/>
  <c r="K2393" i="3"/>
  <c r="J2393" i="3"/>
  <c r="F2393" i="3"/>
  <c r="H2393" i="3" s="1"/>
  <c r="K2392" i="3"/>
  <c r="J2392" i="3"/>
  <c r="F2392" i="3"/>
  <c r="H2392" i="3" s="1"/>
  <c r="K2391" i="3"/>
  <c r="J2391" i="3"/>
  <c r="F2391" i="3"/>
  <c r="H2391" i="3" s="1"/>
  <c r="K2390" i="3"/>
  <c r="J2390" i="3"/>
  <c r="F2390" i="3"/>
  <c r="H2390" i="3" s="1"/>
  <c r="K2389" i="3"/>
  <c r="J2389" i="3"/>
  <c r="F2389" i="3"/>
  <c r="H2389" i="3" s="1"/>
  <c r="K2388" i="3"/>
  <c r="J2388" i="3"/>
  <c r="F2388" i="3"/>
  <c r="H2388" i="3" s="1"/>
  <c r="K2387" i="3"/>
  <c r="J2387" i="3"/>
  <c r="F2387" i="3"/>
  <c r="H2387" i="3" s="1"/>
  <c r="K2386" i="3"/>
  <c r="J2386" i="3"/>
  <c r="F2386" i="3"/>
  <c r="H2386" i="3" s="1"/>
  <c r="K2385" i="3"/>
  <c r="J2385" i="3"/>
  <c r="F2385" i="3"/>
  <c r="H2385" i="3" s="1"/>
  <c r="K2384" i="3"/>
  <c r="J2384" i="3"/>
  <c r="F2384" i="3"/>
  <c r="H2384" i="3" s="1"/>
  <c r="K2383" i="3"/>
  <c r="J2383" i="3"/>
  <c r="F2383" i="3"/>
  <c r="H2383" i="3" s="1"/>
  <c r="K2382" i="3"/>
  <c r="J2382" i="3"/>
  <c r="F2382" i="3"/>
  <c r="H2382" i="3" s="1"/>
  <c r="K2381" i="3"/>
  <c r="J2381" i="3"/>
  <c r="F2381" i="3"/>
  <c r="H2381" i="3" s="1"/>
  <c r="K2380" i="3"/>
  <c r="J2380" i="3"/>
  <c r="F2380" i="3"/>
  <c r="H2380" i="3" s="1"/>
  <c r="K2379" i="3"/>
  <c r="J2379" i="3"/>
  <c r="F2379" i="3"/>
  <c r="H2379" i="3" s="1"/>
  <c r="K2378" i="3"/>
  <c r="J2378" i="3"/>
  <c r="F2378" i="3"/>
  <c r="H2378" i="3" s="1"/>
  <c r="K2377" i="3"/>
  <c r="J2377" i="3"/>
  <c r="F2377" i="3"/>
  <c r="H2377" i="3" s="1"/>
  <c r="K2376" i="3"/>
  <c r="J2376" i="3"/>
  <c r="F2376" i="3"/>
  <c r="H2376" i="3" s="1"/>
  <c r="K2375" i="3"/>
  <c r="J2375" i="3"/>
  <c r="F2375" i="3"/>
  <c r="H2375" i="3" s="1"/>
  <c r="K2374" i="3"/>
  <c r="J2374" i="3"/>
  <c r="F2374" i="3"/>
  <c r="H2374" i="3" s="1"/>
  <c r="K2373" i="3"/>
  <c r="J2373" i="3"/>
  <c r="F2373" i="3"/>
  <c r="H2373" i="3" s="1"/>
  <c r="K2372" i="3"/>
  <c r="J2372" i="3"/>
  <c r="F2372" i="3"/>
  <c r="H2372" i="3" s="1"/>
  <c r="K2371" i="3"/>
  <c r="J2371" i="3"/>
  <c r="F2371" i="3"/>
  <c r="H2371" i="3" s="1"/>
  <c r="K2370" i="3"/>
  <c r="J2370" i="3"/>
  <c r="F2370" i="3"/>
  <c r="H2370" i="3" s="1"/>
  <c r="K2369" i="3"/>
  <c r="J2369" i="3"/>
  <c r="F2369" i="3"/>
  <c r="H2369" i="3" s="1"/>
  <c r="K2368" i="3"/>
  <c r="J2368" i="3"/>
  <c r="F2368" i="3"/>
  <c r="H2368" i="3" s="1"/>
  <c r="K2367" i="3"/>
  <c r="J2367" i="3"/>
  <c r="F2367" i="3"/>
  <c r="H2367" i="3" s="1"/>
  <c r="K2366" i="3"/>
  <c r="J2366" i="3"/>
  <c r="F2366" i="3"/>
  <c r="H2366" i="3" s="1"/>
  <c r="K2365" i="3"/>
  <c r="J2365" i="3"/>
  <c r="F2365" i="3"/>
  <c r="H2365" i="3" s="1"/>
  <c r="K2364" i="3"/>
  <c r="J2364" i="3"/>
  <c r="F2364" i="3"/>
  <c r="H2364" i="3" s="1"/>
  <c r="K2363" i="3"/>
  <c r="J2363" i="3"/>
  <c r="F2363" i="3"/>
  <c r="H2363" i="3" s="1"/>
  <c r="K2362" i="3"/>
  <c r="J2362" i="3"/>
  <c r="F2362" i="3"/>
  <c r="H2362" i="3" s="1"/>
  <c r="K2361" i="3"/>
  <c r="J2361" i="3"/>
  <c r="F2361" i="3"/>
  <c r="H2361" i="3" s="1"/>
  <c r="K2360" i="3"/>
  <c r="J2360" i="3"/>
  <c r="F2360" i="3"/>
  <c r="H2360" i="3" s="1"/>
  <c r="K2359" i="3"/>
  <c r="J2359" i="3"/>
  <c r="F2359" i="3"/>
  <c r="H2359" i="3" s="1"/>
  <c r="K2358" i="3"/>
  <c r="J2358" i="3"/>
  <c r="F2358" i="3"/>
  <c r="H2358" i="3" s="1"/>
  <c r="K2357" i="3"/>
  <c r="J2357" i="3"/>
  <c r="F2357" i="3"/>
  <c r="H2357" i="3" s="1"/>
  <c r="K2356" i="3"/>
  <c r="J2356" i="3"/>
  <c r="F2356" i="3"/>
  <c r="H2356" i="3" s="1"/>
  <c r="K2355" i="3"/>
  <c r="J2355" i="3"/>
  <c r="F2355" i="3"/>
  <c r="H2355" i="3" s="1"/>
  <c r="K2354" i="3"/>
  <c r="J2354" i="3"/>
  <c r="F2354" i="3"/>
  <c r="H2354" i="3" s="1"/>
  <c r="K2353" i="3"/>
  <c r="J2353" i="3"/>
  <c r="F2353" i="3"/>
  <c r="H2353" i="3" s="1"/>
  <c r="K2352" i="3"/>
  <c r="J2352" i="3"/>
  <c r="F2352" i="3"/>
  <c r="H2352" i="3" s="1"/>
  <c r="K2351" i="3"/>
  <c r="J2351" i="3"/>
  <c r="F2351" i="3"/>
  <c r="H2351" i="3" s="1"/>
  <c r="K2350" i="3"/>
  <c r="J2350" i="3"/>
  <c r="F2350" i="3"/>
  <c r="H2350" i="3" s="1"/>
  <c r="K2349" i="3"/>
  <c r="J2349" i="3"/>
  <c r="F2349" i="3"/>
  <c r="H2349" i="3" s="1"/>
  <c r="K2348" i="3"/>
  <c r="J2348" i="3"/>
  <c r="F2348" i="3"/>
  <c r="H2348" i="3" s="1"/>
  <c r="K2347" i="3"/>
  <c r="J2347" i="3"/>
  <c r="F2347" i="3"/>
  <c r="H2347" i="3" s="1"/>
  <c r="K2346" i="3"/>
  <c r="J2346" i="3"/>
  <c r="F2346" i="3"/>
  <c r="H2346" i="3" s="1"/>
  <c r="K2345" i="3"/>
  <c r="J2345" i="3"/>
  <c r="F2345" i="3"/>
  <c r="H2345" i="3" s="1"/>
  <c r="K2344" i="3"/>
  <c r="J2344" i="3"/>
  <c r="F2344" i="3"/>
  <c r="H2344" i="3" s="1"/>
  <c r="K2343" i="3"/>
  <c r="J2343" i="3"/>
  <c r="F2343" i="3"/>
  <c r="H2343" i="3" s="1"/>
  <c r="K2342" i="3"/>
  <c r="J2342" i="3"/>
  <c r="F2342" i="3"/>
  <c r="H2342" i="3" s="1"/>
  <c r="K2341" i="3"/>
  <c r="J2341" i="3"/>
  <c r="F2341" i="3"/>
  <c r="H2341" i="3" s="1"/>
  <c r="K2340" i="3"/>
  <c r="J2340" i="3"/>
  <c r="F2340" i="3"/>
  <c r="H2340" i="3" s="1"/>
  <c r="K2339" i="3"/>
  <c r="J2339" i="3"/>
  <c r="F2339" i="3"/>
  <c r="H2339" i="3" s="1"/>
  <c r="K2338" i="3"/>
  <c r="J2338" i="3"/>
  <c r="F2338" i="3"/>
  <c r="H2338" i="3" s="1"/>
  <c r="K2337" i="3"/>
  <c r="J2337" i="3"/>
  <c r="F2337" i="3"/>
  <c r="H2337" i="3" s="1"/>
  <c r="K2336" i="3"/>
  <c r="J2336" i="3"/>
  <c r="F2336" i="3"/>
  <c r="H2336" i="3" s="1"/>
  <c r="K2335" i="3"/>
  <c r="J2335" i="3"/>
  <c r="F2335" i="3"/>
  <c r="H2335" i="3" s="1"/>
  <c r="K2334" i="3"/>
  <c r="J2334" i="3"/>
  <c r="F2334" i="3"/>
  <c r="H2334" i="3" s="1"/>
  <c r="K2333" i="3"/>
  <c r="J2333" i="3"/>
  <c r="F2333" i="3"/>
  <c r="H2333" i="3" s="1"/>
  <c r="K2332" i="3"/>
  <c r="J2332" i="3"/>
  <c r="F2332" i="3"/>
  <c r="H2332" i="3" s="1"/>
  <c r="K2331" i="3"/>
  <c r="J2331" i="3"/>
  <c r="F2331" i="3"/>
  <c r="H2331" i="3" s="1"/>
  <c r="K2330" i="3"/>
  <c r="J2330" i="3"/>
  <c r="F2330" i="3"/>
  <c r="H2330" i="3" s="1"/>
  <c r="K2329" i="3"/>
  <c r="J2329" i="3"/>
  <c r="F2329" i="3"/>
  <c r="H2329" i="3" s="1"/>
  <c r="K2328" i="3"/>
  <c r="J2328" i="3"/>
  <c r="F2328" i="3"/>
  <c r="H2328" i="3" s="1"/>
  <c r="K2327" i="3"/>
  <c r="J2327" i="3"/>
  <c r="F2327" i="3"/>
  <c r="H2327" i="3" s="1"/>
  <c r="K2326" i="3"/>
  <c r="J2326" i="3"/>
  <c r="F2326" i="3"/>
  <c r="H2326" i="3" s="1"/>
  <c r="K2325" i="3"/>
  <c r="J2325" i="3"/>
  <c r="F2325" i="3"/>
  <c r="H2325" i="3" s="1"/>
  <c r="K2324" i="3"/>
  <c r="J2324" i="3"/>
  <c r="F2324" i="3"/>
  <c r="H2324" i="3" s="1"/>
  <c r="K2323" i="3"/>
  <c r="J2323" i="3"/>
  <c r="F2323" i="3"/>
  <c r="H2323" i="3" s="1"/>
  <c r="K2322" i="3"/>
  <c r="J2322" i="3"/>
  <c r="F2322" i="3"/>
  <c r="H2322" i="3" s="1"/>
  <c r="K2321" i="3"/>
  <c r="J2321" i="3"/>
  <c r="F2321" i="3"/>
  <c r="H2321" i="3" s="1"/>
  <c r="K2320" i="3"/>
  <c r="J2320" i="3"/>
  <c r="F2320" i="3"/>
  <c r="H2320" i="3" s="1"/>
  <c r="K2319" i="3"/>
  <c r="J2319" i="3"/>
  <c r="F2319" i="3"/>
  <c r="H2319" i="3" s="1"/>
  <c r="K2318" i="3"/>
  <c r="J2318" i="3"/>
  <c r="F2318" i="3"/>
  <c r="H2318" i="3" s="1"/>
  <c r="K2317" i="3"/>
  <c r="J2317" i="3"/>
  <c r="F2317" i="3"/>
  <c r="H2317" i="3" s="1"/>
  <c r="K2316" i="3"/>
  <c r="J2316" i="3"/>
  <c r="F2316" i="3"/>
  <c r="H2316" i="3" s="1"/>
  <c r="K2315" i="3"/>
  <c r="J2315" i="3"/>
  <c r="F2315" i="3"/>
  <c r="H2315" i="3" s="1"/>
  <c r="K2314" i="3"/>
  <c r="J2314" i="3"/>
  <c r="F2314" i="3"/>
  <c r="H2314" i="3" s="1"/>
  <c r="K2313" i="3"/>
  <c r="J2313" i="3"/>
  <c r="F2313" i="3"/>
  <c r="H2313" i="3" s="1"/>
  <c r="K2312" i="3"/>
  <c r="J2312" i="3"/>
  <c r="F2312" i="3"/>
  <c r="H2312" i="3" s="1"/>
  <c r="K2311" i="3"/>
  <c r="J2311" i="3"/>
  <c r="F2311" i="3"/>
  <c r="H2311" i="3" s="1"/>
  <c r="K2310" i="3"/>
  <c r="J2310" i="3"/>
  <c r="F2310" i="3"/>
  <c r="H2310" i="3" s="1"/>
  <c r="K2309" i="3"/>
  <c r="J2309" i="3"/>
  <c r="F2309" i="3"/>
  <c r="H2309" i="3" s="1"/>
  <c r="K2308" i="3"/>
  <c r="J2308" i="3"/>
  <c r="F2308" i="3"/>
  <c r="H2308" i="3" s="1"/>
  <c r="K2307" i="3"/>
  <c r="J2307" i="3"/>
  <c r="F2307" i="3"/>
  <c r="H2307" i="3" s="1"/>
  <c r="K2306" i="3"/>
  <c r="J2306" i="3"/>
  <c r="F2306" i="3"/>
  <c r="H2306" i="3" s="1"/>
  <c r="K2305" i="3"/>
  <c r="J2305" i="3"/>
  <c r="F2305" i="3"/>
  <c r="H2305" i="3" s="1"/>
  <c r="K2304" i="3"/>
  <c r="J2304" i="3"/>
  <c r="F2304" i="3"/>
  <c r="H2304" i="3" s="1"/>
  <c r="K2303" i="3"/>
  <c r="J2303" i="3"/>
  <c r="F2303" i="3"/>
  <c r="H2303" i="3" s="1"/>
  <c r="K2302" i="3"/>
  <c r="J2302" i="3"/>
  <c r="F2302" i="3"/>
  <c r="H2302" i="3" s="1"/>
  <c r="K2301" i="3"/>
  <c r="J2301" i="3"/>
  <c r="F2301" i="3"/>
  <c r="H2301" i="3" s="1"/>
  <c r="K2300" i="3"/>
  <c r="J2300" i="3"/>
  <c r="F2300" i="3"/>
  <c r="H2300" i="3" s="1"/>
  <c r="K2299" i="3"/>
  <c r="J2299" i="3"/>
  <c r="F2299" i="3"/>
  <c r="H2299" i="3" s="1"/>
  <c r="K2298" i="3"/>
  <c r="J2298" i="3"/>
  <c r="F2298" i="3"/>
  <c r="H2298" i="3" s="1"/>
  <c r="K2297" i="3"/>
  <c r="J2297" i="3"/>
  <c r="F2297" i="3"/>
  <c r="H2297" i="3" s="1"/>
  <c r="K2296" i="3"/>
  <c r="J2296" i="3"/>
  <c r="F2296" i="3"/>
  <c r="H2296" i="3" s="1"/>
  <c r="K2295" i="3"/>
  <c r="J2295" i="3"/>
  <c r="F2295" i="3"/>
  <c r="H2295" i="3" s="1"/>
  <c r="K2294" i="3"/>
  <c r="J2294" i="3"/>
  <c r="F2294" i="3"/>
  <c r="H2294" i="3" s="1"/>
  <c r="K2293" i="3"/>
  <c r="J2293" i="3"/>
  <c r="F2293" i="3"/>
  <c r="H2293" i="3" s="1"/>
  <c r="K2292" i="3"/>
  <c r="J2292" i="3"/>
  <c r="F2292" i="3"/>
  <c r="H2292" i="3" s="1"/>
  <c r="K2291" i="3"/>
  <c r="J2291" i="3"/>
  <c r="F2291" i="3"/>
  <c r="H2291" i="3" s="1"/>
  <c r="K2290" i="3"/>
  <c r="J2290" i="3"/>
  <c r="F2290" i="3"/>
  <c r="H2290" i="3" s="1"/>
  <c r="K2289" i="3"/>
  <c r="J2289" i="3"/>
  <c r="F2289" i="3"/>
  <c r="H2289" i="3" s="1"/>
  <c r="K2288" i="3"/>
  <c r="J2288" i="3"/>
  <c r="F2288" i="3"/>
  <c r="H2288" i="3" s="1"/>
  <c r="K2287" i="3"/>
  <c r="J2287" i="3"/>
  <c r="F2287" i="3"/>
  <c r="H2287" i="3" s="1"/>
  <c r="K2286" i="3"/>
  <c r="J2286" i="3"/>
  <c r="F2286" i="3"/>
  <c r="H2286" i="3" s="1"/>
  <c r="K2285" i="3"/>
  <c r="J2285" i="3"/>
  <c r="F2285" i="3"/>
  <c r="H2285" i="3" s="1"/>
  <c r="K2284" i="3"/>
  <c r="J2284" i="3"/>
  <c r="F2284" i="3"/>
  <c r="H2284" i="3" s="1"/>
  <c r="K2283" i="3"/>
  <c r="J2283" i="3"/>
  <c r="F2283" i="3"/>
  <c r="H2283" i="3" s="1"/>
  <c r="K2282" i="3"/>
  <c r="J2282" i="3"/>
  <c r="F2282" i="3"/>
  <c r="H2282" i="3" s="1"/>
  <c r="K2281" i="3"/>
  <c r="J2281" i="3"/>
  <c r="F2281" i="3"/>
  <c r="H2281" i="3" s="1"/>
  <c r="K2280" i="3"/>
  <c r="J2280" i="3"/>
  <c r="F2280" i="3"/>
  <c r="H2280" i="3" s="1"/>
  <c r="K2279" i="3"/>
  <c r="J2279" i="3"/>
  <c r="F2279" i="3"/>
  <c r="H2279" i="3" s="1"/>
  <c r="K2278" i="3"/>
  <c r="J2278" i="3"/>
  <c r="F2278" i="3"/>
  <c r="H2278" i="3" s="1"/>
  <c r="K2277" i="3"/>
  <c r="J2277" i="3"/>
  <c r="F2277" i="3"/>
  <c r="H2277" i="3" s="1"/>
  <c r="K2276" i="3"/>
  <c r="J2276" i="3"/>
  <c r="F2276" i="3"/>
  <c r="H2276" i="3" s="1"/>
  <c r="K2275" i="3"/>
  <c r="J2275" i="3"/>
  <c r="F2275" i="3"/>
  <c r="H2275" i="3" s="1"/>
  <c r="K2274" i="3"/>
  <c r="J2274" i="3"/>
  <c r="F2274" i="3"/>
  <c r="H2274" i="3" s="1"/>
  <c r="K2273" i="3"/>
  <c r="J2273" i="3"/>
  <c r="F2273" i="3"/>
  <c r="H2273" i="3" s="1"/>
  <c r="K2272" i="3"/>
  <c r="J2272" i="3"/>
  <c r="F2272" i="3"/>
  <c r="H2272" i="3" s="1"/>
  <c r="K2271" i="3"/>
  <c r="J2271" i="3"/>
  <c r="F2271" i="3"/>
  <c r="H2271" i="3" s="1"/>
  <c r="K2270" i="3"/>
  <c r="J2270" i="3"/>
  <c r="F2270" i="3"/>
  <c r="H2270" i="3" s="1"/>
  <c r="K2269" i="3"/>
  <c r="J2269" i="3"/>
  <c r="F2269" i="3"/>
  <c r="H2269" i="3" s="1"/>
  <c r="K2268" i="3"/>
  <c r="J2268" i="3"/>
  <c r="F2268" i="3"/>
  <c r="H2268" i="3" s="1"/>
  <c r="K2267" i="3"/>
  <c r="J2267" i="3"/>
  <c r="F2267" i="3"/>
  <c r="H2267" i="3" s="1"/>
  <c r="K2266" i="3"/>
  <c r="J2266" i="3"/>
  <c r="F2266" i="3"/>
  <c r="H2266" i="3" s="1"/>
  <c r="K2265" i="3"/>
  <c r="J2265" i="3"/>
  <c r="F2265" i="3"/>
  <c r="H2265" i="3" s="1"/>
  <c r="K2264" i="3"/>
  <c r="J2264" i="3"/>
  <c r="F2264" i="3"/>
  <c r="H2264" i="3" s="1"/>
  <c r="K2263" i="3"/>
  <c r="J2263" i="3"/>
  <c r="F2263" i="3"/>
  <c r="H2263" i="3" s="1"/>
  <c r="K2262" i="3"/>
  <c r="J2262" i="3"/>
  <c r="F2262" i="3"/>
  <c r="H2262" i="3" s="1"/>
  <c r="K2261" i="3"/>
  <c r="J2261" i="3"/>
  <c r="F2261" i="3"/>
  <c r="H2261" i="3" s="1"/>
  <c r="K2260" i="3"/>
  <c r="J2260" i="3"/>
  <c r="F2260" i="3"/>
  <c r="H2260" i="3" s="1"/>
  <c r="K2259" i="3"/>
  <c r="J2259" i="3"/>
  <c r="F2259" i="3"/>
  <c r="H2259" i="3" s="1"/>
  <c r="K2258" i="3"/>
  <c r="J2258" i="3"/>
  <c r="F2258" i="3"/>
  <c r="H2258" i="3" s="1"/>
  <c r="K2257" i="3"/>
  <c r="J2257" i="3"/>
  <c r="F2257" i="3"/>
  <c r="H2257" i="3" s="1"/>
  <c r="K2256" i="3"/>
  <c r="J2256" i="3"/>
  <c r="F2256" i="3"/>
  <c r="H2256" i="3" s="1"/>
  <c r="K2255" i="3"/>
  <c r="J2255" i="3"/>
  <c r="F2255" i="3"/>
  <c r="H2255" i="3" s="1"/>
  <c r="K2254" i="3"/>
  <c r="J2254" i="3"/>
  <c r="F2254" i="3"/>
  <c r="H2254" i="3" s="1"/>
  <c r="K2253" i="3"/>
  <c r="J2253" i="3"/>
  <c r="F2253" i="3"/>
  <c r="H2253" i="3" s="1"/>
  <c r="K2252" i="3"/>
  <c r="J2252" i="3"/>
  <c r="F2252" i="3"/>
  <c r="H2252" i="3" s="1"/>
  <c r="K2251" i="3"/>
  <c r="J2251" i="3"/>
  <c r="F2251" i="3"/>
  <c r="H2251" i="3" s="1"/>
  <c r="K2250" i="3"/>
  <c r="J2250" i="3"/>
  <c r="F2250" i="3"/>
  <c r="H2250" i="3" s="1"/>
  <c r="K2249" i="3"/>
  <c r="J2249" i="3"/>
  <c r="F2249" i="3"/>
  <c r="H2249" i="3" s="1"/>
  <c r="K2248" i="3"/>
  <c r="J2248" i="3"/>
  <c r="F2248" i="3"/>
  <c r="H2248" i="3" s="1"/>
  <c r="K2247" i="3"/>
  <c r="J2247" i="3"/>
  <c r="F2247" i="3"/>
  <c r="H2247" i="3" s="1"/>
  <c r="K2246" i="3"/>
  <c r="J2246" i="3"/>
  <c r="F2246" i="3"/>
  <c r="H2246" i="3" s="1"/>
  <c r="K2245" i="3"/>
  <c r="J2245" i="3"/>
  <c r="F2245" i="3"/>
  <c r="H2245" i="3" s="1"/>
  <c r="K2244" i="3"/>
  <c r="J2244" i="3"/>
  <c r="F2244" i="3"/>
  <c r="H2244" i="3" s="1"/>
  <c r="K2243" i="3"/>
  <c r="J2243" i="3"/>
  <c r="F2243" i="3"/>
  <c r="H2243" i="3" s="1"/>
  <c r="K2242" i="3"/>
  <c r="J2242" i="3"/>
  <c r="F2242" i="3"/>
  <c r="H2242" i="3" s="1"/>
  <c r="K2241" i="3"/>
  <c r="J2241" i="3"/>
  <c r="F2241" i="3"/>
  <c r="H2241" i="3" s="1"/>
  <c r="K2240" i="3"/>
  <c r="J2240" i="3"/>
  <c r="F2240" i="3"/>
  <c r="H2240" i="3" s="1"/>
  <c r="K2239" i="3"/>
  <c r="J2239" i="3"/>
  <c r="F2239" i="3"/>
  <c r="H2239" i="3" s="1"/>
  <c r="K2238" i="3"/>
  <c r="J2238" i="3"/>
  <c r="F2238" i="3"/>
  <c r="H2238" i="3" s="1"/>
  <c r="K2237" i="3"/>
  <c r="J2237" i="3"/>
  <c r="F2237" i="3"/>
  <c r="H2237" i="3" s="1"/>
  <c r="K2236" i="3"/>
  <c r="J2236" i="3"/>
  <c r="F2236" i="3"/>
  <c r="H2236" i="3" s="1"/>
  <c r="K2235" i="3"/>
  <c r="J2235" i="3"/>
  <c r="F2235" i="3"/>
  <c r="H2235" i="3" s="1"/>
  <c r="K2234" i="3"/>
  <c r="J2234" i="3"/>
  <c r="F2234" i="3"/>
  <c r="H2234" i="3" s="1"/>
  <c r="K2233" i="3"/>
  <c r="J2233" i="3"/>
  <c r="F2233" i="3"/>
  <c r="H2233" i="3" s="1"/>
  <c r="K2232" i="3"/>
  <c r="J2232" i="3"/>
  <c r="F2232" i="3"/>
  <c r="H2232" i="3" s="1"/>
  <c r="K2231" i="3"/>
  <c r="J2231" i="3"/>
  <c r="F2231" i="3"/>
  <c r="H2231" i="3" s="1"/>
  <c r="K2230" i="3"/>
  <c r="J2230" i="3"/>
  <c r="F2230" i="3"/>
  <c r="H2230" i="3" s="1"/>
  <c r="K2229" i="3"/>
  <c r="J2229" i="3"/>
  <c r="F2229" i="3"/>
  <c r="H2229" i="3" s="1"/>
  <c r="K2228" i="3"/>
  <c r="J2228" i="3"/>
  <c r="F2228" i="3"/>
  <c r="H2228" i="3" s="1"/>
  <c r="K2227" i="3"/>
  <c r="J2227" i="3"/>
  <c r="F2227" i="3"/>
  <c r="H2227" i="3" s="1"/>
  <c r="K2226" i="3"/>
  <c r="J2226" i="3"/>
  <c r="F2226" i="3"/>
  <c r="H2226" i="3" s="1"/>
  <c r="K2225" i="3"/>
  <c r="J2225" i="3"/>
  <c r="F2225" i="3"/>
  <c r="H2225" i="3" s="1"/>
  <c r="K2224" i="3"/>
  <c r="J2224" i="3"/>
  <c r="F2224" i="3"/>
  <c r="H2224" i="3" s="1"/>
  <c r="K2223" i="3"/>
  <c r="J2223" i="3"/>
  <c r="F2223" i="3"/>
  <c r="H2223" i="3" s="1"/>
  <c r="K2222" i="3"/>
  <c r="J2222" i="3"/>
  <c r="F2222" i="3"/>
  <c r="H2222" i="3" s="1"/>
  <c r="K2221" i="3"/>
  <c r="J2221" i="3"/>
  <c r="F2221" i="3"/>
  <c r="H2221" i="3" s="1"/>
  <c r="K2220" i="3"/>
  <c r="J2220" i="3"/>
  <c r="F2220" i="3"/>
  <c r="H2220" i="3" s="1"/>
  <c r="K2219" i="3"/>
  <c r="J2219" i="3"/>
  <c r="F2219" i="3"/>
  <c r="H2219" i="3" s="1"/>
  <c r="K2218" i="3"/>
  <c r="J2218" i="3"/>
  <c r="F2218" i="3"/>
  <c r="H2218" i="3" s="1"/>
  <c r="K2217" i="3"/>
  <c r="J2217" i="3"/>
  <c r="F2217" i="3"/>
  <c r="H2217" i="3" s="1"/>
  <c r="K2216" i="3"/>
  <c r="J2216" i="3"/>
  <c r="F2216" i="3"/>
  <c r="H2216" i="3" s="1"/>
  <c r="K2215" i="3"/>
  <c r="J2215" i="3"/>
  <c r="F2215" i="3"/>
  <c r="H2215" i="3" s="1"/>
  <c r="K2214" i="3"/>
  <c r="J2214" i="3"/>
  <c r="F2214" i="3"/>
  <c r="H2214" i="3" s="1"/>
  <c r="K2213" i="3"/>
  <c r="J2213" i="3"/>
  <c r="F2213" i="3"/>
  <c r="H2213" i="3" s="1"/>
  <c r="K2212" i="3"/>
  <c r="J2212" i="3"/>
  <c r="F2212" i="3"/>
  <c r="H2212" i="3" s="1"/>
  <c r="K2211" i="3"/>
  <c r="J2211" i="3"/>
  <c r="F2211" i="3"/>
  <c r="H2211" i="3" s="1"/>
  <c r="K2210" i="3"/>
  <c r="J2210" i="3"/>
  <c r="F2210" i="3"/>
  <c r="H2210" i="3" s="1"/>
  <c r="K2209" i="3"/>
  <c r="J2209" i="3"/>
  <c r="F2209" i="3"/>
  <c r="H2209" i="3" s="1"/>
  <c r="K2208" i="3"/>
  <c r="J2208" i="3"/>
  <c r="F2208" i="3"/>
  <c r="H2208" i="3" s="1"/>
  <c r="K2207" i="3"/>
  <c r="J2207" i="3"/>
  <c r="F2207" i="3"/>
  <c r="H2207" i="3" s="1"/>
  <c r="K2206" i="3"/>
  <c r="J2206" i="3"/>
  <c r="F2206" i="3"/>
  <c r="H2206" i="3" s="1"/>
  <c r="K2205" i="3"/>
  <c r="J2205" i="3"/>
  <c r="F2205" i="3"/>
  <c r="H2205" i="3" s="1"/>
  <c r="K2204" i="3"/>
  <c r="J2204" i="3"/>
  <c r="F2204" i="3"/>
  <c r="H2204" i="3" s="1"/>
  <c r="K2203" i="3"/>
  <c r="J2203" i="3"/>
  <c r="F2203" i="3"/>
  <c r="H2203" i="3" s="1"/>
  <c r="K2202" i="3"/>
  <c r="J2202" i="3"/>
  <c r="F2202" i="3"/>
  <c r="H2202" i="3" s="1"/>
  <c r="K2201" i="3"/>
  <c r="J2201" i="3"/>
  <c r="F2201" i="3"/>
  <c r="H2201" i="3" s="1"/>
  <c r="K2200" i="3"/>
  <c r="J2200" i="3"/>
  <c r="F2200" i="3"/>
  <c r="H2200" i="3" s="1"/>
  <c r="K2199" i="3"/>
  <c r="J2199" i="3"/>
  <c r="F2199" i="3"/>
  <c r="H2199" i="3" s="1"/>
  <c r="K2198" i="3"/>
  <c r="J2198" i="3"/>
  <c r="F2198" i="3"/>
  <c r="H2198" i="3" s="1"/>
  <c r="K2197" i="3"/>
  <c r="J2197" i="3"/>
  <c r="F2197" i="3"/>
  <c r="H2197" i="3" s="1"/>
  <c r="K2196" i="3"/>
  <c r="J2196" i="3"/>
  <c r="F2196" i="3"/>
  <c r="H2196" i="3" s="1"/>
  <c r="K2195" i="3"/>
  <c r="J2195" i="3"/>
  <c r="F2195" i="3"/>
  <c r="H2195" i="3" s="1"/>
  <c r="K2194" i="3"/>
  <c r="J2194" i="3"/>
  <c r="F2194" i="3"/>
  <c r="H2194" i="3" s="1"/>
  <c r="K2193" i="3"/>
  <c r="J2193" i="3"/>
  <c r="F2193" i="3"/>
  <c r="H2193" i="3" s="1"/>
  <c r="K2192" i="3"/>
  <c r="J2192" i="3"/>
  <c r="F2192" i="3"/>
  <c r="H2192" i="3" s="1"/>
  <c r="K2191" i="3"/>
  <c r="J2191" i="3"/>
  <c r="F2191" i="3"/>
  <c r="H2191" i="3" s="1"/>
  <c r="K2190" i="3"/>
  <c r="J2190" i="3"/>
  <c r="F2190" i="3"/>
  <c r="H2190" i="3" s="1"/>
  <c r="K2189" i="3"/>
  <c r="J2189" i="3"/>
  <c r="F2189" i="3"/>
  <c r="H2189" i="3" s="1"/>
  <c r="K2188" i="3"/>
  <c r="J2188" i="3"/>
  <c r="F2188" i="3"/>
  <c r="H2188" i="3" s="1"/>
  <c r="K2187" i="3"/>
  <c r="J2187" i="3"/>
  <c r="F2187" i="3"/>
  <c r="H2187" i="3" s="1"/>
  <c r="K2186" i="3"/>
  <c r="J2186" i="3"/>
  <c r="F2186" i="3"/>
  <c r="H2186" i="3" s="1"/>
  <c r="K2185" i="3"/>
  <c r="J2185" i="3"/>
  <c r="F2185" i="3"/>
  <c r="H2185" i="3" s="1"/>
  <c r="K2184" i="3"/>
  <c r="J2184" i="3"/>
  <c r="F2184" i="3"/>
  <c r="H2184" i="3" s="1"/>
  <c r="K2183" i="3"/>
  <c r="J2183" i="3"/>
  <c r="F2183" i="3"/>
  <c r="H2183" i="3" s="1"/>
  <c r="K2182" i="3"/>
  <c r="J2182" i="3"/>
  <c r="F2182" i="3"/>
  <c r="H2182" i="3" s="1"/>
  <c r="K2181" i="3"/>
  <c r="J2181" i="3"/>
  <c r="F2181" i="3"/>
  <c r="H2181" i="3" s="1"/>
  <c r="K2180" i="3"/>
  <c r="J2180" i="3"/>
  <c r="F2180" i="3"/>
  <c r="H2180" i="3" s="1"/>
  <c r="K2179" i="3"/>
  <c r="J2179" i="3"/>
  <c r="F2179" i="3"/>
  <c r="H2179" i="3" s="1"/>
  <c r="K2178" i="3"/>
  <c r="J2178" i="3"/>
  <c r="F2178" i="3"/>
  <c r="H2178" i="3" s="1"/>
  <c r="K2177" i="3"/>
  <c r="J2177" i="3"/>
  <c r="F2177" i="3"/>
  <c r="H2177" i="3" s="1"/>
  <c r="K2176" i="3"/>
  <c r="J2176" i="3"/>
  <c r="F2176" i="3"/>
  <c r="H2176" i="3" s="1"/>
  <c r="K2175" i="3"/>
  <c r="J2175" i="3"/>
  <c r="F2175" i="3"/>
  <c r="H2175" i="3" s="1"/>
  <c r="K2174" i="3"/>
  <c r="J2174" i="3"/>
  <c r="F2174" i="3"/>
  <c r="H2174" i="3" s="1"/>
  <c r="K2173" i="3"/>
  <c r="J2173" i="3"/>
  <c r="F2173" i="3"/>
  <c r="H2173" i="3" s="1"/>
  <c r="K2172" i="3"/>
  <c r="J2172" i="3"/>
  <c r="F2172" i="3"/>
  <c r="H2172" i="3" s="1"/>
  <c r="K2171" i="3"/>
  <c r="J2171" i="3"/>
  <c r="F2171" i="3"/>
  <c r="H2171" i="3" s="1"/>
  <c r="K2170" i="3"/>
  <c r="J2170" i="3"/>
  <c r="F2170" i="3"/>
  <c r="H2170" i="3" s="1"/>
  <c r="K2169" i="3"/>
  <c r="J2169" i="3"/>
  <c r="F2169" i="3"/>
  <c r="H2169" i="3" s="1"/>
  <c r="K2168" i="3"/>
  <c r="J2168" i="3"/>
  <c r="F2168" i="3"/>
  <c r="H2168" i="3" s="1"/>
  <c r="K2167" i="3"/>
  <c r="J2167" i="3"/>
  <c r="F2167" i="3"/>
  <c r="H2167" i="3" s="1"/>
  <c r="K2166" i="3"/>
  <c r="J2166" i="3"/>
  <c r="F2166" i="3"/>
  <c r="H2166" i="3" s="1"/>
  <c r="K2165" i="3"/>
  <c r="J2165" i="3"/>
  <c r="F2165" i="3"/>
  <c r="H2165" i="3" s="1"/>
  <c r="K2164" i="3"/>
  <c r="J2164" i="3"/>
  <c r="F2164" i="3"/>
  <c r="H2164" i="3" s="1"/>
  <c r="K2163" i="3"/>
  <c r="J2163" i="3"/>
  <c r="F2163" i="3"/>
  <c r="H2163" i="3" s="1"/>
  <c r="K2162" i="3"/>
  <c r="J2162" i="3"/>
  <c r="F2162" i="3"/>
  <c r="H2162" i="3" s="1"/>
  <c r="K2161" i="3"/>
  <c r="J2161" i="3"/>
  <c r="F2161" i="3"/>
  <c r="H2161" i="3" s="1"/>
  <c r="K2160" i="3"/>
  <c r="J2160" i="3"/>
  <c r="F2160" i="3"/>
  <c r="H2160" i="3" s="1"/>
  <c r="K2159" i="3"/>
  <c r="J2159" i="3"/>
  <c r="F2159" i="3"/>
  <c r="H2159" i="3" s="1"/>
  <c r="K2158" i="3"/>
  <c r="J2158" i="3"/>
  <c r="F2158" i="3"/>
  <c r="H2158" i="3" s="1"/>
  <c r="K2157" i="3"/>
  <c r="J2157" i="3"/>
  <c r="F2157" i="3"/>
  <c r="H2157" i="3" s="1"/>
  <c r="K2156" i="3"/>
  <c r="J2156" i="3"/>
  <c r="F2156" i="3"/>
  <c r="H2156" i="3" s="1"/>
  <c r="K2155" i="3"/>
  <c r="J2155" i="3"/>
  <c r="F2155" i="3"/>
  <c r="H2155" i="3" s="1"/>
  <c r="K2154" i="3"/>
  <c r="J2154" i="3"/>
  <c r="F2154" i="3"/>
  <c r="H2154" i="3" s="1"/>
  <c r="K2153" i="3"/>
  <c r="J2153" i="3"/>
  <c r="F2153" i="3"/>
  <c r="H2153" i="3" s="1"/>
  <c r="K2152" i="3"/>
  <c r="J2152" i="3"/>
  <c r="F2152" i="3"/>
  <c r="H2152" i="3" s="1"/>
  <c r="K2151" i="3"/>
  <c r="J2151" i="3"/>
  <c r="F2151" i="3"/>
  <c r="H2151" i="3" s="1"/>
  <c r="K2150" i="3"/>
  <c r="J2150" i="3"/>
  <c r="F2150" i="3"/>
  <c r="H2150" i="3" s="1"/>
  <c r="K2149" i="3"/>
  <c r="J2149" i="3"/>
  <c r="F2149" i="3"/>
  <c r="H2149" i="3" s="1"/>
  <c r="K2148" i="3"/>
  <c r="J2148" i="3"/>
  <c r="F2148" i="3"/>
  <c r="H2148" i="3" s="1"/>
  <c r="K2147" i="3"/>
  <c r="J2147" i="3"/>
  <c r="F2147" i="3"/>
  <c r="H2147" i="3" s="1"/>
  <c r="K2146" i="3"/>
  <c r="J2146" i="3"/>
  <c r="F2146" i="3"/>
  <c r="H2146" i="3" s="1"/>
  <c r="K2145" i="3"/>
  <c r="J2145" i="3"/>
  <c r="F2145" i="3"/>
  <c r="H2145" i="3" s="1"/>
  <c r="K2144" i="3"/>
  <c r="J2144" i="3"/>
  <c r="F2144" i="3"/>
  <c r="H2144" i="3" s="1"/>
  <c r="K2143" i="3"/>
  <c r="J2143" i="3"/>
  <c r="F2143" i="3"/>
  <c r="H2143" i="3" s="1"/>
  <c r="K2142" i="3"/>
  <c r="J2142" i="3"/>
  <c r="F2142" i="3"/>
  <c r="H2142" i="3" s="1"/>
  <c r="K2141" i="3"/>
  <c r="J2141" i="3"/>
  <c r="F2141" i="3"/>
  <c r="H2141" i="3" s="1"/>
  <c r="K2140" i="3"/>
  <c r="J2140" i="3"/>
  <c r="F2140" i="3"/>
  <c r="H2140" i="3" s="1"/>
  <c r="K2139" i="3"/>
  <c r="J2139" i="3"/>
  <c r="F2139" i="3"/>
  <c r="H2139" i="3" s="1"/>
  <c r="K2138" i="3"/>
  <c r="J2138" i="3"/>
  <c r="F2138" i="3"/>
  <c r="H2138" i="3" s="1"/>
  <c r="K2137" i="3"/>
  <c r="J2137" i="3"/>
  <c r="F2137" i="3"/>
  <c r="H2137" i="3" s="1"/>
  <c r="K2136" i="3"/>
  <c r="J2136" i="3"/>
  <c r="F2136" i="3"/>
  <c r="H2136" i="3" s="1"/>
  <c r="K2135" i="3"/>
  <c r="J2135" i="3"/>
  <c r="F2135" i="3"/>
  <c r="H2135" i="3" s="1"/>
  <c r="K2134" i="3"/>
  <c r="J2134" i="3"/>
  <c r="F2134" i="3"/>
  <c r="H2134" i="3" s="1"/>
  <c r="K2133" i="3"/>
  <c r="J2133" i="3"/>
  <c r="F2133" i="3"/>
  <c r="H2133" i="3" s="1"/>
  <c r="K2132" i="3"/>
  <c r="J2132" i="3"/>
  <c r="F2132" i="3"/>
  <c r="H2132" i="3" s="1"/>
  <c r="K2131" i="3"/>
  <c r="J2131" i="3"/>
  <c r="F2131" i="3"/>
  <c r="H2131" i="3" s="1"/>
  <c r="K2130" i="3"/>
  <c r="J2130" i="3"/>
  <c r="F2130" i="3"/>
  <c r="H2130" i="3" s="1"/>
  <c r="K2129" i="3"/>
  <c r="J2129" i="3"/>
  <c r="F2129" i="3"/>
  <c r="H2129" i="3" s="1"/>
  <c r="K2128" i="3"/>
  <c r="J2128" i="3"/>
  <c r="F2128" i="3"/>
  <c r="H2128" i="3" s="1"/>
  <c r="K2127" i="3"/>
  <c r="J2127" i="3"/>
  <c r="F2127" i="3"/>
  <c r="H2127" i="3" s="1"/>
  <c r="K2126" i="3"/>
  <c r="J2126" i="3"/>
  <c r="F2126" i="3"/>
  <c r="H2126" i="3" s="1"/>
  <c r="K2125" i="3"/>
  <c r="J2125" i="3"/>
  <c r="F2125" i="3"/>
  <c r="H2125" i="3" s="1"/>
  <c r="K2124" i="3"/>
  <c r="J2124" i="3"/>
  <c r="F2124" i="3"/>
  <c r="H2124" i="3" s="1"/>
  <c r="K2123" i="3"/>
  <c r="J2123" i="3"/>
  <c r="F2123" i="3"/>
  <c r="H2123" i="3" s="1"/>
  <c r="K2122" i="3"/>
  <c r="J2122" i="3"/>
  <c r="F2122" i="3"/>
  <c r="H2122" i="3" s="1"/>
  <c r="K2121" i="3"/>
  <c r="J2121" i="3"/>
  <c r="F2121" i="3"/>
  <c r="H2121" i="3" s="1"/>
  <c r="K2120" i="3"/>
  <c r="J2120" i="3"/>
  <c r="F2120" i="3"/>
  <c r="H2120" i="3" s="1"/>
  <c r="K2119" i="3"/>
  <c r="J2119" i="3"/>
  <c r="F2119" i="3"/>
  <c r="H2119" i="3" s="1"/>
  <c r="K2118" i="3"/>
  <c r="J2118" i="3"/>
  <c r="F2118" i="3"/>
  <c r="H2118" i="3" s="1"/>
  <c r="K2117" i="3"/>
  <c r="J2117" i="3"/>
  <c r="F2117" i="3"/>
  <c r="H2117" i="3" s="1"/>
  <c r="K2116" i="3"/>
  <c r="J2116" i="3"/>
  <c r="F2116" i="3"/>
  <c r="H2116" i="3" s="1"/>
  <c r="K2115" i="3"/>
  <c r="J2115" i="3"/>
  <c r="F2115" i="3"/>
  <c r="H2115" i="3" s="1"/>
  <c r="K2114" i="3"/>
  <c r="J2114" i="3"/>
  <c r="F2114" i="3"/>
  <c r="H2114" i="3" s="1"/>
  <c r="K2113" i="3"/>
  <c r="J2113" i="3"/>
  <c r="F2113" i="3"/>
  <c r="H2113" i="3" s="1"/>
  <c r="K2112" i="3"/>
  <c r="J2112" i="3"/>
  <c r="F2112" i="3"/>
  <c r="H2112" i="3" s="1"/>
  <c r="K2111" i="3"/>
  <c r="J2111" i="3"/>
  <c r="F2111" i="3"/>
  <c r="H2111" i="3" s="1"/>
  <c r="K2110" i="3"/>
  <c r="J2110" i="3"/>
  <c r="F2110" i="3"/>
  <c r="H2110" i="3" s="1"/>
  <c r="K2109" i="3"/>
  <c r="J2109" i="3"/>
  <c r="F2109" i="3"/>
  <c r="H2109" i="3" s="1"/>
  <c r="K2108" i="3"/>
  <c r="J2108" i="3"/>
  <c r="F2108" i="3"/>
  <c r="H2108" i="3" s="1"/>
  <c r="K2107" i="3"/>
  <c r="J2107" i="3"/>
  <c r="F2107" i="3"/>
  <c r="H2107" i="3" s="1"/>
  <c r="K2106" i="3"/>
  <c r="J2106" i="3"/>
  <c r="F2106" i="3"/>
  <c r="H2106" i="3" s="1"/>
  <c r="K2105" i="3"/>
  <c r="J2105" i="3"/>
  <c r="F2105" i="3"/>
  <c r="H2105" i="3" s="1"/>
  <c r="K2104" i="3"/>
  <c r="J2104" i="3"/>
  <c r="F2104" i="3"/>
  <c r="H2104" i="3" s="1"/>
  <c r="K2103" i="3"/>
  <c r="J2103" i="3"/>
  <c r="F2103" i="3"/>
  <c r="H2103" i="3" s="1"/>
  <c r="K2102" i="3"/>
  <c r="J2102" i="3"/>
  <c r="F2102" i="3"/>
  <c r="H2102" i="3" s="1"/>
  <c r="K2101" i="3"/>
  <c r="J2101" i="3"/>
  <c r="F2101" i="3"/>
  <c r="H2101" i="3" s="1"/>
  <c r="K2100" i="3"/>
  <c r="J2100" i="3"/>
  <c r="F2100" i="3"/>
  <c r="H2100" i="3" s="1"/>
  <c r="K2099" i="3"/>
  <c r="J2099" i="3"/>
  <c r="F2099" i="3"/>
  <c r="H2099" i="3" s="1"/>
  <c r="K2098" i="3"/>
  <c r="J2098" i="3"/>
  <c r="F2098" i="3"/>
  <c r="H2098" i="3" s="1"/>
  <c r="K2097" i="3"/>
  <c r="J2097" i="3"/>
  <c r="F2097" i="3"/>
  <c r="H2097" i="3" s="1"/>
  <c r="K2096" i="3"/>
  <c r="J2096" i="3"/>
  <c r="F2096" i="3"/>
  <c r="H2096" i="3" s="1"/>
  <c r="K2095" i="3"/>
  <c r="J2095" i="3"/>
  <c r="F2095" i="3"/>
  <c r="H2095" i="3" s="1"/>
  <c r="K2094" i="3"/>
  <c r="J2094" i="3"/>
  <c r="F2094" i="3"/>
  <c r="H2094" i="3" s="1"/>
  <c r="K2093" i="3"/>
  <c r="J2093" i="3"/>
  <c r="F2093" i="3"/>
  <c r="H2093" i="3" s="1"/>
  <c r="K2092" i="3"/>
  <c r="J2092" i="3"/>
  <c r="F2092" i="3"/>
  <c r="H2092" i="3" s="1"/>
  <c r="K2091" i="3"/>
  <c r="J2091" i="3"/>
  <c r="F2091" i="3"/>
  <c r="H2091" i="3" s="1"/>
  <c r="K2090" i="3"/>
  <c r="J2090" i="3"/>
  <c r="F2090" i="3"/>
  <c r="H2090" i="3" s="1"/>
  <c r="K2089" i="3"/>
  <c r="J2089" i="3"/>
  <c r="F2089" i="3"/>
  <c r="H2089" i="3" s="1"/>
  <c r="K2088" i="3"/>
  <c r="J2088" i="3"/>
  <c r="F2088" i="3"/>
  <c r="H2088" i="3" s="1"/>
  <c r="K2087" i="3"/>
  <c r="J2087" i="3"/>
  <c r="F2087" i="3"/>
  <c r="H2087" i="3" s="1"/>
  <c r="K2086" i="3"/>
  <c r="J2086" i="3"/>
  <c r="F2086" i="3"/>
  <c r="H2086" i="3" s="1"/>
  <c r="K2085" i="3"/>
  <c r="J2085" i="3"/>
  <c r="F2085" i="3"/>
  <c r="H2085" i="3" s="1"/>
  <c r="K2084" i="3"/>
  <c r="J2084" i="3"/>
  <c r="F2084" i="3"/>
  <c r="H2084" i="3" s="1"/>
  <c r="K2083" i="3"/>
  <c r="J2083" i="3"/>
  <c r="F2083" i="3"/>
  <c r="H2083" i="3" s="1"/>
  <c r="K2082" i="3"/>
  <c r="J2082" i="3"/>
  <c r="F2082" i="3"/>
  <c r="H2082" i="3" s="1"/>
  <c r="K2081" i="3"/>
  <c r="J2081" i="3"/>
  <c r="F2081" i="3"/>
  <c r="H2081" i="3" s="1"/>
  <c r="K2080" i="3"/>
  <c r="J2080" i="3"/>
  <c r="F2080" i="3"/>
  <c r="H2080" i="3" s="1"/>
  <c r="K2079" i="3"/>
  <c r="J2079" i="3"/>
  <c r="F2079" i="3"/>
  <c r="H2079" i="3" s="1"/>
  <c r="K2078" i="3"/>
  <c r="J2078" i="3"/>
  <c r="F2078" i="3"/>
  <c r="H2078" i="3" s="1"/>
  <c r="K2077" i="3"/>
  <c r="J2077" i="3"/>
  <c r="F2077" i="3"/>
  <c r="H2077" i="3" s="1"/>
  <c r="K2076" i="3"/>
  <c r="J2076" i="3"/>
  <c r="F2076" i="3"/>
  <c r="H2076" i="3" s="1"/>
  <c r="K2075" i="3"/>
  <c r="J2075" i="3"/>
  <c r="F2075" i="3"/>
  <c r="H2075" i="3" s="1"/>
  <c r="K2074" i="3"/>
  <c r="J2074" i="3"/>
  <c r="F2074" i="3"/>
  <c r="H2074" i="3" s="1"/>
  <c r="K2073" i="3"/>
  <c r="J2073" i="3"/>
  <c r="F2073" i="3"/>
  <c r="H2073" i="3" s="1"/>
  <c r="K2072" i="3"/>
  <c r="J2072" i="3"/>
  <c r="F2072" i="3"/>
  <c r="H2072" i="3" s="1"/>
  <c r="K2071" i="3"/>
  <c r="J2071" i="3"/>
  <c r="F2071" i="3"/>
  <c r="H2071" i="3" s="1"/>
  <c r="K2070" i="3"/>
  <c r="J2070" i="3"/>
  <c r="F2070" i="3"/>
  <c r="H2070" i="3" s="1"/>
  <c r="K2069" i="3"/>
  <c r="J2069" i="3"/>
  <c r="F2069" i="3"/>
  <c r="H2069" i="3" s="1"/>
  <c r="K2068" i="3"/>
  <c r="J2068" i="3"/>
  <c r="F2068" i="3"/>
  <c r="H2068" i="3" s="1"/>
  <c r="K2067" i="3"/>
  <c r="J2067" i="3"/>
  <c r="F2067" i="3"/>
  <c r="H2067" i="3" s="1"/>
  <c r="K2066" i="3"/>
  <c r="J2066" i="3"/>
  <c r="F2066" i="3"/>
  <c r="H2066" i="3" s="1"/>
  <c r="K2065" i="3"/>
  <c r="J2065" i="3"/>
  <c r="F2065" i="3"/>
  <c r="H2065" i="3" s="1"/>
  <c r="K2064" i="3"/>
  <c r="J2064" i="3"/>
  <c r="F2064" i="3"/>
  <c r="H2064" i="3" s="1"/>
  <c r="K2063" i="3"/>
  <c r="J2063" i="3"/>
  <c r="F2063" i="3"/>
  <c r="H2063" i="3" s="1"/>
  <c r="K2062" i="3"/>
  <c r="J2062" i="3"/>
  <c r="F2062" i="3"/>
  <c r="H2062" i="3" s="1"/>
  <c r="K2061" i="3"/>
  <c r="J2061" i="3"/>
  <c r="F2061" i="3"/>
  <c r="H2061" i="3" s="1"/>
  <c r="K2060" i="3"/>
  <c r="J2060" i="3"/>
  <c r="F2060" i="3"/>
  <c r="H2060" i="3" s="1"/>
  <c r="K2059" i="3"/>
  <c r="J2059" i="3"/>
  <c r="F2059" i="3"/>
  <c r="H2059" i="3" s="1"/>
  <c r="K2058" i="3"/>
  <c r="J2058" i="3"/>
  <c r="F2058" i="3"/>
  <c r="H2058" i="3" s="1"/>
  <c r="K2057" i="3"/>
  <c r="J2057" i="3"/>
  <c r="F2057" i="3"/>
  <c r="H2057" i="3" s="1"/>
  <c r="K2056" i="3"/>
  <c r="J2056" i="3"/>
  <c r="F2056" i="3"/>
  <c r="H2056" i="3" s="1"/>
  <c r="K2055" i="3"/>
  <c r="J2055" i="3"/>
  <c r="F2055" i="3"/>
  <c r="H2055" i="3" s="1"/>
  <c r="K2054" i="3"/>
  <c r="J2054" i="3"/>
  <c r="F2054" i="3"/>
  <c r="H2054" i="3" s="1"/>
  <c r="K2053" i="3"/>
  <c r="J2053" i="3"/>
  <c r="F2053" i="3"/>
  <c r="H2053" i="3" s="1"/>
  <c r="K2052" i="3"/>
  <c r="J2052" i="3"/>
  <c r="F2052" i="3"/>
  <c r="H2052" i="3" s="1"/>
  <c r="K2051" i="3"/>
  <c r="J2051" i="3"/>
  <c r="F2051" i="3"/>
  <c r="H2051" i="3" s="1"/>
  <c r="K2050" i="3"/>
  <c r="J2050" i="3"/>
  <c r="F2050" i="3"/>
  <c r="H2050" i="3" s="1"/>
  <c r="K2049" i="3"/>
  <c r="J2049" i="3"/>
  <c r="F2049" i="3"/>
  <c r="H2049" i="3" s="1"/>
  <c r="K2048" i="3"/>
  <c r="J2048" i="3"/>
  <c r="F2048" i="3"/>
  <c r="H2048" i="3" s="1"/>
  <c r="K2047" i="3"/>
  <c r="J2047" i="3"/>
  <c r="F2047" i="3"/>
  <c r="H2047" i="3" s="1"/>
  <c r="K2046" i="3"/>
  <c r="J2046" i="3"/>
  <c r="F2046" i="3"/>
  <c r="H2046" i="3" s="1"/>
  <c r="K2045" i="3"/>
  <c r="J2045" i="3"/>
  <c r="F2045" i="3"/>
  <c r="H2045" i="3" s="1"/>
  <c r="K2044" i="3"/>
  <c r="J2044" i="3"/>
  <c r="F2044" i="3"/>
  <c r="H2044" i="3" s="1"/>
  <c r="K2043" i="3"/>
  <c r="J2043" i="3"/>
  <c r="F2043" i="3"/>
  <c r="H2043" i="3" s="1"/>
  <c r="K2042" i="3"/>
  <c r="J2042" i="3"/>
  <c r="F2042" i="3"/>
  <c r="H2042" i="3" s="1"/>
  <c r="K2041" i="3"/>
  <c r="J2041" i="3"/>
  <c r="F2041" i="3"/>
  <c r="H2041" i="3" s="1"/>
  <c r="K2040" i="3"/>
  <c r="J2040" i="3"/>
  <c r="F2040" i="3"/>
  <c r="H2040" i="3" s="1"/>
  <c r="K2039" i="3"/>
  <c r="J2039" i="3"/>
  <c r="F2039" i="3"/>
  <c r="H2039" i="3" s="1"/>
  <c r="K2038" i="3"/>
  <c r="J2038" i="3"/>
  <c r="F2038" i="3"/>
  <c r="H2038" i="3" s="1"/>
  <c r="K2037" i="3"/>
  <c r="J2037" i="3"/>
  <c r="F2037" i="3"/>
  <c r="H2037" i="3" s="1"/>
  <c r="K2036" i="3"/>
  <c r="J2036" i="3"/>
  <c r="F2036" i="3"/>
  <c r="H2036" i="3" s="1"/>
  <c r="K2035" i="3"/>
  <c r="J2035" i="3"/>
  <c r="F2035" i="3"/>
  <c r="H2035" i="3" s="1"/>
  <c r="K2034" i="3"/>
  <c r="J2034" i="3"/>
  <c r="F2034" i="3"/>
  <c r="H2034" i="3" s="1"/>
  <c r="K2033" i="3"/>
  <c r="J2033" i="3"/>
  <c r="F2033" i="3"/>
  <c r="H2033" i="3" s="1"/>
  <c r="K2032" i="3"/>
  <c r="J2032" i="3"/>
  <c r="F2032" i="3"/>
  <c r="H2032" i="3" s="1"/>
  <c r="K2031" i="3"/>
  <c r="J2031" i="3"/>
  <c r="F2031" i="3"/>
  <c r="H2031" i="3" s="1"/>
  <c r="K2030" i="3"/>
  <c r="J2030" i="3"/>
  <c r="F2030" i="3"/>
  <c r="H2030" i="3" s="1"/>
  <c r="K2029" i="3"/>
  <c r="J2029" i="3"/>
  <c r="F2029" i="3"/>
  <c r="H2029" i="3" s="1"/>
  <c r="K2028" i="3"/>
  <c r="J2028" i="3"/>
  <c r="F2028" i="3"/>
  <c r="H2028" i="3" s="1"/>
  <c r="K2027" i="3"/>
  <c r="J2027" i="3"/>
  <c r="F2027" i="3"/>
  <c r="H2027" i="3" s="1"/>
  <c r="K2026" i="3"/>
  <c r="J2026" i="3"/>
  <c r="F2026" i="3"/>
  <c r="H2026" i="3" s="1"/>
  <c r="K2025" i="3"/>
  <c r="J2025" i="3"/>
  <c r="F2025" i="3"/>
  <c r="H2025" i="3" s="1"/>
  <c r="K2024" i="3"/>
  <c r="J2024" i="3"/>
  <c r="F2024" i="3"/>
  <c r="H2024" i="3" s="1"/>
  <c r="K2023" i="3"/>
  <c r="J2023" i="3"/>
  <c r="F2023" i="3"/>
  <c r="H2023" i="3" s="1"/>
  <c r="K2022" i="3"/>
  <c r="J2022" i="3"/>
  <c r="F2022" i="3"/>
  <c r="H2022" i="3" s="1"/>
  <c r="K2021" i="3"/>
  <c r="J2021" i="3"/>
  <c r="F2021" i="3"/>
  <c r="H2021" i="3" s="1"/>
  <c r="K2020" i="3"/>
  <c r="J2020" i="3"/>
  <c r="F2020" i="3"/>
  <c r="H2020" i="3" s="1"/>
  <c r="K2019" i="3"/>
  <c r="J2019" i="3"/>
  <c r="F2019" i="3"/>
  <c r="H2019" i="3" s="1"/>
  <c r="K2018" i="3"/>
  <c r="J2018" i="3"/>
  <c r="F2018" i="3"/>
  <c r="H2018" i="3" s="1"/>
  <c r="K2017" i="3"/>
  <c r="J2017" i="3"/>
  <c r="F2017" i="3"/>
  <c r="H2017" i="3" s="1"/>
  <c r="K2016" i="3"/>
  <c r="J2016" i="3"/>
  <c r="F2016" i="3"/>
  <c r="H2016" i="3" s="1"/>
  <c r="K2015" i="3"/>
  <c r="J2015" i="3"/>
  <c r="F2015" i="3"/>
  <c r="H2015" i="3" s="1"/>
  <c r="K2014" i="3"/>
  <c r="J2014" i="3"/>
  <c r="F2014" i="3"/>
  <c r="H2014" i="3" s="1"/>
  <c r="K2013" i="3"/>
  <c r="J2013" i="3"/>
  <c r="F2013" i="3"/>
  <c r="H2013" i="3" s="1"/>
  <c r="K2012" i="3"/>
  <c r="J2012" i="3"/>
  <c r="F2012" i="3"/>
  <c r="H2012" i="3" s="1"/>
  <c r="K2011" i="3"/>
  <c r="J2011" i="3"/>
  <c r="F2011" i="3"/>
  <c r="H2011" i="3" s="1"/>
  <c r="K2010" i="3"/>
  <c r="J2010" i="3"/>
  <c r="F2010" i="3"/>
  <c r="H2010" i="3" s="1"/>
  <c r="K2009" i="3"/>
  <c r="J2009" i="3"/>
  <c r="F2009" i="3"/>
  <c r="H2009" i="3" s="1"/>
  <c r="K2008" i="3"/>
  <c r="J2008" i="3"/>
  <c r="F2008" i="3"/>
  <c r="H2008" i="3" s="1"/>
  <c r="K2007" i="3"/>
  <c r="J2007" i="3"/>
  <c r="F2007" i="3"/>
  <c r="H2007" i="3" s="1"/>
  <c r="K2006" i="3"/>
  <c r="J2006" i="3"/>
  <c r="F2006" i="3"/>
  <c r="H2006" i="3" s="1"/>
  <c r="K2005" i="3"/>
  <c r="J2005" i="3"/>
  <c r="F2005" i="3"/>
  <c r="H2005" i="3" s="1"/>
  <c r="K2004" i="3"/>
  <c r="J2004" i="3"/>
  <c r="F2004" i="3"/>
  <c r="H2004" i="3" s="1"/>
  <c r="K2003" i="3"/>
  <c r="J2003" i="3"/>
  <c r="F2003" i="3"/>
  <c r="H2003" i="3" s="1"/>
  <c r="K2002" i="3"/>
  <c r="J2002" i="3"/>
  <c r="F2002" i="3"/>
  <c r="H2002" i="3" s="1"/>
  <c r="K2001" i="3"/>
  <c r="J2001" i="3"/>
  <c r="F2001" i="3"/>
  <c r="H2001" i="3" s="1"/>
  <c r="K2000" i="3"/>
  <c r="J2000" i="3"/>
  <c r="F2000" i="3"/>
  <c r="H2000" i="3" s="1"/>
  <c r="K1999" i="3"/>
  <c r="J1999" i="3"/>
  <c r="F1999" i="3"/>
  <c r="H1999" i="3" s="1"/>
  <c r="K1998" i="3"/>
  <c r="J1998" i="3"/>
  <c r="F1998" i="3"/>
  <c r="H1998" i="3" s="1"/>
  <c r="K1997" i="3"/>
  <c r="J1997" i="3"/>
  <c r="F1997" i="3"/>
  <c r="H1997" i="3" s="1"/>
  <c r="K1996" i="3"/>
  <c r="J1996" i="3"/>
  <c r="F1996" i="3"/>
  <c r="H1996" i="3" s="1"/>
  <c r="K1995" i="3"/>
  <c r="J1995" i="3"/>
  <c r="F1995" i="3"/>
  <c r="H1995" i="3" s="1"/>
  <c r="K1994" i="3"/>
  <c r="J1994" i="3"/>
  <c r="F1994" i="3"/>
  <c r="H1994" i="3" s="1"/>
  <c r="K1993" i="3"/>
  <c r="J1993" i="3"/>
  <c r="F1993" i="3"/>
  <c r="H1993" i="3" s="1"/>
  <c r="K1992" i="3"/>
  <c r="J1992" i="3"/>
  <c r="F1992" i="3"/>
  <c r="H1992" i="3" s="1"/>
  <c r="K1991" i="3"/>
  <c r="J1991" i="3"/>
  <c r="F1991" i="3"/>
  <c r="H1991" i="3" s="1"/>
  <c r="K1990" i="3"/>
  <c r="J1990" i="3"/>
  <c r="F1990" i="3"/>
  <c r="H1990" i="3" s="1"/>
  <c r="K1989" i="3"/>
  <c r="J1989" i="3"/>
  <c r="F1989" i="3"/>
  <c r="H1989" i="3" s="1"/>
  <c r="K1988" i="3"/>
  <c r="J1988" i="3"/>
  <c r="F1988" i="3"/>
  <c r="H1988" i="3" s="1"/>
  <c r="K1987" i="3"/>
  <c r="J1987" i="3"/>
  <c r="F1987" i="3"/>
  <c r="H1987" i="3" s="1"/>
  <c r="K1986" i="3"/>
  <c r="J1986" i="3"/>
  <c r="F1986" i="3"/>
  <c r="H1986" i="3" s="1"/>
  <c r="K1985" i="3"/>
  <c r="J1985" i="3"/>
  <c r="F1985" i="3"/>
  <c r="H1985" i="3" s="1"/>
  <c r="K1984" i="3"/>
  <c r="J1984" i="3"/>
  <c r="F1984" i="3"/>
  <c r="H1984" i="3" s="1"/>
  <c r="K1983" i="3"/>
  <c r="J1983" i="3"/>
  <c r="F1983" i="3"/>
  <c r="H1983" i="3" s="1"/>
  <c r="K1982" i="3"/>
  <c r="J1982" i="3"/>
  <c r="F1982" i="3"/>
  <c r="H1982" i="3" s="1"/>
  <c r="K1981" i="3"/>
  <c r="J1981" i="3"/>
  <c r="F1981" i="3"/>
  <c r="H1981" i="3" s="1"/>
  <c r="K1980" i="3"/>
  <c r="J1980" i="3"/>
  <c r="F1980" i="3"/>
  <c r="H1980" i="3" s="1"/>
  <c r="K1979" i="3"/>
  <c r="J1979" i="3"/>
  <c r="F1979" i="3"/>
  <c r="H1979" i="3" s="1"/>
  <c r="K1978" i="3"/>
  <c r="J1978" i="3"/>
  <c r="F1978" i="3"/>
  <c r="H1978" i="3" s="1"/>
  <c r="K1977" i="3"/>
  <c r="J1977" i="3"/>
  <c r="F1977" i="3"/>
  <c r="H1977" i="3" s="1"/>
  <c r="K1976" i="3"/>
  <c r="J1976" i="3"/>
  <c r="F1976" i="3"/>
  <c r="H1976" i="3" s="1"/>
  <c r="K1975" i="3"/>
  <c r="J1975" i="3"/>
  <c r="F1975" i="3"/>
  <c r="H1975" i="3" s="1"/>
  <c r="K1974" i="3"/>
  <c r="J1974" i="3"/>
  <c r="F1974" i="3"/>
  <c r="H1974" i="3" s="1"/>
  <c r="K1973" i="3"/>
  <c r="J1973" i="3"/>
  <c r="F1973" i="3"/>
  <c r="H1973" i="3" s="1"/>
  <c r="K1972" i="3"/>
  <c r="J1972" i="3"/>
  <c r="F1972" i="3"/>
  <c r="H1972" i="3" s="1"/>
  <c r="K1971" i="3"/>
  <c r="J1971" i="3"/>
  <c r="F1971" i="3"/>
  <c r="H1971" i="3" s="1"/>
  <c r="K1970" i="3"/>
  <c r="J1970" i="3"/>
  <c r="F1970" i="3"/>
  <c r="H1970" i="3" s="1"/>
  <c r="K1969" i="3"/>
  <c r="J1969" i="3"/>
  <c r="F1969" i="3"/>
  <c r="H1969" i="3" s="1"/>
  <c r="K1968" i="3"/>
  <c r="J1968" i="3"/>
  <c r="F1968" i="3"/>
  <c r="H1968" i="3" s="1"/>
  <c r="K1967" i="3"/>
  <c r="J1967" i="3"/>
  <c r="F1967" i="3"/>
  <c r="H1967" i="3" s="1"/>
  <c r="K1966" i="3"/>
  <c r="J1966" i="3"/>
  <c r="F1966" i="3"/>
  <c r="H1966" i="3" s="1"/>
  <c r="K1965" i="3"/>
  <c r="J1965" i="3"/>
  <c r="F1965" i="3"/>
  <c r="H1965" i="3" s="1"/>
  <c r="K1964" i="3"/>
  <c r="J1964" i="3"/>
  <c r="F1964" i="3"/>
  <c r="H1964" i="3" s="1"/>
  <c r="K1963" i="3"/>
  <c r="J1963" i="3"/>
  <c r="F1963" i="3"/>
  <c r="H1963" i="3" s="1"/>
  <c r="K1962" i="3"/>
  <c r="J1962" i="3"/>
  <c r="F1962" i="3"/>
  <c r="H1962" i="3" s="1"/>
  <c r="K1961" i="3"/>
  <c r="J1961" i="3"/>
  <c r="F1961" i="3"/>
  <c r="H1961" i="3" s="1"/>
  <c r="K1960" i="3"/>
  <c r="J1960" i="3"/>
  <c r="F1960" i="3"/>
  <c r="H1960" i="3" s="1"/>
  <c r="K1959" i="3"/>
  <c r="J1959" i="3"/>
  <c r="F1959" i="3"/>
  <c r="H1959" i="3" s="1"/>
  <c r="K1958" i="3"/>
  <c r="J1958" i="3"/>
  <c r="F1958" i="3"/>
  <c r="H1958" i="3" s="1"/>
  <c r="K1957" i="3"/>
  <c r="J1957" i="3"/>
  <c r="F1957" i="3"/>
  <c r="H1957" i="3" s="1"/>
  <c r="K1956" i="3"/>
  <c r="J1956" i="3"/>
  <c r="F1956" i="3"/>
  <c r="H1956" i="3" s="1"/>
  <c r="K1955" i="3"/>
  <c r="J1955" i="3"/>
  <c r="F1955" i="3"/>
  <c r="H1955" i="3" s="1"/>
  <c r="K1954" i="3"/>
  <c r="J1954" i="3"/>
  <c r="F1954" i="3"/>
  <c r="H1954" i="3" s="1"/>
  <c r="K1953" i="3"/>
  <c r="J1953" i="3"/>
  <c r="F1953" i="3"/>
  <c r="H1953" i="3" s="1"/>
  <c r="K1952" i="3"/>
  <c r="J1952" i="3"/>
  <c r="F1952" i="3"/>
  <c r="H1952" i="3" s="1"/>
  <c r="K1951" i="3"/>
  <c r="J1951" i="3"/>
  <c r="F1951" i="3"/>
  <c r="H1951" i="3" s="1"/>
  <c r="K1950" i="3"/>
  <c r="J1950" i="3"/>
  <c r="F1950" i="3"/>
  <c r="H1950" i="3" s="1"/>
  <c r="K1949" i="3"/>
  <c r="J1949" i="3"/>
  <c r="F1949" i="3"/>
  <c r="H1949" i="3" s="1"/>
  <c r="K1948" i="3"/>
  <c r="J1948" i="3"/>
  <c r="F1948" i="3"/>
  <c r="H1948" i="3" s="1"/>
  <c r="K1947" i="3"/>
  <c r="J1947" i="3"/>
  <c r="F1947" i="3"/>
  <c r="H1947" i="3" s="1"/>
  <c r="K1946" i="3"/>
  <c r="J1946" i="3"/>
  <c r="F1946" i="3"/>
  <c r="H1946" i="3" s="1"/>
  <c r="K1945" i="3"/>
  <c r="J1945" i="3"/>
  <c r="F1945" i="3"/>
  <c r="H1945" i="3" s="1"/>
  <c r="K1944" i="3"/>
  <c r="J1944" i="3"/>
  <c r="F1944" i="3"/>
  <c r="H1944" i="3" s="1"/>
  <c r="K1943" i="3"/>
  <c r="J1943" i="3"/>
  <c r="F1943" i="3"/>
  <c r="H1943" i="3" s="1"/>
  <c r="K1942" i="3"/>
  <c r="J1942" i="3"/>
  <c r="F1942" i="3"/>
  <c r="H1942" i="3" s="1"/>
  <c r="K1941" i="3"/>
  <c r="J1941" i="3"/>
  <c r="F1941" i="3"/>
  <c r="H1941" i="3" s="1"/>
  <c r="K1940" i="3"/>
  <c r="J1940" i="3"/>
  <c r="F1940" i="3"/>
  <c r="H1940" i="3" s="1"/>
  <c r="K1939" i="3"/>
  <c r="J1939" i="3"/>
  <c r="F1939" i="3"/>
  <c r="H1939" i="3" s="1"/>
  <c r="K1938" i="3"/>
  <c r="J1938" i="3"/>
  <c r="F1938" i="3"/>
  <c r="H1938" i="3" s="1"/>
  <c r="K1937" i="3"/>
  <c r="J1937" i="3"/>
  <c r="F1937" i="3"/>
  <c r="H1937" i="3" s="1"/>
  <c r="K1936" i="3"/>
  <c r="J1936" i="3"/>
  <c r="F1936" i="3"/>
  <c r="H1936" i="3" s="1"/>
  <c r="K1935" i="3"/>
  <c r="J1935" i="3"/>
  <c r="F1935" i="3"/>
  <c r="H1935" i="3" s="1"/>
  <c r="K1934" i="3"/>
  <c r="J1934" i="3"/>
  <c r="F1934" i="3"/>
  <c r="H1934" i="3" s="1"/>
  <c r="K1933" i="3"/>
  <c r="J1933" i="3"/>
  <c r="F1933" i="3"/>
  <c r="H1933" i="3" s="1"/>
  <c r="K1932" i="3"/>
  <c r="J1932" i="3"/>
  <c r="F1932" i="3"/>
  <c r="H1932" i="3" s="1"/>
  <c r="K1931" i="3"/>
  <c r="J1931" i="3"/>
  <c r="F1931" i="3"/>
  <c r="H1931" i="3" s="1"/>
  <c r="K1930" i="3"/>
  <c r="J1930" i="3"/>
  <c r="F1930" i="3"/>
  <c r="H1930" i="3" s="1"/>
  <c r="K1929" i="3"/>
  <c r="J1929" i="3"/>
  <c r="F1929" i="3"/>
  <c r="H1929" i="3" s="1"/>
  <c r="K1928" i="3"/>
  <c r="J1928" i="3"/>
  <c r="F1928" i="3"/>
  <c r="H1928" i="3" s="1"/>
  <c r="K1927" i="3"/>
  <c r="J1927" i="3"/>
  <c r="F1927" i="3"/>
  <c r="H1927" i="3" s="1"/>
  <c r="K1926" i="3"/>
  <c r="J1926" i="3"/>
  <c r="F1926" i="3"/>
  <c r="H1926" i="3" s="1"/>
  <c r="K1925" i="3"/>
  <c r="J1925" i="3"/>
  <c r="F1925" i="3"/>
  <c r="H1925" i="3" s="1"/>
  <c r="K1924" i="3"/>
  <c r="J1924" i="3"/>
  <c r="F1924" i="3"/>
  <c r="H1924" i="3" s="1"/>
  <c r="K1923" i="3"/>
  <c r="J1923" i="3"/>
  <c r="F1923" i="3"/>
  <c r="H1923" i="3" s="1"/>
  <c r="K1922" i="3"/>
  <c r="J1922" i="3"/>
  <c r="F1922" i="3"/>
  <c r="H1922" i="3" s="1"/>
  <c r="K1921" i="3"/>
  <c r="J1921" i="3"/>
  <c r="F1921" i="3"/>
  <c r="H1921" i="3" s="1"/>
  <c r="K1920" i="3"/>
  <c r="J1920" i="3"/>
  <c r="F1920" i="3"/>
  <c r="H1920" i="3" s="1"/>
  <c r="K1919" i="3"/>
  <c r="J1919" i="3"/>
  <c r="F1919" i="3"/>
  <c r="H1919" i="3" s="1"/>
  <c r="K1918" i="3"/>
  <c r="J1918" i="3"/>
  <c r="F1918" i="3"/>
  <c r="H1918" i="3" s="1"/>
  <c r="K1917" i="3"/>
  <c r="J1917" i="3"/>
  <c r="F1917" i="3"/>
  <c r="H1917" i="3" s="1"/>
  <c r="K1916" i="3"/>
  <c r="J1916" i="3"/>
  <c r="F1916" i="3"/>
  <c r="H1916" i="3" s="1"/>
  <c r="K1915" i="3"/>
  <c r="J1915" i="3"/>
  <c r="F1915" i="3"/>
  <c r="H1915" i="3" s="1"/>
  <c r="K1914" i="3"/>
  <c r="J1914" i="3"/>
  <c r="F1914" i="3"/>
  <c r="H1914" i="3" s="1"/>
  <c r="K1913" i="3"/>
  <c r="J1913" i="3"/>
  <c r="F1913" i="3"/>
  <c r="H1913" i="3" s="1"/>
  <c r="K1912" i="3"/>
  <c r="J1912" i="3"/>
  <c r="F1912" i="3"/>
  <c r="H1912" i="3" s="1"/>
  <c r="K1911" i="3"/>
  <c r="J1911" i="3"/>
  <c r="F1911" i="3"/>
  <c r="H1911" i="3" s="1"/>
  <c r="K1910" i="3"/>
  <c r="J1910" i="3"/>
  <c r="F1910" i="3"/>
  <c r="H1910" i="3" s="1"/>
  <c r="K1909" i="3"/>
  <c r="J1909" i="3"/>
  <c r="F1909" i="3"/>
  <c r="H1909" i="3" s="1"/>
  <c r="K1908" i="3"/>
  <c r="J1908" i="3"/>
  <c r="F1908" i="3"/>
  <c r="H1908" i="3" s="1"/>
  <c r="K1907" i="3"/>
  <c r="J1907" i="3"/>
  <c r="F1907" i="3"/>
  <c r="H1907" i="3" s="1"/>
  <c r="K1906" i="3"/>
  <c r="J1906" i="3"/>
  <c r="F1906" i="3"/>
  <c r="H1906" i="3" s="1"/>
  <c r="K1905" i="3"/>
  <c r="J1905" i="3"/>
  <c r="F1905" i="3"/>
  <c r="H1905" i="3" s="1"/>
  <c r="K1904" i="3"/>
  <c r="J1904" i="3"/>
  <c r="F1904" i="3"/>
  <c r="H1904" i="3" s="1"/>
  <c r="K1903" i="3"/>
  <c r="J1903" i="3"/>
  <c r="F1903" i="3"/>
  <c r="H1903" i="3" s="1"/>
  <c r="K1902" i="3"/>
  <c r="J1902" i="3"/>
  <c r="F1902" i="3"/>
  <c r="H1902" i="3" s="1"/>
  <c r="K1901" i="3"/>
  <c r="J1901" i="3"/>
  <c r="F1901" i="3"/>
  <c r="H1901" i="3" s="1"/>
  <c r="K1900" i="3"/>
  <c r="J1900" i="3"/>
  <c r="F1900" i="3"/>
  <c r="H1900" i="3" s="1"/>
  <c r="K1899" i="3"/>
  <c r="J1899" i="3"/>
  <c r="F1899" i="3"/>
  <c r="H1899" i="3" s="1"/>
  <c r="K1898" i="3"/>
  <c r="J1898" i="3"/>
  <c r="F1898" i="3"/>
  <c r="H1898" i="3" s="1"/>
  <c r="K1897" i="3"/>
  <c r="J1897" i="3"/>
  <c r="F1897" i="3"/>
  <c r="H1897" i="3" s="1"/>
  <c r="K1896" i="3"/>
  <c r="J1896" i="3"/>
  <c r="F1896" i="3"/>
  <c r="H1896" i="3" s="1"/>
  <c r="K1895" i="3"/>
  <c r="J1895" i="3"/>
  <c r="F1895" i="3"/>
  <c r="H1895" i="3" s="1"/>
  <c r="K1894" i="3"/>
  <c r="J1894" i="3"/>
  <c r="F1894" i="3"/>
  <c r="H1894" i="3" s="1"/>
  <c r="K1893" i="3"/>
  <c r="J1893" i="3"/>
  <c r="F1893" i="3"/>
  <c r="H1893" i="3" s="1"/>
  <c r="K1892" i="3"/>
  <c r="J1892" i="3"/>
  <c r="F1892" i="3"/>
  <c r="H1892" i="3" s="1"/>
  <c r="K1891" i="3"/>
  <c r="J1891" i="3"/>
  <c r="F1891" i="3"/>
  <c r="H1891" i="3" s="1"/>
  <c r="K1890" i="3"/>
  <c r="J1890" i="3"/>
  <c r="F1890" i="3"/>
  <c r="H1890" i="3" s="1"/>
  <c r="K1889" i="3"/>
  <c r="J1889" i="3"/>
  <c r="F1889" i="3"/>
  <c r="H1889" i="3" s="1"/>
  <c r="K1888" i="3"/>
  <c r="J1888" i="3"/>
  <c r="F1888" i="3"/>
  <c r="H1888" i="3" s="1"/>
  <c r="K1887" i="3"/>
  <c r="J1887" i="3"/>
  <c r="F1887" i="3"/>
  <c r="H1887" i="3" s="1"/>
  <c r="K1886" i="3"/>
  <c r="J1886" i="3"/>
  <c r="F1886" i="3"/>
  <c r="H1886" i="3" s="1"/>
  <c r="K1885" i="3"/>
  <c r="J1885" i="3"/>
  <c r="F1885" i="3"/>
  <c r="H1885" i="3" s="1"/>
  <c r="K1884" i="3"/>
  <c r="J1884" i="3"/>
  <c r="F1884" i="3"/>
  <c r="H1884" i="3" s="1"/>
  <c r="K1883" i="3"/>
  <c r="J1883" i="3"/>
  <c r="F1883" i="3"/>
  <c r="H1883" i="3" s="1"/>
  <c r="K1882" i="3"/>
  <c r="J1882" i="3"/>
  <c r="F1882" i="3"/>
  <c r="H1882" i="3" s="1"/>
  <c r="K1881" i="3"/>
  <c r="J1881" i="3"/>
  <c r="F1881" i="3"/>
  <c r="H1881" i="3" s="1"/>
  <c r="K1880" i="3"/>
  <c r="J1880" i="3"/>
  <c r="F1880" i="3"/>
  <c r="H1880" i="3" s="1"/>
  <c r="K1879" i="3"/>
  <c r="J1879" i="3"/>
  <c r="F1879" i="3"/>
  <c r="H1879" i="3" s="1"/>
  <c r="K1878" i="3"/>
  <c r="J1878" i="3"/>
  <c r="F1878" i="3"/>
  <c r="H1878" i="3" s="1"/>
  <c r="K1877" i="3"/>
  <c r="J1877" i="3"/>
  <c r="F1877" i="3"/>
  <c r="H1877" i="3" s="1"/>
  <c r="K1876" i="3"/>
  <c r="J1876" i="3"/>
  <c r="F1876" i="3"/>
  <c r="H1876" i="3" s="1"/>
  <c r="K1875" i="3"/>
  <c r="J1875" i="3"/>
  <c r="F1875" i="3"/>
  <c r="H1875" i="3" s="1"/>
  <c r="K1874" i="3"/>
  <c r="J1874" i="3"/>
  <c r="F1874" i="3"/>
  <c r="H1874" i="3" s="1"/>
  <c r="K1873" i="3"/>
  <c r="J1873" i="3"/>
  <c r="F1873" i="3"/>
  <c r="H1873" i="3" s="1"/>
  <c r="K1872" i="3"/>
  <c r="J1872" i="3"/>
  <c r="F1872" i="3"/>
  <c r="H1872" i="3" s="1"/>
  <c r="K1871" i="3"/>
  <c r="J1871" i="3"/>
  <c r="F1871" i="3"/>
  <c r="H1871" i="3" s="1"/>
  <c r="K1870" i="3"/>
  <c r="J1870" i="3"/>
  <c r="F1870" i="3"/>
  <c r="H1870" i="3" s="1"/>
  <c r="K1869" i="3"/>
  <c r="J1869" i="3"/>
  <c r="F1869" i="3"/>
  <c r="H1869" i="3" s="1"/>
  <c r="K1868" i="3"/>
  <c r="J1868" i="3"/>
  <c r="F1868" i="3"/>
  <c r="H1868" i="3" s="1"/>
  <c r="K1867" i="3"/>
  <c r="J1867" i="3"/>
  <c r="F1867" i="3"/>
  <c r="H1867" i="3" s="1"/>
  <c r="K1866" i="3"/>
  <c r="J1866" i="3"/>
  <c r="F1866" i="3"/>
  <c r="H1866" i="3" s="1"/>
  <c r="K1865" i="3"/>
  <c r="J1865" i="3"/>
  <c r="F1865" i="3"/>
  <c r="H1865" i="3" s="1"/>
  <c r="K1864" i="3"/>
  <c r="J1864" i="3"/>
  <c r="F1864" i="3"/>
  <c r="H1864" i="3" s="1"/>
  <c r="K1863" i="3"/>
  <c r="J1863" i="3"/>
  <c r="F1863" i="3"/>
  <c r="H1863" i="3" s="1"/>
  <c r="K1862" i="3"/>
  <c r="J1862" i="3"/>
  <c r="F1862" i="3"/>
  <c r="H1862" i="3" s="1"/>
  <c r="K1861" i="3"/>
  <c r="J1861" i="3"/>
  <c r="F1861" i="3"/>
  <c r="H1861" i="3" s="1"/>
  <c r="K1860" i="3"/>
  <c r="J1860" i="3"/>
  <c r="F1860" i="3"/>
  <c r="H1860" i="3" s="1"/>
  <c r="K1859" i="3"/>
  <c r="J1859" i="3"/>
  <c r="F1859" i="3"/>
  <c r="H1859" i="3" s="1"/>
  <c r="K1858" i="3"/>
  <c r="J1858" i="3"/>
  <c r="F1858" i="3"/>
  <c r="H1858" i="3" s="1"/>
  <c r="K1857" i="3"/>
  <c r="J1857" i="3"/>
  <c r="F1857" i="3"/>
  <c r="H1857" i="3" s="1"/>
  <c r="K1856" i="3"/>
  <c r="J1856" i="3"/>
  <c r="F1856" i="3"/>
  <c r="H1856" i="3" s="1"/>
  <c r="K1855" i="3"/>
  <c r="J1855" i="3"/>
  <c r="F1855" i="3"/>
  <c r="H1855" i="3" s="1"/>
  <c r="K1854" i="3"/>
  <c r="J1854" i="3"/>
  <c r="F1854" i="3"/>
  <c r="H1854" i="3" s="1"/>
  <c r="K1853" i="3"/>
  <c r="J1853" i="3"/>
  <c r="F1853" i="3"/>
  <c r="H1853" i="3" s="1"/>
  <c r="K1852" i="3"/>
  <c r="J1852" i="3"/>
  <c r="F1852" i="3"/>
  <c r="H1852" i="3" s="1"/>
  <c r="K1851" i="3"/>
  <c r="J1851" i="3"/>
  <c r="F1851" i="3"/>
  <c r="H1851" i="3" s="1"/>
  <c r="K1850" i="3"/>
  <c r="J1850" i="3"/>
  <c r="F1850" i="3"/>
  <c r="H1850" i="3" s="1"/>
  <c r="K1849" i="3"/>
  <c r="J1849" i="3"/>
  <c r="F1849" i="3"/>
  <c r="H1849" i="3" s="1"/>
  <c r="K1848" i="3"/>
  <c r="J1848" i="3"/>
  <c r="F1848" i="3"/>
  <c r="H1848" i="3" s="1"/>
  <c r="K1847" i="3"/>
  <c r="J1847" i="3"/>
  <c r="F1847" i="3"/>
  <c r="H1847" i="3" s="1"/>
  <c r="K1846" i="3"/>
  <c r="J1846" i="3"/>
  <c r="F1846" i="3"/>
  <c r="H1846" i="3" s="1"/>
  <c r="K1845" i="3"/>
  <c r="J1845" i="3"/>
  <c r="F1845" i="3"/>
  <c r="H1845" i="3" s="1"/>
  <c r="K1844" i="3"/>
  <c r="J1844" i="3"/>
  <c r="F1844" i="3"/>
  <c r="H1844" i="3" s="1"/>
  <c r="K1843" i="3"/>
  <c r="J1843" i="3"/>
  <c r="F1843" i="3"/>
  <c r="H1843" i="3" s="1"/>
  <c r="K1842" i="3"/>
  <c r="J1842" i="3"/>
  <c r="F1842" i="3"/>
  <c r="H1842" i="3" s="1"/>
  <c r="K1841" i="3"/>
  <c r="J1841" i="3"/>
  <c r="F1841" i="3"/>
  <c r="H1841" i="3" s="1"/>
  <c r="K1840" i="3"/>
  <c r="J1840" i="3"/>
  <c r="F1840" i="3"/>
  <c r="H1840" i="3" s="1"/>
  <c r="K1839" i="3"/>
  <c r="J1839" i="3"/>
  <c r="F1839" i="3"/>
  <c r="H1839" i="3" s="1"/>
  <c r="K1838" i="3"/>
  <c r="J1838" i="3"/>
  <c r="F1838" i="3"/>
  <c r="H1838" i="3" s="1"/>
  <c r="K1837" i="3"/>
  <c r="J1837" i="3"/>
  <c r="F1837" i="3"/>
  <c r="H1837" i="3" s="1"/>
  <c r="K1836" i="3"/>
  <c r="J1836" i="3"/>
  <c r="F1836" i="3"/>
  <c r="H1836" i="3" s="1"/>
  <c r="K1835" i="3"/>
  <c r="J1835" i="3"/>
  <c r="F1835" i="3"/>
  <c r="H1835" i="3" s="1"/>
  <c r="K1834" i="3"/>
  <c r="J1834" i="3"/>
  <c r="F1834" i="3"/>
  <c r="H1834" i="3" s="1"/>
  <c r="K1833" i="3"/>
  <c r="J1833" i="3"/>
  <c r="F1833" i="3"/>
  <c r="H1833" i="3" s="1"/>
  <c r="K1832" i="3"/>
  <c r="J1832" i="3"/>
  <c r="F1832" i="3"/>
  <c r="H1832" i="3" s="1"/>
  <c r="K1831" i="3"/>
  <c r="J1831" i="3"/>
  <c r="F1831" i="3"/>
  <c r="H1831" i="3" s="1"/>
  <c r="K1830" i="3"/>
  <c r="J1830" i="3"/>
  <c r="F1830" i="3"/>
  <c r="H1830" i="3" s="1"/>
  <c r="K1829" i="3"/>
  <c r="J1829" i="3"/>
  <c r="F1829" i="3"/>
  <c r="H1829" i="3" s="1"/>
  <c r="K1828" i="3"/>
  <c r="J1828" i="3"/>
  <c r="F1828" i="3"/>
  <c r="H1828" i="3" s="1"/>
  <c r="K1827" i="3"/>
  <c r="J1827" i="3"/>
  <c r="F1827" i="3"/>
  <c r="H1827" i="3" s="1"/>
  <c r="K1826" i="3"/>
  <c r="J1826" i="3"/>
  <c r="F1826" i="3"/>
  <c r="H1826" i="3" s="1"/>
  <c r="K1825" i="3"/>
  <c r="J1825" i="3"/>
  <c r="F1825" i="3"/>
  <c r="H1825" i="3" s="1"/>
  <c r="K1824" i="3"/>
  <c r="J1824" i="3"/>
  <c r="F1824" i="3"/>
  <c r="H1824" i="3" s="1"/>
  <c r="K1823" i="3"/>
  <c r="J1823" i="3"/>
  <c r="F1823" i="3"/>
  <c r="H1823" i="3" s="1"/>
  <c r="K1822" i="3"/>
  <c r="J1822" i="3"/>
  <c r="F1822" i="3"/>
  <c r="H1822" i="3" s="1"/>
  <c r="K1821" i="3"/>
  <c r="J1821" i="3"/>
  <c r="F1821" i="3"/>
  <c r="H1821" i="3" s="1"/>
  <c r="K1820" i="3"/>
  <c r="J1820" i="3"/>
  <c r="F1820" i="3"/>
  <c r="H1820" i="3" s="1"/>
  <c r="K1819" i="3"/>
  <c r="J1819" i="3"/>
  <c r="F1819" i="3"/>
  <c r="H1819" i="3" s="1"/>
  <c r="K1818" i="3"/>
  <c r="J1818" i="3"/>
  <c r="F1818" i="3"/>
  <c r="H1818" i="3" s="1"/>
  <c r="K1817" i="3"/>
  <c r="J1817" i="3"/>
  <c r="F1817" i="3"/>
  <c r="H1817" i="3" s="1"/>
  <c r="K1816" i="3"/>
  <c r="J1816" i="3"/>
  <c r="F1816" i="3"/>
  <c r="H1816" i="3" s="1"/>
  <c r="K1815" i="3"/>
  <c r="J1815" i="3"/>
  <c r="F1815" i="3"/>
  <c r="H1815" i="3" s="1"/>
  <c r="K1814" i="3"/>
  <c r="J1814" i="3"/>
  <c r="F1814" i="3"/>
  <c r="H1814" i="3" s="1"/>
  <c r="K1813" i="3"/>
  <c r="J1813" i="3"/>
  <c r="F1813" i="3"/>
  <c r="H1813" i="3" s="1"/>
  <c r="K1812" i="3"/>
  <c r="J1812" i="3"/>
  <c r="F1812" i="3"/>
  <c r="H1812" i="3" s="1"/>
  <c r="K1811" i="3"/>
  <c r="J1811" i="3"/>
  <c r="F1811" i="3"/>
  <c r="H1811" i="3" s="1"/>
  <c r="K1810" i="3"/>
  <c r="J1810" i="3"/>
  <c r="F1810" i="3"/>
  <c r="H1810" i="3" s="1"/>
  <c r="K1809" i="3"/>
  <c r="J1809" i="3"/>
  <c r="F1809" i="3"/>
  <c r="H1809" i="3" s="1"/>
  <c r="K1808" i="3"/>
  <c r="J1808" i="3"/>
  <c r="F1808" i="3"/>
  <c r="H1808" i="3" s="1"/>
  <c r="K1807" i="3"/>
  <c r="J1807" i="3"/>
  <c r="F1807" i="3"/>
  <c r="H1807" i="3" s="1"/>
  <c r="K1806" i="3"/>
  <c r="J1806" i="3"/>
  <c r="F1806" i="3"/>
  <c r="H1806" i="3" s="1"/>
  <c r="K1805" i="3"/>
  <c r="J1805" i="3"/>
  <c r="F1805" i="3"/>
  <c r="H1805" i="3" s="1"/>
  <c r="K1804" i="3"/>
  <c r="J1804" i="3"/>
  <c r="F1804" i="3"/>
  <c r="H1804" i="3" s="1"/>
  <c r="K1803" i="3"/>
  <c r="J1803" i="3"/>
  <c r="F1803" i="3"/>
  <c r="H1803" i="3" s="1"/>
  <c r="K1802" i="3"/>
  <c r="J1802" i="3"/>
  <c r="F1802" i="3"/>
  <c r="H1802" i="3" s="1"/>
  <c r="K1801" i="3"/>
  <c r="J1801" i="3"/>
  <c r="F1801" i="3"/>
  <c r="H1801" i="3" s="1"/>
  <c r="K1800" i="3"/>
  <c r="J1800" i="3"/>
  <c r="F1800" i="3"/>
  <c r="H1800" i="3" s="1"/>
  <c r="K1799" i="3"/>
  <c r="J1799" i="3"/>
  <c r="F1799" i="3"/>
  <c r="H1799" i="3" s="1"/>
  <c r="K1798" i="3"/>
  <c r="J1798" i="3"/>
  <c r="F1798" i="3"/>
  <c r="H1798" i="3" s="1"/>
  <c r="K1797" i="3"/>
  <c r="J1797" i="3"/>
  <c r="F1797" i="3"/>
  <c r="H1797" i="3" s="1"/>
  <c r="K1796" i="3"/>
  <c r="J1796" i="3"/>
  <c r="F1796" i="3"/>
  <c r="H1796" i="3" s="1"/>
  <c r="K1795" i="3"/>
  <c r="J1795" i="3"/>
  <c r="F1795" i="3"/>
  <c r="H1795" i="3" s="1"/>
  <c r="K1794" i="3"/>
  <c r="J1794" i="3"/>
  <c r="F1794" i="3"/>
  <c r="H1794" i="3" s="1"/>
  <c r="K1793" i="3"/>
  <c r="J1793" i="3"/>
  <c r="F1793" i="3"/>
  <c r="H1793" i="3" s="1"/>
  <c r="K1792" i="3"/>
  <c r="J1792" i="3"/>
  <c r="F1792" i="3"/>
  <c r="H1792" i="3" s="1"/>
  <c r="K1791" i="3"/>
  <c r="J1791" i="3"/>
  <c r="F1791" i="3"/>
  <c r="H1791" i="3" s="1"/>
  <c r="K1790" i="3"/>
  <c r="J1790" i="3"/>
  <c r="F1790" i="3"/>
  <c r="H1790" i="3" s="1"/>
  <c r="K1789" i="3"/>
  <c r="J1789" i="3"/>
  <c r="F1789" i="3"/>
  <c r="H1789" i="3" s="1"/>
  <c r="K1788" i="3"/>
  <c r="J1788" i="3"/>
  <c r="F1788" i="3"/>
  <c r="H1788" i="3" s="1"/>
  <c r="K1787" i="3"/>
  <c r="J1787" i="3"/>
  <c r="F1787" i="3"/>
  <c r="H1787" i="3" s="1"/>
  <c r="K1786" i="3"/>
  <c r="J1786" i="3"/>
  <c r="F1786" i="3"/>
  <c r="H1786" i="3" s="1"/>
  <c r="K1785" i="3"/>
  <c r="J1785" i="3"/>
  <c r="F1785" i="3"/>
  <c r="H1785" i="3" s="1"/>
  <c r="K1784" i="3"/>
  <c r="J1784" i="3"/>
  <c r="F1784" i="3"/>
  <c r="H1784" i="3" s="1"/>
  <c r="K1783" i="3"/>
  <c r="J1783" i="3"/>
  <c r="F1783" i="3"/>
  <c r="H1783" i="3" s="1"/>
  <c r="K1782" i="3"/>
  <c r="J1782" i="3"/>
  <c r="F1782" i="3"/>
  <c r="H1782" i="3" s="1"/>
  <c r="K1781" i="3"/>
  <c r="J1781" i="3"/>
  <c r="F1781" i="3"/>
  <c r="H1781" i="3" s="1"/>
  <c r="K1780" i="3"/>
  <c r="J1780" i="3"/>
  <c r="F1780" i="3"/>
  <c r="H1780" i="3" s="1"/>
  <c r="K1779" i="3"/>
  <c r="J1779" i="3"/>
  <c r="F1779" i="3"/>
  <c r="H1779" i="3" s="1"/>
  <c r="K1778" i="3"/>
  <c r="J1778" i="3"/>
  <c r="F1778" i="3"/>
  <c r="H1778" i="3" s="1"/>
  <c r="K1777" i="3"/>
  <c r="J1777" i="3"/>
  <c r="F1777" i="3"/>
  <c r="H1777" i="3" s="1"/>
  <c r="K1776" i="3"/>
  <c r="J1776" i="3"/>
  <c r="F1776" i="3"/>
  <c r="H1776" i="3" s="1"/>
  <c r="K1775" i="3"/>
  <c r="J1775" i="3"/>
  <c r="F1775" i="3"/>
  <c r="H1775" i="3" s="1"/>
  <c r="K1774" i="3"/>
  <c r="J1774" i="3"/>
  <c r="F1774" i="3"/>
  <c r="H1774" i="3" s="1"/>
  <c r="K1773" i="3"/>
  <c r="J1773" i="3"/>
  <c r="F1773" i="3"/>
  <c r="H1773" i="3" s="1"/>
  <c r="K1772" i="3"/>
  <c r="J1772" i="3"/>
  <c r="F1772" i="3"/>
  <c r="H1772" i="3" s="1"/>
  <c r="K1771" i="3"/>
  <c r="J1771" i="3"/>
  <c r="F1771" i="3"/>
  <c r="H1771" i="3" s="1"/>
  <c r="K1770" i="3"/>
  <c r="J1770" i="3"/>
  <c r="F1770" i="3"/>
  <c r="H1770" i="3" s="1"/>
  <c r="K1769" i="3"/>
  <c r="J1769" i="3"/>
  <c r="F1769" i="3"/>
  <c r="H1769" i="3" s="1"/>
  <c r="K1768" i="3"/>
  <c r="J1768" i="3"/>
  <c r="F1768" i="3"/>
  <c r="H1768" i="3" s="1"/>
  <c r="K1767" i="3"/>
  <c r="J1767" i="3"/>
  <c r="F1767" i="3"/>
  <c r="H1767" i="3" s="1"/>
  <c r="K1766" i="3"/>
  <c r="J1766" i="3"/>
  <c r="F1766" i="3"/>
  <c r="H1766" i="3" s="1"/>
  <c r="K1765" i="3"/>
  <c r="J1765" i="3"/>
  <c r="F1765" i="3"/>
  <c r="H1765" i="3" s="1"/>
  <c r="K1764" i="3"/>
  <c r="J1764" i="3"/>
  <c r="F1764" i="3"/>
  <c r="H1764" i="3" s="1"/>
  <c r="K1763" i="3"/>
  <c r="J1763" i="3"/>
  <c r="F1763" i="3"/>
  <c r="H1763" i="3" s="1"/>
  <c r="K1762" i="3"/>
  <c r="J1762" i="3"/>
  <c r="F1762" i="3"/>
  <c r="H1762" i="3" s="1"/>
  <c r="K1761" i="3"/>
  <c r="J1761" i="3"/>
  <c r="F1761" i="3"/>
  <c r="H1761" i="3" s="1"/>
  <c r="K1760" i="3"/>
  <c r="J1760" i="3"/>
  <c r="F1760" i="3"/>
  <c r="H1760" i="3" s="1"/>
  <c r="K1759" i="3"/>
  <c r="J1759" i="3"/>
  <c r="F1759" i="3"/>
  <c r="H1759" i="3" s="1"/>
  <c r="K1758" i="3"/>
  <c r="J1758" i="3"/>
  <c r="F1758" i="3"/>
  <c r="H1758" i="3" s="1"/>
  <c r="K1757" i="3"/>
  <c r="J1757" i="3"/>
  <c r="F1757" i="3"/>
  <c r="H1757" i="3" s="1"/>
  <c r="K1756" i="3"/>
  <c r="J1756" i="3"/>
  <c r="F1756" i="3"/>
  <c r="H1756" i="3" s="1"/>
  <c r="K1755" i="3"/>
  <c r="J1755" i="3"/>
  <c r="F1755" i="3"/>
  <c r="H1755" i="3" s="1"/>
  <c r="K1754" i="3"/>
  <c r="J1754" i="3"/>
  <c r="F1754" i="3"/>
  <c r="H1754" i="3" s="1"/>
  <c r="K1753" i="3"/>
  <c r="J1753" i="3"/>
  <c r="F1753" i="3"/>
  <c r="H1753" i="3" s="1"/>
  <c r="K1752" i="3"/>
  <c r="J1752" i="3"/>
  <c r="F1752" i="3"/>
  <c r="H1752" i="3" s="1"/>
  <c r="K1751" i="3"/>
  <c r="J1751" i="3"/>
  <c r="F1751" i="3"/>
  <c r="H1751" i="3" s="1"/>
  <c r="K1750" i="3"/>
  <c r="J1750" i="3"/>
  <c r="F1750" i="3"/>
  <c r="H1750" i="3" s="1"/>
  <c r="K1749" i="3"/>
  <c r="J1749" i="3"/>
  <c r="F1749" i="3"/>
  <c r="H1749" i="3" s="1"/>
  <c r="K1748" i="3"/>
  <c r="J1748" i="3"/>
  <c r="F1748" i="3"/>
  <c r="H1748" i="3" s="1"/>
  <c r="K1747" i="3"/>
  <c r="J1747" i="3"/>
  <c r="F1747" i="3"/>
  <c r="H1747" i="3" s="1"/>
  <c r="K1746" i="3"/>
  <c r="J1746" i="3"/>
  <c r="F1746" i="3"/>
  <c r="H1746" i="3" s="1"/>
  <c r="K1745" i="3"/>
  <c r="J1745" i="3"/>
  <c r="F1745" i="3"/>
  <c r="H1745" i="3" s="1"/>
  <c r="K1744" i="3"/>
  <c r="J1744" i="3"/>
  <c r="F1744" i="3"/>
  <c r="H1744" i="3" s="1"/>
  <c r="K1743" i="3"/>
  <c r="J1743" i="3"/>
  <c r="F1743" i="3"/>
  <c r="H1743" i="3" s="1"/>
  <c r="K1742" i="3"/>
  <c r="J1742" i="3"/>
  <c r="F1742" i="3"/>
  <c r="H1742" i="3" s="1"/>
  <c r="K1741" i="3"/>
  <c r="J1741" i="3"/>
  <c r="F1741" i="3"/>
  <c r="H1741" i="3" s="1"/>
  <c r="K1740" i="3"/>
  <c r="J1740" i="3"/>
  <c r="F1740" i="3"/>
  <c r="H1740" i="3" s="1"/>
  <c r="K1739" i="3"/>
  <c r="J1739" i="3"/>
  <c r="F1739" i="3"/>
  <c r="H1739" i="3" s="1"/>
  <c r="K1738" i="3"/>
  <c r="J1738" i="3"/>
  <c r="F1738" i="3"/>
  <c r="H1738" i="3" s="1"/>
  <c r="K1737" i="3"/>
  <c r="J1737" i="3"/>
  <c r="F1737" i="3"/>
  <c r="H1737" i="3" s="1"/>
  <c r="K1736" i="3"/>
  <c r="J1736" i="3"/>
  <c r="F1736" i="3"/>
  <c r="H1736" i="3" s="1"/>
  <c r="K1735" i="3"/>
  <c r="J1735" i="3"/>
  <c r="F1735" i="3"/>
  <c r="H1735" i="3" s="1"/>
  <c r="K1734" i="3"/>
  <c r="J1734" i="3"/>
  <c r="F1734" i="3"/>
  <c r="H1734" i="3" s="1"/>
  <c r="K1733" i="3"/>
  <c r="J1733" i="3"/>
  <c r="F1733" i="3"/>
  <c r="H1733" i="3" s="1"/>
  <c r="K1732" i="3"/>
  <c r="J1732" i="3"/>
  <c r="F1732" i="3"/>
  <c r="H1732" i="3" s="1"/>
  <c r="K1731" i="3"/>
  <c r="J1731" i="3"/>
  <c r="F1731" i="3"/>
  <c r="H1731" i="3" s="1"/>
  <c r="K1730" i="3"/>
  <c r="J1730" i="3"/>
  <c r="F1730" i="3"/>
  <c r="H1730" i="3" s="1"/>
  <c r="K1729" i="3"/>
  <c r="J1729" i="3"/>
  <c r="F1729" i="3"/>
  <c r="H1729" i="3" s="1"/>
  <c r="K1728" i="3"/>
  <c r="J1728" i="3"/>
  <c r="F1728" i="3"/>
  <c r="H1728" i="3" s="1"/>
  <c r="K1727" i="3"/>
  <c r="J1727" i="3"/>
  <c r="F1727" i="3"/>
  <c r="H1727" i="3" s="1"/>
  <c r="K1726" i="3"/>
  <c r="J1726" i="3"/>
  <c r="F1726" i="3"/>
  <c r="H1726" i="3" s="1"/>
  <c r="K1725" i="3"/>
  <c r="J1725" i="3"/>
  <c r="F1725" i="3"/>
  <c r="H1725" i="3" s="1"/>
  <c r="K1724" i="3"/>
  <c r="J1724" i="3"/>
  <c r="F1724" i="3"/>
  <c r="H1724" i="3" s="1"/>
  <c r="K1723" i="3"/>
  <c r="J1723" i="3"/>
  <c r="F1723" i="3"/>
  <c r="H1723" i="3" s="1"/>
  <c r="K1722" i="3"/>
  <c r="J1722" i="3"/>
  <c r="F1722" i="3"/>
  <c r="H1722" i="3" s="1"/>
  <c r="K1721" i="3"/>
  <c r="J1721" i="3"/>
  <c r="F1721" i="3"/>
  <c r="H1721" i="3" s="1"/>
  <c r="K1720" i="3"/>
  <c r="J1720" i="3"/>
  <c r="F1720" i="3"/>
  <c r="H1720" i="3" s="1"/>
  <c r="K1719" i="3"/>
  <c r="J1719" i="3"/>
  <c r="F1719" i="3"/>
  <c r="H1719" i="3" s="1"/>
  <c r="K1718" i="3"/>
  <c r="J1718" i="3"/>
  <c r="F1718" i="3"/>
  <c r="H1718" i="3" s="1"/>
  <c r="K1717" i="3"/>
  <c r="J1717" i="3"/>
  <c r="F1717" i="3"/>
  <c r="H1717" i="3" s="1"/>
  <c r="K1716" i="3"/>
  <c r="J1716" i="3"/>
  <c r="F1716" i="3"/>
  <c r="H1716" i="3" s="1"/>
  <c r="K1715" i="3"/>
  <c r="J1715" i="3"/>
  <c r="F1715" i="3"/>
  <c r="H1715" i="3" s="1"/>
  <c r="K1714" i="3"/>
  <c r="J1714" i="3"/>
  <c r="F1714" i="3"/>
  <c r="H1714" i="3" s="1"/>
  <c r="K1713" i="3"/>
  <c r="J1713" i="3"/>
  <c r="F1713" i="3"/>
  <c r="H1713" i="3" s="1"/>
  <c r="K1712" i="3"/>
  <c r="J1712" i="3"/>
  <c r="F1712" i="3"/>
  <c r="H1712" i="3" s="1"/>
  <c r="K1711" i="3"/>
  <c r="J1711" i="3"/>
  <c r="F1711" i="3"/>
  <c r="H1711" i="3" s="1"/>
  <c r="K1710" i="3"/>
  <c r="J1710" i="3"/>
  <c r="F1710" i="3"/>
  <c r="H1710" i="3" s="1"/>
  <c r="K1709" i="3"/>
  <c r="J1709" i="3"/>
  <c r="F1709" i="3"/>
  <c r="H1709" i="3" s="1"/>
  <c r="K1708" i="3"/>
  <c r="J1708" i="3"/>
  <c r="F1708" i="3"/>
  <c r="H1708" i="3" s="1"/>
  <c r="K1707" i="3"/>
  <c r="J1707" i="3"/>
  <c r="F1707" i="3"/>
  <c r="H1707" i="3" s="1"/>
  <c r="K1706" i="3"/>
  <c r="J1706" i="3"/>
  <c r="F1706" i="3"/>
  <c r="H1706" i="3" s="1"/>
  <c r="K1705" i="3"/>
  <c r="J1705" i="3"/>
  <c r="F1705" i="3"/>
  <c r="H1705" i="3" s="1"/>
  <c r="K1704" i="3"/>
  <c r="J1704" i="3"/>
  <c r="F1704" i="3"/>
  <c r="H1704" i="3" s="1"/>
  <c r="K1703" i="3"/>
  <c r="J1703" i="3"/>
  <c r="F1703" i="3"/>
  <c r="H1703" i="3" s="1"/>
  <c r="K1702" i="3"/>
  <c r="J1702" i="3"/>
  <c r="F1702" i="3"/>
  <c r="H1702" i="3" s="1"/>
  <c r="K1701" i="3"/>
  <c r="J1701" i="3"/>
  <c r="F1701" i="3"/>
  <c r="H1701" i="3" s="1"/>
  <c r="K1700" i="3"/>
  <c r="J1700" i="3"/>
  <c r="F1700" i="3"/>
  <c r="H1700" i="3" s="1"/>
  <c r="K1699" i="3"/>
  <c r="J1699" i="3"/>
  <c r="F1699" i="3"/>
  <c r="H1699" i="3" s="1"/>
  <c r="K1698" i="3"/>
  <c r="J1698" i="3"/>
  <c r="F1698" i="3"/>
  <c r="H1698" i="3" s="1"/>
  <c r="K1697" i="3"/>
  <c r="J1697" i="3"/>
  <c r="F1697" i="3"/>
  <c r="H1697" i="3" s="1"/>
  <c r="K1696" i="3"/>
  <c r="J1696" i="3"/>
  <c r="F1696" i="3"/>
  <c r="H1696" i="3" s="1"/>
  <c r="K1695" i="3"/>
  <c r="J1695" i="3"/>
  <c r="F1695" i="3"/>
  <c r="H1695" i="3" s="1"/>
  <c r="K1694" i="3"/>
  <c r="J1694" i="3"/>
  <c r="F1694" i="3"/>
  <c r="H1694" i="3" s="1"/>
  <c r="K1693" i="3"/>
  <c r="J1693" i="3"/>
  <c r="F1693" i="3"/>
  <c r="H1693" i="3" s="1"/>
  <c r="K1692" i="3"/>
  <c r="J1692" i="3"/>
  <c r="F1692" i="3"/>
  <c r="H1692" i="3" s="1"/>
  <c r="K1691" i="3"/>
  <c r="J1691" i="3"/>
  <c r="F1691" i="3"/>
  <c r="H1691" i="3" s="1"/>
  <c r="K1690" i="3"/>
  <c r="J1690" i="3"/>
  <c r="F1690" i="3"/>
  <c r="H1690" i="3" s="1"/>
  <c r="K1689" i="3"/>
  <c r="J1689" i="3"/>
  <c r="F1689" i="3"/>
  <c r="H1689" i="3" s="1"/>
  <c r="K1688" i="3"/>
  <c r="J1688" i="3"/>
  <c r="F1688" i="3"/>
  <c r="H1688" i="3" s="1"/>
  <c r="K1687" i="3"/>
  <c r="J1687" i="3"/>
  <c r="F1687" i="3"/>
  <c r="H1687" i="3" s="1"/>
  <c r="K1686" i="3"/>
  <c r="J1686" i="3"/>
  <c r="F1686" i="3"/>
  <c r="H1686" i="3" s="1"/>
  <c r="K1685" i="3"/>
  <c r="J1685" i="3"/>
  <c r="F1685" i="3"/>
  <c r="H1685" i="3" s="1"/>
  <c r="K1684" i="3"/>
  <c r="J1684" i="3"/>
  <c r="F1684" i="3"/>
  <c r="H1684" i="3" s="1"/>
  <c r="K1683" i="3"/>
  <c r="J1683" i="3"/>
  <c r="F1683" i="3"/>
  <c r="H1683" i="3" s="1"/>
  <c r="K1682" i="3"/>
  <c r="J1682" i="3"/>
  <c r="F1682" i="3"/>
  <c r="H1682" i="3" s="1"/>
  <c r="K1681" i="3"/>
  <c r="J1681" i="3"/>
  <c r="F1681" i="3"/>
  <c r="H1681" i="3" s="1"/>
  <c r="K1680" i="3"/>
  <c r="J1680" i="3"/>
  <c r="F1680" i="3"/>
  <c r="H1680" i="3" s="1"/>
  <c r="K1679" i="3"/>
  <c r="J1679" i="3"/>
  <c r="F1679" i="3"/>
  <c r="H1679" i="3" s="1"/>
  <c r="K1678" i="3"/>
  <c r="J1678" i="3"/>
  <c r="F1678" i="3"/>
  <c r="H1678" i="3" s="1"/>
  <c r="K1677" i="3"/>
  <c r="J1677" i="3"/>
  <c r="F1677" i="3"/>
  <c r="H1677" i="3" s="1"/>
  <c r="K1676" i="3"/>
  <c r="J1676" i="3"/>
  <c r="F1676" i="3"/>
  <c r="H1676" i="3" s="1"/>
  <c r="K1675" i="3"/>
  <c r="J1675" i="3"/>
  <c r="F1675" i="3"/>
  <c r="H1675" i="3" s="1"/>
  <c r="K1674" i="3"/>
  <c r="J1674" i="3"/>
  <c r="F1674" i="3"/>
  <c r="H1674" i="3" s="1"/>
  <c r="K1673" i="3"/>
  <c r="J1673" i="3"/>
  <c r="F1673" i="3"/>
  <c r="H1673" i="3" s="1"/>
  <c r="K1672" i="3"/>
  <c r="J1672" i="3"/>
  <c r="F1672" i="3"/>
  <c r="H1672" i="3" s="1"/>
  <c r="K1671" i="3"/>
  <c r="J1671" i="3"/>
  <c r="F1671" i="3"/>
  <c r="H1671" i="3" s="1"/>
  <c r="K1670" i="3"/>
  <c r="J1670" i="3"/>
  <c r="F1670" i="3"/>
  <c r="H1670" i="3" s="1"/>
  <c r="K1669" i="3"/>
  <c r="J1669" i="3"/>
  <c r="F1669" i="3"/>
  <c r="H1669" i="3" s="1"/>
  <c r="K1668" i="3"/>
  <c r="J1668" i="3"/>
  <c r="F1668" i="3"/>
  <c r="H1668" i="3" s="1"/>
  <c r="K1667" i="3"/>
  <c r="J1667" i="3"/>
  <c r="F1667" i="3"/>
  <c r="H1667" i="3" s="1"/>
  <c r="K1666" i="3"/>
  <c r="J1666" i="3"/>
  <c r="F1666" i="3"/>
  <c r="H1666" i="3" s="1"/>
  <c r="K1665" i="3"/>
  <c r="J1665" i="3"/>
  <c r="F1665" i="3"/>
  <c r="H1665" i="3" s="1"/>
  <c r="K1664" i="3"/>
  <c r="J1664" i="3"/>
  <c r="F1664" i="3"/>
  <c r="H1664" i="3" s="1"/>
  <c r="K1663" i="3"/>
  <c r="J1663" i="3"/>
  <c r="F1663" i="3"/>
  <c r="H1663" i="3" s="1"/>
  <c r="K1662" i="3"/>
  <c r="J1662" i="3"/>
  <c r="F1662" i="3"/>
  <c r="H1662" i="3" s="1"/>
  <c r="K1661" i="3"/>
  <c r="J1661" i="3"/>
  <c r="F1661" i="3"/>
  <c r="H1661" i="3" s="1"/>
  <c r="K1660" i="3"/>
  <c r="J1660" i="3"/>
  <c r="F1660" i="3"/>
  <c r="H1660" i="3" s="1"/>
  <c r="K1659" i="3"/>
  <c r="J1659" i="3"/>
  <c r="F1659" i="3"/>
  <c r="H1659" i="3" s="1"/>
  <c r="K1658" i="3"/>
  <c r="J1658" i="3"/>
  <c r="F1658" i="3"/>
  <c r="H1658" i="3" s="1"/>
  <c r="K1657" i="3"/>
  <c r="J1657" i="3"/>
  <c r="F1657" i="3"/>
  <c r="H1657" i="3" s="1"/>
  <c r="K1656" i="3"/>
  <c r="J1656" i="3"/>
  <c r="F1656" i="3"/>
  <c r="H1656" i="3" s="1"/>
  <c r="K1655" i="3"/>
  <c r="J1655" i="3"/>
  <c r="F1655" i="3"/>
  <c r="H1655" i="3" s="1"/>
  <c r="K1654" i="3"/>
  <c r="J1654" i="3"/>
  <c r="F1654" i="3"/>
  <c r="H1654" i="3" s="1"/>
  <c r="K1653" i="3"/>
  <c r="J1653" i="3"/>
  <c r="F1653" i="3"/>
  <c r="H1653" i="3" s="1"/>
  <c r="K1652" i="3"/>
  <c r="J1652" i="3"/>
  <c r="F1652" i="3"/>
  <c r="H1652" i="3" s="1"/>
  <c r="K1651" i="3"/>
  <c r="J1651" i="3"/>
  <c r="F1651" i="3"/>
  <c r="H1651" i="3" s="1"/>
  <c r="K1650" i="3"/>
  <c r="J1650" i="3"/>
  <c r="F1650" i="3"/>
  <c r="H1650" i="3" s="1"/>
  <c r="K1649" i="3"/>
  <c r="J1649" i="3"/>
  <c r="F1649" i="3"/>
  <c r="H1649" i="3" s="1"/>
  <c r="K1648" i="3"/>
  <c r="J1648" i="3"/>
  <c r="F1648" i="3"/>
  <c r="H1648" i="3" s="1"/>
  <c r="K1647" i="3"/>
  <c r="J1647" i="3"/>
  <c r="F1647" i="3"/>
  <c r="H1647" i="3" s="1"/>
  <c r="K1646" i="3"/>
  <c r="J1646" i="3"/>
  <c r="F1646" i="3"/>
  <c r="H1646" i="3" s="1"/>
  <c r="K1645" i="3"/>
  <c r="J1645" i="3"/>
  <c r="F1645" i="3"/>
  <c r="H1645" i="3" s="1"/>
  <c r="K1644" i="3"/>
  <c r="J1644" i="3"/>
  <c r="F1644" i="3"/>
  <c r="H1644" i="3" s="1"/>
  <c r="K1643" i="3"/>
  <c r="J1643" i="3"/>
  <c r="F1643" i="3"/>
  <c r="H1643" i="3" s="1"/>
  <c r="K1642" i="3"/>
  <c r="J1642" i="3"/>
  <c r="F1642" i="3"/>
  <c r="H1642" i="3" s="1"/>
  <c r="K1641" i="3"/>
  <c r="J1641" i="3"/>
  <c r="F1641" i="3"/>
  <c r="H1641" i="3" s="1"/>
  <c r="K1640" i="3"/>
  <c r="J1640" i="3"/>
  <c r="F1640" i="3"/>
  <c r="H1640" i="3" s="1"/>
  <c r="K1639" i="3"/>
  <c r="J1639" i="3"/>
  <c r="F1639" i="3"/>
  <c r="H1639" i="3" s="1"/>
  <c r="K1638" i="3"/>
  <c r="J1638" i="3"/>
  <c r="F1638" i="3"/>
  <c r="H1638" i="3" s="1"/>
  <c r="K1637" i="3"/>
  <c r="J1637" i="3"/>
  <c r="F1637" i="3"/>
  <c r="H1637" i="3" s="1"/>
  <c r="K1636" i="3"/>
  <c r="J1636" i="3"/>
  <c r="F1636" i="3"/>
  <c r="H1636" i="3" s="1"/>
  <c r="K1635" i="3"/>
  <c r="J1635" i="3"/>
  <c r="F1635" i="3"/>
  <c r="H1635" i="3" s="1"/>
  <c r="K1634" i="3"/>
  <c r="J1634" i="3"/>
  <c r="F1634" i="3"/>
  <c r="H1634" i="3" s="1"/>
  <c r="K1633" i="3"/>
  <c r="J1633" i="3"/>
  <c r="F1633" i="3"/>
  <c r="H1633" i="3" s="1"/>
  <c r="K1632" i="3"/>
  <c r="J1632" i="3"/>
  <c r="F1632" i="3"/>
  <c r="H1632" i="3" s="1"/>
  <c r="K1631" i="3"/>
  <c r="J1631" i="3"/>
  <c r="F1631" i="3"/>
  <c r="H1631" i="3" s="1"/>
  <c r="K1630" i="3"/>
  <c r="J1630" i="3"/>
  <c r="F1630" i="3"/>
  <c r="H1630" i="3" s="1"/>
  <c r="K1629" i="3"/>
  <c r="J1629" i="3"/>
  <c r="F1629" i="3"/>
  <c r="H1629" i="3" s="1"/>
  <c r="K1628" i="3"/>
  <c r="J1628" i="3"/>
  <c r="F1628" i="3"/>
  <c r="H1628" i="3" s="1"/>
  <c r="K1627" i="3"/>
  <c r="J1627" i="3"/>
  <c r="F1627" i="3"/>
  <c r="H1627" i="3" s="1"/>
  <c r="K1626" i="3"/>
  <c r="J1626" i="3"/>
  <c r="F1626" i="3"/>
  <c r="H1626" i="3" s="1"/>
  <c r="K1625" i="3"/>
  <c r="J1625" i="3"/>
  <c r="F1625" i="3"/>
  <c r="H1625" i="3" s="1"/>
  <c r="K1624" i="3"/>
  <c r="J1624" i="3"/>
  <c r="F1624" i="3"/>
  <c r="H1624" i="3" s="1"/>
  <c r="K1623" i="3"/>
  <c r="J1623" i="3"/>
  <c r="F1623" i="3"/>
  <c r="H1623" i="3" s="1"/>
  <c r="K1622" i="3"/>
  <c r="J1622" i="3"/>
  <c r="F1622" i="3"/>
  <c r="H1622" i="3" s="1"/>
  <c r="K1621" i="3"/>
  <c r="J1621" i="3"/>
  <c r="F1621" i="3"/>
  <c r="H1621" i="3" s="1"/>
  <c r="K1620" i="3"/>
  <c r="J1620" i="3"/>
  <c r="F1620" i="3"/>
  <c r="H1620" i="3" s="1"/>
  <c r="K1619" i="3"/>
  <c r="J1619" i="3"/>
  <c r="F1619" i="3"/>
  <c r="H1619" i="3" s="1"/>
  <c r="K1618" i="3"/>
  <c r="J1618" i="3"/>
  <c r="F1618" i="3"/>
  <c r="H1618" i="3" s="1"/>
  <c r="K1617" i="3"/>
  <c r="J1617" i="3"/>
  <c r="F1617" i="3"/>
  <c r="H1617" i="3" s="1"/>
  <c r="K1616" i="3"/>
  <c r="J1616" i="3"/>
  <c r="F1616" i="3"/>
  <c r="H1616" i="3" s="1"/>
  <c r="K1615" i="3"/>
  <c r="J1615" i="3"/>
  <c r="F1615" i="3"/>
  <c r="H1615" i="3" s="1"/>
  <c r="K1614" i="3"/>
  <c r="J1614" i="3"/>
  <c r="F1614" i="3"/>
  <c r="H1614" i="3" s="1"/>
  <c r="K1613" i="3"/>
  <c r="J1613" i="3"/>
  <c r="F1613" i="3"/>
  <c r="H1613" i="3" s="1"/>
  <c r="K1612" i="3"/>
  <c r="J1612" i="3"/>
  <c r="F1612" i="3"/>
  <c r="H1612" i="3" s="1"/>
  <c r="K1611" i="3"/>
  <c r="J1611" i="3"/>
  <c r="F1611" i="3"/>
  <c r="H1611" i="3" s="1"/>
  <c r="K1610" i="3"/>
  <c r="J1610" i="3"/>
  <c r="F1610" i="3"/>
  <c r="H1610" i="3" s="1"/>
  <c r="K1609" i="3"/>
  <c r="J1609" i="3"/>
  <c r="F1609" i="3"/>
  <c r="H1609" i="3" s="1"/>
  <c r="K1608" i="3"/>
  <c r="J1608" i="3"/>
  <c r="F1608" i="3"/>
  <c r="H1608" i="3" s="1"/>
  <c r="K1607" i="3"/>
  <c r="J1607" i="3"/>
  <c r="F1607" i="3"/>
  <c r="H1607" i="3" s="1"/>
  <c r="K1606" i="3"/>
  <c r="J1606" i="3"/>
  <c r="F1606" i="3"/>
  <c r="H1606" i="3" s="1"/>
  <c r="K1605" i="3"/>
  <c r="J1605" i="3"/>
  <c r="F1605" i="3"/>
  <c r="H1605" i="3" s="1"/>
  <c r="K1604" i="3"/>
  <c r="J1604" i="3"/>
  <c r="F1604" i="3"/>
  <c r="H1604" i="3" s="1"/>
  <c r="K1603" i="3"/>
  <c r="J1603" i="3"/>
  <c r="F1603" i="3"/>
  <c r="H1603" i="3" s="1"/>
  <c r="K1602" i="3"/>
  <c r="J1602" i="3"/>
  <c r="F1602" i="3"/>
  <c r="H1602" i="3" s="1"/>
  <c r="K1601" i="3"/>
  <c r="J1601" i="3"/>
  <c r="F1601" i="3"/>
  <c r="H1601" i="3" s="1"/>
  <c r="K1600" i="3"/>
  <c r="J1600" i="3"/>
  <c r="F1600" i="3"/>
  <c r="H1600" i="3" s="1"/>
  <c r="K1599" i="3"/>
  <c r="J1599" i="3"/>
  <c r="F1599" i="3"/>
  <c r="H1599" i="3" s="1"/>
  <c r="K1598" i="3"/>
  <c r="J1598" i="3"/>
  <c r="F1598" i="3"/>
  <c r="H1598" i="3" s="1"/>
  <c r="K1597" i="3"/>
  <c r="J1597" i="3"/>
  <c r="F1597" i="3"/>
  <c r="H1597" i="3" s="1"/>
  <c r="K1596" i="3"/>
  <c r="J1596" i="3"/>
  <c r="F1596" i="3"/>
  <c r="H1596" i="3" s="1"/>
  <c r="K1595" i="3"/>
  <c r="J1595" i="3"/>
  <c r="F1595" i="3"/>
  <c r="H1595" i="3" s="1"/>
  <c r="K1594" i="3"/>
  <c r="J1594" i="3"/>
  <c r="F1594" i="3"/>
  <c r="H1594" i="3" s="1"/>
  <c r="K1593" i="3"/>
  <c r="J1593" i="3"/>
  <c r="F1593" i="3"/>
  <c r="H1593" i="3" s="1"/>
  <c r="K1592" i="3"/>
  <c r="J1592" i="3"/>
  <c r="F1592" i="3"/>
  <c r="H1592" i="3" s="1"/>
  <c r="K1591" i="3"/>
  <c r="J1591" i="3"/>
  <c r="F1591" i="3"/>
  <c r="H1591" i="3" s="1"/>
  <c r="K1590" i="3"/>
  <c r="J1590" i="3"/>
  <c r="F1590" i="3"/>
  <c r="H1590" i="3" s="1"/>
  <c r="K1589" i="3"/>
  <c r="J1589" i="3"/>
  <c r="F1589" i="3"/>
  <c r="H1589" i="3" s="1"/>
  <c r="K1588" i="3"/>
  <c r="J1588" i="3"/>
  <c r="F1588" i="3"/>
  <c r="H1588" i="3" s="1"/>
  <c r="K1587" i="3"/>
  <c r="J1587" i="3"/>
  <c r="F1587" i="3"/>
  <c r="H1587" i="3" s="1"/>
  <c r="K1586" i="3"/>
  <c r="J1586" i="3"/>
  <c r="F1586" i="3"/>
  <c r="H1586" i="3" s="1"/>
  <c r="K1585" i="3"/>
  <c r="J1585" i="3"/>
  <c r="F1585" i="3"/>
  <c r="H1585" i="3" s="1"/>
  <c r="K1584" i="3"/>
  <c r="J1584" i="3"/>
  <c r="F1584" i="3"/>
  <c r="H1584" i="3" s="1"/>
  <c r="K1583" i="3"/>
  <c r="J1583" i="3"/>
  <c r="F1583" i="3"/>
  <c r="H1583" i="3" s="1"/>
  <c r="K1582" i="3"/>
  <c r="J1582" i="3"/>
  <c r="F1582" i="3"/>
  <c r="H1582" i="3" s="1"/>
  <c r="K1581" i="3"/>
  <c r="J1581" i="3"/>
  <c r="F1581" i="3"/>
  <c r="H1581" i="3" s="1"/>
  <c r="K1580" i="3"/>
  <c r="J1580" i="3"/>
  <c r="F1580" i="3"/>
  <c r="H1580" i="3" s="1"/>
  <c r="K1579" i="3"/>
  <c r="J1579" i="3"/>
  <c r="F1579" i="3"/>
  <c r="H1579" i="3" s="1"/>
  <c r="K1578" i="3"/>
  <c r="J1578" i="3"/>
  <c r="F1578" i="3"/>
  <c r="H1578" i="3" s="1"/>
  <c r="K1577" i="3"/>
  <c r="J1577" i="3"/>
  <c r="F1577" i="3"/>
  <c r="H1577" i="3" s="1"/>
  <c r="K1576" i="3"/>
  <c r="J1576" i="3"/>
  <c r="F1576" i="3"/>
  <c r="H1576" i="3" s="1"/>
  <c r="K1575" i="3"/>
  <c r="J1575" i="3"/>
  <c r="F1575" i="3"/>
  <c r="H1575" i="3" s="1"/>
  <c r="K1574" i="3"/>
  <c r="J1574" i="3"/>
  <c r="F1574" i="3"/>
  <c r="H1574" i="3" s="1"/>
  <c r="K1573" i="3"/>
  <c r="J1573" i="3"/>
  <c r="F1573" i="3"/>
  <c r="H1573" i="3" s="1"/>
  <c r="K1572" i="3"/>
  <c r="J1572" i="3"/>
  <c r="F1572" i="3"/>
  <c r="H1572" i="3" s="1"/>
  <c r="K1571" i="3"/>
  <c r="J1571" i="3"/>
  <c r="F1571" i="3"/>
  <c r="H1571" i="3" s="1"/>
  <c r="K1570" i="3"/>
  <c r="J1570" i="3"/>
  <c r="F1570" i="3"/>
  <c r="H1570" i="3" s="1"/>
  <c r="K1569" i="3"/>
  <c r="J1569" i="3"/>
  <c r="F1569" i="3"/>
  <c r="H1569" i="3" s="1"/>
  <c r="K1568" i="3"/>
  <c r="J1568" i="3"/>
  <c r="F1568" i="3"/>
  <c r="H1568" i="3" s="1"/>
  <c r="K1567" i="3"/>
  <c r="J1567" i="3"/>
  <c r="F1567" i="3"/>
  <c r="H1567" i="3" s="1"/>
  <c r="K1566" i="3"/>
  <c r="J1566" i="3"/>
  <c r="F1566" i="3"/>
  <c r="H1566" i="3" s="1"/>
  <c r="K1565" i="3"/>
  <c r="J1565" i="3"/>
  <c r="F1565" i="3"/>
  <c r="H1565" i="3" s="1"/>
  <c r="K1564" i="3"/>
  <c r="J1564" i="3"/>
  <c r="F1564" i="3"/>
  <c r="H1564" i="3" s="1"/>
  <c r="K1563" i="3"/>
  <c r="J1563" i="3"/>
  <c r="F1563" i="3"/>
  <c r="H1563" i="3" s="1"/>
  <c r="K1562" i="3"/>
  <c r="J1562" i="3"/>
  <c r="F1562" i="3"/>
  <c r="H1562" i="3" s="1"/>
  <c r="K1561" i="3"/>
  <c r="J1561" i="3"/>
  <c r="F1561" i="3"/>
  <c r="H1561" i="3" s="1"/>
  <c r="K1560" i="3"/>
  <c r="J1560" i="3"/>
  <c r="F1560" i="3"/>
  <c r="H1560" i="3" s="1"/>
  <c r="K1559" i="3"/>
  <c r="J1559" i="3"/>
  <c r="F1559" i="3"/>
  <c r="H1559" i="3" s="1"/>
  <c r="K1558" i="3"/>
  <c r="J1558" i="3"/>
  <c r="F1558" i="3"/>
  <c r="H1558" i="3" s="1"/>
  <c r="K1557" i="3"/>
  <c r="J1557" i="3"/>
  <c r="F1557" i="3"/>
  <c r="H1557" i="3" s="1"/>
  <c r="K1556" i="3"/>
  <c r="J1556" i="3"/>
  <c r="F1556" i="3"/>
  <c r="H1556" i="3" s="1"/>
  <c r="K1555" i="3"/>
  <c r="J1555" i="3"/>
  <c r="F1555" i="3"/>
  <c r="H1555" i="3" s="1"/>
  <c r="K1554" i="3"/>
  <c r="J1554" i="3"/>
  <c r="F1554" i="3"/>
  <c r="H1554" i="3" s="1"/>
  <c r="K1553" i="3"/>
  <c r="J1553" i="3"/>
  <c r="F1553" i="3"/>
  <c r="H1553" i="3" s="1"/>
  <c r="K1552" i="3"/>
  <c r="J1552" i="3"/>
  <c r="F1552" i="3"/>
  <c r="H1552" i="3" s="1"/>
  <c r="K1551" i="3"/>
  <c r="J1551" i="3"/>
  <c r="F1551" i="3"/>
  <c r="H1551" i="3" s="1"/>
  <c r="K1550" i="3"/>
  <c r="J1550" i="3"/>
  <c r="F1550" i="3"/>
  <c r="H1550" i="3" s="1"/>
  <c r="K1549" i="3"/>
  <c r="J1549" i="3"/>
  <c r="F1549" i="3"/>
  <c r="H1549" i="3" s="1"/>
  <c r="K1548" i="3"/>
  <c r="J1548" i="3"/>
  <c r="F1548" i="3"/>
  <c r="H1548" i="3" s="1"/>
  <c r="K1547" i="3"/>
  <c r="J1547" i="3"/>
  <c r="F1547" i="3"/>
  <c r="H1547" i="3" s="1"/>
  <c r="K1546" i="3"/>
  <c r="J1546" i="3"/>
  <c r="F1546" i="3"/>
  <c r="H1546" i="3" s="1"/>
  <c r="K1545" i="3"/>
  <c r="J1545" i="3"/>
  <c r="F1545" i="3"/>
  <c r="H1545" i="3" s="1"/>
  <c r="K1544" i="3"/>
  <c r="J1544" i="3"/>
  <c r="F1544" i="3"/>
  <c r="H1544" i="3" s="1"/>
  <c r="K1543" i="3"/>
  <c r="J1543" i="3"/>
  <c r="F1543" i="3"/>
  <c r="H1543" i="3" s="1"/>
  <c r="K1542" i="3"/>
  <c r="J1542" i="3"/>
  <c r="F1542" i="3"/>
  <c r="H1542" i="3" s="1"/>
  <c r="K1541" i="3"/>
  <c r="J1541" i="3"/>
  <c r="F1541" i="3"/>
  <c r="H1541" i="3" s="1"/>
  <c r="K1540" i="3"/>
  <c r="J1540" i="3"/>
  <c r="F1540" i="3"/>
  <c r="H1540" i="3" s="1"/>
  <c r="K1539" i="3"/>
  <c r="J1539" i="3"/>
  <c r="F1539" i="3"/>
  <c r="H1539" i="3" s="1"/>
  <c r="K1538" i="3"/>
  <c r="J1538" i="3"/>
  <c r="F1538" i="3"/>
  <c r="H1538" i="3" s="1"/>
  <c r="K1537" i="3"/>
  <c r="J1537" i="3"/>
  <c r="F1537" i="3"/>
  <c r="H1537" i="3" s="1"/>
  <c r="K1536" i="3"/>
  <c r="J1536" i="3"/>
  <c r="F1536" i="3"/>
  <c r="H1536" i="3" s="1"/>
  <c r="K1535" i="3"/>
  <c r="J1535" i="3"/>
  <c r="F1535" i="3"/>
  <c r="H1535" i="3" s="1"/>
  <c r="K1534" i="3"/>
  <c r="J1534" i="3"/>
  <c r="F1534" i="3"/>
  <c r="H1534" i="3" s="1"/>
  <c r="K1533" i="3"/>
  <c r="J1533" i="3"/>
  <c r="F1533" i="3"/>
  <c r="H1533" i="3" s="1"/>
  <c r="K1532" i="3"/>
  <c r="J1532" i="3"/>
  <c r="F1532" i="3"/>
  <c r="H1532" i="3" s="1"/>
  <c r="K1531" i="3"/>
  <c r="J1531" i="3"/>
  <c r="F1531" i="3"/>
  <c r="H1531" i="3" s="1"/>
  <c r="K1530" i="3"/>
  <c r="J1530" i="3"/>
  <c r="F1530" i="3"/>
  <c r="H1530" i="3" s="1"/>
  <c r="K1529" i="3"/>
  <c r="J1529" i="3"/>
  <c r="F1529" i="3"/>
  <c r="H1529" i="3" s="1"/>
  <c r="K1528" i="3"/>
  <c r="J1528" i="3"/>
  <c r="F1528" i="3"/>
  <c r="H1528" i="3" s="1"/>
  <c r="K1527" i="3"/>
  <c r="J1527" i="3"/>
  <c r="F1527" i="3"/>
  <c r="H1527" i="3" s="1"/>
  <c r="K1526" i="3"/>
  <c r="J1526" i="3"/>
  <c r="F1526" i="3"/>
  <c r="H1526" i="3" s="1"/>
  <c r="K1525" i="3"/>
  <c r="J1525" i="3"/>
  <c r="F1525" i="3"/>
  <c r="H1525" i="3" s="1"/>
  <c r="K1524" i="3"/>
  <c r="J1524" i="3"/>
  <c r="F1524" i="3"/>
  <c r="H1524" i="3" s="1"/>
  <c r="K1523" i="3"/>
  <c r="J1523" i="3"/>
  <c r="F1523" i="3"/>
  <c r="H1523" i="3" s="1"/>
  <c r="K1522" i="3"/>
  <c r="J1522" i="3"/>
  <c r="F1522" i="3"/>
  <c r="H1522" i="3" s="1"/>
  <c r="K1521" i="3"/>
  <c r="J1521" i="3"/>
  <c r="F1521" i="3"/>
  <c r="H1521" i="3" s="1"/>
  <c r="K1520" i="3"/>
  <c r="J1520" i="3"/>
  <c r="F1520" i="3"/>
  <c r="H1520" i="3" s="1"/>
  <c r="K1519" i="3"/>
  <c r="J1519" i="3"/>
  <c r="F1519" i="3"/>
  <c r="H1519" i="3" s="1"/>
  <c r="K1518" i="3"/>
  <c r="J1518" i="3"/>
  <c r="F1518" i="3"/>
  <c r="H1518" i="3" s="1"/>
  <c r="K1517" i="3"/>
  <c r="J1517" i="3"/>
  <c r="F1517" i="3"/>
  <c r="H1517" i="3" s="1"/>
  <c r="K1516" i="3"/>
  <c r="J1516" i="3"/>
  <c r="F1516" i="3"/>
  <c r="H1516" i="3" s="1"/>
  <c r="K1515" i="3"/>
  <c r="J1515" i="3"/>
  <c r="F1515" i="3"/>
  <c r="H1515" i="3" s="1"/>
  <c r="K1514" i="3"/>
  <c r="J1514" i="3"/>
  <c r="F1514" i="3"/>
  <c r="H1514" i="3" s="1"/>
  <c r="K1513" i="3"/>
  <c r="J1513" i="3"/>
  <c r="F1513" i="3"/>
  <c r="H1513" i="3" s="1"/>
  <c r="K1512" i="3"/>
  <c r="J1512" i="3"/>
  <c r="F1512" i="3"/>
  <c r="H1512" i="3" s="1"/>
  <c r="K1511" i="3"/>
  <c r="J1511" i="3"/>
  <c r="F1511" i="3"/>
  <c r="H1511" i="3" s="1"/>
  <c r="K1510" i="3"/>
  <c r="J1510" i="3"/>
  <c r="F1510" i="3"/>
  <c r="H1510" i="3" s="1"/>
  <c r="K1509" i="3"/>
  <c r="J1509" i="3"/>
  <c r="F1509" i="3"/>
  <c r="H1509" i="3" s="1"/>
  <c r="K1508" i="3"/>
  <c r="J1508" i="3"/>
  <c r="F1508" i="3"/>
  <c r="H1508" i="3" s="1"/>
  <c r="K1507" i="3"/>
  <c r="J1507" i="3"/>
  <c r="F1507" i="3"/>
  <c r="H1507" i="3" s="1"/>
  <c r="K1506" i="3"/>
  <c r="J1506" i="3"/>
  <c r="F1506" i="3"/>
  <c r="H1506" i="3" s="1"/>
  <c r="K1505" i="3"/>
  <c r="J1505" i="3"/>
  <c r="F1505" i="3"/>
  <c r="H1505" i="3" s="1"/>
  <c r="K1504" i="3"/>
  <c r="J1504" i="3"/>
  <c r="F1504" i="3"/>
  <c r="H1504" i="3" s="1"/>
  <c r="K1503" i="3"/>
  <c r="J1503" i="3"/>
  <c r="F1503" i="3"/>
  <c r="H1503" i="3" s="1"/>
  <c r="K1502" i="3"/>
  <c r="J1502" i="3"/>
  <c r="F1502" i="3"/>
  <c r="H1502" i="3" s="1"/>
  <c r="K1501" i="3"/>
  <c r="J1501" i="3"/>
  <c r="F1501" i="3"/>
  <c r="H1501" i="3" s="1"/>
  <c r="K1500" i="3"/>
  <c r="J1500" i="3"/>
  <c r="F1500" i="3"/>
  <c r="H1500" i="3" s="1"/>
  <c r="K1499" i="3"/>
  <c r="J1499" i="3"/>
  <c r="F1499" i="3"/>
  <c r="H1499" i="3" s="1"/>
  <c r="K1498" i="3"/>
  <c r="J1498" i="3"/>
  <c r="F1498" i="3"/>
  <c r="H1498" i="3" s="1"/>
  <c r="K1497" i="3"/>
  <c r="J1497" i="3"/>
  <c r="F1497" i="3"/>
  <c r="H1497" i="3" s="1"/>
  <c r="K1496" i="3"/>
  <c r="J1496" i="3"/>
  <c r="F1496" i="3"/>
  <c r="H1496" i="3" s="1"/>
  <c r="K1495" i="3"/>
  <c r="J1495" i="3"/>
  <c r="F1495" i="3"/>
  <c r="H1495" i="3" s="1"/>
  <c r="K1494" i="3"/>
  <c r="J1494" i="3"/>
  <c r="F1494" i="3"/>
  <c r="H1494" i="3" s="1"/>
  <c r="K1493" i="3"/>
  <c r="J1493" i="3"/>
  <c r="F1493" i="3"/>
  <c r="H1493" i="3" s="1"/>
  <c r="K1492" i="3"/>
  <c r="J1492" i="3"/>
  <c r="F1492" i="3"/>
  <c r="H1492" i="3" s="1"/>
  <c r="K1491" i="3"/>
  <c r="J1491" i="3"/>
  <c r="F1491" i="3"/>
  <c r="H1491" i="3" s="1"/>
  <c r="K1490" i="3"/>
  <c r="J1490" i="3"/>
  <c r="F1490" i="3"/>
  <c r="H1490" i="3" s="1"/>
  <c r="K1489" i="3"/>
  <c r="J1489" i="3"/>
  <c r="F1489" i="3"/>
  <c r="H1489" i="3" s="1"/>
  <c r="K1488" i="3"/>
  <c r="J1488" i="3"/>
  <c r="F1488" i="3"/>
  <c r="H1488" i="3" s="1"/>
  <c r="K1487" i="3"/>
  <c r="J1487" i="3"/>
  <c r="F1487" i="3"/>
  <c r="H1487" i="3" s="1"/>
  <c r="K1486" i="3"/>
  <c r="J1486" i="3"/>
  <c r="F1486" i="3"/>
  <c r="H1486" i="3" s="1"/>
  <c r="K1485" i="3"/>
  <c r="J1485" i="3"/>
  <c r="F1485" i="3"/>
  <c r="H1485" i="3" s="1"/>
  <c r="K1484" i="3"/>
  <c r="J1484" i="3"/>
  <c r="F1484" i="3"/>
  <c r="H1484" i="3" s="1"/>
  <c r="K1483" i="3"/>
  <c r="J1483" i="3"/>
  <c r="F1483" i="3"/>
  <c r="H1483" i="3" s="1"/>
  <c r="K1482" i="3"/>
  <c r="J1482" i="3"/>
  <c r="F1482" i="3"/>
  <c r="H1482" i="3" s="1"/>
  <c r="K1481" i="3"/>
  <c r="J1481" i="3"/>
  <c r="F1481" i="3"/>
  <c r="H1481" i="3" s="1"/>
  <c r="K1480" i="3"/>
  <c r="J1480" i="3"/>
  <c r="F1480" i="3"/>
  <c r="H1480" i="3" s="1"/>
  <c r="K1479" i="3"/>
  <c r="J1479" i="3"/>
  <c r="F1479" i="3"/>
  <c r="H1479" i="3" s="1"/>
  <c r="K1478" i="3"/>
  <c r="J1478" i="3"/>
  <c r="F1478" i="3"/>
  <c r="H1478" i="3" s="1"/>
  <c r="K1477" i="3"/>
  <c r="J1477" i="3"/>
  <c r="F1477" i="3"/>
  <c r="H1477" i="3" s="1"/>
  <c r="K1476" i="3"/>
  <c r="J1476" i="3"/>
  <c r="F1476" i="3"/>
  <c r="H1476" i="3" s="1"/>
  <c r="K1475" i="3"/>
  <c r="J1475" i="3"/>
  <c r="F1475" i="3"/>
  <c r="H1475" i="3" s="1"/>
  <c r="K1474" i="3"/>
  <c r="J1474" i="3"/>
  <c r="F1474" i="3"/>
  <c r="H1474" i="3" s="1"/>
  <c r="K1473" i="3"/>
  <c r="J1473" i="3"/>
  <c r="F1473" i="3"/>
  <c r="H1473" i="3" s="1"/>
  <c r="K1472" i="3"/>
  <c r="J1472" i="3"/>
  <c r="F1472" i="3"/>
  <c r="H1472" i="3" s="1"/>
  <c r="K1471" i="3"/>
  <c r="J1471" i="3"/>
  <c r="F1471" i="3"/>
  <c r="H1471" i="3" s="1"/>
  <c r="K1470" i="3"/>
  <c r="J1470" i="3"/>
  <c r="F1470" i="3"/>
  <c r="H1470" i="3" s="1"/>
  <c r="K1469" i="3"/>
  <c r="J1469" i="3"/>
  <c r="F1469" i="3"/>
  <c r="H1469" i="3" s="1"/>
  <c r="K1468" i="3"/>
  <c r="J1468" i="3"/>
  <c r="F1468" i="3"/>
  <c r="H1468" i="3" s="1"/>
  <c r="K1467" i="3"/>
  <c r="J1467" i="3"/>
  <c r="F1467" i="3"/>
  <c r="H1467" i="3" s="1"/>
  <c r="K1466" i="3"/>
  <c r="J1466" i="3"/>
  <c r="F1466" i="3"/>
  <c r="H1466" i="3" s="1"/>
  <c r="K1465" i="3"/>
  <c r="J1465" i="3"/>
  <c r="F1465" i="3"/>
  <c r="H1465" i="3" s="1"/>
  <c r="K1464" i="3"/>
  <c r="J1464" i="3"/>
  <c r="F1464" i="3"/>
  <c r="H1464" i="3" s="1"/>
  <c r="K1463" i="3"/>
  <c r="J1463" i="3"/>
  <c r="F1463" i="3"/>
  <c r="H1463" i="3" s="1"/>
  <c r="K1462" i="3"/>
  <c r="J1462" i="3"/>
  <c r="F1462" i="3"/>
  <c r="H1462" i="3" s="1"/>
  <c r="K1461" i="3"/>
  <c r="J1461" i="3"/>
  <c r="F1461" i="3"/>
  <c r="H1461" i="3" s="1"/>
  <c r="K1460" i="3"/>
  <c r="J1460" i="3"/>
  <c r="F1460" i="3"/>
  <c r="H1460" i="3" s="1"/>
  <c r="K1459" i="3"/>
  <c r="J1459" i="3"/>
  <c r="F1459" i="3"/>
  <c r="H1459" i="3" s="1"/>
  <c r="K1458" i="3"/>
  <c r="J1458" i="3"/>
  <c r="F1458" i="3"/>
  <c r="H1458" i="3" s="1"/>
  <c r="K1457" i="3"/>
  <c r="J1457" i="3"/>
  <c r="F1457" i="3"/>
  <c r="H1457" i="3" s="1"/>
  <c r="K1456" i="3"/>
  <c r="J1456" i="3"/>
  <c r="F1456" i="3"/>
  <c r="H1456" i="3" s="1"/>
  <c r="K1455" i="3"/>
  <c r="J1455" i="3"/>
  <c r="F1455" i="3"/>
  <c r="H1455" i="3" s="1"/>
  <c r="K1454" i="3"/>
  <c r="J1454" i="3"/>
  <c r="F1454" i="3"/>
  <c r="H1454" i="3" s="1"/>
  <c r="K1453" i="3"/>
  <c r="J1453" i="3"/>
  <c r="F1453" i="3"/>
  <c r="H1453" i="3" s="1"/>
  <c r="K1452" i="3"/>
  <c r="J1452" i="3"/>
  <c r="F1452" i="3"/>
  <c r="H1452" i="3" s="1"/>
  <c r="K1451" i="3"/>
  <c r="J1451" i="3"/>
  <c r="F1451" i="3"/>
  <c r="H1451" i="3" s="1"/>
  <c r="K1450" i="3"/>
  <c r="J1450" i="3"/>
  <c r="F1450" i="3"/>
  <c r="H1450" i="3" s="1"/>
  <c r="K1449" i="3"/>
  <c r="J1449" i="3"/>
  <c r="F1449" i="3"/>
  <c r="H1449" i="3" s="1"/>
  <c r="K1448" i="3"/>
  <c r="J1448" i="3"/>
  <c r="F1448" i="3"/>
  <c r="H1448" i="3" s="1"/>
  <c r="K1447" i="3"/>
  <c r="J1447" i="3"/>
  <c r="F1447" i="3"/>
  <c r="H1447" i="3" s="1"/>
  <c r="K1446" i="3"/>
  <c r="J1446" i="3"/>
  <c r="F1446" i="3"/>
  <c r="H1446" i="3" s="1"/>
  <c r="K1445" i="3"/>
  <c r="J1445" i="3"/>
  <c r="F1445" i="3"/>
  <c r="H1445" i="3" s="1"/>
  <c r="K1444" i="3"/>
  <c r="J1444" i="3"/>
  <c r="F1444" i="3"/>
  <c r="H1444" i="3" s="1"/>
  <c r="K1443" i="3"/>
  <c r="J1443" i="3"/>
  <c r="F1443" i="3"/>
  <c r="H1443" i="3" s="1"/>
  <c r="K1442" i="3"/>
  <c r="J1442" i="3"/>
  <c r="F1442" i="3"/>
  <c r="H1442" i="3" s="1"/>
  <c r="K1441" i="3"/>
  <c r="J1441" i="3"/>
  <c r="F1441" i="3"/>
  <c r="H1441" i="3" s="1"/>
  <c r="K1440" i="3"/>
  <c r="J1440" i="3"/>
  <c r="F1440" i="3"/>
  <c r="H1440" i="3" s="1"/>
  <c r="K1439" i="3"/>
  <c r="J1439" i="3"/>
  <c r="F1439" i="3"/>
  <c r="H1439" i="3" s="1"/>
  <c r="K1438" i="3"/>
  <c r="J1438" i="3"/>
  <c r="F1438" i="3"/>
  <c r="H1438" i="3" s="1"/>
  <c r="K1437" i="3"/>
  <c r="J1437" i="3"/>
  <c r="F1437" i="3"/>
  <c r="H1437" i="3" s="1"/>
  <c r="K1436" i="3"/>
  <c r="J1436" i="3"/>
  <c r="F1436" i="3"/>
  <c r="H1436" i="3" s="1"/>
  <c r="K1435" i="3"/>
  <c r="J1435" i="3"/>
  <c r="F1435" i="3"/>
  <c r="H1435" i="3" s="1"/>
  <c r="K1434" i="3"/>
  <c r="J1434" i="3"/>
  <c r="F1434" i="3"/>
  <c r="H1434" i="3" s="1"/>
  <c r="K1433" i="3"/>
  <c r="J1433" i="3"/>
  <c r="F1433" i="3"/>
  <c r="H1433" i="3" s="1"/>
  <c r="K1432" i="3"/>
  <c r="J1432" i="3"/>
  <c r="F1432" i="3"/>
  <c r="H1432" i="3" s="1"/>
  <c r="K1431" i="3"/>
  <c r="J1431" i="3"/>
  <c r="F1431" i="3"/>
  <c r="H1431" i="3" s="1"/>
  <c r="K1430" i="3"/>
  <c r="J1430" i="3"/>
  <c r="F1430" i="3"/>
  <c r="H1430" i="3" s="1"/>
  <c r="K1429" i="3"/>
  <c r="J1429" i="3"/>
  <c r="F1429" i="3"/>
  <c r="H1429" i="3" s="1"/>
  <c r="K1428" i="3"/>
  <c r="J1428" i="3"/>
  <c r="F1428" i="3"/>
  <c r="H1428" i="3" s="1"/>
  <c r="K1427" i="3"/>
  <c r="J1427" i="3"/>
  <c r="F1427" i="3"/>
  <c r="H1427" i="3" s="1"/>
  <c r="K1426" i="3"/>
  <c r="J1426" i="3"/>
  <c r="F1426" i="3"/>
  <c r="H1426" i="3" s="1"/>
  <c r="K1425" i="3"/>
  <c r="J1425" i="3"/>
  <c r="F1425" i="3"/>
  <c r="H1425" i="3" s="1"/>
  <c r="K1424" i="3"/>
  <c r="J1424" i="3"/>
  <c r="F1424" i="3"/>
  <c r="H1424" i="3" s="1"/>
  <c r="K1423" i="3"/>
  <c r="J1423" i="3"/>
  <c r="F1423" i="3"/>
  <c r="H1423" i="3" s="1"/>
  <c r="K1422" i="3"/>
  <c r="J1422" i="3"/>
  <c r="F1422" i="3"/>
  <c r="H1422" i="3" s="1"/>
  <c r="K1421" i="3"/>
  <c r="J1421" i="3"/>
  <c r="F1421" i="3"/>
  <c r="H1421" i="3" s="1"/>
  <c r="K1420" i="3"/>
  <c r="J1420" i="3"/>
  <c r="F1420" i="3"/>
  <c r="H1420" i="3" s="1"/>
  <c r="K1419" i="3"/>
  <c r="J1419" i="3"/>
  <c r="F1419" i="3"/>
  <c r="H1419" i="3" s="1"/>
  <c r="K1418" i="3"/>
  <c r="J1418" i="3"/>
  <c r="F1418" i="3"/>
  <c r="H1418" i="3" s="1"/>
  <c r="K1417" i="3"/>
  <c r="J1417" i="3"/>
  <c r="F1417" i="3"/>
  <c r="H1417" i="3" s="1"/>
  <c r="K1416" i="3"/>
  <c r="J1416" i="3"/>
  <c r="F1416" i="3"/>
  <c r="H1416" i="3" s="1"/>
  <c r="K1415" i="3"/>
  <c r="J1415" i="3"/>
  <c r="F1415" i="3"/>
  <c r="H1415" i="3" s="1"/>
  <c r="K1414" i="3"/>
  <c r="J1414" i="3"/>
  <c r="F1414" i="3"/>
  <c r="H1414" i="3" s="1"/>
  <c r="K1413" i="3"/>
  <c r="J1413" i="3"/>
  <c r="F1413" i="3"/>
  <c r="H1413" i="3" s="1"/>
  <c r="K1412" i="3"/>
  <c r="J1412" i="3"/>
  <c r="F1412" i="3"/>
  <c r="H1412" i="3" s="1"/>
  <c r="K1411" i="3"/>
  <c r="J1411" i="3"/>
  <c r="F1411" i="3"/>
  <c r="H1411" i="3" s="1"/>
  <c r="K1410" i="3"/>
  <c r="J1410" i="3"/>
  <c r="F1410" i="3"/>
  <c r="H1410" i="3" s="1"/>
  <c r="K1409" i="3"/>
  <c r="J1409" i="3"/>
  <c r="F1409" i="3"/>
  <c r="H1409" i="3" s="1"/>
  <c r="K1408" i="3"/>
  <c r="J1408" i="3"/>
  <c r="F1408" i="3"/>
  <c r="H1408" i="3" s="1"/>
  <c r="K1407" i="3"/>
  <c r="J1407" i="3"/>
  <c r="F1407" i="3"/>
  <c r="H1407" i="3" s="1"/>
  <c r="K1406" i="3"/>
  <c r="J1406" i="3"/>
  <c r="F1406" i="3"/>
  <c r="H1406" i="3" s="1"/>
  <c r="K1405" i="3"/>
  <c r="J1405" i="3"/>
  <c r="F1405" i="3"/>
  <c r="H1405" i="3" s="1"/>
  <c r="K1404" i="3"/>
  <c r="J1404" i="3"/>
  <c r="F1404" i="3"/>
  <c r="H1404" i="3" s="1"/>
  <c r="K1403" i="3"/>
  <c r="J1403" i="3"/>
  <c r="F1403" i="3"/>
  <c r="H1403" i="3" s="1"/>
  <c r="K1402" i="3"/>
  <c r="J1402" i="3"/>
  <c r="F1402" i="3"/>
  <c r="H1402" i="3" s="1"/>
  <c r="K1401" i="3"/>
  <c r="J1401" i="3"/>
  <c r="F1401" i="3"/>
  <c r="H1401" i="3" s="1"/>
  <c r="K1400" i="3"/>
  <c r="J1400" i="3"/>
  <c r="F1400" i="3"/>
  <c r="H1400" i="3" s="1"/>
  <c r="K1399" i="3"/>
  <c r="J1399" i="3"/>
  <c r="F1399" i="3"/>
  <c r="H1399" i="3" s="1"/>
  <c r="K1398" i="3"/>
  <c r="J1398" i="3"/>
  <c r="F1398" i="3"/>
  <c r="H1398" i="3" s="1"/>
  <c r="K1397" i="3"/>
  <c r="J1397" i="3"/>
  <c r="F1397" i="3"/>
  <c r="H1397" i="3" s="1"/>
  <c r="K1396" i="3"/>
  <c r="J1396" i="3"/>
  <c r="F1396" i="3"/>
  <c r="H1396" i="3" s="1"/>
  <c r="K1395" i="3"/>
  <c r="J1395" i="3"/>
  <c r="F1395" i="3"/>
  <c r="H1395" i="3" s="1"/>
  <c r="K1394" i="3"/>
  <c r="J1394" i="3"/>
  <c r="F1394" i="3"/>
  <c r="H1394" i="3" s="1"/>
  <c r="K1393" i="3"/>
  <c r="J1393" i="3"/>
  <c r="F1393" i="3"/>
  <c r="H1393" i="3" s="1"/>
  <c r="K1392" i="3"/>
  <c r="J1392" i="3"/>
  <c r="F1392" i="3"/>
  <c r="H1392" i="3" s="1"/>
  <c r="K1391" i="3"/>
  <c r="J1391" i="3"/>
  <c r="F1391" i="3"/>
  <c r="H1391" i="3" s="1"/>
  <c r="K1390" i="3"/>
  <c r="J1390" i="3"/>
  <c r="F1390" i="3"/>
  <c r="H1390" i="3" s="1"/>
  <c r="K1389" i="3"/>
  <c r="J1389" i="3"/>
  <c r="F1389" i="3"/>
  <c r="H1389" i="3" s="1"/>
  <c r="K1388" i="3"/>
  <c r="J1388" i="3"/>
  <c r="F1388" i="3"/>
  <c r="H1388" i="3" s="1"/>
  <c r="K1387" i="3"/>
  <c r="J1387" i="3"/>
  <c r="F1387" i="3"/>
  <c r="H1387" i="3" s="1"/>
  <c r="K1386" i="3"/>
  <c r="J1386" i="3"/>
  <c r="F1386" i="3"/>
  <c r="H1386" i="3" s="1"/>
  <c r="K1385" i="3"/>
  <c r="J1385" i="3"/>
  <c r="F1385" i="3"/>
  <c r="H1385" i="3" s="1"/>
  <c r="K1384" i="3"/>
  <c r="J1384" i="3"/>
  <c r="F1384" i="3"/>
  <c r="H1384" i="3" s="1"/>
  <c r="K1383" i="3"/>
  <c r="J1383" i="3"/>
  <c r="F1383" i="3"/>
  <c r="H1383" i="3" s="1"/>
  <c r="K1382" i="3"/>
  <c r="J1382" i="3"/>
  <c r="F1382" i="3"/>
  <c r="H1382" i="3" s="1"/>
  <c r="K1381" i="3"/>
  <c r="J1381" i="3"/>
  <c r="F1381" i="3"/>
  <c r="H1381" i="3" s="1"/>
  <c r="K1380" i="3"/>
  <c r="J1380" i="3"/>
  <c r="F1380" i="3"/>
  <c r="H1380" i="3" s="1"/>
  <c r="K1379" i="3"/>
  <c r="J1379" i="3"/>
  <c r="F1379" i="3"/>
  <c r="H1379" i="3" s="1"/>
  <c r="K1378" i="3"/>
  <c r="J1378" i="3"/>
  <c r="F1378" i="3"/>
  <c r="H1378" i="3" s="1"/>
  <c r="K1377" i="3"/>
  <c r="J1377" i="3"/>
  <c r="F1377" i="3"/>
  <c r="H1377" i="3" s="1"/>
  <c r="K1376" i="3"/>
  <c r="J1376" i="3"/>
  <c r="F1376" i="3"/>
  <c r="H1376" i="3" s="1"/>
  <c r="K1375" i="3"/>
  <c r="J1375" i="3"/>
  <c r="F1375" i="3"/>
  <c r="H1375" i="3" s="1"/>
  <c r="K1374" i="3"/>
  <c r="J1374" i="3"/>
  <c r="F1374" i="3"/>
  <c r="H1374" i="3" s="1"/>
  <c r="K1373" i="3"/>
  <c r="J1373" i="3"/>
  <c r="F1373" i="3"/>
  <c r="H1373" i="3" s="1"/>
  <c r="K1372" i="3"/>
  <c r="J1372" i="3"/>
  <c r="F1372" i="3"/>
  <c r="H1372" i="3" s="1"/>
  <c r="K1371" i="3"/>
  <c r="J1371" i="3"/>
  <c r="F1371" i="3"/>
  <c r="H1371" i="3" s="1"/>
  <c r="K1370" i="3"/>
  <c r="J1370" i="3"/>
  <c r="F1370" i="3"/>
  <c r="H1370" i="3" s="1"/>
  <c r="K1369" i="3"/>
  <c r="J1369" i="3"/>
  <c r="F1369" i="3"/>
  <c r="H1369" i="3" s="1"/>
  <c r="K1368" i="3"/>
  <c r="J1368" i="3"/>
  <c r="F1368" i="3"/>
  <c r="H1368" i="3" s="1"/>
  <c r="K1367" i="3"/>
  <c r="J1367" i="3"/>
  <c r="F1367" i="3"/>
  <c r="H1367" i="3" s="1"/>
  <c r="K1366" i="3"/>
  <c r="J1366" i="3"/>
  <c r="F1366" i="3"/>
  <c r="H1366" i="3" s="1"/>
  <c r="K1365" i="3"/>
  <c r="J1365" i="3"/>
  <c r="F1365" i="3"/>
  <c r="H1365" i="3" s="1"/>
  <c r="K1364" i="3"/>
  <c r="J1364" i="3"/>
  <c r="F1364" i="3"/>
  <c r="H1364" i="3" s="1"/>
  <c r="K1363" i="3"/>
  <c r="J1363" i="3"/>
  <c r="F1363" i="3"/>
  <c r="H1363" i="3" s="1"/>
  <c r="K1362" i="3"/>
  <c r="J1362" i="3"/>
  <c r="F1362" i="3"/>
  <c r="H1362" i="3" s="1"/>
  <c r="K1361" i="3"/>
  <c r="J1361" i="3"/>
  <c r="F1361" i="3"/>
  <c r="H1361" i="3" s="1"/>
  <c r="K1360" i="3"/>
  <c r="J1360" i="3"/>
  <c r="F1360" i="3"/>
  <c r="H1360" i="3" s="1"/>
  <c r="K1359" i="3"/>
  <c r="J1359" i="3"/>
  <c r="F1359" i="3"/>
  <c r="H1359" i="3" s="1"/>
  <c r="K1358" i="3"/>
  <c r="J1358" i="3"/>
  <c r="F1358" i="3"/>
  <c r="H1358" i="3" s="1"/>
  <c r="K1357" i="3"/>
  <c r="J1357" i="3"/>
  <c r="F1357" i="3"/>
  <c r="H1357" i="3" s="1"/>
  <c r="K1356" i="3"/>
  <c r="J1356" i="3"/>
  <c r="F1356" i="3"/>
  <c r="H1356" i="3" s="1"/>
  <c r="K1355" i="3"/>
  <c r="J1355" i="3"/>
  <c r="F1355" i="3"/>
  <c r="H1355" i="3" s="1"/>
  <c r="K1354" i="3"/>
  <c r="J1354" i="3"/>
  <c r="F1354" i="3"/>
  <c r="H1354" i="3" s="1"/>
  <c r="K1353" i="3"/>
  <c r="J1353" i="3"/>
  <c r="F1353" i="3"/>
  <c r="H1353" i="3" s="1"/>
  <c r="K1352" i="3"/>
  <c r="J1352" i="3"/>
  <c r="F1352" i="3"/>
  <c r="H1352" i="3" s="1"/>
  <c r="K1351" i="3"/>
  <c r="J1351" i="3"/>
  <c r="F1351" i="3"/>
  <c r="H1351" i="3" s="1"/>
  <c r="K1350" i="3"/>
  <c r="J1350" i="3"/>
  <c r="F1350" i="3"/>
  <c r="H1350" i="3" s="1"/>
  <c r="K1349" i="3"/>
  <c r="J1349" i="3"/>
  <c r="F1349" i="3"/>
  <c r="H1349" i="3" s="1"/>
  <c r="K1348" i="3"/>
  <c r="J1348" i="3"/>
  <c r="F1348" i="3"/>
  <c r="H1348" i="3" s="1"/>
  <c r="K1347" i="3"/>
  <c r="J1347" i="3"/>
  <c r="F1347" i="3"/>
  <c r="H1347" i="3" s="1"/>
  <c r="K1346" i="3"/>
  <c r="J1346" i="3"/>
  <c r="F1346" i="3"/>
  <c r="H1346" i="3" s="1"/>
  <c r="K1345" i="3"/>
  <c r="J1345" i="3"/>
  <c r="F1345" i="3"/>
  <c r="H1345" i="3" s="1"/>
  <c r="K1344" i="3"/>
  <c r="J1344" i="3"/>
  <c r="F1344" i="3"/>
  <c r="H1344" i="3" s="1"/>
  <c r="K1343" i="3"/>
  <c r="J1343" i="3"/>
  <c r="F1343" i="3"/>
  <c r="H1343" i="3" s="1"/>
  <c r="K1342" i="3"/>
  <c r="J1342" i="3"/>
  <c r="F1342" i="3"/>
  <c r="H1342" i="3" s="1"/>
  <c r="K1341" i="3"/>
  <c r="J1341" i="3"/>
  <c r="F1341" i="3"/>
  <c r="H1341" i="3" s="1"/>
  <c r="K1340" i="3"/>
  <c r="J1340" i="3"/>
  <c r="F1340" i="3"/>
  <c r="H1340" i="3" s="1"/>
  <c r="K1339" i="3"/>
  <c r="J1339" i="3"/>
  <c r="F1339" i="3"/>
  <c r="H1339" i="3" s="1"/>
  <c r="K1338" i="3"/>
  <c r="J1338" i="3"/>
  <c r="F1338" i="3"/>
  <c r="H1338" i="3" s="1"/>
  <c r="K1337" i="3"/>
  <c r="J1337" i="3"/>
  <c r="F1337" i="3"/>
  <c r="H1337" i="3" s="1"/>
  <c r="K1336" i="3"/>
  <c r="J1336" i="3"/>
  <c r="F1336" i="3"/>
  <c r="H1336" i="3" s="1"/>
  <c r="K1335" i="3"/>
  <c r="J1335" i="3"/>
  <c r="F1335" i="3"/>
  <c r="H1335" i="3" s="1"/>
  <c r="K1334" i="3"/>
  <c r="J1334" i="3"/>
  <c r="F1334" i="3"/>
  <c r="H1334" i="3" s="1"/>
  <c r="K1333" i="3"/>
  <c r="J1333" i="3"/>
  <c r="F1333" i="3"/>
  <c r="H1333" i="3" s="1"/>
  <c r="K1332" i="3"/>
  <c r="J1332" i="3"/>
  <c r="F1332" i="3"/>
  <c r="H1332" i="3" s="1"/>
  <c r="K1331" i="3"/>
  <c r="J1331" i="3"/>
  <c r="F1331" i="3"/>
  <c r="H1331" i="3" s="1"/>
  <c r="K1330" i="3"/>
  <c r="J1330" i="3"/>
  <c r="F1330" i="3"/>
  <c r="H1330" i="3" s="1"/>
  <c r="K1329" i="3"/>
  <c r="J1329" i="3"/>
  <c r="F1329" i="3"/>
  <c r="H1329" i="3" s="1"/>
  <c r="K1328" i="3"/>
  <c r="J1328" i="3"/>
  <c r="F1328" i="3"/>
  <c r="H1328" i="3" s="1"/>
  <c r="K1327" i="3"/>
  <c r="J1327" i="3"/>
  <c r="F1327" i="3"/>
  <c r="H1327" i="3" s="1"/>
  <c r="K1326" i="3"/>
  <c r="J1326" i="3"/>
  <c r="F1326" i="3"/>
  <c r="H1326" i="3" s="1"/>
  <c r="K1325" i="3"/>
  <c r="J1325" i="3"/>
  <c r="F1325" i="3"/>
  <c r="H1325" i="3" s="1"/>
  <c r="K1324" i="3"/>
  <c r="J1324" i="3"/>
  <c r="F1324" i="3"/>
  <c r="H1324" i="3" s="1"/>
  <c r="K1323" i="3"/>
  <c r="J1323" i="3"/>
  <c r="F1323" i="3"/>
  <c r="H1323" i="3" s="1"/>
  <c r="K1322" i="3"/>
  <c r="J1322" i="3"/>
  <c r="F1322" i="3"/>
  <c r="H1322" i="3" s="1"/>
  <c r="K1321" i="3"/>
  <c r="J1321" i="3"/>
  <c r="F1321" i="3"/>
  <c r="H1321" i="3" s="1"/>
  <c r="K1320" i="3"/>
  <c r="J1320" i="3"/>
  <c r="F1320" i="3"/>
  <c r="H1320" i="3" s="1"/>
  <c r="K1319" i="3"/>
  <c r="J1319" i="3"/>
  <c r="F1319" i="3"/>
  <c r="H1319" i="3" s="1"/>
  <c r="K1318" i="3"/>
  <c r="J1318" i="3"/>
  <c r="F1318" i="3"/>
  <c r="H1318" i="3" s="1"/>
  <c r="K1317" i="3"/>
  <c r="J1317" i="3"/>
  <c r="F1317" i="3"/>
  <c r="H1317" i="3" s="1"/>
  <c r="K1316" i="3"/>
  <c r="J1316" i="3"/>
  <c r="F1316" i="3"/>
  <c r="H1316" i="3" s="1"/>
  <c r="K1315" i="3"/>
  <c r="J1315" i="3"/>
  <c r="F1315" i="3"/>
  <c r="H1315" i="3" s="1"/>
  <c r="K1314" i="3"/>
  <c r="J1314" i="3"/>
  <c r="F1314" i="3"/>
  <c r="H1314" i="3" s="1"/>
  <c r="K1313" i="3"/>
  <c r="J1313" i="3"/>
  <c r="F1313" i="3"/>
  <c r="H1313" i="3" s="1"/>
  <c r="K1312" i="3"/>
  <c r="J1312" i="3"/>
  <c r="F1312" i="3"/>
  <c r="H1312" i="3" s="1"/>
  <c r="K1311" i="3"/>
  <c r="J1311" i="3"/>
  <c r="F1311" i="3"/>
  <c r="H1311" i="3" s="1"/>
  <c r="K1310" i="3"/>
  <c r="J1310" i="3"/>
  <c r="F1310" i="3"/>
  <c r="H1310" i="3" s="1"/>
  <c r="K1309" i="3"/>
  <c r="J1309" i="3"/>
  <c r="F1309" i="3"/>
  <c r="H1309" i="3" s="1"/>
  <c r="K1308" i="3"/>
  <c r="J1308" i="3"/>
  <c r="F1308" i="3"/>
  <c r="H1308" i="3" s="1"/>
  <c r="K1307" i="3"/>
  <c r="J1307" i="3"/>
  <c r="F1307" i="3"/>
  <c r="H1307" i="3" s="1"/>
  <c r="K1306" i="3"/>
  <c r="J1306" i="3"/>
  <c r="F1306" i="3"/>
  <c r="H1306" i="3" s="1"/>
  <c r="K1305" i="3"/>
  <c r="J1305" i="3"/>
  <c r="F1305" i="3"/>
  <c r="H1305" i="3" s="1"/>
  <c r="K1304" i="3"/>
  <c r="J1304" i="3"/>
  <c r="F1304" i="3"/>
  <c r="H1304" i="3" s="1"/>
  <c r="K1303" i="3"/>
  <c r="J1303" i="3"/>
  <c r="F1303" i="3"/>
  <c r="H1303" i="3" s="1"/>
  <c r="K1302" i="3"/>
  <c r="J1302" i="3"/>
  <c r="F1302" i="3"/>
  <c r="H1302" i="3" s="1"/>
  <c r="K1301" i="3"/>
  <c r="J1301" i="3"/>
  <c r="F1301" i="3"/>
  <c r="H1301" i="3" s="1"/>
  <c r="K1300" i="3"/>
  <c r="J1300" i="3"/>
  <c r="F1300" i="3"/>
  <c r="H1300" i="3" s="1"/>
  <c r="K1299" i="3"/>
  <c r="J1299" i="3"/>
  <c r="F1299" i="3"/>
  <c r="H1299" i="3" s="1"/>
  <c r="K1298" i="3"/>
  <c r="J1298" i="3"/>
  <c r="F1298" i="3"/>
  <c r="H1298" i="3" s="1"/>
  <c r="K1297" i="3"/>
  <c r="J1297" i="3"/>
  <c r="F1297" i="3"/>
  <c r="H1297" i="3" s="1"/>
  <c r="K1296" i="3"/>
  <c r="J1296" i="3"/>
  <c r="F1296" i="3"/>
  <c r="H1296" i="3" s="1"/>
  <c r="K1295" i="3"/>
  <c r="J1295" i="3"/>
  <c r="F1295" i="3"/>
  <c r="H1295" i="3" s="1"/>
  <c r="K1294" i="3"/>
  <c r="J1294" i="3"/>
  <c r="F1294" i="3"/>
  <c r="H1294" i="3" s="1"/>
  <c r="K1293" i="3"/>
  <c r="J1293" i="3"/>
  <c r="F1293" i="3"/>
  <c r="H1293" i="3" s="1"/>
  <c r="K1292" i="3"/>
  <c r="J1292" i="3"/>
  <c r="F1292" i="3"/>
  <c r="H1292" i="3" s="1"/>
  <c r="K1291" i="3"/>
  <c r="J1291" i="3"/>
  <c r="F1291" i="3"/>
  <c r="H1291" i="3" s="1"/>
  <c r="K1290" i="3"/>
  <c r="J1290" i="3"/>
  <c r="F1290" i="3"/>
  <c r="H1290" i="3" s="1"/>
  <c r="K1289" i="3"/>
  <c r="J1289" i="3"/>
  <c r="F1289" i="3"/>
  <c r="H1289" i="3" s="1"/>
  <c r="K1288" i="3"/>
  <c r="J1288" i="3"/>
  <c r="F1288" i="3"/>
  <c r="H1288" i="3" s="1"/>
  <c r="K1287" i="3"/>
  <c r="J1287" i="3"/>
  <c r="F1287" i="3"/>
  <c r="H1287" i="3" s="1"/>
  <c r="K1286" i="3"/>
  <c r="J1286" i="3"/>
  <c r="F1286" i="3"/>
  <c r="H1286" i="3" s="1"/>
  <c r="K1285" i="3"/>
  <c r="J1285" i="3"/>
  <c r="F1285" i="3"/>
  <c r="H1285" i="3" s="1"/>
  <c r="K1284" i="3"/>
  <c r="J1284" i="3"/>
  <c r="F1284" i="3"/>
  <c r="H1284" i="3" s="1"/>
  <c r="K1283" i="3"/>
  <c r="J1283" i="3"/>
  <c r="F1283" i="3"/>
  <c r="H1283" i="3" s="1"/>
  <c r="K1282" i="3"/>
  <c r="J1282" i="3"/>
  <c r="F1282" i="3"/>
  <c r="H1282" i="3" s="1"/>
  <c r="K1281" i="3"/>
  <c r="J1281" i="3"/>
  <c r="F1281" i="3"/>
  <c r="H1281" i="3" s="1"/>
  <c r="K1280" i="3"/>
  <c r="J1280" i="3"/>
  <c r="F1280" i="3"/>
  <c r="H1280" i="3" s="1"/>
  <c r="K1279" i="3"/>
  <c r="J1279" i="3"/>
  <c r="F1279" i="3"/>
  <c r="H1279" i="3" s="1"/>
  <c r="K1278" i="3"/>
  <c r="J1278" i="3"/>
  <c r="F1278" i="3"/>
  <c r="H1278" i="3" s="1"/>
  <c r="K1277" i="3"/>
  <c r="J1277" i="3"/>
  <c r="F1277" i="3"/>
  <c r="H1277" i="3" s="1"/>
  <c r="K1276" i="3"/>
  <c r="J1276" i="3"/>
  <c r="F1276" i="3"/>
  <c r="H1276" i="3" s="1"/>
  <c r="K1275" i="3"/>
  <c r="J1275" i="3"/>
  <c r="F1275" i="3"/>
  <c r="H1275" i="3" s="1"/>
  <c r="K1274" i="3"/>
  <c r="J1274" i="3"/>
  <c r="F1274" i="3"/>
  <c r="H1274" i="3" s="1"/>
  <c r="K1273" i="3"/>
  <c r="J1273" i="3"/>
  <c r="F1273" i="3"/>
  <c r="H1273" i="3" s="1"/>
  <c r="K1272" i="3"/>
  <c r="J1272" i="3"/>
  <c r="F1272" i="3"/>
  <c r="H1272" i="3" s="1"/>
  <c r="K1271" i="3"/>
  <c r="J1271" i="3"/>
  <c r="F1271" i="3"/>
  <c r="H1271" i="3" s="1"/>
  <c r="K1270" i="3"/>
  <c r="J1270" i="3"/>
  <c r="F1270" i="3"/>
  <c r="H1270" i="3" s="1"/>
  <c r="K1269" i="3"/>
  <c r="J1269" i="3"/>
  <c r="F1269" i="3"/>
  <c r="H1269" i="3" s="1"/>
  <c r="K1268" i="3"/>
  <c r="J1268" i="3"/>
  <c r="F1268" i="3"/>
  <c r="H1268" i="3" s="1"/>
  <c r="K1267" i="3"/>
  <c r="J1267" i="3"/>
  <c r="F1267" i="3"/>
  <c r="H1267" i="3" s="1"/>
  <c r="K1266" i="3"/>
  <c r="J1266" i="3"/>
  <c r="F1266" i="3"/>
  <c r="H1266" i="3" s="1"/>
  <c r="K1265" i="3"/>
  <c r="J1265" i="3"/>
  <c r="F1265" i="3"/>
  <c r="H1265" i="3" s="1"/>
  <c r="K1264" i="3"/>
  <c r="J1264" i="3"/>
  <c r="F1264" i="3"/>
  <c r="H1264" i="3" s="1"/>
  <c r="K1263" i="3"/>
  <c r="J1263" i="3"/>
  <c r="F1263" i="3"/>
  <c r="H1263" i="3" s="1"/>
  <c r="K1262" i="3"/>
  <c r="J1262" i="3"/>
  <c r="F1262" i="3"/>
  <c r="H1262" i="3" s="1"/>
  <c r="K1261" i="3"/>
  <c r="J1261" i="3"/>
  <c r="F1261" i="3"/>
  <c r="H1261" i="3" s="1"/>
  <c r="K1260" i="3"/>
  <c r="J1260" i="3"/>
  <c r="F1260" i="3"/>
  <c r="H1260" i="3" s="1"/>
  <c r="K1259" i="3"/>
  <c r="J1259" i="3"/>
  <c r="F1259" i="3"/>
  <c r="H1259" i="3" s="1"/>
  <c r="K1258" i="3"/>
  <c r="J1258" i="3"/>
  <c r="F1258" i="3"/>
  <c r="H1258" i="3" s="1"/>
  <c r="K1257" i="3"/>
  <c r="J1257" i="3"/>
  <c r="F1257" i="3"/>
  <c r="H1257" i="3" s="1"/>
  <c r="K1256" i="3"/>
  <c r="J1256" i="3"/>
  <c r="F1256" i="3"/>
  <c r="H1256" i="3" s="1"/>
  <c r="K1255" i="3"/>
  <c r="J1255" i="3"/>
  <c r="F1255" i="3"/>
  <c r="H1255" i="3" s="1"/>
  <c r="K1254" i="3"/>
  <c r="J1254" i="3"/>
  <c r="F1254" i="3"/>
  <c r="H1254" i="3" s="1"/>
  <c r="K1253" i="3"/>
  <c r="J1253" i="3"/>
  <c r="F1253" i="3"/>
  <c r="H1253" i="3" s="1"/>
  <c r="K1252" i="3"/>
  <c r="J1252" i="3"/>
  <c r="F1252" i="3"/>
  <c r="H1252" i="3" s="1"/>
  <c r="K1251" i="3"/>
  <c r="J1251" i="3"/>
  <c r="F1251" i="3"/>
  <c r="H1251" i="3" s="1"/>
  <c r="K1250" i="3"/>
  <c r="J1250" i="3"/>
  <c r="F1250" i="3"/>
  <c r="H1250" i="3" s="1"/>
  <c r="K1249" i="3"/>
  <c r="J1249" i="3"/>
  <c r="F1249" i="3"/>
  <c r="H1249" i="3" s="1"/>
  <c r="K1248" i="3"/>
  <c r="J1248" i="3"/>
  <c r="F1248" i="3"/>
  <c r="H1248" i="3" s="1"/>
  <c r="K1247" i="3"/>
  <c r="J1247" i="3"/>
  <c r="F1247" i="3"/>
  <c r="H1247" i="3" s="1"/>
  <c r="K1246" i="3"/>
  <c r="J1246" i="3"/>
  <c r="F1246" i="3"/>
  <c r="H1246" i="3" s="1"/>
  <c r="K1245" i="3"/>
  <c r="J1245" i="3"/>
  <c r="F1245" i="3"/>
  <c r="H1245" i="3" s="1"/>
  <c r="K1244" i="3"/>
  <c r="J1244" i="3"/>
  <c r="F1244" i="3"/>
  <c r="H1244" i="3" s="1"/>
  <c r="K1243" i="3"/>
  <c r="J1243" i="3"/>
  <c r="F1243" i="3"/>
  <c r="H1243" i="3" s="1"/>
  <c r="K1242" i="3"/>
  <c r="J1242" i="3"/>
  <c r="F1242" i="3"/>
  <c r="H1242" i="3" s="1"/>
  <c r="K1241" i="3"/>
  <c r="J1241" i="3"/>
  <c r="F1241" i="3"/>
  <c r="H1241" i="3" s="1"/>
  <c r="K1240" i="3"/>
  <c r="J1240" i="3"/>
  <c r="F1240" i="3"/>
  <c r="H1240" i="3" s="1"/>
  <c r="K1239" i="3"/>
  <c r="J1239" i="3"/>
  <c r="F1239" i="3"/>
  <c r="H1239" i="3" s="1"/>
  <c r="K1238" i="3"/>
  <c r="J1238" i="3"/>
  <c r="F1238" i="3"/>
  <c r="H1238" i="3" s="1"/>
  <c r="K1237" i="3"/>
  <c r="J1237" i="3"/>
  <c r="F1237" i="3"/>
  <c r="H1237" i="3" s="1"/>
  <c r="K1236" i="3"/>
  <c r="J1236" i="3"/>
  <c r="F1236" i="3"/>
  <c r="H1236" i="3" s="1"/>
  <c r="K1235" i="3"/>
  <c r="J1235" i="3"/>
  <c r="F1235" i="3"/>
  <c r="H1235" i="3" s="1"/>
  <c r="K1234" i="3"/>
  <c r="J1234" i="3"/>
  <c r="F1234" i="3"/>
  <c r="H1234" i="3" s="1"/>
  <c r="K1233" i="3"/>
  <c r="J1233" i="3"/>
  <c r="F1233" i="3"/>
  <c r="H1233" i="3" s="1"/>
  <c r="K1232" i="3"/>
  <c r="J1232" i="3"/>
  <c r="F1232" i="3"/>
  <c r="H1232" i="3" s="1"/>
  <c r="K1231" i="3"/>
  <c r="J1231" i="3"/>
  <c r="F1231" i="3"/>
  <c r="H1231" i="3" s="1"/>
  <c r="K1230" i="3"/>
  <c r="J1230" i="3"/>
  <c r="F1230" i="3"/>
  <c r="H1230" i="3" s="1"/>
  <c r="K1229" i="3"/>
  <c r="J1229" i="3"/>
  <c r="F1229" i="3"/>
  <c r="H1229" i="3" s="1"/>
  <c r="K1228" i="3"/>
  <c r="J1228" i="3"/>
  <c r="F1228" i="3"/>
  <c r="H1228" i="3" s="1"/>
  <c r="K1227" i="3"/>
  <c r="J1227" i="3"/>
  <c r="F1227" i="3"/>
  <c r="H1227" i="3" s="1"/>
  <c r="K1226" i="3"/>
  <c r="J1226" i="3"/>
  <c r="F1226" i="3"/>
  <c r="H1226" i="3" s="1"/>
  <c r="K1225" i="3"/>
  <c r="J1225" i="3"/>
  <c r="F1225" i="3"/>
  <c r="H1225" i="3" s="1"/>
  <c r="K1224" i="3"/>
  <c r="J1224" i="3"/>
  <c r="F1224" i="3"/>
  <c r="H1224" i="3" s="1"/>
  <c r="K1223" i="3"/>
  <c r="J1223" i="3"/>
  <c r="F1223" i="3"/>
  <c r="H1223" i="3" s="1"/>
  <c r="K1222" i="3"/>
  <c r="J1222" i="3"/>
  <c r="F1222" i="3"/>
  <c r="H1222" i="3" s="1"/>
  <c r="K1221" i="3"/>
  <c r="J1221" i="3"/>
  <c r="F1221" i="3"/>
  <c r="H1221" i="3" s="1"/>
  <c r="K1220" i="3"/>
  <c r="J1220" i="3"/>
  <c r="F1220" i="3"/>
  <c r="H1220" i="3" s="1"/>
  <c r="K1219" i="3"/>
  <c r="J1219" i="3"/>
  <c r="F1219" i="3"/>
  <c r="H1219" i="3" s="1"/>
  <c r="K1218" i="3"/>
  <c r="J1218" i="3"/>
  <c r="F1218" i="3"/>
  <c r="H1218" i="3" s="1"/>
  <c r="K1217" i="3"/>
  <c r="J1217" i="3"/>
  <c r="F1217" i="3"/>
  <c r="H1217" i="3" s="1"/>
  <c r="K1216" i="3"/>
  <c r="J1216" i="3"/>
  <c r="F1216" i="3"/>
  <c r="H1216" i="3" s="1"/>
  <c r="K1215" i="3"/>
  <c r="J1215" i="3"/>
  <c r="F1215" i="3"/>
  <c r="H1215" i="3" s="1"/>
  <c r="K1214" i="3"/>
  <c r="J1214" i="3"/>
  <c r="F1214" i="3"/>
  <c r="H1214" i="3" s="1"/>
  <c r="K1213" i="3"/>
  <c r="J1213" i="3"/>
  <c r="F1213" i="3"/>
  <c r="H1213" i="3" s="1"/>
  <c r="K1212" i="3"/>
  <c r="J1212" i="3"/>
  <c r="F1212" i="3"/>
  <c r="H1212" i="3" s="1"/>
  <c r="K1211" i="3"/>
  <c r="J1211" i="3"/>
  <c r="F1211" i="3"/>
  <c r="H1211" i="3" s="1"/>
  <c r="K1210" i="3"/>
  <c r="J1210" i="3"/>
  <c r="F1210" i="3"/>
  <c r="H1210" i="3" s="1"/>
  <c r="K1209" i="3"/>
  <c r="J1209" i="3"/>
  <c r="F1209" i="3"/>
  <c r="H1209" i="3" s="1"/>
  <c r="K1208" i="3"/>
  <c r="J1208" i="3"/>
  <c r="F1208" i="3"/>
  <c r="H1208" i="3" s="1"/>
  <c r="K1207" i="3"/>
  <c r="J1207" i="3"/>
  <c r="F1207" i="3"/>
  <c r="H1207" i="3" s="1"/>
  <c r="K1206" i="3"/>
  <c r="J1206" i="3"/>
  <c r="F1206" i="3"/>
  <c r="H1206" i="3" s="1"/>
  <c r="K1205" i="3"/>
  <c r="J1205" i="3"/>
  <c r="F1205" i="3"/>
  <c r="H1205" i="3" s="1"/>
  <c r="K1204" i="3"/>
  <c r="J1204" i="3"/>
  <c r="F1204" i="3"/>
  <c r="H1204" i="3" s="1"/>
  <c r="K1203" i="3"/>
  <c r="J1203" i="3"/>
  <c r="F1203" i="3"/>
  <c r="H1203" i="3" s="1"/>
  <c r="K1202" i="3"/>
  <c r="J1202" i="3"/>
  <c r="F1202" i="3"/>
  <c r="H1202" i="3" s="1"/>
  <c r="K1201" i="3"/>
  <c r="J1201" i="3"/>
  <c r="F1201" i="3"/>
  <c r="H1201" i="3" s="1"/>
  <c r="K1200" i="3"/>
  <c r="J1200" i="3"/>
  <c r="F1200" i="3"/>
  <c r="H1200" i="3" s="1"/>
  <c r="K1199" i="3"/>
  <c r="J1199" i="3"/>
  <c r="F1199" i="3"/>
  <c r="H1199" i="3" s="1"/>
  <c r="K1198" i="3"/>
  <c r="J1198" i="3"/>
  <c r="F1198" i="3"/>
  <c r="H1198" i="3" s="1"/>
  <c r="K1197" i="3"/>
  <c r="J1197" i="3"/>
  <c r="F1197" i="3"/>
  <c r="H1197" i="3" s="1"/>
  <c r="K1196" i="3"/>
  <c r="J1196" i="3"/>
  <c r="F1196" i="3"/>
  <c r="H1196" i="3" s="1"/>
  <c r="K1195" i="3"/>
  <c r="J1195" i="3"/>
  <c r="F1195" i="3"/>
  <c r="H1195" i="3" s="1"/>
  <c r="K1194" i="3"/>
  <c r="J1194" i="3"/>
  <c r="F1194" i="3"/>
  <c r="H1194" i="3" s="1"/>
  <c r="K1193" i="3"/>
  <c r="J1193" i="3"/>
  <c r="F1193" i="3"/>
  <c r="H1193" i="3" s="1"/>
  <c r="K1192" i="3"/>
  <c r="J1192" i="3"/>
  <c r="F1192" i="3"/>
  <c r="H1192" i="3" s="1"/>
  <c r="K1191" i="3"/>
  <c r="J1191" i="3"/>
  <c r="F1191" i="3"/>
  <c r="H1191" i="3" s="1"/>
  <c r="K1190" i="3"/>
  <c r="J1190" i="3"/>
  <c r="F1190" i="3"/>
  <c r="H1190" i="3" s="1"/>
  <c r="K1189" i="3"/>
  <c r="J1189" i="3"/>
  <c r="F1189" i="3"/>
  <c r="H1189" i="3" s="1"/>
  <c r="K1188" i="3"/>
  <c r="J1188" i="3"/>
  <c r="F1188" i="3"/>
  <c r="H1188" i="3" s="1"/>
  <c r="K1187" i="3"/>
  <c r="J1187" i="3"/>
  <c r="F1187" i="3"/>
  <c r="H1187" i="3" s="1"/>
  <c r="K1186" i="3"/>
  <c r="J1186" i="3"/>
  <c r="F1186" i="3"/>
  <c r="H1186" i="3" s="1"/>
  <c r="K1185" i="3"/>
  <c r="J1185" i="3"/>
  <c r="F1185" i="3"/>
  <c r="H1185" i="3" s="1"/>
  <c r="K1184" i="3"/>
  <c r="J1184" i="3"/>
  <c r="F1184" i="3"/>
  <c r="H1184" i="3" s="1"/>
  <c r="K1183" i="3"/>
  <c r="J1183" i="3"/>
  <c r="F1183" i="3"/>
  <c r="H1183" i="3" s="1"/>
  <c r="K1182" i="3"/>
  <c r="J1182" i="3"/>
  <c r="F1182" i="3"/>
  <c r="H1182" i="3" s="1"/>
  <c r="K1181" i="3"/>
  <c r="J1181" i="3"/>
  <c r="F1181" i="3"/>
  <c r="H1181" i="3" s="1"/>
  <c r="K1180" i="3"/>
  <c r="J1180" i="3"/>
  <c r="F1180" i="3"/>
  <c r="H1180" i="3" s="1"/>
  <c r="K1179" i="3"/>
  <c r="J1179" i="3"/>
  <c r="F1179" i="3"/>
  <c r="H1179" i="3" s="1"/>
  <c r="K1178" i="3"/>
  <c r="J1178" i="3"/>
  <c r="F1178" i="3"/>
  <c r="H1178" i="3" s="1"/>
  <c r="K1177" i="3"/>
  <c r="J1177" i="3"/>
  <c r="F1177" i="3"/>
  <c r="H1177" i="3" s="1"/>
  <c r="K1176" i="3"/>
  <c r="J1176" i="3"/>
  <c r="F1176" i="3"/>
  <c r="H1176" i="3" s="1"/>
  <c r="K1175" i="3"/>
  <c r="J1175" i="3"/>
  <c r="F1175" i="3"/>
  <c r="H1175" i="3" s="1"/>
  <c r="K1174" i="3"/>
  <c r="J1174" i="3"/>
  <c r="F1174" i="3"/>
  <c r="H1174" i="3" s="1"/>
  <c r="K1173" i="3"/>
  <c r="J1173" i="3"/>
  <c r="F1173" i="3"/>
  <c r="H1173" i="3" s="1"/>
  <c r="K1172" i="3"/>
  <c r="J1172" i="3"/>
  <c r="F1172" i="3"/>
  <c r="H1172" i="3" s="1"/>
  <c r="K1171" i="3"/>
  <c r="J1171" i="3"/>
  <c r="F1171" i="3"/>
  <c r="H1171" i="3" s="1"/>
  <c r="K1170" i="3"/>
  <c r="J1170" i="3"/>
  <c r="F1170" i="3"/>
  <c r="H1170" i="3" s="1"/>
  <c r="K1169" i="3"/>
  <c r="J1169" i="3"/>
  <c r="F1169" i="3"/>
  <c r="H1169" i="3" s="1"/>
  <c r="K1168" i="3"/>
  <c r="J1168" i="3"/>
  <c r="F1168" i="3"/>
  <c r="H1168" i="3" s="1"/>
  <c r="K1167" i="3"/>
  <c r="J1167" i="3"/>
  <c r="F1167" i="3"/>
  <c r="H1167" i="3" s="1"/>
  <c r="K1166" i="3"/>
  <c r="J1166" i="3"/>
  <c r="F1166" i="3"/>
  <c r="H1166" i="3" s="1"/>
  <c r="K1165" i="3"/>
  <c r="J1165" i="3"/>
  <c r="F1165" i="3"/>
  <c r="H1165" i="3" s="1"/>
  <c r="K1164" i="3"/>
  <c r="J1164" i="3"/>
  <c r="F1164" i="3"/>
  <c r="H1164" i="3" s="1"/>
  <c r="K1163" i="3"/>
  <c r="J1163" i="3"/>
  <c r="F1163" i="3"/>
  <c r="H1163" i="3" s="1"/>
  <c r="K1162" i="3"/>
  <c r="J1162" i="3"/>
  <c r="F1162" i="3"/>
  <c r="H1162" i="3" s="1"/>
  <c r="K1161" i="3"/>
  <c r="J1161" i="3"/>
  <c r="F1161" i="3"/>
  <c r="H1161" i="3" s="1"/>
  <c r="K1160" i="3"/>
  <c r="J1160" i="3"/>
  <c r="F1160" i="3"/>
  <c r="H1160" i="3" s="1"/>
  <c r="K1159" i="3"/>
  <c r="J1159" i="3"/>
  <c r="F1159" i="3"/>
  <c r="H1159" i="3" s="1"/>
  <c r="K1158" i="3"/>
  <c r="J1158" i="3"/>
  <c r="F1158" i="3"/>
  <c r="H1158" i="3" s="1"/>
  <c r="K1157" i="3"/>
  <c r="J1157" i="3"/>
  <c r="F1157" i="3"/>
  <c r="H1157" i="3" s="1"/>
  <c r="K1156" i="3"/>
  <c r="J1156" i="3"/>
  <c r="F1156" i="3"/>
  <c r="H1156" i="3" s="1"/>
  <c r="K1155" i="3"/>
  <c r="J1155" i="3"/>
  <c r="F1155" i="3"/>
  <c r="H1155" i="3" s="1"/>
  <c r="K1154" i="3"/>
  <c r="J1154" i="3"/>
  <c r="F1154" i="3"/>
  <c r="H1154" i="3" s="1"/>
  <c r="K1153" i="3"/>
  <c r="J1153" i="3"/>
  <c r="F1153" i="3"/>
  <c r="H1153" i="3" s="1"/>
  <c r="K1152" i="3"/>
  <c r="J1152" i="3"/>
  <c r="F1152" i="3"/>
  <c r="H1152" i="3" s="1"/>
  <c r="K1151" i="3"/>
  <c r="J1151" i="3"/>
  <c r="F1151" i="3"/>
  <c r="H1151" i="3" s="1"/>
  <c r="K1150" i="3"/>
  <c r="J1150" i="3"/>
  <c r="F1150" i="3"/>
  <c r="H1150" i="3" s="1"/>
  <c r="K1149" i="3"/>
  <c r="J1149" i="3"/>
  <c r="F1149" i="3"/>
  <c r="H1149" i="3" s="1"/>
  <c r="K1148" i="3"/>
  <c r="J1148" i="3"/>
  <c r="F1148" i="3"/>
  <c r="H1148" i="3" s="1"/>
  <c r="K1147" i="3"/>
  <c r="J1147" i="3"/>
  <c r="F1147" i="3"/>
  <c r="H1147" i="3" s="1"/>
  <c r="K1146" i="3"/>
  <c r="J1146" i="3"/>
  <c r="F1146" i="3"/>
  <c r="H1146" i="3" s="1"/>
  <c r="K1145" i="3"/>
  <c r="J1145" i="3"/>
  <c r="F1145" i="3"/>
  <c r="H1145" i="3" s="1"/>
  <c r="K1144" i="3"/>
  <c r="J1144" i="3"/>
  <c r="F1144" i="3"/>
  <c r="H1144" i="3" s="1"/>
  <c r="K1143" i="3"/>
  <c r="J1143" i="3"/>
  <c r="F1143" i="3"/>
  <c r="H1143" i="3" s="1"/>
  <c r="K1142" i="3"/>
  <c r="J1142" i="3"/>
  <c r="F1142" i="3"/>
  <c r="H1142" i="3" s="1"/>
  <c r="K1141" i="3"/>
  <c r="J1141" i="3"/>
  <c r="F1141" i="3"/>
  <c r="H1141" i="3" s="1"/>
  <c r="K1140" i="3"/>
  <c r="J1140" i="3"/>
  <c r="F1140" i="3"/>
  <c r="H1140" i="3" s="1"/>
  <c r="K1139" i="3"/>
  <c r="J1139" i="3"/>
  <c r="F1139" i="3"/>
  <c r="H1139" i="3" s="1"/>
  <c r="K1138" i="3"/>
  <c r="J1138" i="3"/>
  <c r="F1138" i="3"/>
  <c r="H1138" i="3" s="1"/>
  <c r="K1137" i="3"/>
  <c r="J1137" i="3"/>
  <c r="F1137" i="3"/>
  <c r="H1137" i="3" s="1"/>
  <c r="K1136" i="3"/>
  <c r="J1136" i="3"/>
  <c r="F1136" i="3"/>
  <c r="H1136" i="3" s="1"/>
  <c r="K1135" i="3"/>
  <c r="J1135" i="3"/>
  <c r="F1135" i="3"/>
  <c r="H1135" i="3" s="1"/>
  <c r="K1134" i="3"/>
  <c r="J1134" i="3"/>
  <c r="F1134" i="3"/>
  <c r="H1134" i="3" s="1"/>
  <c r="K1133" i="3"/>
  <c r="J1133" i="3"/>
  <c r="F1133" i="3"/>
  <c r="H1133" i="3" s="1"/>
  <c r="K1132" i="3"/>
  <c r="J1132" i="3"/>
  <c r="F1132" i="3"/>
  <c r="H1132" i="3" s="1"/>
  <c r="K1131" i="3"/>
  <c r="J1131" i="3"/>
  <c r="F1131" i="3"/>
  <c r="H1131" i="3" s="1"/>
  <c r="K1130" i="3"/>
  <c r="J1130" i="3"/>
  <c r="F1130" i="3"/>
  <c r="H1130" i="3" s="1"/>
  <c r="K1129" i="3"/>
  <c r="J1129" i="3"/>
  <c r="F1129" i="3"/>
  <c r="H1129" i="3" s="1"/>
  <c r="K1128" i="3"/>
  <c r="J1128" i="3"/>
  <c r="F1128" i="3"/>
  <c r="H1128" i="3" s="1"/>
  <c r="K1127" i="3"/>
  <c r="J1127" i="3"/>
  <c r="F1127" i="3"/>
  <c r="H1127" i="3" s="1"/>
  <c r="K1126" i="3"/>
  <c r="J1126" i="3"/>
  <c r="F1126" i="3"/>
  <c r="H1126" i="3" s="1"/>
  <c r="K1125" i="3"/>
  <c r="J1125" i="3"/>
  <c r="F1125" i="3"/>
  <c r="H1125" i="3" s="1"/>
  <c r="K1124" i="3"/>
  <c r="J1124" i="3"/>
  <c r="F1124" i="3"/>
  <c r="H1124" i="3" s="1"/>
  <c r="K1123" i="3"/>
  <c r="J1123" i="3"/>
  <c r="F1123" i="3"/>
  <c r="H1123" i="3" s="1"/>
  <c r="K1122" i="3"/>
  <c r="J1122" i="3"/>
  <c r="F1122" i="3"/>
  <c r="H1122" i="3" s="1"/>
  <c r="K1121" i="3"/>
  <c r="J1121" i="3"/>
  <c r="F1121" i="3"/>
  <c r="H1121" i="3" s="1"/>
  <c r="K1120" i="3"/>
  <c r="J1120" i="3"/>
  <c r="F1120" i="3"/>
  <c r="H1120" i="3" s="1"/>
  <c r="K1119" i="3"/>
  <c r="J1119" i="3"/>
  <c r="F1119" i="3"/>
  <c r="H1119" i="3" s="1"/>
  <c r="K1118" i="3"/>
  <c r="J1118" i="3"/>
  <c r="F1118" i="3"/>
  <c r="H1118" i="3" s="1"/>
  <c r="K1117" i="3"/>
  <c r="J1117" i="3"/>
  <c r="F1117" i="3"/>
  <c r="H1117" i="3" s="1"/>
  <c r="K1116" i="3"/>
  <c r="J1116" i="3"/>
  <c r="F1116" i="3"/>
  <c r="H1116" i="3" s="1"/>
  <c r="K1115" i="3"/>
  <c r="J1115" i="3"/>
  <c r="F1115" i="3"/>
  <c r="H1115" i="3" s="1"/>
  <c r="K1114" i="3"/>
  <c r="J1114" i="3"/>
  <c r="F1114" i="3"/>
  <c r="H1114" i="3" s="1"/>
  <c r="K1113" i="3"/>
  <c r="J1113" i="3"/>
  <c r="F1113" i="3"/>
  <c r="H1113" i="3" s="1"/>
  <c r="K1112" i="3"/>
  <c r="J1112" i="3"/>
  <c r="F1112" i="3"/>
  <c r="H1112" i="3" s="1"/>
  <c r="K1111" i="3"/>
  <c r="J1111" i="3"/>
  <c r="F1111" i="3"/>
  <c r="H1111" i="3" s="1"/>
  <c r="K1110" i="3"/>
  <c r="J1110" i="3"/>
  <c r="F1110" i="3"/>
  <c r="H1110" i="3" s="1"/>
  <c r="K1109" i="3"/>
  <c r="J1109" i="3"/>
  <c r="F1109" i="3"/>
  <c r="H1109" i="3" s="1"/>
  <c r="K1108" i="3"/>
  <c r="J1108" i="3"/>
  <c r="F1108" i="3"/>
  <c r="H1108" i="3" s="1"/>
  <c r="K1107" i="3"/>
  <c r="J1107" i="3"/>
  <c r="F1107" i="3"/>
  <c r="H1107" i="3" s="1"/>
  <c r="K1106" i="3"/>
  <c r="J1106" i="3"/>
  <c r="F1106" i="3"/>
  <c r="H1106" i="3" s="1"/>
  <c r="K1105" i="3"/>
  <c r="J1105" i="3"/>
  <c r="F1105" i="3"/>
  <c r="H1105" i="3" s="1"/>
  <c r="K1104" i="3"/>
  <c r="J1104" i="3"/>
  <c r="F1104" i="3"/>
  <c r="H1104" i="3" s="1"/>
  <c r="K1103" i="3"/>
  <c r="J1103" i="3"/>
  <c r="F1103" i="3"/>
  <c r="H1103" i="3" s="1"/>
  <c r="K1102" i="3"/>
  <c r="J1102" i="3"/>
  <c r="F1102" i="3"/>
  <c r="H1102" i="3" s="1"/>
  <c r="K1101" i="3"/>
  <c r="J1101" i="3"/>
  <c r="F1101" i="3"/>
  <c r="H1101" i="3" s="1"/>
  <c r="K1100" i="3"/>
  <c r="J1100" i="3"/>
  <c r="F1100" i="3"/>
  <c r="H1100" i="3" s="1"/>
  <c r="K1099" i="3"/>
  <c r="J1099" i="3"/>
  <c r="F1099" i="3"/>
  <c r="H1099" i="3" s="1"/>
  <c r="K1098" i="3"/>
  <c r="J1098" i="3"/>
  <c r="F1098" i="3"/>
  <c r="H1098" i="3" s="1"/>
  <c r="K1097" i="3"/>
  <c r="J1097" i="3"/>
  <c r="F1097" i="3"/>
  <c r="H1097" i="3" s="1"/>
  <c r="K1096" i="3"/>
  <c r="J1096" i="3"/>
  <c r="F1096" i="3"/>
  <c r="H1096" i="3" s="1"/>
  <c r="K1095" i="3"/>
  <c r="J1095" i="3"/>
  <c r="F1095" i="3"/>
  <c r="H1095" i="3" s="1"/>
  <c r="K1094" i="3"/>
  <c r="J1094" i="3"/>
  <c r="F1094" i="3"/>
  <c r="H1094" i="3" s="1"/>
  <c r="K1093" i="3"/>
  <c r="J1093" i="3"/>
  <c r="F1093" i="3"/>
  <c r="H1093" i="3" s="1"/>
  <c r="K1092" i="3"/>
  <c r="J1092" i="3"/>
  <c r="F1092" i="3"/>
  <c r="H1092" i="3" s="1"/>
  <c r="K1091" i="3"/>
  <c r="J1091" i="3"/>
  <c r="F1091" i="3"/>
  <c r="H1091" i="3" s="1"/>
  <c r="K1090" i="3"/>
  <c r="J1090" i="3"/>
  <c r="F1090" i="3"/>
  <c r="H1090" i="3" s="1"/>
  <c r="K1089" i="3"/>
  <c r="J1089" i="3"/>
  <c r="F1089" i="3"/>
  <c r="H1089" i="3" s="1"/>
  <c r="K1088" i="3"/>
  <c r="J1088" i="3"/>
  <c r="F1088" i="3"/>
  <c r="H1088" i="3" s="1"/>
  <c r="K1087" i="3"/>
  <c r="J1087" i="3"/>
  <c r="F1087" i="3"/>
  <c r="H1087" i="3" s="1"/>
  <c r="K1086" i="3"/>
  <c r="J1086" i="3"/>
  <c r="F1086" i="3"/>
  <c r="H1086" i="3" s="1"/>
  <c r="K1085" i="3"/>
  <c r="J1085" i="3"/>
  <c r="F1085" i="3"/>
  <c r="H1085" i="3" s="1"/>
  <c r="K1084" i="3"/>
  <c r="J1084" i="3"/>
  <c r="F1084" i="3"/>
  <c r="H1084" i="3" s="1"/>
  <c r="K1083" i="3"/>
  <c r="J1083" i="3"/>
  <c r="F1083" i="3"/>
  <c r="H1083" i="3" s="1"/>
  <c r="K1082" i="3"/>
  <c r="J1082" i="3"/>
  <c r="F1082" i="3"/>
  <c r="H1082" i="3" s="1"/>
  <c r="K1081" i="3"/>
  <c r="J1081" i="3"/>
  <c r="F1081" i="3"/>
  <c r="H1081" i="3" s="1"/>
  <c r="K1080" i="3"/>
  <c r="J1080" i="3"/>
  <c r="F1080" i="3"/>
  <c r="H1080" i="3" s="1"/>
  <c r="K1079" i="3"/>
  <c r="J1079" i="3"/>
  <c r="F1079" i="3"/>
  <c r="H1079" i="3" s="1"/>
  <c r="K1078" i="3"/>
  <c r="J1078" i="3"/>
  <c r="F1078" i="3"/>
  <c r="H1078" i="3" s="1"/>
  <c r="K1077" i="3"/>
  <c r="J1077" i="3"/>
  <c r="F1077" i="3"/>
  <c r="H1077" i="3" s="1"/>
  <c r="K1076" i="3"/>
  <c r="J1076" i="3"/>
  <c r="F1076" i="3"/>
  <c r="H1076" i="3" s="1"/>
  <c r="K1075" i="3"/>
  <c r="J1075" i="3"/>
  <c r="F1075" i="3"/>
  <c r="H1075" i="3" s="1"/>
  <c r="K1074" i="3"/>
  <c r="J1074" i="3"/>
  <c r="F1074" i="3"/>
  <c r="H1074" i="3" s="1"/>
  <c r="K1073" i="3"/>
  <c r="J1073" i="3"/>
  <c r="F1073" i="3"/>
  <c r="H1073" i="3" s="1"/>
  <c r="K1072" i="3"/>
  <c r="J1072" i="3"/>
  <c r="F1072" i="3"/>
  <c r="H1072" i="3" s="1"/>
  <c r="K1071" i="3"/>
  <c r="J1071" i="3"/>
  <c r="F1071" i="3"/>
  <c r="H1071" i="3" s="1"/>
  <c r="K1070" i="3"/>
  <c r="J1070" i="3"/>
  <c r="F1070" i="3"/>
  <c r="H1070" i="3" s="1"/>
  <c r="K1069" i="3"/>
  <c r="J1069" i="3"/>
  <c r="F1069" i="3"/>
  <c r="H1069" i="3" s="1"/>
  <c r="K1068" i="3"/>
  <c r="J1068" i="3"/>
  <c r="F1068" i="3"/>
  <c r="H1068" i="3" s="1"/>
  <c r="K1067" i="3"/>
  <c r="J1067" i="3"/>
  <c r="F1067" i="3"/>
  <c r="H1067" i="3" s="1"/>
  <c r="K1066" i="3"/>
  <c r="J1066" i="3"/>
  <c r="F1066" i="3"/>
  <c r="H1066" i="3" s="1"/>
  <c r="K1065" i="3"/>
  <c r="J1065" i="3"/>
  <c r="F1065" i="3"/>
  <c r="H1065" i="3" s="1"/>
  <c r="K1064" i="3"/>
  <c r="J1064" i="3"/>
  <c r="F1064" i="3"/>
  <c r="H1064" i="3" s="1"/>
  <c r="K1063" i="3"/>
  <c r="J1063" i="3"/>
  <c r="F1063" i="3"/>
  <c r="H1063" i="3" s="1"/>
  <c r="K1062" i="3"/>
  <c r="J1062" i="3"/>
  <c r="F1062" i="3"/>
  <c r="H1062" i="3" s="1"/>
  <c r="K1061" i="3"/>
  <c r="J1061" i="3"/>
  <c r="F1061" i="3"/>
  <c r="H1061" i="3" s="1"/>
  <c r="K1060" i="3"/>
  <c r="J1060" i="3"/>
  <c r="F1060" i="3"/>
  <c r="H1060" i="3" s="1"/>
  <c r="K1059" i="3"/>
  <c r="J1059" i="3"/>
  <c r="F1059" i="3"/>
  <c r="H1059" i="3" s="1"/>
  <c r="K1058" i="3"/>
  <c r="J1058" i="3"/>
  <c r="F1058" i="3"/>
  <c r="H1058" i="3" s="1"/>
  <c r="K1057" i="3"/>
  <c r="J1057" i="3"/>
  <c r="F1057" i="3"/>
  <c r="H1057" i="3" s="1"/>
  <c r="K1056" i="3"/>
  <c r="J1056" i="3"/>
  <c r="F1056" i="3"/>
  <c r="H1056" i="3" s="1"/>
  <c r="K1055" i="3"/>
  <c r="J1055" i="3"/>
  <c r="F1055" i="3"/>
  <c r="H1055" i="3" s="1"/>
  <c r="K1054" i="3"/>
  <c r="J1054" i="3"/>
  <c r="F1054" i="3"/>
  <c r="H1054" i="3" s="1"/>
  <c r="K1053" i="3"/>
  <c r="J1053" i="3"/>
  <c r="F1053" i="3"/>
  <c r="H1053" i="3" s="1"/>
  <c r="K1052" i="3"/>
  <c r="J1052" i="3"/>
  <c r="F1052" i="3"/>
  <c r="H1052" i="3" s="1"/>
  <c r="K1051" i="3"/>
  <c r="J1051" i="3"/>
  <c r="F1051" i="3"/>
  <c r="H1051" i="3" s="1"/>
  <c r="K1050" i="3"/>
  <c r="J1050" i="3"/>
  <c r="F1050" i="3"/>
  <c r="H1050" i="3" s="1"/>
  <c r="K1049" i="3"/>
  <c r="J1049" i="3"/>
  <c r="F1049" i="3"/>
  <c r="H1049" i="3" s="1"/>
  <c r="K1048" i="3"/>
  <c r="J1048" i="3"/>
  <c r="F1048" i="3"/>
  <c r="H1048" i="3" s="1"/>
  <c r="K1047" i="3"/>
  <c r="J1047" i="3"/>
  <c r="F1047" i="3"/>
  <c r="H1047" i="3" s="1"/>
  <c r="K1046" i="3"/>
  <c r="J1046" i="3"/>
  <c r="F1046" i="3"/>
  <c r="H1046" i="3" s="1"/>
  <c r="K1045" i="3"/>
  <c r="J1045" i="3"/>
  <c r="F1045" i="3"/>
  <c r="H1045" i="3" s="1"/>
  <c r="K1044" i="3"/>
  <c r="J1044" i="3"/>
  <c r="F1044" i="3"/>
  <c r="H1044" i="3" s="1"/>
  <c r="K1043" i="3"/>
  <c r="J1043" i="3"/>
  <c r="F1043" i="3"/>
  <c r="H1043" i="3" s="1"/>
  <c r="K1042" i="3"/>
  <c r="J1042" i="3"/>
  <c r="F1042" i="3"/>
  <c r="H1042" i="3" s="1"/>
  <c r="K1041" i="3"/>
  <c r="J1041" i="3"/>
  <c r="F1041" i="3"/>
  <c r="H1041" i="3" s="1"/>
  <c r="K1040" i="3"/>
  <c r="J1040" i="3"/>
  <c r="F1040" i="3"/>
  <c r="H1040" i="3" s="1"/>
  <c r="K1039" i="3"/>
  <c r="J1039" i="3"/>
  <c r="F1039" i="3"/>
  <c r="H1039" i="3" s="1"/>
  <c r="K1038" i="3"/>
  <c r="J1038" i="3"/>
  <c r="F1038" i="3"/>
  <c r="H1038" i="3" s="1"/>
  <c r="K1037" i="3"/>
  <c r="J1037" i="3"/>
  <c r="F1037" i="3"/>
  <c r="H1037" i="3" s="1"/>
  <c r="K1036" i="3"/>
  <c r="J1036" i="3"/>
  <c r="F1036" i="3"/>
  <c r="H1036" i="3" s="1"/>
  <c r="K1035" i="3"/>
  <c r="J1035" i="3"/>
  <c r="F1035" i="3"/>
  <c r="H1035" i="3" s="1"/>
  <c r="K1034" i="3"/>
  <c r="J1034" i="3"/>
  <c r="F1034" i="3"/>
  <c r="H1034" i="3" s="1"/>
  <c r="K1033" i="3"/>
  <c r="J1033" i="3"/>
  <c r="F1033" i="3"/>
  <c r="H1033" i="3" s="1"/>
  <c r="K1032" i="3"/>
  <c r="J1032" i="3"/>
  <c r="F1032" i="3"/>
  <c r="H1032" i="3" s="1"/>
  <c r="K1031" i="3"/>
  <c r="J1031" i="3"/>
  <c r="F1031" i="3"/>
  <c r="H1031" i="3" s="1"/>
  <c r="K1030" i="3"/>
  <c r="J1030" i="3"/>
  <c r="F1030" i="3"/>
  <c r="H1030" i="3" s="1"/>
  <c r="K1029" i="3"/>
  <c r="J1029" i="3"/>
  <c r="F1029" i="3"/>
  <c r="H1029" i="3" s="1"/>
  <c r="K1028" i="3"/>
  <c r="J1028" i="3"/>
  <c r="F1028" i="3"/>
  <c r="H1028" i="3" s="1"/>
  <c r="K1027" i="3"/>
  <c r="J1027" i="3"/>
  <c r="F1027" i="3"/>
  <c r="H1027" i="3" s="1"/>
  <c r="K1026" i="3"/>
  <c r="J1026" i="3"/>
  <c r="F1026" i="3"/>
  <c r="H1026" i="3" s="1"/>
  <c r="K1025" i="3"/>
  <c r="J1025" i="3"/>
  <c r="F1025" i="3"/>
  <c r="H1025" i="3" s="1"/>
  <c r="K1024" i="3"/>
  <c r="J1024" i="3"/>
  <c r="F1024" i="3"/>
  <c r="H1024" i="3" s="1"/>
  <c r="K1023" i="3"/>
  <c r="J1023" i="3"/>
  <c r="F1023" i="3"/>
  <c r="H1023" i="3" s="1"/>
  <c r="K1022" i="3"/>
  <c r="J1022" i="3"/>
  <c r="F1022" i="3"/>
  <c r="H1022" i="3" s="1"/>
  <c r="K1021" i="3"/>
  <c r="J1021" i="3"/>
  <c r="F1021" i="3"/>
  <c r="H1021" i="3" s="1"/>
  <c r="K1020" i="3"/>
  <c r="J1020" i="3"/>
  <c r="F1020" i="3"/>
  <c r="H1020" i="3" s="1"/>
  <c r="K1019" i="3"/>
  <c r="J1019" i="3"/>
  <c r="F1019" i="3"/>
  <c r="H1019" i="3" s="1"/>
  <c r="K1018" i="3"/>
  <c r="J1018" i="3"/>
  <c r="F1018" i="3"/>
  <c r="H1018" i="3" s="1"/>
  <c r="K1017" i="3"/>
  <c r="J1017" i="3"/>
  <c r="F1017" i="3"/>
  <c r="H1017" i="3" s="1"/>
  <c r="K1016" i="3"/>
  <c r="J1016" i="3"/>
  <c r="F1016" i="3"/>
  <c r="H1016" i="3" s="1"/>
  <c r="K1015" i="3"/>
  <c r="J1015" i="3"/>
  <c r="F1015" i="3"/>
  <c r="H1015" i="3" s="1"/>
  <c r="K1014" i="3"/>
  <c r="J1014" i="3"/>
  <c r="F1014" i="3"/>
  <c r="H1014" i="3" s="1"/>
  <c r="K1013" i="3"/>
  <c r="J1013" i="3"/>
  <c r="F1013" i="3"/>
  <c r="H1013" i="3" s="1"/>
  <c r="K1012" i="3"/>
  <c r="J1012" i="3"/>
  <c r="F1012" i="3"/>
  <c r="H1012" i="3" s="1"/>
  <c r="K1011" i="3"/>
  <c r="J1011" i="3"/>
  <c r="F1011" i="3"/>
  <c r="H1011" i="3" s="1"/>
  <c r="K1010" i="3"/>
  <c r="J1010" i="3"/>
  <c r="F1010" i="3"/>
  <c r="H1010" i="3" s="1"/>
  <c r="K1009" i="3"/>
  <c r="J1009" i="3"/>
  <c r="F1009" i="3"/>
  <c r="H1009" i="3" s="1"/>
  <c r="K1008" i="3"/>
  <c r="J1008" i="3"/>
  <c r="F1008" i="3"/>
  <c r="H1008" i="3" s="1"/>
  <c r="K1007" i="3"/>
  <c r="J1007" i="3"/>
  <c r="F1007" i="3"/>
  <c r="H1007" i="3" s="1"/>
  <c r="K1006" i="3"/>
  <c r="J1006" i="3"/>
  <c r="F1006" i="3"/>
  <c r="H1006" i="3" s="1"/>
  <c r="K1005" i="3"/>
  <c r="J1005" i="3"/>
  <c r="F1005" i="3"/>
  <c r="H1005" i="3" s="1"/>
  <c r="K1004" i="3"/>
  <c r="J1004" i="3"/>
  <c r="F1004" i="3"/>
  <c r="H1004" i="3" s="1"/>
  <c r="K1003" i="3"/>
  <c r="J1003" i="3"/>
  <c r="F1003" i="3"/>
  <c r="H1003" i="3" s="1"/>
  <c r="K1002" i="3"/>
  <c r="J1002" i="3"/>
  <c r="F1002" i="3"/>
  <c r="H1002" i="3" s="1"/>
  <c r="K1001" i="3"/>
  <c r="J1001" i="3"/>
  <c r="F1001" i="3"/>
  <c r="H1001" i="3" s="1"/>
  <c r="K1000" i="3"/>
  <c r="J1000" i="3"/>
  <c r="F1000" i="3"/>
  <c r="H1000" i="3" s="1"/>
  <c r="K999" i="3"/>
  <c r="J999" i="3"/>
  <c r="F999" i="3"/>
  <c r="H999" i="3" s="1"/>
  <c r="K998" i="3"/>
  <c r="J998" i="3"/>
  <c r="F998" i="3"/>
  <c r="H998" i="3" s="1"/>
  <c r="K997" i="3"/>
  <c r="J997" i="3"/>
  <c r="F997" i="3"/>
  <c r="H997" i="3" s="1"/>
  <c r="K996" i="3"/>
  <c r="J996" i="3"/>
  <c r="F996" i="3"/>
  <c r="H996" i="3" s="1"/>
  <c r="K995" i="3"/>
  <c r="J995" i="3"/>
  <c r="F995" i="3"/>
  <c r="H995" i="3" s="1"/>
  <c r="K994" i="3"/>
  <c r="J994" i="3"/>
  <c r="F994" i="3"/>
  <c r="H994" i="3" s="1"/>
  <c r="K993" i="3"/>
  <c r="J993" i="3"/>
  <c r="F993" i="3"/>
  <c r="H993" i="3" s="1"/>
  <c r="K992" i="3"/>
  <c r="J992" i="3"/>
  <c r="F992" i="3"/>
  <c r="H992" i="3" s="1"/>
  <c r="K991" i="3"/>
  <c r="J991" i="3"/>
  <c r="F991" i="3"/>
  <c r="H991" i="3" s="1"/>
  <c r="K990" i="3"/>
  <c r="J990" i="3"/>
  <c r="F990" i="3"/>
  <c r="H990" i="3" s="1"/>
  <c r="K989" i="3"/>
  <c r="J989" i="3"/>
  <c r="F989" i="3"/>
  <c r="H989" i="3" s="1"/>
  <c r="K988" i="3"/>
  <c r="J988" i="3"/>
  <c r="F988" i="3"/>
  <c r="H988" i="3" s="1"/>
  <c r="K987" i="3"/>
  <c r="J987" i="3"/>
  <c r="F987" i="3"/>
  <c r="H987" i="3" s="1"/>
  <c r="K986" i="3"/>
  <c r="J986" i="3"/>
  <c r="F986" i="3"/>
  <c r="H986" i="3" s="1"/>
  <c r="K985" i="3"/>
  <c r="J985" i="3"/>
  <c r="F985" i="3"/>
  <c r="H985" i="3" s="1"/>
  <c r="K984" i="3"/>
  <c r="J984" i="3"/>
  <c r="F984" i="3"/>
  <c r="H984" i="3" s="1"/>
  <c r="K983" i="3"/>
  <c r="J983" i="3"/>
  <c r="F983" i="3"/>
  <c r="H983" i="3" s="1"/>
  <c r="K982" i="3"/>
  <c r="J982" i="3"/>
  <c r="F982" i="3"/>
  <c r="H982" i="3" s="1"/>
  <c r="K981" i="3"/>
  <c r="J981" i="3"/>
  <c r="F981" i="3"/>
  <c r="H981" i="3" s="1"/>
  <c r="K980" i="3"/>
  <c r="J980" i="3"/>
  <c r="F980" i="3"/>
  <c r="H980" i="3" s="1"/>
  <c r="K979" i="3"/>
  <c r="J979" i="3"/>
  <c r="F979" i="3"/>
  <c r="H979" i="3" s="1"/>
  <c r="K978" i="3"/>
  <c r="J978" i="3"/>
  <c r="F978" i="3"/>
  <c r="H978" i="3" s="1"/>
  <c r="K977" i="3"/>
  <c r="J977" i="3"/>
  <c r="F977" i="3"/>
  <c r="H977" i="3" s="1"/>
  <c r="K976" i="3"/>
  <c r="J976" i="3"/>
  <c r="F976" i="3"/>
  <c r="H976" i="3" s="1"/>
  <c r="K975" i="3"/>
  <c r="J975" i="3"/>
  <c r="F975" i="3"/>
  <c r="H975" i="3" s="1"/>
  <c r="K974" i="3"/>
  <c r="J974" i="3"/>
  <c r="F974" i="3"/>
  <c r="H974" i="3" s="1"/>
  <c r="K973" i="3"/>
  <c r="J973" i="3"/>
  <c r="F973" i="3"/>
  <c r="H973" i="3" s="1"/>
  <c r="K972" i="3"/>
  <c r="J972" i="3"/>
  <c r="F972" i="3"/>
  <c r="H972" i="3" s="1"/>
  <c r="K971" i="3"/>
  <c r="J971" i="3"/>
  <c r="F971" i="3"/>
  <c r="H971" i="3" s="1"/>
  <c r="K970" i="3"/>
  <c r="J970" i="3"/>
  <c r="F970" i="3"/>
  <c r="H970" i="3" s="1"/>
  <c r="K969" i="3"/>
  <c r="J969" i="3"/>
  <c r="F969" i="3"/>
  <c r="H969" i="3" s="1"/>
  <c r="K968" i="3"/>
  <c r="J968" i="3"/>
  <c r="F968" i="3"/>
  <c r="H968" i="3" s="1"/>
  <c r="K967" i="3"/>
  <c r="J967" i="3"/>
  <c r="F967" i="3"/>
  <c r="H967" i="3" s="1"/>
  <c r="K966" i="3"/>
  <c r="J966" i="3"/>
  <c r="F966" i="3"/>
  <c r="H966" i="3" s="1"/>
  <c r="K965" i="3"/>
  <c r="J965" i="3"/>
  <c r="F965" i="3"/>
  <c r="H965" i="3" s="1"/>
  <c r="K964" i="3"/>
  <c r="J964" i="3"/>
  <c r="F964" i="3"/>
  <c r="H964" i="3" s="1"/>
  <c r="K963" i="3"/>
  <c r="J963" i="3"/>
  <c r="F963" i="3"/>
  <c r="H963" i="3" s="1"/>
  <c r="K962" i="3"/>
  <c r="J962" i="3"/>
  <c r="F962" i="3"/>
  <c r="H962" i="3" s="1"/>
  <c r="K961" i="3"/>
  <c r="J961" i="3"/>
  <c r="F961" i="3"/>
  <c r="H961" i="3" s="1"/>
  <c r="K960" i="3"/>
  <c r="J960" i="3"/>
  <c r="F960" i="3"/>
  <c r="H960" i="3" s="1"/>
  <c r="K959" i="3"/>
  <c r="J959" i="3"/>
  <c r="F959" i="3"/>
  <c r="H959" i="3" s="1"/>
  <c r="K958" i="3"/>
  <c r="J958" i="3"/>
  <c r="F958" i="3"/>
  <c r="H958" i="3" s="1"/>
  <c r="K957" i="3"/>
  <c r="J957" i="3"/>
  <c r="F957" i="3"/>
  <c r="H957" i="3" s="1"/>
  <c r="K956" i="3"/>
  <c r="J956" i="3"/>
  <c r="F956" i="3"/>
  <c r="H956" i="3" s="1"/>
  <c r="K955" i="3"/>
  <c r="J955" i="3"/>
  <c r="F955" i="3"/>
  <c r="H955" i="3" s="1"/>
  <c r="K954" i="3"/>
  <c r="J954" i="3"/>
  <c r="F954" i="3"/>
  <c r="H954" i="3" s="1"/>
  <c r="K953" i="3"/>
  <c r="J953" i="3"/>
  <c r="F953" i="3"/>
  <c r="H953" i="3" s="1"/>
  <c r="K952" i="3"/>
  <c r="J952" i="3"/>
  <c r="F952" i="3"/>
  <c r="H952" i="3" s="1"/>
  <c r="K951" i="3"/>
  <c r="J951" i="3"/>
  <c r="F951" i="3"/>
  <c r="H951" i="3" s="1"/>
  <c r="K950" i="3"/>
  <c r="J950" i="3"/>
  <c r="F950" i="3"/>
  <c r="H950" i="3" s="1"/>
  <c r="K949" i="3"/>
  <c r="J949" i="3"/>
  <c r="F949" i="3"/>
  <c r="H949" i="3" s="1"/>
  <c r="K948" i="3"/>
  <c r="J948" i="3"/>
  <c r="F948" i="3"/>
  <c r="H948" i="3" s="1"/>
  <c r="K947" i="3"/>
  <c r="J947" i="3"/>
  <c r="F947" i="3"/>
  <c r="H947" i="3" s="1"/>
  <c r="K946" i="3"/>
  <c r="J946" i="3"/>
  <c r="F946" i="3"/>
  <c r="H946" i="3" s="1"/>
  <c r="K945" i="3"/>
  <c r="J945" i="3"/>
  <c r="F945" i="3"/>
  <c r="H945" i="3" s="1"/>
  <c r="K944" i="3"/>
  <c r="J944" i="3"/>
  <c r="F944" i="3"/>
  <c r="H944" i="3" s="1"/>
  <c r="K943" i="3"/>
  <c r="J943" i="3"/>
  <c r="F943" i="3"/>
  <c r="H943" i="3" s="1"/>
  <c r="K942" i="3"/>
  <c r="J942" i="3"/>
  <c r="F942" i="3"/>
  <c r="H942" i="3" s="1"/>
  <c r="K941" i="3"/>
  <c r="J941" i="3"/>
  <c r="F941" i="3"/>
  <c r="H941" i="3" s="1"/>
  <c r="K940" i="3"/>
  <c r="J940" i="3"/>
  <c r="F940" i="3"/>
  <c r="H940" i="3" s="1"/>
  <c r="K939" i="3"/>
  <c r="J939" i="3"/>
  <c r="F939" i="3"/>
  <c r="H939" i="3" s="1"/>
  <c r="K938" i="3"/>
  <c r="J938" i="3"/>
  <c r="F938" i="3"/>
  <c r="H938" i="3" s="1"/>
  <c r="K937" i="3"/>
  <c r="J937" i="3"/>
  <c r="F937" i="3"/>
  <c r="H937" i="3" s="1"/>
  <c r="K936" i="3"/>
  <c r="J936" i="3"/>
  <c r="F936" i="3"/>
  <c r="H936" i="3" s="1"/>
  <c r="K935" i="3"/>
  <c r="J935" i="3"/>
  <c r="F935" i="3"/>
  <c r="H935" i="3" s="1"/>
  <c r="K934" i="3"/>
  <c r="J934" i="3"/>
  <c r="F934" i="3"/>
  <c r="H934" i="3" s="1"/>
  <c r="K933" i="3"/>
  <c r="J933" i="3"/>
  <c r="F933" i="3"/>
  <c r="H933" i="3" s="1"/>
  <c r="K932" i="3"/>
  <c r="J932" i="3"/>
  <c r="F932" i="3"/>
  <c r="H932" i="3" s="1"/>
  <c r="K931" i="3"/>
  <c r="J931" i="3"/>
  <c r="F931" i="3"/>
  <c r="H931" i="3" s="1"/>
  <c r="K930" i="3"/>
  <c r="J930" i="3"/>
  <c r="F930" i="3"/>
  <c r="H930" i="3" s="1"/>
  <c r="K929" i="3"/>
  <c r="J929" i="3"/>
  <c r="F929" i="3"/>
  <c r="H929" i="3" s="1"/>
  <c r="K928" i="3"/>
  <c r="J928" i="3"/>
  <c r="F928" i="3"/>
  <c r="H928" i="3" s="1"/>
  <c r="K927" i="3"/>
  <c r="J927" i="3"/>
  <c r="F927" i="3"/>
  <c r="H927" i="3" s="1"/>
  <c r="K926" i="3"/>
  <c r="J926" i="3"/>
  <c r="F926" i="3"/>
  <c r="H926" i="3" s="1"/>
  <c r="K925" i="3"/>
  <c r="J925" i="3"/>
  <c r="F925" i="3"/>
  <c r="H925" i="3" s="1"/>
  <c r="K924" i="3"/>
  <c r="J924" i="3"/>
  <c r="F924" i="3"/>
  <c r="H924" i="3" s="1"/>
  <c r="K923" i="3"/>
  <c r="J923" i="3"/>
  <c r="F923" i="3"/>
  <c r="H923" i="3" s="1"/>
  <c r="K922" i="3"/>
  <c r="J922" i="3"/>
  <c r="F922" i="3"/>
  <c r="H922" i="3" s="1"/>
  <c r="K921" i="3"/>
  <c r="J921" i="3"/>
  <c r="F921" i="3"/>
  <c r="H921" i="3" s="1"/>
  <c r="K920" i="3"/>
  <c r="J920" i="3"/>
  <c r="F920" i="3"/>
  <c r="H920" i="3" s="1"/>
  <c r="K919" i="3"/>
  <c r="J919" i="3"/>
  <c r="F919" i="3"/>
  <c r="H919" i="3" s="1"/>
  <c r="K918" i="3"/>
  <c r="J918" i="3"/>
  <c r="F918" i="3"/>
  <c r="H918" i="3" s="1"/>
  <c r="K917" i="3"/>
  <c r="J917" i="3"/>
  <c r="F917" i="3"/>
  <c r="H917" i="3" s="1"/>
  <c r="K916" i="3"/>
  <c r="J916" i="3"/>
  <c r="F916" i="3"/>
  <c r="H916" i="3" s="1"/>
  <c r="K915" i="3"/>
  <c r="J915" i="3"/>
  <c r="F915" i="3"/>
  <c r="H915" i="3" s="1"/>
  <c r="K914" i="3"/>
  <c r="J914" i="3"/>
  <c r="F914" i="3"/>
  <c r="H914" i="3" s="1"/>
  <c r="K913" i="3"/>
  <c r="J913" i="3"/>
  <c r="F913" i="3"/>
  <c r="H913" i="3" s="1"/>
  <c r="K912" i="3"/>
  <c r="J912" i="3"/>
  <c r="F912" i="3"/>
  <c r="H912" i="3" s="1"/>
  <c r="K911" i="3"/>
  <c r="J911" i="3"/>
  <c r="F911" i="3"/>
  <c r="H911" i="3" s="1"/>
  <c r="K910" i="3"/>
  <c r="J910" i="3"/>
  <c r="F910" i="3"/>
  <c r="H910" i="3" s="1"/>
  <c r="K909" i="3"/>
  <c r="J909" i="3"/>
  <c r="F909" i="3"/>
  <c r="H909" i="3" s="1"/>
  <c r="K908" i="3"/>
  <c r="J908" i="3"/>
  <c r="F908" i="3"/>
  <c r="H908" i="3" s="1"/>
  <c r="K907" i="3"/>
  <c r="J907" i="3"/>
  <c r="F907" i="3"/>
  <c r="H907" i="3" s="1"/>
  <c r="K906" i="3"/>
  <c r="J906" i="3"/>
  <c r="F906" i="3"/>
  <c r="H906" i="3" s="1"/>
  <c r="K905" i="3"/>
  <c r="J905" i="3"/>
  <c r="F905" i="3"/>
  <c r="H905" i="3" s="1"/>
  <c r="K904" i="3"/>
  <c r="J904" i="3"/>
  <c r="F904" i="3"/>
  <c r="H904" i="3" s="1"/>
  <c r="K903" i="3"/>
  <c r="J903" i="3"/>
  <c r="F903" i="3"/>
  <c r="H903" i="3" s="1"/>
  <c r="K902" i="3"/>
  <c r="J902" i="3"/>
  <c r="F902" i="3"/>
  <c r="H902" i="3" s="1"/>
  <c r="K901" i="3"/>
  <c r="J901" i="3"/>
  <c r="F901" i="3"/>
  <c r="H901" i="3" s="1"/>
  <c r="K900" i="3"/>
  <c r="J900" i="3"/>
  <c r="F900" i="3"/>
  <c r="H900" i="3" s="1"/>
  <c r="K899" i="3"/>
  <c r="J899" i="3"/>
  <c r="F899" i="3"/>
  <c r="H899" i="3" s="1"/>
  <c r="K898" i="3"/>
  <c r="J898" i="3"/>
  <c r="F898" i="3"/>
  <c r="H898" i="3" s="1"/>
  <c r="K897" i="3"/>
  <c r="J897" i="3"/>
  <c r="F897" i="3"/>
  <c r="H897" i="3" s="1"/>
  <c r="K896" i="3"/>
  <c r="J896" i="3"/>
  <c r="F896" i="3"/>
  <c r="H896" i="3" s="1"/>
  <c r="K895" i="3"/>
  <c r="J895" i="3"/>
  <c r="F895" i="3"/>
  <c r="H895" i="3" s="1"/>
  <c r="K894" i="3"/>
  <c r="J894" i="3"/>
  <c r="F894" i="3"/>
  <c r="H894" i="3" s="1"/>
  <c r="K893" i="3"/>
  <c r="J893" i="3"/>
  <c r="F893" i="3"/>
  <c r="H893" i="3" s="1"/>
  <c r="K892" i="3"/>
  <c r="J892" i="3"/>
  <c r="F892" i="3"/>
  <c r="H892" i="3" s="1"/>
  <c r="K891" i="3"/>
  <c r="J891" i="3"/>
  <c r="F891" i="3"/>
  <c r="H891" i="3" s="1"/>
  <c r="K890" i="3"/>
  <c r="J890" i="3"/>
  <c r="F890" i="3"/>
  <c r="H890" i="3" s="1"/>
  <c r="K889" i="3"/>
  <c r="J889" i="3"/>
  <c r="F889" i="3"/>
  <c r="H889" i="3" s="1"/>
  <c r="K888" i="3"/>
  <c r="J888" i="3"/>
  <c r="F888" i="3"/>
  <c r="H888" i="3" s="1"/>
  <c r="K887" i="3"/>
  <c r="J887" i="3"/>
  <c r="F887" i="3"/>
  <c r="H887" i="3" s="1"/>
  <c r="K886" i="3"/>
  <c r="J886" i="3"/>
  <c r="F886" i="3"/>
  <c r="H886" i="3" s="1"/>
  <c r="K885" i="3"/>
  <c r="J885" i="3"/>
  <c r="F885" i="3"/>
  <c r="H885" i="3" s="1"/>
  <c r="K884" i="3"/>
  <c r="J884" i="3"/>
  <c r="F884" i="3"/>
  <c r="H884" i="3" s="1"/>
  <c r="K883" i="3"/>
  <c r="J883" i="3"/>
  <c r="F883" i="3"/>
  <c r="H883" i="3" s="1"/>
  <c r="K882" i="3"/>
  <c r="J882" i="3"/>
  <c r="F882" i="3"/>
  <c r="H882" i="3" s="1"/>
  <c r="K881" i="3"/>
  <c r="J881" i="3"/>
  <c r="F881" i="3"/>
  <c r="H881" i="3" s="1"/>
  <c r="K880" i="3"/>
  <c r="J880" i="3"/>
  <c r="F880" i="3"/>
  <c r="H880" i="3" s="1"/>
  <c r="K879" i="3"/>
  <c r="J879" i="3"/>
  <c r="F879" i="3"/>
  <c r="H879" i="3" s="1"/>
  <c r="K878" i="3"/>
  <c r="J878" i="3"/>
  <c r="F878" i="3"/>
  <c r="H878" i="3" s="1"/>
  <c r="K877" i="3"/>
  <c r="J877" i="3"/>
  <c r="F877" i="3"/>
  <c r="H877" i="3" s="1"/>
  <c r="K876" i="3"/>
  <c r="J876" i="3"/>
  <c r="F876" i="3"/>
  <c r="H876" i="3" s="1"/>
  <c r="K875" i="3"/>
  <c r="J875" i="3"/>
  <c r="F875" i="3"/>
  <c r="H875" i="3" s="1"/>
  <c r="K874" i="3"/>
  <c r="J874" i="3"/>
  <c r="F874" i="3"/>
  <c r="H874" i="3" s="1"/>
  <c r="K873" i="3"/>
  <c r="J873" i="3"/>
  <c r="F873" i="3"/>
  <c r="H873" i="3" s="1"/>
  <c r="K872" i="3"/>
  <c r="J872" i="3"/>
  <c r="F872" i="3"/>
  <c r="H872" i="3" s="1"/>
  <c r="K871" i="3"/>
  <c r="J871" i="3"/>
  <c r="F871" i="3"/>
  <c r="H871" i="3" s="1"/>
  <c r="K870" i="3"/>
  <c r="J870" i="3"/>
  <c r="F870" i="3"/>
  <c r="H870" i="3" s="1"/>
  <c r="K869" i="3"/>
  <c r="J869" i="3"/>
  <c r="F869" i="3"/>
  <c r="H869" i="3" s="1"/>
  <c r="K868" i="3"/>
  <c r="J868" i="3"/>
  <c r="F868" i="3"/>
  <c r="H868" i="3" s="1"/>
  <c r="K867" i="3"/>
  <c r="J867" i="3"/>
  <c r="F867" i="3"/>
  <c r="H867" i="3" s="1"/>
  <c r="K866" i="3"/>
  <c r="J866" i="3"/>
  <c r="F866" i="3"/>
  <c r="H866" i="3" s="1"/>
  <c r="K865" i="3"/>
  <c r="J865" i="3"/>
  <c r="F865" i="3"/>
  <c r="H865" i="3" s="1"/>
  <c r="K864" i="3"/>
  <c r="J864" i="3"/>
  <c r="F864" i="3"/>
  <c r="H864" i="3" s="1"/>
  <c r="K863" i="3"/>
  <c r="J863" i="3"/>
  <c r="F863" i="3"/>
  <c r="H863" i="3" s="1"/>
  <c r="K862" i="3"/>
  <c r="J862" i="3"/>
  <c r="F862" i="3"/>
  <c r="H862" i="3" s="1"/>
  <c r="K861" i="3"/>
  <c r="J861" i="3"/>
  <c r="F861" i="3"/>
  <c r="H861" i="3" s="1"/>
  <c r="K860" i="3"/>
  <c r="J860" i="3"/>
  <c r="F860" i="3"/>
  <c r="H860" i="3" s="1"/>
  <c r="K859" i="3"/>
  <c r="J859" i="3"/>
  <c r="F859" i="3"/>
  <c r="H859" i="3" s="1"/>
  <c r="K858" i="3"/>
  <c r="J858" i="3"/>
  <c r="F858" i="3"/>
  <c r="H858" i="3" s="1"/>
  <c r="K857" i="3"/>
  <c r="J857" i="3"/>
  <c r="F857" i="3"/>
  <c r="H857" i="3" s="1"/>
  <c r="K856" i="3"/>
  <c r="J856" i="3"/>
  <c r="F856" i="3"/>
  <c r="H856" i="3" s="1"/>
  <c r="K855" i="3"/>
  <c r="J855" i="3"/>
  <c r="F855" i="3"/>
  <c r="H855" i="3" s="1"/>
  <c r="K854" i="3"/>
  <c r="J854" i="3"/>
  <c r="F854" i="3"/>
  <c r="H854" i="3" s="1"/>
  <c r="K853" i="3"/>
  <c r="J853" i="3"/>
  <c r="F853" i="3"/>
  <c r="H853" i="3" s="1"/>
  <c r="K852" i="3"/>
  <c r="J852" i="3"/>
  <c r="F852" i="3"/>
  <c r="H852" i="3" s="1"/>
  <c r="K851" i="3"/>
  <c r="J851" i="3"/>
  <c r="F851" i="3"/>
  <c r="H851" i="3" s="1"/>
  <c r="K850" i="3"/>
  <c r="J850" i="3"/>
  <c r="F850" i="3"/>
  <c r="H850" i="3" s="1"/>
  <c r="K849" i="3"/>
  <c r="J849" i="3"/>
  <c r="F849" i="3"/>
  <c r="H849" i="3" s="1"/>
  <c r="K848" i="3"/>
  <c r="J848" i="3"/>
  <c r="F848" i="3"/>
  <c r="H848" i="3" s="1"/>
  <c r="K847" i="3"/>
  <c r="J847" i="3"/>
  <c r="F847" i="3"/>
  <c r="H847" i="3" s="1"/>
  <c r="K846" i="3"/>
  <c r="J846" i="3"/>
  <c r="F846" i="3"/>
  <c r="H846" i="3" s="1"/>
  <c r="K845" i="3"/>
  <c r="J845" i="3"/>
  <c r="F845" i="3"/>
  <c r="H845" i="3" s="1"/>
  <c r="K844" i="3"/>
  <c r="J844" i="3"/>
  <c r="F844" i="3"/>
  <c r="H844" i="3" s="1"/>
  <c r="K843" i="3"/>
  <c r="J843" i="3"/>
  <c r="F843" i="3"/>
  <c r="H843" i="3" s="1"/>
  <c r="K842" i="3"/>
  <c r="J842" i="3"/>
  <c r="F842" i="3"/>
  <c r="H842" i="3" s="1"/>
  <c r="K841" i="3"/>
  <c r="J841" i="3"/>
  <c r="F841" i="3"/>
  <c r="H841" i="3" s="1"/>
  <c r="K840" i="3"/>
  <c r="J840" i="3"/>
  <c r="F840" i="3"/>
  <c r="H840" i="3" s="1"/>
  <c r="K839" i="3"/>
  <c r="J839" i="3"/>
  <c r="F839" i="3"/>
  <c r="H839" i="3" s="1"/>
  <c r="K838" i="3"/>
  <c r="J838" i="3"/>
  <c r="F838" i="3"/>
  <c r="H838" i="3" s="1"/>
  <c r="K837" i="3"/>
  <c r="J837" i="3"/>
  <c r="F837" i="3"/>
  <c r="H837" i="3" s="1"/>
  <c r="K836" i="3"/>
  <c r="J836" i="3"/>
  <c r="F836" i="3"/>
  <c r="H836" i="3" s="1"/>
  <c r="K835" i="3"/>
  <c r="J835" i="3"/>
  <c r="F835" i="3"/>
  <c r="H835" i="3" s="1"/>
  <c r="K834" i="3"/>
  <c r="J834" i="3"/>
  <c r="F834" i="3"/>
  <c r="H834" i="3" s="1"/>
  <c r="K833" i="3"/>
  <c r="J833" i="3"/>
  <c r="F833" i="3"/>
  <c r="H833" i="3" s="1"/>
  <c r="K832" i="3"/>
  <c r="J832" i="3"/>
  <c r="F832" i="3"/>
  <c r="H832" i="3" s="1"/>
  <c r="K831" i="3"/>
  <c r="J831" i="3"/>
  <c r="F831" i="3"/>
  <c r="H831" i="3" s="1"/>
  <c r="K830" i="3"/>
  <c r="J830" i="3"/>
  <c r="F830" i="3"/>
  <c r="H830" i="3" s="1"/>
  <c r="K829" i="3"/>
  <c r="J829" i="3"/>
  <c r="F829" i="3"/>
  <c r="H829" i="3" s="1"/>
  <c r="K828" i="3"/>
  <c r="J828" i="3"/>
  <c r="F828" i="3"/>
  <c r="H828" i="3" s="1"/>
  <c r="K827" i="3"/>
  <c r="J827" i="3"/>
  <c r="F827" i="3"/>
  <c r="H827" i="3" s="1"/>
  <c r="K826" i="3"/>
  <c r="J826" i="3"/>
  <c r="F826" i="3"/>
  <c r="H826" i="3" s="1"/>
  <c r="K825" i="3"/>
  <c r="J825" i="3"/>
  <c r="F825" i="3"/>
  <c r="H825" i="3" s="1"/>
  <c r="K824" i="3"/>
  <c r="J824" i="3"/>
  <c r="F824" i="3"/>
  <c r="H824" i="3" s="1"/>
  <c r="K823" i="3"/>
  <c r="J823" i="3"/>
  <c r="F823" i="3"/>
  <c r="H823" i="3" s="1"/>
  <c r="K822" i="3"/>
  <c r="J822" i="3"/>
  <c r="F822" i="3"/>
  <c r="H822" i="3" s="1"/>
  <c r="K821" i="3"/>
  <c r="J821" i="3"/>
  <c r="F821" i="3"/>
  <c r="H821" i="3" s="1"/>
  <c r="K820" i="3"/>
  <c r="J820" i="3"/>
  <c r="F820" i="3"/>
  <c r="H820" i="3" s="1"/>
  <c r="K819" i="3"/>
  <c r="J819" i="3"/>
  <c r="F819" i="3"/>
  <c r="H819" i="3" s="1"/>
  <c r="K818" i="3"/>
  <c r="J818" i="3"/>
  <c r="F818" i="3"/>
  <c r="H818" i="3" s="1"/>
  <c r="K817" i="3"/>
  <c r="J817" i="3"/>
  <c r="F817" i="3"/>
  <c r="H817" i="3" s="1"/>
  <c r="K816" i="3"/>
  <c r="J816" i="3"/>
  <c r="F816" i="3"/>
  <c r="H816" i="3" s="1"/>
  <c r="K815" i="3"/>
  <c r="J815" i="3"/>
  <c r="F815" i="3"/>
  <c r="H815" i="3" s="1"/>
  <c r="K814" i="3"/>
  <c r="J814" i="3"/>
  <c r="F814" i="3"/>
  <c r="H814" i="3" s="1"/>
  <c r="K813" i="3"/>
  <c r="J813" i="3"/>
  <c r="F813" i="3"/>
  <c r="H813" i="3" s="1"/>
  <c r="K812" i="3"/>
  <c r="J812" i="3"/>
  <c r="F812" i="3"/>
  <c r="H812" i="3" s="1"/>
  <c r="K811" i="3"/>
  <c r="J811" i="3"/>
  <c r="F811" i="3"/>
  <c r="H811" i="3" s="1"/>
  <c r="K810" i="3"/>
  <c r="J810" i="3"/>
  <c r="F810" i="3"/>
  <c r="H810" i="3" s="1"/>
  <c r="K809" i="3"/>
  <c r="J809" i="3"/>
  <c r="F809" i="3"/>
  <c r="H809" i="3" s="1"/>
  <c r="K808" i="3"/>
  <c r="J808" i="3"/>
  <c r="F808" i="3"/>
  <c r="H808" i="3" s="1"/>
  <c r="K807" i="3"/>
  <c r="J807" i="3"/>
  <c r="F807" i="3"/>
  <c r="H807" i="3" s="1"/>
  <c r="K806" i="3"/>
  <c r="J806" i="3"/>
  <c r="F806" i="3"/>
  <c r="H806" i="3" s="1"/>
  <c r="K805" i="3"/>
  <c r="J805" i="3"/>
  <c r="F805" i="3"/>
  <c r="H805" i="3" s="1"/>
  <c r="K804" i="3"/>
  <c r="J804" i="3"/>
  <c r="F804" i="3"/>
  <c r="H804" i="3" s="1"/>
  <c r="K803" i="3"/>
  <c r="J803" i="3"/>
  <c r="F803" i="3"/>
  <c r="H803" i="3" s="1"/>
  <c r="K802" i="3"/>
  <c r="J802" i="3"/>
  <c r="F802" i="3"/>
  <c r="H802" i="3" s="1"/>
  <c r="K801" i="3"/>
  <c r="J801" i="3"/>
  <c r="F801" i="3"/>
  <c r="H801" i="3" s="1"/>
  <c r="K800" i="3"/>
  <c r="J800" i="3"/>
  <c r="F800" i="3"/>
  <c r="H800" i="3" s="1"/>
  <c r="K799" i="3"/>
  <c r="J799" i="3"/>
  <c r="F799" i="3"/>
  <c r="H799" i="3" s="1"/>
  <c r="K798" i="3"/>
  <c r="J798" i="3"/>
  <c r="F798" i="3"/>
  <c r="H798" i="3" s="1"/>
  <c r="K797" i="3"/>
  <c r="J797" i="3"/>
  <c r="F797" i="3"/>
  <c r="H797" i="3" s="1"/>
  <c r="K796" i="3"/>
  <c r="J796" i="3"/>
  <c r="F796" i="3"/>
  <c r="H796" i="3" s="1"/>
  <c r="K795" i="3"/>
  <c r="J795" i="3"/>
  <c r="F795" i="3"/>
  <c r="H795" i="3" s="1"/>
  <c r="K794" i="3"/>
  <c r="J794" i="3"/>
  <c r="F794" i="3"/>
  <c r="H794" i="3" s="1"/>
  <c r="K793" i="3"/>
  <c r="J793" i="3"/>
  <c r="F793" i="3"/>
  <c r="H793" i="3" s="1"/>
  <c r="K792" i="3"/>
  <c r="J792" i="3"/>
  <c r="F792" i="3"/>
  <c r="H792" i="3" s="1"/>
  <c r="K791" i="3"/>
  <c r="J791" i="3"/>
  <c r="F791" i="3"/>
  <c r="H791" i="3" s="1"/>
  <c r="K790" i="3"/>
  <c r="J790" i="3"/>
  <c r="F790" i="3"/>
  <c r="H790" i="3" s="1"/>
  <c r="K789" i="3"/>
  <c r="J789" i="3"/>
  <c r="F789" i="3"/>
  <c r="H789" i="3" s="1"/>
  <c r="K788" i="3"/>
  <c r="J788" i="3"/>
  <c r="F788" i="3"/>
  <c r="H788" i="3" s="1"/>
  <c r="K787" i="3"/>
  <c r="J787" i="3"/>
  <c r="F787" i="3"/>
  <c r="H787" i="3" s="1"/>
  <c r="K786" i="3"/>
  <c r="J786" i="3"/>
  <c r="F786" i="3"/>
  <c r="H786" i="3" s="1"/>
  <c r="K785" i="3"/>
  <c r="J785" i="3"/>
  <c r="F785" i="3"/>
  <c r="H785" i="3" s="1"/>
  <c r="K784" i="3"/>
  <c r="J784" i="3"/>
  <c r="F784" i="3"/>
  <c r="H784" i="3" s="1"/>
  <c r="K783" i="3"/>
  <c r="J783" i="3"/>
  <c r="F783" i="3"/>
  <c r="H783" i="3" s="1"/>
  <c r="K782" i="3"/>
  <c r="J782" i="3"/>
  <c r="F782" i="3"/>
  <c r="H782" i="3" s="1"/>
  <c r="K781" i="3"/>
  <c r="J781" i="3"/>
  <c r="F781" i="3"/>
  <c r="H781" i="3" s="1"/>
  <c r="K780" i="3"/>
  <c r="J780" i="3"/>
  <c r="F780" i="3"/>
  <c r="H780" i="3" s="1"/>
  <c r="K779" i="3"/>
  <c r="J779" i="3"/>
  <c r="F779" i="3"/>
  <c r="H779" i="3" s="1"/>
  <c r="K778" i="3"/>
  <c r="J778" i="3"/>
  <c r="F778" i="3"/>
  <c r="H778" i="3" s="1"/>
  <c r="K777" i="3"/>
  <c r="J777" i="3"/>
  <c r="F777" i="3"/>
  <c r="H777" i="3" s="1"/>
  <c r="K776" i="3"/>
  <c r="J776" i="3"/>
  <c r="F776" i="3"/>
  <c r="H776" i="3" s="1"/>
  <c r="K775" i="3"/>
  <c r="J775" i="3"/>
  <c r="F775" i="3"/>
  <c r="H775" i="3" s="1"/>
  <c r="K774" i="3"/>
  <c r="J774" i="3"/>
  <c r="F774" i="3"/>
  <c r="H774" i="3" s="1"/>
  <c r="K773" i="3"/>
  <c r="J773" i="3"/>
  <c r="F773" i="3"/>
  <c r="H773" i="3" s="1"/>
  <c r="K772" i="3"/>
  <c r="J772" i="3"/>
  <c r="F772" i="3"/>
  <c r="H772" i="3" s="1"/>
  <c r="K771" i="3"/>
  <c r="J771" i="3"/>
  <c r="F771" i="3"/>
  <c r="H771" i="3" s="1"/>
  <c r="K770" i="3"/>
  <c r="J770" i="3"/>
  <c r="F770" i="3"/>
  <c r="H770" i="3" s="1"/>
  <c r="K769" i="3"/>
  <c r="J769" i="3"/>
  <c r="F769" i="3"/>
  <c r="H769" i="3" s="1"/>
  <c r="K768" i="3"/>
  <c r="J768" i="3"/>
  <c r="F768" i="3"/>
  <c r="H768" i="3" s="1"/>
  <c r="K767" i="3"/>
  <c r="J767" i="3"/>
  <c r="F767" i="3"/>
  <c r="H767" i="3" s="1"/>
  <c r="K766" i="3"/>
  <c r="J766" i="3"/>
  <c r="F766" i="3"/>
  <c r="H766" i="3" s="1"/>
  <c r="K765" i="3"/>
  <c r="J765" i="3"/>
  <c r="F765" i="3"/>
  <c r="H765" i="3" s="1"/>
  <c r="K764" i="3"/>
  <c r="J764" i="3"/>
  <c r="F764" i="3"/>
  <c r="H764" i="3" s="1"/>
  <c r="K763" i="3"/>
  <c r="J763" i="3"/>
  <c r="F763" i="3"/>
  <c r="H763" i="3" s="1"/>
  <c r="K762" i="3"/>
  <c r="J762" i="3"/>
  <c r="F762" i="3"/>
  <c r="H762" i="3" s="1"/>
  <c r="K761" i="3"/>
  <c r="J761" i="3"/>
  <c r="F761" i="3"/>
  <c r="H761" i="3" s="1"/>
  <c r="K760" i="3"/>
  <c r="J760" i="3"/>
  <c r="F760" i="3"/>
  <c r="H760" i="3" s="1"/>
  <c r="K759" i="3"/>
  <c r="J759" i="3"/>
  <c r="F759" i="3"/>
  <c r="H759" i="3" s="1"/>
  <c r="K758" i="3"/>
  <c r="J758" i="3"/>
  <c r="F758" i="3"/>
  <c r="H758" i="3" s="1"/>
  <c r="K757" i="3"/>
  <c r="J757" i="3"/>
  <c r="F757" i="3"/>
  <c r="H757" i="3" s="1"/>
  <c r="K756" i="3"/>
  <c r="J756" i="3"/>
  <c r="F756" i="3"/>
  <c r="H756" i="3" s="1"/>
  <c r="K755" i="3"/>
  <c r="J755" i="3"/>
  <c r="F755" i="3"/>
  <c r="H755" i="3" s="1"/>
  <c r="K754" i="3"/>
  <c r="J754" i="3"/>
  <c r="F754" i="3"/>
  <c r="H754" i="3" s="1"/>
  <c r="K753" i="3"/>
  <c r="J753" i="3"/>
  <c r="F753" i="3"/>
  <c r="H753" i="3" s="1"/>
  <c r="K752" i="3"/>
  <c r="J752" i="3"/>
  <c r="F752" i="3"/>
  <c r="H752" i="3" s="1"/>
  <c r="K751" i="3"/>
  <c r="J751" i="3"/>
  <c r="F751" i="3"/>
  <c r="H751" i="3" s="1"/>
  <c r="K750" i="3"/>
  <c r="J750" i="3"/>
  <c r="F750" i="3"/>
  <c r="H750" i="3" s="1"/>
  <c r="K749" i="3"/>
  <c r="J749" i="3"/>
  <c r="F749" i="3"/>
  <c r="H749" i="3" s="1"/>
  <c r="K748" i="3"/>
  <c r="J748" i="3"/>
  <c r="F748" i="3"/>
  <c r="H748" i="3" s="1"/>
  <c r="K747" i="3"/>
  <c r="J747" i="3"/>
  <c r="F747" i="3"/>
  <c r="H747" i="3" s="1"/>
  <c r="K746" i="3"/>
  <c r="J746" i="3"/>
  <c r="F746" i="3"/>
  <c r="H746" i="3" s="1"/>
  <c r="K745" i="3"/>
  <c r="J745" i="3"/>
  <c r="F745" i="3"/>
  <c r="H745" i="3" s="1"/>
  <c r="K744" i="3"/>
  <c r="J744" i="3"/>
  <c r="F744" i="3"/>
  <c r="H744" i="3" s="1"/>
  <c r="K743" i="3"/>
  <c r="J743" i="3"/>
  <c r="F743" i="3"/>
  <c r="H743" i="3" s="1"/>
  <c r="K742" i="3"/>
  <c r="J742" i="3"/>
  <c r="F742" i="3"/>
  <c r="H742" i="3" s="1"/>
  <c r="K741" i="3"/>
  <c r="J741" i="3"/>
  <c r="F741" i="3"/>
  <c r="H741" i="3" s="1"/>
  <c r="K740" i="3"/>
  <c r="J740" i="3"/>
  <c r="F740" i="3"/>
  <c r="H740" i="3" s="1"/>
  <c r="K739" i="3"/>
  <c r="J739" i="3"/>
  <c r="F739" i="3"/>
  <c r="H739" i="3" s="1"/>
  <c r="K738" i="3"/>
  <c r="J738" i="3"/>
  <c r="F738" i="3"/>
  <c r="H738" i="3" s="1"/>
  <c r="K737" i="3"/>
  <c r="J737" i="3"/>
  <c r="F737" i="3"/>
  <c r="H737" i="3" s="1"/>
  <c r="K736" i="3"/>
  <c r="J736" i="3"/>
  <c r="F736" i="3"/>
  <c r="H736" i="3" s="1"/>
  <c r="K735" i="3"/>
  <c r="J735" i="3"/>
  <c r="F735" i="3"/>
  <c r="H735" i="3" s="1"/>
  <c r="K734" i="3"/>
  <c r="J734" i="3"/>
  <c r="F734" i="3"/>
  <c r="H734" i="3" s="1"/>
  <c r="K733" i="3"/>
  <c r="J733" i="3"/>
  <c r="F733" i="3"/>
  <c r="H733" i="3" s="1"/>
  <c r="K732" i="3"/>
  <c r="J732" i="3"/>
  <c r="F732" i="3"/>
  <c r="H732" i="3" s="1"/>
  <c r="K731" i="3"/>
  <c r="J731" i="3"/>
  <c r="F731" i="3"/>
  <c r="H731" i="3" s="1"/>
  <c r="K730" i="3"/>
  <c r="J730" i="3"/>
  <c r="F730" i="3"/>
  <c r="H730" i="3" s="1"/>
  <c r="K729" i="3"/>
  <c r="J729" i="3"/>
  <c r="F729" i="3"/>
  <c r="H729" i="3" s="1"/>
  <c r="K728" i="3"/>
  <c r="J728" i="3"/>
  <c r="F728" i="3"/>
  <c r="H728" i="3" s="1"/>
  <c r="K727" i="3"/>
  <c r="J727" i="3"/>
  <c r="F727" i="3"/>
  <c r="H727" i="3" s="1"/>
  <c r="K726" i="3"/>
  <c r="J726" i="3"/>
  <c r="F726" i="3"/>
  <c r="H726" i="3" s="1"/>
  <c r="K725" i="3"/>
  <c r="J725" i="3"/>
  <c r="F725" i="3"/>
  <c r="H725" i="3" s="1"/>
  <c r="K724" i="3"/>
  <c r="J724" i="3"/>
  <c r="F724" i="3"/>
  <c r="H724" i="3" s="1"/>
  <c r="K723" i="3"/>
  <c r="J723" i="3"/>
  <c r="F723" i="3"/>
  <c r="H723" i="3" s="1"/>
  <c r="K722" i="3"/>
  <c r="J722" i="3"/>
  <c r="F722" i="3"/>
  <c r="H722" i="3" s="1"/>
  <c r="K721" i="3"/>
  <c r="J721" i="3"/>
  <c r="F721" i="3"/>
  <c r="H721" i="3" s="1"/>
  <c r="K720" i="3"/>
  <c r="J720" i="3"/>
  <c r="F720" i="3"/>
  <c r="H720" i="3" s="1"/>
  <c r="K719" i="3"/>
  <c r="J719" i="3"/>
  <c r="F719" i="3"/>
  <c r="H719" i="3" s="1"/>
  <c r="K718" i="3"/>
  <c r="J718" i="3"/>
  <c r="F718" i="3"/>
  <c r="H718" i="3" s="1"/>
  <c r="K717" i="3"/>
  <c r="J717" i="3"/>
  <c r="F717" i="3"/>
  <c r="H717" i="3" s="1"/>
  <c r="K716" i="3"/>
  <c r="J716" i="3"/>
  <c r="F716" i="3"/>
  <c r="H716" i="3" s="1"/>
  <c r="K715" i="3"/>
  <c r="J715" i="3"/>
  <c r="F715" i="3"/>
  <c r="H715" i="3" s="1"/>
  <c r="K714" i="3"/>
  <c r="J714" i="3"/>
  <c r="F714" i="3"/>
  <c r="H714" i="3" s="1"/>
  <c r="K713" i="3"/>
  <c r="J713" i="3"/>
  <c r="F713" i="3"/>
  <c r="H713" i="3" s="1"/>
  <c r="K712" i="3"/>
  <c r="J712" i="3"/>
  <c r="F712" i="3"/>
  <c r="H712" i="3" s="1"/>
  <c r="K711" i="3"/>
  <c r="J711" i="3"/>
  <c r="F711" i="3"/>
  <c r="H711" i="3" s="1"/>
  <c r="K710" i="3"/>
  <c r="J710" i="3"/>
  <c r="F710" i="3"/>
  <c r="H710" i="3" s="1"/>
  <c r="K709" i="3"/>
  <c r="J709" i="3"/>
  <c r="F709" i="3"/>
  <c r="H709" i="3" s="1"/>
  <c r="K708" i="3"/>
  <c r="J708" i="3"/>
  <c r="F708" i="3"/>
  <c r="H708" i="3" s="1"/>
  <c r="K707" i="3"/>
  <c r="J707" i="3"/>
  <c r="F707" i="3"/>
  <c r="H707" i="3" s="1"/>
  <c r="K706" i="3"/>
  <c r="J706" i="3"/>
  <c r="F706" i="3"/>
  <c r="H706" i="3" s="1"/>
  <c r="K705" i="3"/>
  <c r="J705" i="3"/>
  <c r="F705" i="3"/>
  <c r="H705" i="3" s="1"/>
  <c r="K704" i="3"/>
  <c r="J704" i="3"/>
  <c r="F704" i="3"/>
  <c r="H704" i="3" s="1"/>
  <c r="K703" i="3"/>
  <c r="J703" i="3"/>
  <c r="F703" i="3"/>
  <c r="H703" i="3" s="1"/>
  <c r="K702" i="3"/>
  <c r="J702" i="3"/>
  <c r="F702" i="3"/>
  <c r="H702" i="3" s="1"/>
  <c r="K701" i="3"/>
  <c r="J701" i="3"/>
  <c r="F701" i="3"/>
  <c r="H701" i="3" s="1"/>
  <c r="K700" i="3"/>
  <c r="J700" i="3"/>
  <c r="F700" i="3"/>
  <c r="H700" i="3" s="1"/>
  <c r="K699" i="3"/>
  <c r="J699" i="3"/>
  <c r="F699" i="3"/>
  <c r="H699" i="3" s="1"/>
  <c r="K698" i="3"/>
  <c r="J698" i="3"/>
  <c r="F698" i="3"/>
  <c r="H698" i="3" s="1"/>
  <c r="K697" i="3"/>
  <c r="J697" i="3"/>
  <c r="F697" i="3"/>
  <c r="H697" i="3" s="1"/>
  <c r="K696" i="3"/>
  <c r="J696" i="3"/>
  <c r="F696" i="3"/>
  <c r="H696" i="3" s="1"/>
  <c r="K695" i="3"/>
  <c r="J695" i="3"/>
  <c r="F695" i="3"/>
  <c r="H695" i="3" s="1"/>
  <c r="K694" i="3"/>
  <c r="J694" i="3"/>
  <c r="F694" i="3"/>
  <c r="H694" i="3" s="1"/>
  <c r="K693" i="3"/>
  <c r="J693" i="3"/>
  <c r="F693" i="3"/>
  <c r="H693" i="3" s="1"/>
  <c r="K692" i="3"/>
  <c r="J692" i="3"/>
  <c r="F692" i="3"/>
  <c r="H692" i="3" s="1"/>
  <c r="K691" i="3"/>
  <c r="J691" i="3"/>
  <c r="F691" i="3"/>
  <c r="H691" i="3" s="1"/>
  <c r="K690" i="3"/>
  <c r="J690" i="3"/>
  <c r="F690" i="3"/>
  <c r="H690" i="3" s="1"/>
  <c r="K689" i="3"/>
  <c r="J689" i="3"/>
  <c r="F689" i="3"/>
  <c r="H689" i="3" s="1"/>
  <c r="K688" i="3"/>
  <c r="J688" i="3"/>
  <c r="F688" i="3"/>
  <c r="H688" i="3" s="1"/>
  <c r="K687" i="3"/>
  <c r="J687" i="3"/>
  <c r="F687" i="3"/>
  <c r="H687" i="3" s="1"/>
  <c r="K686" i="3"/>
  <c r="J686" i="3"/>
  <c r="F686" i="3"/>
  <c r="H686" i="3" s="1"/>
  <c r="K685" i="3"/>
  <c r="J685" i="3"/>
  <c r="F685" i="3"/>
  <c r="H685" i="3" s="1"/>
  <c r="K684" i="3"/>
  <c r="J684" i="3"/>
  <c r="F684" i="3"/>
  <c r="H684" i="3" s="1"/>
  <c r="K683" i="3"/>
  <c r="J683" i="3"/>
  <c r="F683" i="3"/>
  <c r="H683" i="3" s="1"/>
  <c r="K682" i="3"/>
  <c r="J682" i="3"/>
  <c r="F682" i="3"/>
  <c r="H682" i="3" s="1"/>
  <c r="K681" i="3"/>
  <c r="J681" i="3"/>
  <c r="F681" i="3"/>
  <c r="H681" i="3" s="1"/>
  <c r="K680" i="3"/>
  <c r="J680" i="3"/>
  <c r="F680" i="3"/>
  <c r="H680" i="3" s="1"/>
  <c r="K679" i="3"/>
  <c r="J679" i="3"/>
  <c r="F679" i="3"/>
  <c r="H679" i="3" s="1"/>
  <c r="K678" i="3"/>
  <c r="J678" i="3"/>
  <c r="F678" i="3"/>
  <c r="H678" i="3" s="1"/>
  <c r="K677" i="3"/>
  <c r="J677" i="3"/>
  <c r="F677" i="3"/>
  <c r="H677" i="3" s="1"/>
  <c r="K676" i="3"/>
  <c r="J676" i="3"/>
  <c r="F676" i="3"/>
  <c r="H676" i="3" s="1"/>
  <c r="K675" i="3"/>
  <c r="J675" i="3"/>
  <c r="F675" i="3"/>
  <c r="H675" i="3" s="1"/>
  <c r="K674" i="3"/>
  <c r="J674" i="3"/>
  <c r="F674" i="3"/>
  <c r="H674" i="3" s="1"/>
  <c r="K673" i="3"/>
  <c r="J673" i="3"/>
  <c r="F673" i="3"/>
  <c r="H673" i="3" s="1"/>
  <c r="K672" i="3"/>
  <c r="J672" i="3"/>
  <c r="F672" i="3"/>
  <c r="H672" i="3" s="1"/>
  <c r="K671" i="3"/>
  <c r="J671" i="3"/>
  <c r="F671" i="3"/>
  <c r="H671" i="3" s="1"/>
  <c r="K670" i="3"/>
  <c r="J670" i="3"/>
  <c r="F670" i="3"/>
  <c r="H670" i="3" s="1"/>
  <c r="K669" i="3"/>
  <c r="J669" i="3"/>
  <c r="F669" i="3"/>
  <c r="H669" i="3" s="1"/>
  <c r="K668" i="3"/>
  <c r="J668" i="3"/>
  <c r="F668" i="3"/>
  <c r="H668" i="3" s="1"/>
  <c r="K667" i="3"/>
  <c r="J667" i="3"/>
  <c r="F667" i="3"/>
  <c r="H667" i="3" s="1"/>
  <c r="K666" i="3"/>
  <c r="J666" i="3"/>
  <c r="F666" i="3"/>
  <c r="H666" i="3" s="1"/>
  <c r="K665" i="3"/>
  <c r="J665" i="3"/>
  <c r="F665" i="3"/>
  <c r="H665" i="3" s="1"/>
  <c r="K664" i="3"/>
  <c r="J664" i="3"/>
  <c r="F664" i="3"/>
  <c r="H664" i="3" s="1"/>
  <c r="K663" i="3"/>
  <c r="J663" i="3"/>
  <c r="F663" i="3"/>
  <c r="H663" i="3" s="1"/>
  <c r="K662" i="3"/>
  <c r="J662" i="3"/>
  <c r="F662" i="3"/>
  <c r="H662" i="3" s="1"/>
  <c r="K661" i="3"/>
  <c r="J661" i="3"/>
  <c r="F661" i="3"/>
  <c r="H661" i="3" s="1"/>
  <c r="K660" i="3"/>
  <c r="J660" i="3"/>
  <c r="F660" i="3"/>
  <c r="H660" i="3" s="1"/>
  <c r="K659" i="3"/>
  <c r="J659" i="3"/>
  <c r="F659" i="3"/>
  <c r="H659" i="3" s="1"/>
  <c r="K658" i="3"/>
  <c r="J658" i="3"/>
  <c r="F658" i="3"/>
  <c r="H658" i="3" s="1"/>
  <c r="K657" i="3"/>
  <c r="J657" i="3"/>
  <c r="F657" i="3"/>
  <c r="H657" i="3" s="1"/>
  <c r="K656" i="3"/>
  <c r="J656" i="3"/>
  <c r="F656" i="3"/>
  <c r="H656" i="3" s="1"/>
  <c r="K655" i="3"/>
  <c r="J655" i="3"/>
  <c r="F655" i="3"/>
  <c r="H655" i="3" s="1"/>
  <c r="K654" i="3"/>
  <c r="J654" i="3"/>
  <c r="F654" i="3"/>
  <c r="H654" i="3" s="1"/>
  <c r="K653" i="3"/>
  <c r="J653" i="3"/>
  <c r="F653" i="3"/>
  <c r="H653" i="3" s="1"/>
  <c r="K652" i="3"/>
  <c r="J652" i="3"/>
  <c r="F652" i="3"/>
  <c r="H652" i="3" s="1"/>
  <c r="K651" i="3"/>
  <c r="J651" i="3"/>
  <c r="F651" i="3"/>
  <c r="H651" i="3" s="1"/>
  <c r="K650" i="3"/>
  <c r="J650" i="3"/>
  <c r="F650" i="3"/>
  <c r="H650" i="3" s="1"/>
  <c r="K649" i="3"/>
  <c r="J649" i="3"/>
  <c r="F649" i="3"/>
  <c r="H649" i="3" s="1"/>
  <c r="K648" i="3"/>
  <c r="J648" i="3"/>
  <c r="F648" i="3"/>
  <c r="H648" i="3" s="1"/>
  <c r="K647" i="3"/>
  <c r="J647" i="3"/>
  <c r="F647" i="3"/>
  <c r="H647" i="3" s="1"/>
  <c r="K646" i="3"/>
  <c r="J646" i="3"/>
  <c r="F646" i="3"/>
  <c r="H646" i="3" s="1"/>
  <c r="K645" i="3"/>
  <c r="J645" i="3"/>
  <c r="F645" i="3"/>
  <c r="H645" i="3" s="1"/>
  <c r="K644" i="3"/>
  <c r="J644" i="3"/>
  <c r="F644" i="3"/>
  <c r="H644" i="3" s="1"/>
  <c r="K643" i="3"/>
  <c r="J643" i="3"/>
  <c r="F643" i="3"/>
  <c r="H643" i="3" s="1"/>
  <c r="K642" i="3"/>
  <c r="J642" i="3"/>
  <c r="F642" i="3"/>
  <c r="H642" i="3" s="1"/>
  <c r="K641" i="3"/>
  <c r="J641" i="3"/>
  <c r="F641" i="3"/>
  <c r="H641" i="3" s="1"/>
  <c r="K640" i="3"/>
  <c r="J640" i="3"/>
  <c r="F640" i="3"/>
  <c r="H640" i="3" s="1"/>
  <c r="K639" i="3"/>
  <c r="J639" i="3"/>
  <c r="F639" i="3"/>
  <c r="H639" i="3" s="1"/>
  <c r="K638" i="3"/>
  <c r="J638" i="3"/>
  <c r="F638" i="3"/>
  <c r="H638" i="3" s="1"/>
  <c r="K637" i="3"/>
  <c r="J637" i="3"/>
  <c r="F637" i="3"/>
  <c r="H637" i="3" s="1"/>
  <c r="K636" i="3"/>
  <c r="J636" i="3"/>
  <c r="F636" i="3"/>
  <c r="H636" i="3" s="1"/>
  <c r="K635" i="3"/>
  <c r="J635" i="3"/>
  <c r="F635" i="3"/>
  <c r="H635" i="3" s="1"/>
  <c r="K634" i="3"/>
  <c r="J634" i="3"/>
  <c r="F634" i="3"/>
  <c r="H634" i="3" s="1"/>
  <c r="K633" i="3"/>
  <c r="J633" i="3"/>
  <c r="F633" i="3"/>
  <c r="H633" i="3" s="1"/>
  <c r="K632" i="3"/>
  <c r="J632" i="3"/>
  <c r="F632" i="3"/>
  <c r="H632" i="3" s="1"/>
  <c r="K631" i="3"/>
  <c r="J631" i="3"/>
  <c r="F631" i="3"/>
  <c r="H631" i="3" s="1"/>
  <c r="K630" i="3"/>
  <c r="J630" i="3"/>
  <c r="F630" i="3"/>
  <c r="H630" i="3" s="1"/>
  <c r="K629" i="3"/>
  <c r="J629" i="3"/>
  <c r="F629" i="3"/>
  <c r="H629" i="3" s="1"/>
  <c r="K628" i="3"/>
  <c r="J628" i="3"/>
  <c r="F628" i="3"/>
  <c r="H628" i="3" s="1"/>
  <c r="K627" i="3"/>
  <c r="J627" i="3"/>
  <c r="F627" i="3"/>
  <c r="H627" i="3" s="1"/>
  <c r="K626" i="3"/>
  <c r="J626" i="3"/>
  <c r="F626" i="3"/>
  <c r="H626" i="3" s="1"/>
  <c r="K625" i="3"/>
  <c r="J625" i="3"/>
  <c r="F625" i="3"/>
  <c r="H625" i="3" s="1"/>
  <c r="K624" i="3"/>
  <c r="J624" i="3"/>
  <c r="F624" i="3"/>
  <c r="H624" i="3" s="1"/>
  <c r="K623" i="3"/>
  <c r="J623" i="3"/>
  <c r="F623" i="3"/>
  <c r="H623" i="3" s="1"/>
  <c r="K622" i="3"/>
  <c r="J622" i="3"/>
  <c r="F622" i="3"/>
  <c r="H622" i="3" s="1"/>
  <c r="K621" i="3"/>
  <c r="J621" i="3"/>
  <c r="F621" i="3"/>
  <c r="H621" i="3" s="1"/>
  <c r="K620" i="3"/>
  <c r="J620" i="3"/>
  <c r="F620" i="3"/>
  <c r="H620" i="3" s="1"/>
  <c r="K619" i="3"/>
  <c r="J619" i="3"/>
  <c r="F619" i="3"/>
  <c r="H619" i="3" s="1"/>
  <c r="K618" i="3"/>
  <c r="J618" i="3"/>
  <c r="F618" i="3"/>
  <c r="H618" i="3" s="1"/>
  <c r="K617" i="3"/>
  <c r="J617" i="3"/>
  <c r="F617" i="3"/>
  <c r="H617" i="3" s="1"/>
  <c r="K616" i="3"/>
  <c r="J616" i="3"/>
  <c r="F616" i="3"/>
  <c r="H616" i="3" s="1"/>
  <c r="K615" i="3"/>
  <c r="J615" i="3"/>
  <c r="F615" i="3"/>
  <c r="H615" i="3" s="1"/>
  <c r="K614" i="3"/>
  <c r="J614" i="3"/>
  <c r="F614" i="3"/>
  <c r="H614" i="3" s="1"/>
  <c r="K613" i="3"/>
  <c r="J613" i="3"/>
  <c r="F613" i="3"/>
  <c r="H613" i="3" s="1"/>
  <c r="K612" i="3"/>
  <c r="J612" i="3"/>
  <c r="F612" i="3"/>
  <c r="H612" i="3" s="1"/>
  <c r="K611" i="3"/>
  <c r="J611" i="3"/>
  <c r="F611" i="3"/>
  <c r="H611" i="3" s="1"/>
  <c r="K610" i="3"/>
  <c r="J610" i="3"/>
  <c r="F610" i="3"/>
  <c r="H610" i="3" s="1"/>
  <c r="K609" i="3"/>
  <c r="J609" i="3"/>
  <c r="F609" i="3"/>
  <c r="H609" i="3" s="1"/>
  <c r="K608" i="3"/>
  <c r="J608" i="3"/>
  <c r="F608" i="3"/>
  <c r="H608" i="3" s="1"/>
  <c r="K607" i="3"/>
  <c r="J607" i="3"/>
  <c r="F607" i="3"/>
  <c r="H607" i="3" s="1"/>
  <c r="K606" i="3"/>
  <c r="J606" i="3"/>
  <c r="F606" i="3"/>
  <c r="H606" i="3" s="1"/>
  <c r="K605" i="3"/>
  <c r="J605" i="3"/>
  <c r="F605" i="3"/>
  <c r="H605" i="3" s="1"/>
  <c r="K604" i="3"/>
  <c r="J604" i="3"/>
  <c r="F604" i="3"/>
  <c r="H604" i="3" s="1"/>
  <c r="K603" i="3"/>
  <c r="J603" i="3"/>
  <c r="F603" i="3"/>
  <c r="H603" i="3" s="1"/>
  <c r="K602" i="3"/>
  <c r="J602" i="3"/>
  <c r="F602" i="3"/>
  <c r="H602" i="3" s="1"/>
  <c r="K601" i="3"/>
  <c r="J601" i="3"/>
  <c r="F601" i="3"/>
  <c r="H601" i="3" s="1"/>
  <c r="K600" i="3"/>
  <c r="J600" i="3"/>
  <c r="F600" i="3"/>
  <c r="H600" i="3" s="1"/>
  <c r="K599" i="3"/>
  <c r="J599" i="3"/>
  <c r="F599" i="3"/>
  <c r="H599" i="3" s="1"/>
  <c r="K598" i="3"/>
  <c r="J598" i="3"/>
  <c r="F598" i="3"/>
  <c r="H598" i="3" s="1"/>
  <c r="K597" i="3"/>
  <c r="J597" i="3"/>
  <c r="F597" i="3"/>
  <c r="H597" i="3" s="1"/>
  <c r="K596" i="3"/>
  <c r="J596" i="3"/>
  <c r="F596" i="3"/>
  <c r="H596" i="3" s="1"/>
  <c r="K595" i="3"/>
  <c r="J595" i="3"/>
  <c r="F595" i="3"/>
  <c r="H595" i="3" s="1"/>
  <c r="K594" i="3"/>
  <c r="J594" i="3"/>
  <c r="F594" i="3"/>
  <c r="H594" i="3" s="1"/>
  <c r="K593" i="3"/>
  <c r="J593" i="3"/>
  <c r="F593" i="3"/>
  <c r="H593" i="3" s="1"/>
  <c r="K592" i="3"/>
  <c r="J592" i="3"/>
  <c r="F592" i="3"/>
  <c r="H592" i="3" s="1"/>
  <c r="K591" i="3"/>
  <c r="J591" i="3"/>
  <c r="F591" i="3"/>
  <c r="H591" i="3" s="1"/>
  <c r="K590" i="3"/>
  <c r="J590" i="3"/>
  <c r="F590" i="3"/>
  <c r="H590" i="3" s="1"/>
  <c r="K589" i="3"/>
  <c r="J589" i="3"/>
  <c r="F589" i="3"/>
  <c r="H589" i="3" s="1"/>
  <c r="K588" i="3"/>
  <c r="J588" i="3"/>
  <c r="F588" i="3"/>
  <c r="H588" i="3" s="1"/>
  <c r="K587" i="3"/>
  <c r="J587" i="3"/>
  <c r="F587" i="3"/>
  <c r="H587" i="3" s="1"/>
  <c r="K586" i="3"/>
  <c r="J586" i="3"/>
  <c r="F586" i="3"/>
  <c r="H586" i="3" s="1"/>
  <c r="K585" i="3"/>
  <c r="J585" i="3"/>
  <c r="F585" i="3"/>
  <c r="H585" i="3" s="1"/>
  <c r="K584" i="3"/>
  <c r="J584" i="3"/>
  <c r="F584" i="3"/>
  <c r="H584" i="3" s="1"/>
  <c r="K583" i="3"/>
  <c r="J583" i="3"/>
  <c r="F583" i="3"/>
  <c r="H583" i="3" s="1"/>
  <c r="K582" i="3"/>
  <c r="J582" i="3"/>
  <c r="F582" i="3"/>
  <c r="H582" i="3" s="1"/>
  <c r="K581" i="3"/>
  <c r="J581" i="3"/>
  <c r="F581" i="3"/>
  <c r="H581" i="3" s="1"/>
  <c r="K580" i="3"/>
  <c r="J580" i="3"/>
  <c r="F580" i="3"/>
  <c r="H580" i="3" s="1"/>
  <c r="K579" i="3"/>
  <c r="J579" i="3"/>
  <c r="F579" i="3"/>
  <c r="H579" i="3" s="1"/>
  <c r="K578" i="3"/>
  <c r="J578" i="3"/>
  <c r="F578" i="3"/>
  <c r="H578" i="3" s="1"/>
  <c r="K577" i="3"/>
  <c r="J577" i="3"/>
  <c r="F577" i="3"/>
  <c r="H577" i="3" s="1"/>
  <c r="K576" i="3"/>
  <c r="J576" i="3"/>
  <c r="F576" i="3"/>
  <c r="H576" i="3" s="1"/>
  <c r="K575" i="3"/>
  <c r="J575" i="3"/>
  <c r="F575" i="3"/>
  <c r="H575" i="3" s="1"/>
  <c r="K574" i="3"/>
  <c r="J574" i="3"/>
  <c r="F574" i="3"/>
  <c r="H574" i="3" s="1"/>
  <c r="K573" i="3"/>
  <c r="J573" i="3"/>
  <c r="F573" i="3"/>
  <c r="H573" i="3" s="1"/>
  <c r="K572" i="3"/>
  <c r="J572" i="3"/>
  <c r="F572" i="3"/>
  <c r="H572" i="3" s="1"/>
  <c r="K571" i="3"/>
  <c r="J571" i="3"/>
  <c r="F571" i="3"/>
  <c r="H571" i="3" s="1"/>
  <c r="K570" i="3"/>
  <c r="J570" i="3"/>
  <c r="F570" i="3"/>
  <c r="H570" i="3" s="1"/>
  <c r="K569" i="3"/>
  <c r="J569" i="3"/>
  <c r="F569" i="3"/>
  <c r="H569" i="3" s="1"/>
  <c r="K568" i="3"/>
  <c r="J568" i="3"/>
  <c r="F568" i="3"/>
  <c r="H568" i="3" s="1"/>
  <c r="K567" i="3"/>
  <c r="J567" i="3"/>
  <c r="F567" i="3"/>
  <c r="H567" i="3" s="1"/>
  <c r="K566" i="3"/>
  <c r="J566" i="3"/>
  <c r="F566" i="3"/>
  <c r="H566" i="3" s="1"/>
  <c r="K565" i="3"/>
  <c r="J565" i="3"/>
  <c r="F565" i="3"/>
  <c r="H565" i="3" s="1"/>
  <c r="K564" i="3"/>
  <c r="J564" i="3"/>
  <c r="F564" i="3"/>
  <c r="H564" i="3" s="1"/>
  <c r="K563" i="3"/>
  <c r="J563" i="3"/>
  <c r="F563" i="3"/>
  <c r="H563" i="3" s="1"/>
  <c r="K562" i="3"/>
  <c r="J562" i="3"/>
  <c r="F562" i="3"/>
  <c r="H562" i="3" s="1"/>
  <c r="K561" i="3"/>
  <c r="J561" i="3"/>
  <c r="F561" i="3"/>
  <c r="H561" i="3" s="1"/>
  <c r="K560" i="3"/>
  <c r="J560" i="3"/>
  <c r="F560" i="3"/>
  <c r="H560" i="3" s="1"/>
  <c r="K559" i="3"/>
  <c r="J559" i="3"/>
  <c r="F559" i="3"/>
  <c r="H559" i="3" s="1"/>
  <c r="K558" i="3"/>
  <c r="J558" i="3"/>
  <c r="F558" i="3"/>
  <c r="H558" i="3" s="1"/>
  <c r="K557" i="3"/>
  <c r="J557" i="3"/>
  <c r="F557" i="3"/>
  <c r="H557" i="3" s="1"/>
  <c r="K556" i="3"/>
  <c r="J556" i="3"/>
  <c r="F556" i="3"/>
  <c r="H556" i="3" s="1"/>
  <c r="K555" i="3"/>
  <c r="J555" i="3"/>
  <c r="F555" i="3"/>
  <c r="H555" i="3" s="1"/>
  <c r="K554" i="3"/>
  <c r="J554" i="3"/>
  <c r="F554" i="3"/>
  <c r="H554" i="3" s="1"/>
  <c r="K553" i="3"/>
  <c r="J553" i="3"/>
  <c r="F553" i="3"/>
  <c r="H553" i="3" s="1"/>
  <c r="K552" i="3"/>
  <c r="J552" i="3"/>
  <c r="F552" i="3"/>
  <c r="H552" i="3" s="1"/>
  <c r="K551" i="3"/>
  <c r="J551" i="3"/>
  <c r="F551" i="3"/>
  <c r="H551" i="3" s="1"/>
  <c r="K550" i="3"/>
  <c r="J550" i="3"/>
  <c r="F550" i="3"/>
  <c r="H550" i="3" s="1"/>
  <c r="K549" i="3"/>
  <c r="J549" i="3"/>
  <c r="F549" i="3"/>
  <c r="H549" i="3" s="1"/>
  <c r="K548" i="3"/>
  <c r="J548" i="3"/>
  <c r="F548" i="3"/>
  <c r="H548" i="3" s="1"/>
  <c r="K547" i="3"/>
  <c r="J547" i="3"/>
  <c r="F547" i="3"/>
  <c r="H547" i="3" s="1"/>
  <c r="K546" i="3"/>
  <c r="J546" i="3"/>
  <c r="F546" i="3"/>
  <c r="H546" i="3" s="1"/>
  <c r="K545" i="3"/>
  <c r="J545" i="3"/>
  <c r="F545" i="3"/>
  <c r="H545" i="3" s="1"/>
  <c r="K544" i="3"/>
  <c r="J544" i="3"/>
  <c r="F544" i="3"/>
  <c r="H544" i="3" s="1"/>
  <c r="K543" i="3"/>
  <c r="J543" i="3"/>
  <c r="F543" i="3"/>
  <c r="H543" i="3" s="1"/>
  <c r="K542" i="3"/>
  <c r="J542" i="3"/>
  <c r="F542" i="3"/>
  <c r="H542" i="3" s="1"/>
  <c r="K541" i="3"/>
  <c r="J541" i="3"/>
  <c r="F541" i="3"/>
  <c r="H541" i="3" s="1"/>
  <c r="K540" i="3"/>
  <c r="J540" i="3"/>
  <c r="F540" i="3"/>
  <c r="H540" i="3" s="1"/>
  <c r="K539" i="3"/>
  <c r="J539" i="3"/>
  <c r="F539" i="3"/>
  <c r="H539" i="3" s="1"/>
  <c r="K538" i="3"/>
  <c r="J538" i="3"/>
  <c r="F538" i="3"/>
  <c r="H538" i="3" s="1"/>
  <c r="K537" i="3"/>
  <c r="J537" i="3"/>
  <c r="F537" i="3"/>
  <c r="H537" i="3" s="1"/>
  <c r="K536" i="3"/>
  <c r="J536" i="3"/>
  <c r="F536" i="3"/>
  <c r="H536" i="3" s="1"/>
  <c r="K535" i="3"/>
  <c r="J535" i="3"/>
  <c r="F535" i="3"/>
  <c r="H535" i="3" s="1"/>
  <c r="K534" i="3"/>
  <c r="J534" i="3"/>
  <c r="F534" i="3"/>
  <c r="H534" i="3" s="1"/>
  <c r="K533" i="3"/>
  <c r="J533" i="3"/>
  <c r="F533" i="3"/>
  <c r="H533" i="3" s="1"/>
  <c r="K532" i="3"/>
  <c r="J532" i="3"/>
  <c r="F532" i="3"/>
  <c r="H532" i="3" s="1"/>
  <c r="K531" i="3"/>
  <c r="J531" i="3"/>
  <c r="F531" i="3"/>
  <c r="H531" i="3" s="1"/>
  <c r="K530" i="3"/>
  <c r="J530" i="3"/>
  <c r="F530" i="3"/>
  <c r="H530" i="3" s="1"/>
  <c r="K529" i="3"/>
  <c r="J529" i="3"/>
  <c r="F529" i="3"/>
  <c r="H529" i="3" s="1"/>
  <c r="K528" i="3"/>
  <c r="J528" i="3"/>
  <c r="F528" i="3"/>
  <c r="H528" i="3" s="1"/>
  <c r="K527" i="3"/>
  <c r="J527" i="3"/>
  <c r="F527" i="3"/>
  <c r="H527" i="3" s="1"/>
  <c r="K526" i="3"/>
  <c r="J526" i="3"/>
  <c r="F526" i="3"/>
  <c r="H526" i="3" s="1"/>
  <c r="K525" i="3"/>
  <c r="J525" i="3"/>
  <c r="F525" i="3"/>
  <c r="H525" i="3" s="1"/>
  <c r="K524" i="3"/>
  <c r="J524" i="3"/>
  <c r="F524" i="3"/>
  <c r="H524" i="3" s="1"/>
  <c r="K523" i="3"/>
  <c r="J523" i="3"/>
  <c r="F523" i="3"/>
  <c r="H523" i="3" s="1"/>
  <c r="K522" i="3"/>
  <c r="J522" i="3"/>
  <c r="F522" i="3"/>
  <c r="H522" i="3" s="1"/>
  <c r="K521" i="3"/>
  <c r="J521" i="3"/>
  <c r="F521" i="3"/>
  <c r="H521" i="3" s="1"/>
  <c r="K520" i="3"/>
  <c r="J520" i="3"/>
  <c r="F520" i="3"/>
  <c r="H520" i="3" s="1"/>
  <c r="K519" i="3"/>
  <c r="J519" i="3"/>
  <c r="F519" i="3"/>
  <c r="H519" i="3" s="1"/>
  <c r="K518" i="3"/>
  <c r="J518" i="3"/>
  <c r="F518" i="3"/>
  <c r="H518" i="3" s="1"/>
  <c r="K517" i="3"/>
  <c r="J517" i="3"/>
  <c r="F517" i="3"/>
  <c r="H517" i="3" s="1"/>
  <c r="K516" i="3"/>
  <c r="J516" i="3"/>
  <c r="F516" i="3"/>
  <c r="H516" i="3" s="1"/>
  <c r="K515" i="3"/>
  <c r="J515" i="3"/>
  <c r="F515" i="3"/>
  <c r="H515" i="3" s="1"/>
  <c r="K514" i="3"/>
  <c r="J514" i="3"/>
  <c r="F514" i="3"/>
  <c r="H514" i="3" s="1"/>
  <c r="K513" i="3"/>
  <c r="J513" i="3"/>
  <c r="F513" i="3"/>
  <c r="H513" i="3" s="1"/>
  <c r="K512" i="3"/>
  <c r="J512" i="3"/>
  <c r="F512" i="3"/>
  <c r="H512" i="3" s="1"/>
  <c r="K511" i="3"/>
  <c r="J511" i="3"/>
  <c r="F511" i="3"/>
  <c r="H511" i="3" s="1"/>
  <c r="K510" i="3"/>
  <c r="J510" i="3"/>
  <c r="F510" i="3"/>
  <c r="H510" i="3" s="1"/>
  <c r="K509" i="3"/>
  <c r="J509" i="3"/>
  <c r="F509" i="3"/>
  <c r="H509" i="3" s="1"/>
  <c r="K508" i="3"/>
  <c r="J508" i="3"/>
  <c r="F508" i="3"/>
  <c r="H508" i="3" s="1"/>
  <c r="K507" i="3"/>
  <c r="J507" i="3"/>
  <c r="F507" i="3"/>
  <c r="H507" i="3" s="1"/>
  <c r="K506" i="3"/>
  <c r="J506" i="3"/>
  <c r="F506" i="3"/>
  <c r="H506" i="3" s="1"/>
  <c r="K505" i="3"/>
  <c r="J505" i="3"/>
  <c r="F505" i="3"/>
  <c r="H505" i="3" s="1"/>
  <c r="K504" i="3"/>
  <c r="J504" i="3"/>
  <c r="F504" i="3"/>
  <c r="H504" i="3" s="1"/>
  <c r="K503" i="3"/>
  <c r="J503" i="3"/>
  <c r="F503" i="3"/>
  <c r="H503" i="3" s="1"/>
  <c r="K502" i="3"/>
  <c r="J502" i="3"/>
  <c r="F502" i="3"/>
  <c r="H502" i="3" s="1"/>
  <c r="K501" i="3"/>
  <c r="J501" i="3"/>
  <c r="F501" i="3"/>
  <c r="H501" i="3" s="1"/>
  <c r="K500" i="3"/>
  <c r="J500" i="3"/>
  <c r="F500" i="3"/>
  <c r="H500" i="3" s="1"/>
  <c r="K499" i="3"/>
  <c r="J499" i="3"/>
  <c r="F499" i="3"/>
  <c r="H499" i="3" s="1"/>
  <c r="K498" i="3"/>
  <c r="J498" i="3"/>
  <c r="F498" i="3"/>
  <c r="H498" i="3" s="1"/>
  <c r="K497" i="3"/>
  <c r="J497" i="3"/>
  <c r="F497" i="3"/>
  <c r="H497" i="3" s="1"/>
  <c r="K496" i="3"/>
  <c r="J496" i="3"/>
  <c r="F496" i="3"/>
  <c r="H496" i="3" s="1"/>
  <c r="K495" i="3"/>
  <c r="J495" i="3"/>
  <c r="F495" i="3"/>
  <c r="H495" i="3" s="1"/>
  <c r="K494" i="3"/>
  <c r="J494" i="3"/>
  <c r="F494" i="3"/>
  <c r="H494" i="3" s="1"/>
  <c r="K493" i="3"/>
  <c r="J493" i="3"/>
  <c r="F493" i="3"/>
  <c r="H493" i="3" s="1"/>
  <c r="K492" i="3"/>
  <c r="J492" i="3"/>
  <c r="F492" i="3"/>
  <c r="H492" i="3" s="1"/>
  <c r="K491" i="3"/>
  <c r="J491" i="3"/>
  <c r="F491" i="3"/>
  <c r="H491" i="3" s="1"/>
  <c r="K490" i="3"/>
  <c r="J490" i="3"/>
  <c r="F490" i="3"/>
  <c r="H490" i="3" s="1"/>
  <c r="K489" i="3"/>
  <c r="J489" i="3"/>
  <c r="F489" i="3"/>
  <c r="H489" i="3" s="1"/>
  <c r="K488" i="3"/>
  <c r="J488" i="3"/>
  <c r="F488" i="3"/>
  <c r="H488" i="3" s="1"/>
  <c r="K487" i="3"/>
  <c r="J487" i="3"/>
  <c r="F487" i="3"/>
  <c r="H487" i="3" s="1"/>
  <c r="K486" i="3"/>
  <c r="J486" i="3"/>
  <c r="F486" i="3"/>
  <c r="H486" i="3" s="1"/>
  <c r="K485" i="3"/>
  <c r="J485" i="3"/>
  <c r="F485" i="3"/>
  <c r="H485" i="3" s="1"/>
  <c r="K484" i="3"/>
  <c r="J484" i="3"/>
  <c r="F484" i="3"/>
  <c r="H484" i="3" s="1"/>
  <c r="K483" i="3"/>
  <c r="J483" i="3"/>
  <c r="F483" i="3"/>
  <c r="H483" i="3" s="1"/>
  <c r="K482" i="3"/>
  <c r="J482" i="3"/>
  <c r="F482" i="3"/>
  <c r="H482" i="3" s="1"/>
  <c r="K481" i="3"/>
  <c r="J481" i="3"/>
  <c r="F481" i="3"/>
  <c r="H481" i="3" s="1"/>
  <c r="K480" i="3"/>
  <c r="J480" i="3"/>
  <c r="F480" i="3"/>
  <c r="H480" i="3" s="1"/>
  <c r="K479" i="3"/>
  <c r="J479" i="3"/>
  <c r="F479" i="3"/>
  <c r="H479" i="3" s="1"/>
  <c r="K478" i="3"/>
  <c r="J478" i="3"/>
  <c r="F478" i="3"/>
  <c r="H478" i="3" s="1"/>
  <c r="K477" i="3"/>
  <c r="J477" i="3"/>
  <c r="F477" i="3"/>
  <c r="H477" i="3" s="1"/>
  <c r="K476" i="3"/>
  <c r="J476" i="3"/>
  <c r="F476" i="3"/>
  <c r="H476" i="3" s="1"/>
  <c r="K475" i="3"/>
  <c r="J475" i="3"/>
  <c r="F475" i="3"/>
  <c r="H475" i="3" s="1"/>
  <c r="K474" i="3"/>
  <c r="J474" i="3"/>
  <c r="F474" i="3"/>
  <c r="H474" i="3" s="1"/>
  <c r="K473" i="3"/>
  <c r="J473" i="3"/>
  <c r="F473" i="3"/>
  <c r="H473" i="3" s="1"/>
  <c r="K472" i="3"/>
  <c r="J472" i="3"/>
  <c r="F472" i="3"/>
  <c r="H472" i="3" s="1"/>
  <c r="K471" i="3"/>
  <c r="J471" i="3"/>
  <c r="F471" i="3"/>
  <c r="H471" i="3" s="1"/>
  <c r="K470" i="3"/>
  <c r="J470" i="3"/>
  <c r="F470" i="3"/>
  <c r="H470" i="3" s="1"/>
  <c r="K469" i="3"/>
  <c r="J469" i="3"/>
  <c r="F469" i="3"/>
  <c r="H469" i="3" s="1"/>
  <c r="K468" i="3"/>
  <c r="J468" i="3"/>
  <c r="F468" i="3"/>
  <c r="H468" i="3" s="1"/>
  <c r="K467" i="3"/>
  <c r="J467" i="3"/>
  <c r="F467" i="3"/>
  <c r="H467" i="3" s="1"/>
  <c r="K466" i="3"/>
  <c r="J466" i="3"/>
  <c r="F466" i="3"/>
  <c r="H466" i="3" s="1"/>
  <c r="K465" i="3"/>
  <c r="J465" i="3"/>
  <c r="F465" i="3"/>
  <c r="H465" i="3" s="1"/>
  <c r="K464" i="3"/>
  <c r="J464" i="3"/>
  <c r="F464" i="3"/>
  <c r="H464" i="3" s="1"/>
  <c r="K463" i="3"/>
  <c r="J463" i="3"/>
  <c r="F463" i="3"/>
  <c r="H463" i="3" s="1"/>
  <c r="K462" i="3"/>
  <c r="J462" i="3"/>
  <c r="F462" i="3"/>
  <c r="H462" i="3" s="1"/>
  <c r="K461" i="3"/>
  <c r="J461" i="3"/>
  <c r="F461" i="3"/>
  <c r="H461" i="3" s="1"/>
  <c r="K460" i="3"/>
  <c r="J460" i="3"/>
  <c r="F460" i="3"/>
  <c r="H460" i="3" s="1"/>
  <c r="K459" i="3"/>
  <c r="J459" i="3"/>
  <c r="F459" i="3"/>
  <c r="H459" i="3" s="1"/>
  <c r="K458" i="3"/>
  <c r="J458" i="3"/>
  <c r="F458" i="3"/>
  <c r="H458" i="3" s="1"/>
  <c r="K457" i="3"/>
  <c r="J457" i="3"/>
  <c r="F457" i="3"/>
  <c r="H457" i="3" s="1"/>
  <c r="K456" i="3"/>
  <c r="J456" i="3"/>
  <c r="F456" i="3"/>
  <c r="H456" i="3" s="1"/>
  <c r="K455" i="3"/>
  <c r="J455" i="3"/>
  <c r="F455" i="3"/>
  <c r="H455" i="3" s="1"/>
  <c r="K454" i="3"/>
  <c r="J454" i="3"/>
  <c r="F454" i="3"/>
  <c r="H454" i="3" s="1"/>
  <c r="K453" i="3"/>
  <c r="J453" i="3"/>
  <c r="F453" i="3"/>
  <c r="H453" i="3" s="1"/>
  <c r="K452" i="3"/>
  <c r="J452" i="3"/>
  <c r="F452" i="3"/>
  <c r="H452" i="3" s="1"/>
  <c r="K451" i="3"/>
  <c r="J451" i="3"/>
  <c r="F451" i="3"/>
  <c r="H451" i="3" s="1"/>
  <c r="K450" i="3"/>
  <c r="J450" i="3"/>
  <c r="F450" i="3"/>
  <c r="H450" i="3" s="1"/>
  <c r="K449" i="3"/>
  <c r="J449" i="3"/>
  <c r="F449" i="3"/>
  <c r="H449" i="3" s="1"/>
  <c r="K448" i="3"/>
  <c r="J448" i="3"/>
  <c r="F448" i="3"/>
  <c r="H448" i="3" s="1"/>
  <c r="K447" i="3"/>
  <c r="J447" i="3"/>
  <c r="F447" i="3"/>
  <c r="H447" i="3" s="1"/>
  <c r="K446" i="3"/>
  <c r="J446" i="3"/>
  <c r="F446" i="3"/>
  <c r="H446" i="3" s="1"/>
  <c r="K445" i="3"/>
  <c r="J445" i="3"/>
  <c r="F445" i="3"/>
  <c r="H445" i="3" s="1"/>
  <c r="K444" i="3"/>
  <c r="J444" i="3"/>
  <c r="F444" i="3"/>
  <c r="H444" i="3" s="1"/>
  <c r="K443" i="3"/>
  <c r="J443" i="3"/>
  <c r="F443" i="3"/>
  <c r="H443" i="3" s="1"/>
  <c r="K442" i="3"/>
  <c r="J442" i="3"/>
  <c r="F442" i="3"/>
  <c r="H442" i="3" s="1"/>
  <c r="K441" i="3"/>
  <c r="J441" i="3"/>
  <c r="F441" i="3"/>
  <c r="H441" i="3" s="1"/>
  <c r="K440" i="3"/>
  <c r="J440" i="3"/>
  <c r="F440" i="3"/>
  <c r="H440" i="3" s="1"/>
  <c r="K439" i="3"/>
  <c r="J439" i="3"/>
  <c r="F439" i="3"/>
  <c r="H439" i="3" s="1"/>
  <c r="K438" i="3"/>
  <c r="J438" i="3"/>
  <c r="F438" i="3"/>
  <c r="H438" i="3" s="1"/>
  <c r="K437" i="3"/>
  <c r="J437" i="3"/>
  <c r="F437" i="3"/>
  <c r="H437" i="3" s="1"/>
  <c r="K436" i="3"/>
  <c r="J436" i="3"/>
  <c r="F436" i="3"/>
  <c r="H436" i="3" s="1"/>
  <c r="K435" i="3"/>
  <c r="J435" i="3"/>
  <c r="F435" i="3"/>
  <c r="H435" i="3" s="1"/>
  <c r="K434" i="3"/>
  <c r="J434" i="3"/>
  <c r="F434" i="3"/>
  <c r="H434" i="3" s="1"/>
  <c r="K433" i="3"/>
  <c r="J433" i="3"/>
  <c r="F433" i="3"/>
  <c r="H433" i="3" s="1"/>
  <c r="K432" i="3"/>
  <c r="J432" i="3"/>
  <c r="F432" i="3"/>
  <c r="H432" i="3" s="1"/>
  <c r="K431" i="3"/>
  <c r="J431" i="3"/>
  <c r="F431" i="3"/>
  <c r="H431" i="3" s="1"/>
  <c r="K430" i="3"/>
  <c r="J430" i="3"/>
  <c r="F430" i="3"/>
  <c r="H430" i="3" s="1"/>
  <c r="K429" i="3"/>
  <c r="J429" i="3"/>
  <c r="F429" i="3"/>
  <c r="H429" i="3" s="1"/>
  <c r="K428" i="3"/>
  <c r="J428" i="3"/>
  <c r="F428" i="3"/>
  <c r="H428" i="3" s="1"/>
  <c r="K427" i="3"/>
  <c r="J427" i="3"/>
  <c r="F427" i="3"/>
  <c r="H427" i="3" s="1"/>
  <c r="K426" i="3"/>
  <c r="J426" i="3"/>
  <c r="F426" i="3"/>
  <c r="H426" i="3" s="1"/>
  <c r="K425" i="3"/>
  <c r="J425" i="3"/>
  <c r="F425" i="3"/>
  <c r="H425" i="3" s="1"/>
  <c r="K424" i="3"/>
  <c r="J424" i="3"/>
  <c r="F424" i="3"/>
  <c r="H424" i="3" s="1"/>
  <c r="K423" i="3"/>
  <c r="J423" i="3"/>
  <c r="F423" i="3"/>
  <c r="H423" i="3" s="1"/>
  <c r="K422" i="3"/>
  <c r="J422" i="3"/>
  <c r="F422" i="3"/>
  <c r="H422" i="3" s="1"/>
  <c r="K421" i="3"/>
  <c r="J421" i="3"/>
  <c r="F421" i="3"/>
  <c r="H421" i="3" s="1"/>
  <c r="K420" i="3"/>
  <c r="J420" i="3"/>
  <c r="F420" i="3"/>
  <c r="H420" i="3" s="1"/>
  <c r="K419" i="3"/>
  <c r="J419" i="3"/>
  <c r="F419" i="3"/>
  <c r="H419" i="3" s="1"/>
  <c r="K418" i="3"/>
  <c r="J418" i="3"/>
  <c r="F418" i="3"/>
  <c r="H418" i="3" s="1"/>
  <c r="K417" i="3"/>
  <c r="J417" i="3"/>
  <c r="F417" i="3"/>
  <c r="H417" i="3" s="1"/>
  <c r="K416" i="3"/>
  <c r="J416" i="3"/>
  <c r="F416" i="3"/>
  <c r="H416" i="3" s="1"/>
  <c r="K415" i="3"/>
  <c r="J415" i="3"/>
  <c r="F415" i="3"/>
  <c r="H415" i="3" s="1"/>
  <c r="K414" i="3"/>
  <c r="J414" i="3"/>
  <c r="F414" i="3"/>
  <c r="H414" i="3" s="1"/>
  <c r="K413" i="3"/>
  <c r="J413" i="3"/>
  <c r="F413" i="3"/>
  <c r="H413" i="3" s="1"/>
  <c r="K412" i="3"/>
  <c r="J412" i="3"/>
  <c r="F412" i="3"/>
  <c r="H412" i="3" s="1"/>
  <c r="K411" i="3"/>
  <c r="J411" i="3"/>
  <c r="F411" i="3"/>
  <c r="H411" i="3" s="1"/>
  <c r="K410" i="3"/>
  <c r="J410" i="3"/>
  <c r="F410" i="3"/>
  <c r="H410" i="3" s="1"/>
  <c r="K409" i="3"/>
  <c r="J409" i="3"/>
  <c r="F409" i="3"/>
  <c r="H409" i="3" s="1"/>
  <c r="K408" i="3"/>
  <c r="J408" i="3"/>
  <c r="F408" i="3"/>
  <c r="H408" i="3" s="1"/>
  <c r="K407" i="3"/>
  <c r="J407" i="3"/>
  <c r="F407" i="3"/>
  <c r="H407" i="3" s="1"/>
  <c r="K406" i="3"/>
  <c r="J406" i="3"/>
  <c r="F406" i="3"/>
  <c r="H406" i="3" s="1"/>
  <c r="K405" i="3"/>
  <c r="J405" i="3"/>
  <c r="F405" i="3"/>
  <c r="H405" i="3" s="1"/>
  <c r="K404" i="3"/>
  <c r="J404" i="3"/>
  <c r="F404" i="3"/>
  <c r="H404" i="3" s="1"/>
  <c r="K403" i="3"/>
  <c r="J403" i="3"/>
  <c r="F403" i="3"/>
  <c r="H403" i="3" s="1"/>
  <c r="K402" i="3"/>
  <c r="J402" i="3"/>
  <c r="F402" i="3"/>
  <c r="H402" i="3" s="1"/>
  <c r="K401" i="3"/>
  <c r="J401" i="3"/>
  <c r="F401" i="3"/>
  <c r="H401" i="3" s="1"/>
  <c r="K400" i="3"/>
  <c r="J400" i="3"/>
  <c r="F400" i="3"/>
  <c r="H400" i="3" s="1"/>
  <c r="K399" i="3"/>
  <c r="J399" i="3"/>
  <c r="F399" i="3"/>
  <c r="H399" i="3" s="1"/>
  <c r="K398" i="3"/>
  <c r="J398" i="3"/>
  <c r="F398" i="3"/>
  <c r="H398" i="3" s="1"/>
  <c r="K397" i="3"/>
  <c r="J397" i="3"/>
  <c r="F397" i="3"/>
  <c r="H397" i="3" s="1"/>
  <c r="K396" i="3"/>
  <c r="J396" i="3"/>
  <c r="F396" i="3"/>
  <c r="H396" i="3" s="1"/>
  <c r="K395" i="3"/>
  <c r="J395" i="3"/>
  <c r="F395" i="3"/>
  <c r="H395" i="3" s="1"/>
  <c r="K394" i="3"/>
  <c r="J394" i="3"/>
  <c r="F394" i="3"/>
  <c r="H394" i="3" s="1"/>
  <c r="K393" i="3"/>
  <c r="J393" i="3"/>
  <c r="F393" i="3"/>
  <c r="H393" i="3" s="1"/>
  <c r="K392" i="3"/>
  <c r="J392" i="3"/>
  <c r="F392" i="3"/>
  <c r="H392" i="3" s="1"/>
  <c r="K391" i="3"/>
  <c r="J391" i="3"/>
  <c r="F391" i="3"/>
  <c r="H391" i="3" s="1"/>
  <c r="K390" i="3"/>
  <c r="J390" i="3"/>
  <c r="F390" i="3"/>
  <c r="H390" i="3" s="1"/>
  <c r="K389" i="3"/>
  <c r="J389" i="3"/>
  <c r="F389" i="3"/>
  <c r="H389" i="3" s="1"/>
  <c r="K388" i="3"/>
  <c r="J388" i="3"/>
  <c r="F388" i="3"/>
  <c r="H388" i="3" s="1"/>
  <c r="K387" i="3"/>
  <c r="J387" i="3"/>
  <c r="F387" i="3"/>
  <c r="H387" i="3" s="1"/>
  <c r="K386" i="3"/>
  <c r="J386" i="3"/>
  <c r="F386" i="3"/>
  <c r="H386" i="3" s="1"/>
  <c r="K385" i="3"/>
  <c r="J385" i="3"/>
  <c r="F385" i="3"/>
  <c r="H385" i="3" s="1"/>
  <c r="K384" i="3"/>
  <c r="J384" i="3"/>
  <c r="F384" i="3"/>
  <c r="H384" i="3" s="1"/>
  <c r="K383" i="3"/>
  <c r="J383" i="3"/>
  <c r="F383" i="3"/>
  <c r="H383" i="3" s="1"/>
  <c r="K382" i="3"/>
  <c r="J382" i="3"/>
  <c r="F382" i="3"/>
  <c r="H382" i="3" s="1"/>
  <c r="K381" i="3"/>
  <c r="J381" i="3"/>
  <c r="F381" i="3"/>
  <c r="H381" i="3" s="1"/>
  <c r="K380" i="3"/>
  <c r="J380" i="3"/>
  <c r="F380" i="3"/>
  <c r="H380" i="3" s="1"/>
  <c r="K379" i="3"/>
  <c r="J379" i="3"/>
  <c r="F379" i="3"/>
  <c r="H379" i="3" s="1"/>
  <c r="K378" i="3"/>
  <c r="J378" i="3"/>
  <c r="F378" i="3"/>
  <c r="H378" i="3" s="1"/>
  <c r="K377" i="3"/>
  <c r="J377" i="3"/>
  <c r="F377" i="3"/>
  <c r="H377" i="3" s="1"/>
  <c r="K376" i="3"/>
  <c r="J376" i="3"/>
  <c r="F376" i="3"/>
  <c r="H376" i="3" s="1"/>
  <c r="K375" i="3"/>
  <c r="J375" i="3"/>
  <c r="F375" i="3"/>
  <c r="H375" i="3" s="1"/>
  <c r="K374" i="3"/>
  <c r="J374" i="3"/>
  <c r="F374" i="3"/>
  <c r="H374" i="3" s="1"/>
  <c r="K373" i="3"/>
  <c r="J373" i="3"/>
  <c r="F373" i="3"/>
  <c r="H373" i="3" s="1"/>
  <c r="K372" i="3"/>
  <c r="J372" i="3"/>
  <c r="F372" i="3"/>
  <c r="H372" i="3" s="1"/>
  <c r="K371" i="3"/>
  <c r="J371" i="3"/>
  <c r="F371" i="3"/>
  <c r="H371" i="3" s="1"/>
  <c r="K370" i="3"/>
  <c r="J370" i="3"/>
  <c r="F370" i="3"/>
  <c r="H370" i="3" s="1"/>
  <c r="K369" i="3"/>
  <c r="J369" i="3"/>
  <c r="F369" i="3"/>
  <c r="H369" i="3" s="1"/>
  <c r="K368" i="3"/>
  <c r="J368" i="3"/>
  <c r="F368" i="3"/>
  <c r="H368" i="3" s="1"/>
  <c r="K367" i="3"/>
  <c r="J367" i="3"/>
  <c r="F367" i="3"/>
  <c r="H367" i="3" s="1"/>
  <c r="K366" i="3"/>
  <c r="J366" i="3"/>
  <c r="F366" i="3"/>
  <c r="H366" i="3" s="1"/>
  <c r="K365" i="3"/>
  <c r="J365" i="3"/>
  <c r="F365" i="3"/>
  <c r="H365" i="3" s="1"/>
  <c r="K364" i="3"/>
  <c r="J364" i="3"/>
  <c r="F364" i="3"/>
  <c r="H364" i="3" s="1"/>
  <c r="K363" i="3"/>
  <c r="J363" i="3"/>
  <c r="F363" i="3"/>
  <c r="H363" i="3" s="1"/>
  <c r="K362" i="3"/>
  <c r="J362" i="3"/>
  <c r="F362" i="3"/>
  <c r="H362" i="3" s="1"/>
  <c r="K361" i="3"/>
  <c r="J361" i="3"/>
  <c r="F361" i="3"/>
  <c r="H361" i="3" s="1"/>
  <c r="K360" i="3"/>
  <c r="J360" i="3"/>
  <c r="F360" i="3"/>
  <c r="H360" i="3" s="1"/>
  <c r="K359" i="3"/>
  <c r="J359" i="3"/>
  <c r="F359" i="3"/>
  <c r="H359" i="3" s="1"/>
  <c r="K358" i="3"/>
  <c r="J358" i="3"/>
  <c r="F358" i="3"/>
  <c r="H358" i="3" s="1"/>
  <c r="K357" i="3"/>
  <c r="J357" i="3"/>
  <c r="F357" i="3"/>
  <c r="H357" i="3" s="1"/>
  <c r="K356" i="3"/>
  <c r="J356" i="3"/>
  <c r="F356" i="3"/>
  <c r="H356" i="3" s="1"/>
  <c r="K355" i="3"/>
  <c r="J355" i="3"/>
  <c r="F355" i="3"/>
  <c r="H355" i="3" s="1"/>
  <c r="K354" i="3"/>
  <c r="J354" i="3"/>
  <c r="F354" i="3"/>
  <c r="H354" i="3" s="1"/>
  <c r="K353" i="3"/>
  <c r="J353" i="3"/>
  <c r="F353" i="3"/>
  <c r="H353" i="3" s="1"/>
  <c r="K352" i="3"/>
  <c r="J352" i="3"/>
  <c r="F352" i="3"/>
  <c r="H352" i="3" s="1"/>
  <c r="K351" i="3"/>
  <c r="J351" i="3"/>
  <c r="F351" i="3"/>
  <c r="H351" i="3" s="1"/>
  <c r="K350" i="3"/>
  <c r="J350" i="3"/>
  <c r="F350" i="3"/>
  <c r="H350" i="3" s="1"/>
  <c r="K349" i="3"/>
  <c r="J349" i="3"/>
  <c r="F349" i="3"/>
  <c r="H349" i="3" s="1"/>
  <c r="K348" i="3"/>
  <c r="J348" i="3"/>
  <c r="F348" i="3"/>
  <c r="H348" i="3" s="1"/>
  <c r="K347" i="3"/>
  <c r="J347" i="3"/>
  <c r="F347" i="3"/>
  <c r="H347" i="3" s="1"/>
  <c r="K346" i="3"/>
  <c r="J346" i="3"/>
  <c r="F346" i="3"/>
  <c r="H346" i="3" s="1"/>
  <c r="K345" i="3"/>
  <c r="J345" i="3"/>
  <c r="F345" i="3"/>
  <c r="H345" i="3" s="1"/>
  <c r="K344" i="3"/>
  <c r="J344" i="3"/>
  <c r="F344" i="3"/>
  <c r="H344" i="3" s="1"/>
  <c r="K343" i="3"/>
  <c r="J343" i="3"/>
  <c r="F343" i="3"/>
  <c r="H343" i="3" s="1"/>
  <c r="K342" i="3"/>
  <c r="J342" i="3"/>
  <c r="F342" i="3"/>
  <c r="H342" i="3" s="1"/>
  <c r="K341" i="3"/>
  <c r="J341" i="3"/>
  <c r="F341" i="3"/>
  <c r="H341" i="3" s="1"/>
  <c r="K340" i="3"/>
  <c r="J340" i="3"/>
  <c r="F340" i="3"/>
  <c r="H340" i="3" s="1"/>
  <c r="K339" i="3"/>
  <c r="J339" i="3"/>
  <c r="F339" i="3"/>
  <c r="H339" i="3" s="1"/>
  <c r="K338" i="3"/>
  <c r="J338" i="3"/>
  <c r="F338" i="3"/>
  <c r="H338" i="3" s="1"/>
  <c r="K337" i="3"/>
  <c r="J337" i="3"/>
  <c r="F337" i="3"/>
  <c r="H337" i="3" s="1"/>
  <c r="K336" i="3"/>
  <c r="J336" i="3"/>
  <c r="F336" i="3"/>
  <c r="H336" i="3" s="1"/>
  <c r="K335" i="3"/>
  <c r="J335" i="3"/>
  <c r="F335" i="3"/>
  <c r="H335" i="3" s="1"/>
  <c r="K334" i="3"/>
  <c r="J334" i="3"/>
  <c r="F334" i="3"/>
  <c r="H334" i="3" s="1"/>
  <c r="K333" i="3"/>
  <c r="J333" i="3"/>
  <c r="F333" i="3"/>
  <c r="H333" i="3" s="1"/>
  <c r="K332" i="3"/>
  <c r="J332" i="3"/>
  <c r="F332" i="3"/>
  <c r="H332" i="3" s="1"/>
  <c r="K331" i="3"/>
  <c r="J331" i="3"/>
  <c r="F331" i="3"/>
  <c r="H331" i="3" s="1"/>
  <c r="K330" i="3"/>
  <c r="J330" i="3"/>
  <c r="F330" i="3"/>
  <c r="H330" i="3" s="1"/>
  <c r="K329" i="3"/>
  <c r="J329" i="3"/>
  <c r="F329" i="3"/>
  <c r="H329" i="3" s="1"/>
  <c r="K328" i="3"/>
  <c r="J328" i="3"/>
  <c r="F328" i="3"/>
  <c r="H328" i="3" s="1"/>
  <c r="K327" i="3"/>
  <c r="J327" i="3"/>
  <c r="F327" i="3"/>
  <c r="H327" i="3" s="1"/>
  <c r="K326" i="3"/>
  <c r="J326" i="3"/>
  <c r="F326" i="3"/>
  <c r="H326" i="3" s="1"/>
  <c r="K325" i="3"/>
  <c r="J325" i="3"/>
  <c r="F325" i="3"/>
  <c r="H325" i="3" s="1"/>
  <c r="K324" i="3"/>
  <c r="J324" i="3"/>
  <c r="F324" i="3"/>
  <c r="H324" i="3" s="1"/>
  <c r="K323" i="3"/>
  <c r="J323" i="3"/>
  <c r="F323" i="3"/>
  <c r="H323" i="3" s="1"/>
  <c r="K322" i="3"/>
  <c r="J322" i="3"/>
  <c r="F322" i="3"/>
  <c r="H322" i="3" s="1"/>
  <c r="K321" i="3"/>
  <c r="J321" i="3"/>
  <c r="F321" i="3"/>
  <c r="H321" i="3" s="1"/>
  <c r="K320" i="3"/>
  <c r="J320" i="3"/>
  <c r="F320" i="3"/>
  <c r="H320" i="3" s="1"/>
  <c r="K319" i="3"/>
  <c r="J319" i="3"/>
  <c r="F319" i="3"/>
  <c r="H319" i="3" s="1"/>
  <c r="K318" i="3"/>
  <c r="J318" i="3"/>
  <c r="F318" i="3"/>
  <c r="H318" i="3" s="1"/>
  <c r="K317" i="3"/>
  <c r="J317" i="3"/>
  <c r="F317" i="3"/>
  <c r="H317" i="3" s="1"/>
  <c r="K316" i="3"/>
  <c r="J316" i="3"/>
  <c r="F316" i="3"/>
  <c r="H316" i="3" s="1"/>
  <c r="K315" i="3"/>
  <c r="J315" i="3"/>
  <c r="F315" i="3"/>
  <c r="H315" i="3" s="1"/>
  <c r="K314" i="3"/>
  <c r="J314" i="3"/>
  <c r="F314" i="3"/>
  <c r="H314" i="3" s="1"/>
  <c r="K313" i="3"/>
  <c r="J313" i="3"/>
  <c r="F313" i="3"/>
  <c r="H313" i="3" s="1"/>
  <c r="K312" i="3"/>
  <c r="J312" i="3"/>
  <c r="F312" i="3"/>
  <c r="H312" i="3" s="1"/>
  <c r="K311" i="3"/>
  <c r="J311" i="3"/>
  <c r="F311" i="3"/>
  <c r="H311" i="3" s="1"/>
  <c r="K310" i="3"/>
  <c r="J310" i="3"/>
  <c r="F310" i="3"/>
  <c r="H310" i="3" s="1"/>
  <c r="K309" i="3"/>
  <c r="J309" i="3"/>
  <c r="F309" i="3"/>
  <c r="H309" i="3" s="1"/>
  <c r="K308" i="3"/>
  <c r="J308" i="3"/>
  <c r="F308" i="3"/>
  <c r="H308" i="3" s="1"/>
  <c r="K307" i="3"/>
  <c r="J307" i="3"/>
  <c r="F307" i="3"/>
  <c r="H307" i="3" s="1"/>
  <c r="K306" i="3"/>
  <c r="J306" i="3"/>
  <c r="F306" i="3"/>
  <c r="H306" i="3" s="1"/>
  <c r="K305" i="3"/>
  <c r="J305" i="3"/>
  <c r="F305" i="3"/>
  <c r="H305" i="3" s="1"/>
  <c r="K304" i="3"/>
  <c r="J304" i="3"/>
  <c r="F304" i="3"/>
  <c r="H304" i="3" s="1"/>
  <c r="K303" i="3"/>
  <c r="J303" i="3"/>
  <c r="F303" i="3"/>
  <c r="H303" i="3" s="1"/>
  <c r="K302" i="3"/>
  <c r="J302" i="3"/>
  <c r="F302" i="3"/>
  <c r="H302" i="3" s="1"/>
  <c r="K301" i="3"/>
  <c r="J301" i="3"/>
  <c r="F301" i="3"/>
  <c r="H301" i="3" s="1"/>
  <c r="K300" i="3"/>
  <c r="J300" i="3"/>
  <c r="F300" i="3"/>
  <c r="H300" i="3" s="1"/>
  <c r="K299" i="3"/>
  <c r="J299" i="3"/>
  <c r="F299" i="3"/>
  <c r="H299" i="3" s="1"/>
  <c r="K298" i="3"/>
  <c r="J298" i="3"/>
  <c r="F298" i="3"/>
  <c r="H298" i="3" s="1"/>
  <c r="K297" i="3"/>
  <c r="J297" i="3"/>
  <c r="F297" i="3"/>
  <c r="H297" i="3" s="1"/>
  <c r="K296" i="3"/>
  <c r="J296" i="3"/>
  <c r="F296" i="3"/>
  <c r="H296" i="3" s="1"/>
  <c r="K295" i="3"/>
  <c r="J295" i="3"/>
  <c r="F295" i="3"/>
  <c r="H295" i="3" s="1"/>
  <c r="K294" i="3"/>
  <c r="J294" i="3"/>
  <c r="F294" i="3"/>
  <c r="H294" i="3" s="1"/>
  <c r="K293" i="3"/>
  <c r="J293" i="3"/>
  <c r="F293" i="3"/>
  <c r="H293" i="3" s="1"/>
  <c r="K292" i="3"/>
  <c r="J292" i="3"/>
  <c r="F292" i="3"/>
  <c r="H292" i="3" s="1"/>
  <c r="K291" i="3"/>
  <c r="J291" i="3"/>
  <c r="F291" i="3"/>
  <c r="H291" i="3" s="1"/>
  <c r="K290" i="3"/>
  <c r="J290" i="3"/>
  <c r="F290" i="3"/>
  <c r="H290" i="3" s="1"/>
  <c r="K289" i="3"/>
  <c r="J289" i="3"/>
  <c r="F289" i="3"/>
  <c r="H289" i="3" s="1"/>
  <c r="K288" i="3"/>
  <c r="J288" i="3"/>
  <c r="F288" i="3"/>
  <c r="H288" i="3" s="1"/>
  <c r="K287" i="3"/>
  <c r="J287" i="3"/>
  <c r="F287" i="3"/>
  <c r="H287" i="3" s="1"/>
  <c r="K286" i="3"/>
  <c r="J286" i="3"/>
  <c r="F286" i="3"/>
  <c r="H286" i="3" s="1"/>
  <c r="K285" i="3"/>
  <c r="J285" i="3"/>
  <c r="F285" i="3"/>
  <c r="H285" i="3" s="1"/>
  <c r="K284" i="3"/>
  <c r="J284" i="3"/>
  <c r="F284" i="3"/>
  <c r="H284" i="3" s="1"/>
  <c r="K283" i="3"/>
  <c r="J283" i="3"/>
  <c r="F283" i="3"/>
  <c r="H283" i="3" s="1"/>
  <c r="K282" i="3"/>
  <c r="J282" i="3"/>
  <c r="F282" i="3"/>
  <c r="H282" i="3" s="1"/>
  <c r="K281" i="3"/>
  <c r="J281" i="3"/>
  <c r="F281" i="3"/>
  <c r="H281" i="3" s="1"/>
  <c r="K280" i="3"/>
  <c r="J280" i="3"/>
  <c r="F280" i="3"/>
  <c r="H280" i="3" s="1"/>
  <c r="K279" i="3"/>
  <c r="J279" i="3"/>
  <c r="F279" i="3"/>
  <c r="H279" i="3" s="1"/>
  <c r="K278" i="3"/>
  <c r="J278" i="3"/>
  <c r="F278" i="3"/>
  <c r="H278" i="3" s="1"/>
  <c r="K277" i="3"/>
  <c r="J277" i="3"/>
  <c r="F277" i="3"/>
  <c r="H277" i="3" s="1"/>
  <c r="K276" i="3"/>
  <c r="J276" i="3"/>
  <c r="F276" i="3"/>
  <c r="H276" i="3" s="1"/>
  <c r="K275" i="3"/>
  <c r="J275" i="3"/>
  <c r="F275" i="3"/>
  <c r="H275" i="3" s="1"/>
  <c r="K274" i="3"/>
  <c r="J274" i="3"/>
  <c r="F274" i="3"/>
  <c r="H274" i="3" s="1"/>
  <c r="K273" i="3"/>
  <c r="J273" i="3"/>
  <c r="F273" i="3"/>
  <c r="H273" i="3" s="1"/>
  <c r="K272" i="3"/>
  <c r="J272" i="3"/>
  <c r="F272" i="3"/>
  <c r="H272" i="3" s="1"/>
  <c r="K271" i="3"/>
  <c r="J271" i="3"/>
  <c r="F271" i="3"/>
  <c r="H271" i="3" s="1"/>
  <c r="K270" i="3"/>
  <c r="J270" i="3"/>
  <c r="F270" i="3"/>
  <c r="H270" i="3" s="1"/>
  <c r="K269" i="3"/>
  <c r="J269" i="3"/>
  <c r="F269" i="3"/>
  <c r="H269" i="3" s="1"/>
  <c r="K268" i="3"/>
  <c r="J268" i="3"/>
  <c r="F268" i="3"/>
  <c r="H268" i="3" s="1"/>
  <c r="K267" i="3"/>
  <c r="J267" i="3"/>
  <c r="F267" i="3"/>
  <c r="H267" i="3" s="1"/>
  <c r="K266" i="3"/>
  <c r="J266" i="3"/>
  <c r="F266" i="3"/>
  <c r="H266" i="3" s="1"/>
  <c r="K265" i="3"/>
  <c r="J265" i="3"/>
  <c r="F265" i="3"/>
  <c r="H265" i="3" s="1"/>
  <c r="K264" i="3"/>
  <c r="J264" i="3"/>
  <c r="F264" i="3"/>
  <c r="H264" i="3" s="1"/>
  <c r="K263" i="3"/>
  <c r="J263" i="3"/>
  <c r="F263" i="3"/>
  <c r="H263" i="3" s="1"/>
  <c r="K262" i="3"/>
  <c r="J262" i="3"/>
  <c r="F262" i="3"/>
  <c r="H262" i="3" s="1"/>
  <c r="K261" i="3"/>
  <c r="J261" i="3"/>
  <c r="F261" i="3"/>
  <c r="H261" i="3" s="1"/>
  <c r="K260" i="3"/>
  <c r="J260" i="3"/>
  <c r="F260" i="3"/>
  <c r="H260" i="3" s="1"/>
  <c r="K259" i="3"/>
  <c r="J259" i="3"/>
  <c r="F259" i="3"/>
  <c r="H259" i="3" s="1"/>
  <c r="K258" i="3"/>
  <c r="J258" i="3"/>
  <c r="F258" i="3"/>
  <c r="H258" i="3" s="1"/>
  <c r="K257" i="3"/>
  <c r="J257" i="3"/>
  <c r="F257" i="3"/>
  <c r="H257" i="3" s="1"/>
  <c r="K256" i="3"/>
  <c r="J256" i="3"/>
  <c r="F256" i="3"/>
  <c r="H256" i="3" s="1"/>
  <c r="K255" i="3"/>
  <c r="J255" i="3"/>
  <c r="F255" i="3"/>
  <c r="H255" i="3" s="1"/>
  <c r="K254" i="3"/>
  <c r="J254" i="3"/>
  <c r="F254" i="3"/>
  <c r="H254" i="3" s="1"/>
  <c r="K253" i="3"/>
  <c r="J253" i="3"/>
  <c r="F253" i="3"/>
  <c r="H253" i="3" s="1"/>
  <c r="K252" i="3"/>
  <c r="J252" i="3"/>
  <c r="F252" i="3"/>
  <c r="H252" i="3" s="1"/>
  <c r="K251" i="3"/>
  <c r="J251" i="3"/>
  <c r="F251" i="3"/>
  <c r="H251" i="3" s="1"/>
  <c r="K250" i="3"/>
  <c r="J250" i="3"/>
  <c r="F250" i="3"/>
  <c r="H250" i="3" s="1"/>
  <c r="K249" i="3"/>
  <c r="J249" i="3"/>
  <c r="F249" i="3"/>
  <c r="H249" i="3" s="1"/>
  <c r="K248" i="3"/>
  <c r="J248" i="3"/>
  <c r="F248" i="3"/>
  <c r="H248" i="3" s="1"/>
  <c r="K247" i="3"/>
  <c r="J247" i="3"/>
  <c r="F247" i="3"/>
  <c r="H247" i="3" s="1"/>
  <c r="K246" i="3"/>
  <c r="J246" i="3"/>
  <c r="F246" i="3"/>
  <c r="H246" i="3" s="1"/>
  <c r="K245" i="3"/>
  <c r="J245" i="3"/>
  <c r="F245" i="3"/>
  <c r="H245" i="3" s="1"/>
  <c r="K244" i="3"/>
  <c r="J244" i="3"/>
  <c r="F244" i="3"/>
  <c r="H244" i="3" s="1"/>
  <c r="K243" i="3"/>
  <c r="J243" i="3"/>
  <c r="F243" i="3"/>
  <c r="H243" i="3" s="1"/>
  <c r="K242" i="3"/>
  <c r="J242" i="3"/>
  <c r="F242" i="3"/>
  <c r="H242" i="3" s="1"/>
  <c r="K241" i="3"/>
  <c r="J241" i="3"/>
  <c r="F241" i="3"/>
  <c r="H241" i="3" s="1"/>
  <c r="K240" i="3"/>
  <c r="J240" i="3"/>
  <c r="F240" i="3"/>
  <c r="H240" i="3" s="1"/>
  <c r="K239" i="3"/>
  <c r="J239" i="3"/>
  <c r="F239" i="3"/>
  <c r="H239" i="3" s="1"/>
  <c r="K238" i="3"/>
  <c r="J238" i="3"/>
  <c r="F238" i="3"/>
  <c r="H238" i="3" s="1"/>
  <c r="K237" i="3"/>
  <c r="J237" i="3"/>
  <c r="F237" i="3"/>
  <c r="H237" i="3" s="1"/>
  <c r="K236" i="3"/>
  <c r="J236" i="3"/>
  <c r="F236" i="3"/>
  <c r="H236" i="3" s="1"/>
  <c r="K235" i="3"/>
  <c r="J235" i="3"/>
  <c r="F235" i="3"/>
  <c r="H235" i="3" s="1"/>
  <c r="K234" i="3"/>
  <c r="J234" i="3"/>
  <c r="F234" i="3"/>
  <c r="H234" i="3" s="1"/>
  <c r="K233" i="3"/>
  <c r="J233" i="3"/>
  <c r="F233" i="3"/>
  <c r="H233" i="3" s="1"/>
  <c r="K232" i="3"/>
  <c r="J232" i="3"/>
  <c r="F232" i="3"/>
  <c r="H232" i="3" s="1"/>
  <c r="K231" i="3"/>
  <c r="J231" i="3"/>
  <c r="F231" i="3"/>
  <c r="H231" i="3" s="1"/>
  <c r="K230" i="3"/>
  <c r="J230" i="3"/>
  <c r="F230" i="3"/>
  <c r="H230" i="3" s="1"/>
  <c r="K229" i="3"/>
  <c r="J229" i="3"/>
  <c r="F229" i="3"/>
  <c r="H229" i="3" s="1"/>
  <c r="K228" i="3"/>
  <c r="J228" i="3"/>
  <c r="F228" i="3"/>
  <c r="H228" i="3" s="1"/>
  <c r="K227" i="3"/>
  <c r="J227" i="3"/>
  <c r="F227" i="3"/>
  <c r="H227" i="3" s="1"/>
  <c r="K226" i="3"/>
  <c r="J226" i="3"/>
  <c r="F226" i="3"/>
  <c r="H226" i="3" s="1"/>
  <c r="K225" i="3"/>
  <c r="J225" i="3"/>
  <c r="F225" i="3"/>
  <c r="H225" i="3" s="1"/>
  <c r="K224" i="3"/>
  <c r="J224" i="3"/>
  <c r="F224" i="3"/>
  <c r="H224" i="3" s="1"/>
  <c r="K223" i="3"/>
  <c r="J223" i="3"/>
  <c r="F223" i="3"/>
  <c r="H223" i="3" s="1"/>
  <c r="K222" i="3"/>
  <c r="J222" i="3"/>
  <c r="F222" i="3"/>
  <c r="H222" i="3" s="1"/>
  <c r="K221" i="3"/>
  <c r="J221" i="3"/>
  <c r="F221" i="3"/>
  <c r="H221" i="3" s="1"/>
  <c r="K220" i="3"/>
  <c r="J220" i="3"/>
  <c r="F220" i="3"/>
  <c r="H220" i="3" s="1"/>
  <c r="K219" i="3"/>
  <c r="J219" i="3"/>
  <c r="F219" i="3"/>
  <c r="H219" i="3" s="1"/>
  <c r="K218" i="3"/>
  <c r="J218" i="3"/>
  <c r="F218" i="3"/>
  <c r="H218" i="3" s="1"/>
  <c r="K217" i="3"/>
  <c r="J217" i="3"/>
  <c r="F217" i="3"/>
  <c r="H217" i="3" s="1"/>
  <c r="K216" i="3"/>
  <c r="J216" i="3"/>
  <c r="F216" i="3"/>
  <c r="H216" i="3" s="1"/>
  <c r="K215" i="3"/>
  <c r="J215" i="3"/>
  <c r="F215" i="3"/>
  <c r="H215" i="3" s="1"/>
  <c r="K214" i="3"/>
  <c r="J214" i="3"/>
  <c r="F214" i="3"/>
  <c r="H214" i="3" s="1"/>
  <c r="K213" i="3"/>
  <c r="J213" i="3"/>
  <c r="F213" i="3"/>
  <c r="H213" i="3" s="1"/>
  <c r="K212" i="3"/>
  <c r="J212" i="3"/>
  <c r="F212" i="3"/>
  <c r="H212" i="3" s="1"/>
  <c r="K211" i="3"/>
  <c r="J211" i="3"/>
  <c r="F211" i="3"/>
  <c r="H211" i="3" s="1"/>
  <c r="K210" i="3"/>
  <c r="J210" i="3"/>
  <c r="F210" i="3"/>
  <c r="H210" i="3" s="1"/>
  <c r="K209" i="3"/>
  <c r="J209" i="3"/>
  <c r="F209" i="3"/>
  <c r="H209" i="3" s="1"/>
  <c r="K208" i="3"/>
  <c r="J208" i="3"/>
  <c r="F208" i="3"/>
  <c r="H208" i="3" s="1"/>
  <c r="K207" i="3"/>
  <c r="J207" i="3"/>
  <c r="F207" i="3"/>
  <c r="H207" i="3" s="1"/>
  <c r="K206" i="3"/>
  <c r="J206" i="3"/>
  <c r="F206" i="3"/>
  <c r="H206" i="3" s="1"/>
  <c r="K205" i="3"/>
  <c r="J205" i="3"/>
  <c r="F205" i="3"/>
  <c r="H205" i="3" s="1"/>
  <c r="K204" i="3"/>
  <c r="J204" i="3"/>
  <c r="F204" i="3"/>
  <c r="H204" i="3" s="1"/>
  <c r="K203" i="3"/>
  <c r="J203" i="3"/>
  <c r="F203" i="3"/>
  <c r="H203" i="3" s="1"/>
  <c r="K202" i="3"/>
  <c r="J202" i="3"/>
  <c r="F202" i="3"/>
  <c r="H202" i="3" s="1"/>
  <c r="K201" i="3"/>
  <c r="J201" i="3"/>
  <c r="F201" i="3"/>
  <c r="H201" i="3" s="1"/>
  <c r="K200" i="3"/>
  <c r="J200" i="3"/>
  <c r="F200" i="3"/>
  <c r="H200" i="3" s="1"/>
  <c r="K199" i="3"/>
  <c r="J199" i="3"/>
  <c r="F199" i="3"/>
  <c r="H199" i="3" s="1"/>
  <c r="K198" i="3"/>
  <c r="J198" i="3"/>
  <c r="F198" i="3"/>
  <c r="H198" i="3" s="1"/>
  <c r="K197" i="3"/>
  <c r="J197" i="3"/>
  <c r="F197" i="3"/>
  <c r="H197" i="3" s="1"/>
  <c r="K196" i="3"/>
  <c r="J196" i="3"/>
  <c r="F196" i="3"/>
  <c r="H196" i="3" s="1"/>
  <c r="K195" i="3"/>
  <c r="J195" i="3"/>
  <c r="F195" i="3"/>
  <c r="H195" i="3" s="1"/>
  <c r="K194" i="3"/>
  <c r="J194" i="3"/>
  <c r="F194" i="3"/>
  <c r="H194" i="3" s="1"/>
  <c r="K193" i="3"/>
  <c r="J193" i="3"/>
  <c r="F193" i="3"/>
  <c r="H193" i="3" s="1"/>
  <c r="K192" i="3"/>
  <c r="J192" i="3"/>
  <c r="F192" i="3"/>
  <c r="H192" i="3" s="1"/>
  <c r="K191" i="3"/>
  <c r="J191" i="3"/>
  <c r="F191" i="3"/>
  <c r="H191" i="3" s="1"/>
  <c r="K190" i="3"/>
  <c r="J190" i="3"/>
  <c r="F190" i="3"/>
  <c r="H190" i="3" s="1"/>
  <c r="K189" i="3"/>
  <c r="J189" i="3"/>
  <c r="F189" i="3"/>
  <c r="H189" i="3" s="1"/>
  <c r="K188" i="3"/>
  <c r="J188" i="3"/>
  <c r="F188" i="3"/>
  <c r="H188" i="3" s="1"/>
  <c r="K187" i="3"/>
  <c r="J187" i="3"/>
  <c r="F187" i="3"/>
  <c r="H187" i="3" s="1"/>
  <c r="K186" i="3"/>
  <c r="J186" i="3"/>
  <c r="F186" i="3"/>
  <c r="H186" i="3" s="1"/>
  <c r="K185" i="3"/>
  <c r="J185" i="3"/>
  <c r="F185" i="3"/>
  <c r="H185" i="3" s="1"/>
  <c r="K184" i="3"/>
  <c r="J184" i="3"/>
  <c r="F184" i="3"/>
  <c r="H184" i="3" s="1"/>
  <c r="K183" i="3"/>
  <c r="J183" i="3"/>
  <c r="F183" i="3"/>
  <c r="H183" i="3" s="1"/>
  <c r="K182" i="3"/>
  <c r="J182" i="3"/>
  <c r="F182" i="3"/>
  <c r="H182" i="3" s="1"/>
  <c r="K181" i="3"/>
  <c r="J181" i="3"/>
  <c r="F181" i="3"/>
  <c r="H181" i="3" s="1"/>
  <c r="K180" i="3"/>
  <c r="J180" i="3"/>
  <c r="F180" i="3"/>
  <c r="H180" i="3" s="1"/>
  <c r="K179" i="3"/>
  <c r="J179" i="3"/>
  <c r="F179" i="3"/>
  <c r="H179" i="3" s="1"/>
  <c r="K178" i="3"/>
  <c r="J178" i="3"/>
  <c r="F178" i="3"/>
  <c r="H178" i="3" s="1"/>
  <c r="K177" i="3"/>
  <c r="J177" i="3"/>
  <c r="F177" i="3"/>
  <c r="H177" i="3" s="1"/>
  <c r="K176" i="3"/>
  <c r="J176" i="3"/>
  <c r="F176" i="3"/>
  <c r="H176" i="3" s="1"/>
  <c r="K175" i="3"/>
  <c r="J175" i="3"/>
  <c r="F175" i="3"/>
  <c r="H175" i="3" s="1"/>
  <c r="K174" i="3"/>
  <c r="J174" i="3"/>
  <c r="F174" i="3"/>
  <c r="H174" i="3" s="1"/>
  <c r="K173" i="3"/>
  <c r="J173" i="3"/>
  <c r="F173" i="3"/>
  <c r="H173" i="3" s="1"/>
  <c r="K172" i="3"/>
  <c r="J172" i="3"/>
  <c r="F172" i="3"/>
  <c r="H172" i="3" s="1"/>
  <c r="K171" i="3"/>
  <c r="J171" i="3"/>
  <c r="F171" i="3"/>
  <c r="H171" i="3" s="1"/>
  <c r="K170" i="3"/>
  <c r="J170" i="3"/>
  <c r="F170" i="3"/>
  <c r="H170" i="3" s="1"/>
  <c r="K169" i="3"/>
  <c r="J169" i="3"/>
  <c r="F169" i="3"/>
  <c r="H169" i="3" s="1"/>
  <c r="K168" i="3"/>
  <c r="J168" i="3"/>
  <c r="F168" i="3"/>
  <c r="H168" i="3" s="1"/>
  <c r="K167" i="3"/>
  <c r="J167" i="3"/>
  <c r="F167" i="3"/>
  <c r="H167" i="3" s="1"/>
  <c r="K166" i="3"/>
  <c r="J166" i="3"/>
  <c r="F166" i="3"/>
  <c r="H166" i="3" s="1"/>
  <c r="K165" i="3"/>
  <c r="J165" i="3"/>
  <c r="F165" i="3"/>
  <c r="H165" i="3" s="1"/>
  <c r="K164" i="3"/>
  <c r="J164" i="3"/>
  <c r="F164" i="3"/>
  <c r="H164" i="3" s="1"/>
  <c r="K163" i="3"/>
  <c r="J163" i="3"/>
  <c r="F163" i="3"/>
  <c r="H163" i="3" s="1"/>
  <c r="K162" i="3"/>
  <c r="J162" i="3"/>
  <c r="F162" i="3"/>
  <c r="H162" i="3" s="1"/>
  <c r="K161" i="3"/>
  <c r="J161" i="3"/>
  <c r="F161" i="3"/>
  <c r="H161" i="3" s="1"/>
  <c r="K160" i="3"/>
  <c r="J160" i="3"/>
  <c r="F160" i="3"/>
  <c r="H160" i="3" s="1"/>
  <c r="K159" i="3"/>
  <c r="J159" i="3"/>
  <c r="F159" i="3"/>
  <c r="H159" i="3" s="1"/>
  <c r="K158" i="3"/>
  <c r="J158" i="3"/>
  <c r="F158" i="3"/>
  <c r="H158" i="3" s="1"/>
  <c r="K157" i="3"/>
  <c r="J157" i="3"/>
  <c r="F157" i="3"/>
  <c r="H157" i="3" s="1"/>
  <c r="K156" i="3"/>
  <c r="J156" i="3"/>
  <c r="F156" i="3"/>
  <c r="H156" i="3" s="1"/>
  <c r="K155" i="3"/>
  <c r="J155" i="3"/>
  <c r="F155" i="3"/>
  <c r="H155" i="3" s="1"/>
  <c r="K154" i="3"/>
  <c r="J154" i="3"/>
  <c r="F154" i="3"/>
  <c r="H154" i="3" s="1"/>
  <c r="K153" i="3"/>
  <c r="J153" i="3"/>
  <c r="F153" i="3"/>
  <c r="H153" i="3" s="1"/>
  <c r="K152" i="3"/>
  <c r="J152" i="3"/>
  <c r="F152" i="3"/>
  <c r="H152" i="3" s="1"/>
  <c r="K151" i="3"/>
  <c r="J151" i="3"/>
  <c r="F151" i="3"/>
  <c r="H151" i="3" s="1"/>
  <c r="K150" i="3"/>
  <c r="J150" i="3"/>
  <c r="F150" i="3"/>
  <c r="H150" i="3" s="1"/>
  <c r="K149" i="3"/>
  <c r="J149" i="3"/>
  <c r="F149" i="3"/>
  <c r="H149" i="3" s="1"/>
  <c r="K148" i="3"/>
  <c r="J148" i="3"/>
  <c r="F148" i="3"/>
  <c r="H148" i="3" s="1"/>
  <c r="K147" i="3"/>
  <c r="J147" i="3"/>
  <c r="F147" i="3"/>
  <c r="H147" i="3" s="1"/>
  <c r="K146" i="3"/>
  <c r="J146" i="3"/>
  <c r="F146" i="3"/>
  <c r="H146" i="3" s="1"/>
  <c r="K145" i="3"/>
  <c r="J145" i="3"/>
  <c r="F145" i="3"/>
  <c r="H145" i="3" s="1"/>
  <c r="K144" i="3"/>
  <c r="J144" i="3"/>
  <c r="F144" i="3"/>
  <c r="H144" i="3" s="1"/>
  <c r="K143" i="3"/>
  <c r="J143" i="3"/>
  <c r="F143" i="3"/>
  <c r="H143" i="3" s="1"/>
  <c r="K142" i="3"/>
  <c r="J142" i="3"/>
  <c r="F142" i="3"/>
  <c r="H142" i="3" s="1"/>
  <c r="K141" i="3"/>
  <c r="J141" i="3"/>
  <c r="F141" i="3"/>
  <c r="H141" i="3" s="1"/>
  <c r="K140" i="3"/>
  <c r="J140" i="3"/>
  <c r="F140" i="3"/>
  <c r="H140" i="3" s="1"/>
  <c r="K139" i="3"/>
  <c r="J139" i="3"/>
  <c r="F139" i="3"/>
  <c r="H139" i="3" s="1"/>
  <c r="K138" i="3"/>
  <c r="J138" i="3"/>
  <c r="F138" i="3"/>
  <c r="H138" i="3" s="1"/>
  <c r="K137" i="3"/>
  <c r="J137" i="3"/>
  <c r="F137" i="3"/>
  <c r="H137" i="3" s="1"/>
  <c r="K136" i="3"/>
  <c r="J136" i="3"/>
  <c r="F136" i="3"/>
  <c r="H136" i="3" s="1"/>
  <c r="K135" i="3"/>
  <c r="J135" i="3"/>
  <c r="F135" i="3"/>
  <c r="H135" i="3" s="1"/>
  <c r="K134" i="3"/>
  <c r="J134" i="3"/>
  <c r="F134" i="3"/>
  <c r="H134" i="3" s="1"/>
  <c r="K133" i="3"/>
  <c r="J133" i="3"/>
  <c r="F133" i="3"/>
  <c r="H133" i="3" s="1"/>
  <c r="K132" i="3"/>
  <c r="J132" i="3"/>
  <c r="F132" i="3"/>
  <c r="H132" i="3" s="1"/>
  <c r="K131" i="3"/>
  <c r="J131" i="3"/>
  <c r="F131" i="3"/>
  <c r="H131" i="3" s="1"/>
  <c r="K130" i="3"/>
  <c r="J130" i="3"/>
  <c r="F130" i="3"/>
  <c r="H130" i="3" s="1"/>
  <c r="K129" i="3"/>
  <c r="J129" i="3"/>
  <c r="F129" i="3"/>
  <c r="H129" i="3" s="1"/>
  <c r="K128" i="3"/>
  <c r="J128" i="3"/>
  <c r="F128" i="3"/>
  <c r="H128" i="3" s="1"/>
  <c r="K127" i="3"/>
  <c r="J127" i="3"/>
  <c r="F127" i="3"/>
  <c r="H127" i="3" s="1"/>
  <c r="K126" i="3"/>
  <c r="J126" i="3"/>
  <c r="F126" i="3"/>
  <c r="H126" i="3" s="1"/>
  <c r="K125" i="3"/>
  <c r="J125" i="3"/>
  <c r="F125" i="3"/>
  <c r="H125" i="3" s="1"/>
  <c r="K124" i="3"/>
  <c r="J124" i="3"/>
  <c r="F124" i="3"/>
  <c r="H124" i="3" s="1"/>
  <c r="K123" i="3"/>
  <c r="J123" i="3"/>
  <c r="F123" i="3"/>
  <c r="H123" i="3" s="1"/>
  <c r="K122" i="3"/>
  <c r="J122" i="3"/>
  <c r="F122" i="3"/>
  <c r="H122" i="3" s="1"/>
  <c r="K121" i="3"/>
  <c r="J121" i="3"/>
  <c r="F121" i="3"/>
  <c r="H121" i="3" s="1"/>
  <c r="K120" i="3"/>
  <c r="J120" i="3"/>
  <c r="F120" i="3"/>
  <c r="H120" i="3" s="1"/>
  <c r="K119" i="3"/>
  <c r="J119" i="3"/>
  <c r="F119" i="3"/>
  <c r="H119" i="3" s="1"/>
  <c r="K118" i="3"/>
  <c r="J118" i="3"/>
  <c r="F118" i="3"/>
  <c r="H118" i="3" s="1"/>
  <c r="K117" i="3"/>
  <c r="J117" i="3"/>
  <c r="F117" i="3"/>
  <c r="H117" i="3" s="1"/>
  <c r="K116" i="3"/>
  <c r="J116" i="3"/>
  <c r="F116" i="3"/>
  <c r="H116" i="3" s="1"/>
  <c r="K115" i="3"/>
  <c r="J115" i="3"/>
  <c r="F115" i="3"/>
  <c r="H115" i="3" s="1"/>
  <c r="K114" i="3"/>
  <c r="J114" i="3"/>
  <c r="F114" i="3"/>
  <c r="H114" i="3" s="1"/>
  <c r="K113" i="3"/>
  <c r="J113" i="3"/>
  <c r="F113" i="3"/>
  <c r="H113" i="3" s="1"/>
  <c r="K112" i="3"/>
  <c r="J112" i="3"/>
  <c r="F112" i="3"/>
  <c r="H112" i="3" s="1"/>
  <c r="K111" i="3"/>
  <c r="J111" i="3"/>
  <c r="F111" i="3"/>
  <c r="H111" i="3" s="1"/>
  <c r="K110" i="3"/>
  <c r="J110" i="3"/>
  <c r="F110" i="3"/>
  <c r="H110" i="3" s="1"/>
  <c r="K109" i="3"/>
  <c r="J109" i="3"/>
  <c r="F109" i="3"/>
  <c r="H109" i="3" s="1"/>
  <c r="K108" i="3"/>
  <c r="J108" i="3"/>
  <c r="F108" i="3"/>
  <c r="H108" i="3" s="1"/>
  <c r="K107" i="3"/>
  <c r="J107" i="3"/>
  <c r="F107" i="3"/>
  <c r="H107" i="3" s="1"/>
  <c r="K106" i="3"/>
  <c r="J106" i="3"/>
  <c r="F106" i="3"/>
  <c r="H106" i="3" s="1"/>
  <c r="K105" i="3"/>
  <c r="J105" i="3"/>
  <c r="F105" i="3"/>
  <c r="H105" i="3" s="1"/>
  <c r="K104" i="3"/>
  <c r="J104" i="3"/>
  <c r="F104" i="3"/>
  <c r="H104" i="3" s="1"/>
  <c r="K103" i="3"/>
  <c r="J103" i="3"/>
  <c r="F103" i="3"/>
  <c r="H103" i="3" s="1"/>
  <c r="K102" i="3"/>
  <c r="J102" i="3"/>
  <c r="F102" i="3"/>
  <c r="H102" i="3" s="1"/>
  <c r="K101" i="3"/>
  <c r="J101" i="3"/>
  <c r="F101" i="3"/>
  <c r="H101" i="3" s="1"/>
  <c r="K100" i="3"/>
  <c r="J100" i="3"/>
  <c r="F100" i="3"/>
  <c r="H100" i="3" s="1"/>
  <c r="K99" i="3"/>
  <c r="J99" i="3"/>
  <c r="F99" i="3"/>
  <c r="H99" i="3" s="1"/>
  <c r="K98" i="3"/>
  <c r="J98" i="3"/>
  <c r="F98" i="3"/>
  <c r="H98" i="3" s="1"/>
  <c r="K97" i="3"/>
  <c r="J97" i="3"/>
  <c r="F97" i="3"/>
  <c r="H97" i="3" s="1"/>
  <c r="K96" i="3"/>
  <c r="J96" i="3"/>
  <c r="F96" i="3"/>
  <c r="H96" i="3" s="1"/>
  <c r="K95" i="3"/>
  <c r="J95" i="3"/>
  <c r="F95" i="3"/>
  <c r="H95" i="3" s="1"/>
  <c r="K94" i="3"/>
  <c r="J94" i="3"/>
  <c r="F94" i="3"/>
  <c r="H94" i="3" s="1"/>
  <c r="K93" i="3"/>
  <c r="J93" i="3"/>
  <c r="F93" i="3"/>
  <c r="H93" i="3" s="1"/>
  <c r="K92" i="3"/>
  <c r="J92" i="3"/>
  <c r="F92" i="3"/>
  <c r="H92" i="3" s="1"/>
  <c r="K91" i="3"/>
  <c r="J91" i="3"/>
  <c r="F91" i="3"/>
  <c r="H91" i="3" s="1"/>
  <c r="K90" i="3"/>
  <c r="J90" i="3"/>
  <c r="F90" i="3"/>
  <c r="H90" i="3" s="1"/>
  <c r="K89" i="3"/>
  <c r="J89" i="3"/>
  <c r="F89" i="3"/>
  <c r="H89" i="3" s="1"/>
  <c r="K88" i="3"/>
  <c r="J88" i="3"/>
  <c r="F88" i="3"/>
  <c r="H88" i="3" s="1"/>
  <c r="K87" i="3"/>
  <c r="J87" i="3"/>
  <c r="F87" i="3"/>
  <c r="H87" i="3" s="1"/>
  <c r="K86" i="3"/>
  <c r="J86" i="3"/>
  <c r="F86" i="3"/>
  <c r="H86" i="3" s="1"/>
  <c r="K85" i="3"/>
  <c r="J85" i="3"/>
  <c r="F85" i="3"/>
  <c r="H85" i="3" s="1"/>
  <c r="K84" i="3"/>
  <c r="J84" i="3"/>
  <c r="F84" i="3"/>
  <c r="H84" i="3" s="1"/>
  <c r="K83" i="3"/>
  <c r="J83" i="3"/>
  <c r="F83" i="3"/>
  <c r="H83" i="3" s="1"/>
  <c r="K82" i="3"/>
  <c r="J82" i="3"/>
  <c r="F82" i="3"/>
  <c r="H82" i="3" s="1"/>
  <c r="K81" i="3"/>
  <c r="J81" i="3"/>
  <c r="F81" i="3"/>
  <c r="H81" i="3" s="1"/>
  <c r="K80" i="3"/>
  <c r="J80" i="3"/>
  <c r="F80" i="3"/>
  <c r="H80" i="3" s="1"/>
  <c r="K79" i="3"/>
  <c r="J79" i="3"/>
  <c r="F79" i="3"/>
  <c r="H79" i="3" s="1"/>
  <c r="K78" i="3"/>
  <c r="J78" i="3"/>
  <c r="F78" i="3"/>
  <c r="H78" i="3" s="1"/>
  <c r="K77" i="3"/>
  <c r="J77" i="3"/>
  <c r="F77" i="3"/>
  <c r="H77" i="3" s="1"/>
  <c r="K76" i="3"/>
  <c r="J76" i="3"/>
  <c r="F76" i="3"/>
  <c r="H76" i="3" s="1"/>
  <c r="K75" i="3"/>
  <c r="J75" i="3"/>
  <c r="F75" i="3"/>
  <c r="H75" i="3" s="1"/>
  <c r="K74" i="3"/>
  <c r="J74" i="3"/>
  <c r="F74" i="3"/>
  <c r="H74" i="3" s="1"/>
  <c r="K73" i="3"/>
  <c r="J73" i="3"/>
  <c r="F73" i="3"/>
  <c r="H73" i="3" s="1"/>
  <c r="K72" i="3"/>
  <c r="J72" i="3"/>
  <c r="F72" i="3"/>
  <c r="H72" i="3" s="1"/>
  <c r="K71" i="3"/>
  <c r="J71" i="3"/>
  <c r="F71" i="3"/>
  <c r="H71" i="3" s="1"/>
  <c r="K70" i="3"/>
  <c r="J70" i="3"/>
  <c r="F70" i="3"/>
  <c r="H70" i="3" s="1"/>
  <c r="K69" i="3"/>
  <c r="J69" i="3"/>
  <c r="F69" i="3"/>
  <c r="H69" i="3" s="1"/>
  <c r="K68" i="3"/>
  <c r="J68" i="3"/>
  <c r="F68" i="3"/>
  <c r="H68" i="3" s="1"/>
  <c r="K67" i="3"/>
  <c r="J67" i="3"/>
  <c r="F67" i="3"/>
  <c r="H67" i="3" s="1"/>
  <c r="K66" i="3"/>
  <c r="J66" i="3"/>
  <c r="F66" i="3"/>
  <c r="H66" i="3" s="1"/>
  <c r="K65" i="3"/>
  <c r="J65" i="3"/>
  <c r="F65" i="3"/>
  <c r="H65" i="3" s="1"/>
  <c r="K64" i="3"/>
  <c r="J64" i="3"/>
  <c r="F64" i="3"/>
  <c r="H64" i="3" s="1"/>
  <c r="K63" i="3"/>
  <c r="J63" i="3"/>
  <c r="F63" i="3"/>
  <c r="H63" i="3" s="1"/>
  <c r="K62" i="3"/>
  <c r="J62" i="3"/>
  <c r="F62" i="3"/>
  <c r="H62" i="3" s="1"/>
  <c r="K61" i="3"/>
  <c r="J61" i="3"/>
  <c r="F61" i="3"/>
  <c r="H61" i="3" s="1"/>
  <c r="K60" i="3"/>
  <c r="J60" i="3"/>
  <c r="F60" i="3"/>
  <c r="H60" i="3" s="1"/>
  <c r="K59" i="3"/>
  <c r="J59" i="3"/>
  <c r="F59" i="3"/>
  <c r="H59" i="3" s="1"/>
  <c r="K58" i="3"/>
  <c r="J58" i="3"/>
  <c r="F58" i="3"/>
  <c r="H58" i="3" s="1"/>
  <c r="K57" i="3"/>
  <c r="J57" i="3"/>
  <c r="F57" i="3"/>
  <c r="H57" i="3" s="1"/>
  <c r="K56" i="3"/>
  <c r="J56" i="3"/>
  <c r="F56" i="3"/>
  <c r="H56" i="3" s="1"/>
  <c r="K55" i="3"/>
  <c r="J55" i="3"/>
  <c r="F55" i="3"/>
  <c r="H55" i="3" s="1"/>
  <c r="K54" i="3"/>
  <c r="J54" i="3"/>
  <c r="F54" i="3"/>
  <c r="H54" i="3" s="1"/>
  <c r="K53" i="3"/>
  <c r="J53" i="3"/>
  <c r="F53" i="3"/>
  <c r="H53" i="3" s="1"/>
  <c r="K52" i="3"/>
  <c r="J52" i="3"/>
  <c r="F52" i="3"/>
  <c r="H52" i="3" s="1"/>
  <c r="K51" i="3"/>
  <c r="J51" i="3"/>
  <c r="F51" i="3"/>
  <c r="H51" i="3" s="1"/>
  <c r="K50" i="3"/>
  <c r="J50" i="3"/>
  <c r="F50" i="3"/>
  <c r="H50" i="3" s="1"/>
  <c r="K49" i="3"/>
  <c r="J49" i="3"/>
  <c r="F49" i="3"/>
  <c r="H49" i="3" s="1"/>
  <c r="K48" i="3"/>
  <c r="J48" i="3"/>
  <c r="F48" i="3"/>
  <c r="H48" i="3" s="1"/>
  <c r="K47" i="3"/>
  <c r="J47" i="3"/>
  <c r="F47" i="3"/>
  <c r="H47" i="3" s="1"/>
  <c r="K46" i="3"/>
  <c r="J46" i="3"/>
  <c r="F46" i="3"/>
  <c r="H46" i="3" s="1"/>
  <c r="K45" i="3"/>
  <c r="J45" i="3"/>
  <c r="F45" i="3"/>
  <c r="H45" i="3" s="1"/>
  <c r="K44" i="3"/>
  <c r="J44" i="3"/>
  <c r="F44" i="3"/>
  <c r="H44" i="3" s="1"/>
  <c r="K43" i="3"/>
  <c r="J43" i="3"/>
  <c r="F43" i="3"/>
  <c r="H43" i="3" s="1"/>
  <c r="K42" i="3"/>
  <c r="J42" i="3"/>
  <c r="F42" i="3"/>
  <c r="H42" i="3" s="1"/>
  <c r="K41" i="3"/>
  <c r="J41" i="3"/>
  <c r="F41" i="3"/>
  <c r="H41" i="3" s="1"/>
  <c r="K40" i="3"/>
  <c r="J40" i="3"/>
  <c r="F40" i="3"/>
  <c r="H40" i="3" s="1"/>
  <c r="K39" i="3"/>
  <c r="J39" i="3"/>
  <c r="F39" i="3"/>
  <c r="H39" i="3" s="1"/>
  <c r="K38" i="3"/>
  <c r="J38" i="3"/>
  <c r="F38" i="3"/>
  <c r="H38" i="3" s="1"/>
  <c r="K37" i="3"/>
  <c r="J37" i="3"/>
  <c r="F37" i="3"/>
  <c r="H37" i="3" s="1"/>
  <c r="K36" i="3"/>
  <c r="J36" i="3"/>
  <c r="F36" i="3"/>
  <c r="H36" i="3" s="1"/>
  <c r="K35" i="3"/>
  <c r="J35" i="3"/>
  <c r="F35" i="3"/>
  <c r="H35" i="3" s="1"/>
  <c r="K34" i="3"/>
  <c r="J34" i="3"/>
  <c r="F34" i="3"/>
  <c r="H34" i="3" s="1"/>
  <c r="K33" i="3"/>
  <c r="J33" i="3"/>
  <c r="F33" i="3"/>
  <c r="H33" i="3" s="1"/>
  <c r="K32" i="3"/>
  <c r="J32" i="3"/>
  <c r="F32" i="3"/>
  <c r="H32" i="3" s="1"/>
  <c r="K31" i="3"/>
  <c r="J31" i="3"/>
  <c r="F31" i="3"/>
  <c r="H31" i="3" s="1"/>
  <c r="K30" i="3"/>
  <c r="J30" i="3"/>
  <c r="F30" i="3"/>
  <c r="H30" i="3" s="1"/>
  <c r="K29" i="3"/>
  <c r="J29" i="3"/>
  <c r="F29" i="3"/>
  <c r="H29" i="3" s="1"/>
  <c r="K28" i="3"/>
  <c r="J28" i="3"/>
  <c r="F28" i="3"/>
  <c r="H28" i="3" s="1"/>
  <c r="K27" i="3"/>
  <c r="J27" i="3"/>
  <c r="F27" i="3"/>
  <c r="H27" i="3" s="1"/>
  <c r="K26" i="3"/>
  <c r="J26" i="3"/>
  <c r="F26" i="3"/>
  <c r="H26" i="3" s="1"/>
  <c r="K25" i="3"/>
  <c r="J25" i="3"/>
  <c r="F25" i="3"/>
  <c r="H25" i="3" s="1"/>
  <c r="K24" i="3"/>
  <c r="J24" i="3"/>
  <c r="F24" i="3"/>
  <c r="H24" i="3" s="1"/>
  <c r="K23" i="3"/>
  <c r="J23" i="3"/>
  <c r="F23" i="3"/>
  <c r="H23" i="3" s="1"/>
  <c r="K22" i="3"/>
  <c r="J22" i="3"/>
  <c r="F22" i="3"/>
  <c r="H22" i="3" s="1"/>
  <c r="K21" i="3"/>
  <c r="J21" i="3"/>
  <c r="F21" i="3"/>
  <c r="H21" i="3" s="1"/>
  <c r="K20" i="3"/>
  <c r="J20" i="3"/>
  <c r="F20" i="3"/>
  <c r="H20" i="3" s="1"/>
  <c r="K19" i="3"/>
  <c r="J19" i="3"/>
  <c r="F19" i="3"/>
  <c r="H19" i="3" s="1"/>
  <c r="K18" i="3"/>
  <c r="J18" i="3"/>
  <c r="F18" i="3"/>
  <c r="H18" i="3" s="1"/>
  <c r="K17" i="3"/>
  <c r="J17" i="3"/>
  <c r="F17" i="3"/>
  <c r="H17" i="3" s="1"/>
  <c r="K16" i="3"/>
  <c r="J16" i="3"/>
  <c r="F16" i="3"/>
  <c r="H16" i="3" s="1"/>
  <c r="K15" i="3"/>
  <c r="J15" i="3"/>
  <c r="F15" i="3"/>
  <c r="H15" i="3" s="1"/>
  <c r="K14" i="3"/>
  <c r="J14" i="3"/>
  <c r="F14" i="3"/>
  <c r="H14" i="3" s="1"/>
  <c r="K13" i="3"/>
  <c r="J13" i="3"/>
  <c r="F13" i="3"/>
  <c r="H13" i="3" s="1"/>
  <c r="K12" i="3"/>
  <c r="J12" i="3"/>
  <c r="F12" i="3"/>
  <c r="H12" i="3" s="1"/>
  <c r="K11" i="3"/>
  <c r="J11" i="3"/>
  <c r="F11" i="3"/>
  <c r="H11" i="3" s="1"/>
  <c r="K10" i="3"/>
  <c r="J10" i="3"/>
  <c r="F10" i="3"/>
  <c r="H10" i="3" s="1"/>
  <c r="K9" i="3"/>
  <c r="J9" i="3"/>
  <c r="F9" i="3"/>
  <c r="H9" i="3" s="1"/>
  <c r="K8" i="3"/>
  <c r="J8" i="3"/>
  <c r="F8" i="3"/>
  <c r="H8" i="3" s="1"/>
  <c r="K7" i="3"/>
  <c r="J7" i="3"/>
  <c r="F7" i="3"/>
  <c r="H7" i="3" s="1"/>
  <c r="K6" i="3"/>
  <c r="J6" i="3"/>
  <c r="F6" i="3"/>
  <c r="H6" i="3" s="1"/>
  <c r="K5" i="3"/>
  <c r="J5" i="3"/>
  <c r="F5" i="3"/>
  <c r="H5" i="3" s="1"/>
  <c r="K4" i="3"/>
  <c r="J4" i="3"/>
  <c r="F4" i="3"/>
  <c r="H4" i="3" s="1"/>
  <c r="K3" i="3"/>
  <c r="J3" i="3"/>
  <c r="F3" i="3"/>
  <c r="H3" i="3" s="1"/>
  <c r="K2" i="3"/>
  <c r="J2" i="3"/>
  <c r="F2" i="3"/>
  <c r="H2" i="3" s="1"/>
  <c r="F2" i="11"/>
  <c r="K9" i="12"/>
  <c r="D2" i="11"/>
  <c r="L2" i="11"/>
  <c r="F9" i="12"/>
  <c r="E2" i="11"/>
  <c r="F29" i="7"/>
  <c r="F28" i="7"/>
  <c r="B9" i="12"/>
  <c r="M2" i="11"/>
  <c r="F25" i="7"/>
  <c r="N2" i="11"/>
  <c r="I2" i="11"/>
  <c r="H2" i="11"/>
  <c r="K2" i="11"/>
  <c r="F27" i="7"/>
  <c r="O2" i="11"/>
  <c r="I9" i="12"/>
  <c r="D9" i="12"/>
  <c r="M9" i="12"/>
  <c r="J2" i="11"/>
  <c r="F26" i="7"/>
  <c r="G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9FFE2D-90E4-4FC8-B494-251C47752E71}" keepAlive="1" name="ModelConnection_ExternalData_1" description="Data Model" type="5" refreshedVersion="8" minRefreshableVersion="5" saveData="1">
    <dbPr connection="Data Model Connection" command="qInventoryRisk" commandType="3"/>
    <extLst>
      <ext xmlns:x15="http://schemas.microsoft.com/office/spreadsheetml/2010/11/main" uri="{DE250136-89BD-433C-8126-D09CA5730AF9}">
        <x15:connection id="" model="1"/>
      </ext>
    </extLst>
  </connection>
  <connection id="2" xr16:uid="{899BBF58-4BEC-48AF-93E4-051C6C137F4F}" name="Query - dimCustomers" description="Connection to the 'dimCustomers' query in the workbook." type="100" refreshedVersion="8" minRefreshableVersion="5">
    <extLst>
      <ext xmlns:x15="http://schemas.microsoft.com/office/spreadsheetml/2010/11/main" uri="{DE250136-89BD-433C-8126-D09CA5730AF9}">
        <x15:connection id="9d16b3a6-2af3-43fe-9614-7bf269da9b45"/>
      </ext>
    </extLst>
  </connection>
  <connection id="3" xr16:uid="{AF509B2D-F157-47AA-9D25-C04CA6DCEEDF}" name="Query - dimDate" description="Connection to the 'dimDate' query in the workbook." type="100" refreshedVersion="8" minRefreshableVersion="5">
    <extLst>
      <ext xmlns:x15="http://schemas.microsoft.com/office/spreadsheetml/2010/11/main" uri="{DE250136-89BD-433C-8126-D09CA5730AF9}">
        <x15:connection id="fcc154fa-09f5-499d-8a42-edf3825ec19c"/>
      </ext>
    </extLst>
  </connection>
  <connection id="4" xr16:uid="{749BEF25-CBD6-485E-95D5-702AA09C2C85}" name="Query - dimProducts" description="Connection to the 'dimProducts' query in the workbook." type="100" refreshedVersion="8" minRefreshableVersion="5">
    <extLst>
      <ext xmlns:x15="http://schemas.microsoft.com/office/spreadsheetml/2010/11/main" uri="{DE250136-89BD-433C-8126-D09CA5730AF9}">
        <x15:connection id="8ca7f30b-00f0-4415-936b-dea9110ea48f"/>
      </ext>
    </extLst>
  </connection>
  <connection id="5" xr16:uid="{302C6D40-26C2-4622-8F23-1F162D677BCC}" name="Query - dimSalesperson" description="Connection to the 'dimSalesperson' query in the workbook." type="100" refreshedVersion="8" minRefreshableVersion="5">
    <extLst>
      <ext xmlns:x15="http://schemas.microsoft.com/office/spreadsheetml/2010/11/main" uri="{DE250136-89BD-433C-8126-D09CA5730AF9}">
        <x15:connection id="27b07d53-78b7-4149-aca8-9471781c9162"/>
      </ext>
    </extLst>
  </connection>
  <connection id="6" xr16:uid="{B0C13861-D928-4A3E-9B2E-31B16CF9FC71}" name="Query - dimSupplier" description="Connection to the 'dimSupplier' query in the workbook." type="100" refreshedVersion="8" minRefreshableVersion="5">
    <extLst>
      <ext xmlns:x15="http://schemas.microsoft.com/office/spreadsheetml/2010/11/main" uri="{DE250136-89BD-433C-8126-D09CA5730AF9}">
        <x15:connection id="7859c1e5-240c-4d2a-bcaa-64e503a39b6c"/>
      </ext>
    </extLst>
  </connection>
  <connection id="7" xr16:uid="{6D36BD9E-4E7A-438B-9C8E-40E562A61BF9}" name="Query - dimWarehouse(1)" description="Connection to the 'dimWarehouse' query in the workbook." type="100" refreshedVersion="8" minRefreshableVersion="5">
    <extLst>
      <ext xmlns:x15="http://schemas.microsoft.com/office/spreadsheetml/2010/11/main" uri="{DE250136-89BD-433C-8126-D09CA5730AF9}">
        <x15:connection id="046ab28b-d327-416a-a62a-ce76b02874d8"/>
      </ext>
    </extLst>
  </connection>
  <connection id="8" xr16:uid="{0E1F6008-7FBD-43A4-9B5C-21BFEFDBF0E2}" name="Query - Fact-Inventory" description="Connection to the 'Fact-Inventory' query in the workbook." type="100" refreshedVersion="8" minRefreshableVersion="5">
    <extLst>
      <ext xmlns:x15="http://schemas.microsoft.com/office/spreadsheetml/2010/11/main" uri="{DE250136-89BD-433C-8126-D09CA5730AF9}">
        <x15:connection id="80fe87f4-3207-4d30-9532-78ab2de1d479"/>
      </ext>
    </extLst>
  </connection>
  <connection id="9" xr16:uid="{D27AD8C1-FC70-4DE9-A9F5-FC416BE2EEF2}" name="Query - Fact-Sales" description="Connection to the 'Fact-Sales' query in the workbook." type="100" refreshedVersion="8" minRefreshableVersion="5">
    <extLst>
      <ext xmlns:x15="http://schemas.microsoft.com/office/spreadsheetml/2010/11/main" uri="{DE250136-89BD-433C-8126-D09CA5730AF9}">
        <x15:connection id="cfbf5f8a-b870-458e-bbc0-41b5dd185a83"/>
      </ext>
    </extLst>
  </connection>
  <connection id="10" xr16:uid="{F085B456-EF57-4D45-8FAD-452DF3769980}" name="Query - qInventoryRisk" description="Connection to the 'qInventoryRisk' query in the workbook." type="100" refreshedVersion="8" minRefreshableVersion="5">
    <extLst>
      <ext xmlns:x15="http://schemas.microsoft.com/office/spreadsheetml/2010/11/main" uri="{DE250136-89BD-433C-8126-D09CA5730AF9}">
        <x15:connection id="f022c505-a6d6-4978-8e36-d6a165fbb8a3"/>
      </ext>
    </extLst>
  </connection>
  <connection id="11" xr16:uid="{6BE06CD3-0DAC-499A-A6AF-1A89542B338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2" xr16:uid="{57F8D99C-4C45-4543-8412-317A3B8DDBDC}" name="WorksheetConnection_Grand Plan1.xlsx!tblCustomers" type="102" refreshedVersion="8" minRefreshableVersion="5">
    <extLst>
      <ext xmlns:x15="http://schemas.microsoft.com/office/spreadsheetml/2010/11/main" uri="{DE250136-89BD-433C-8126-D09CA5730AF9}">
        <x15:connection id="tblCustomers">
          <x15:rangePr sourceName="_xlcn.WorksheetConnection_GrandPlan1.xlsxtbl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<sst xmlns="http://schemas.openxmlformats.org/spreadsheetml/2006/main" count="40686" uniqueCount="11363">
  <si>
    <t>ProductID</t>
  </si>
  <si>
    <t>ProductName</t>
  </si>
  <si>
    <t>Category</t>
  </si>
  <si>
    <t>Brand</t>
  </si>
  <si>
    <t>Unit</t>
  </si>
  <si>
    <t>UnitPrice</t>
  </si>
  <si>
    <t>CostPrice</t>
  </si>
  <si>
    <t>ReorderLevel</t>
  </si>
  <si>
    <t>P0001</t>
  </si>
  <si>
    <t>Green Tea 330ml</t>
  </si>
  <si>
    <t>Beverages</t>
  </si>
  <si>
    <t>FreshUp</t>
  </si>
  <si>
    <t>Can</t>
  </si>
  <si>
    <t>P0002</t>
  </si>
  <si>
    <t>Green Tea 500ml</t>
  </si>
  <si>
    <t>SunDrop</t>
  </si>
  <si>
    <t>Bottle</t>
  </si>
  <si>
    <t>P0003</t>
  </si>
  <si>
    <t>Green Tea 1L</t>
  </si>
  <si>
    <t>AquaLife</t>
  </si>
  <si>
    <t>P0004</t>
  </si>
  <si>
    <t>Black Tea 330ml</t>
  </si>
  <si>
    <t>VitaSip</t>
  </si>
  <si>
    <t>P0005</t>
  </si>
  <si>
    <t>Black Tea 500ml</t>
  </si>
  <si>
    <t>P0006</t>
  </si>
  <si>
    <t>Black Tea 1L</t>
  </si>
  <si>
    <t>P0007</t>
  </si>
  <si>
    <t>Orange Juice 330ml</t>
  </si>
  <si>
    <t>P0008</t>
  </si>
  <si>
    <t>Orange Juice 1L</t>
  </si>
  <si>
    <t>P0009</t>
  </si>
  <si>
    <t>Apple Juice 330ml</t>
  </si>
  <si>
    <t>P0010</t>
  </si>
  <si>
    <t>Apple Juice 1L</t>
  </si>
  <si>
    <t>P0011</t>
  </si>
  <si>
    <t>Sparkling Water 500ml</t>
  </si>
  <si>
    <t>P0012</t>
  </si>
  <si>
    <t>Sparkling Water 1L</t>
  </si>
  <si>
    <t>P0013</t>
  </si>
  <si>
    <t>Still Water 500ml</t>
  </si>
  <si>
    <t>P0014</t>
  </si>
  <si>
    <t>Still Water 1.5L</t>
  </si>
  <si>
    <t>P0015</t>
  </si>
  <si>
    <t>Cola Drink 330ml</t>
  </si>
  <si>
    <t>P0016</t>
  </si>
  <si>
    <t>Cola Drink 500ml</t>
  </si>
  <si>
    <t>P0017</t>
  </si>
  <si>
    <t>Lemon Soda 330ml</t>
  </si>
  <si>
    <t>P0018</t>
  </si>
  <si>
    <t>Lemon Soda 500ml</t>
  </si>
  <si>
    <t>P0019</t>
  </si>
  <si>
    <t>Energy Drink 250ml</t>
  </si>
  <si>
    <t>P0020</t>
  </si>
  <si>
    <t>Energy Drink 330ml</t>
  </si>
  <si>
    <t>P0021</t>
  </si>
  <si>
    <t>Iced Coffee 250ml</t>
  </si>
  <si>
    <t>P0022</t>
  </si>
  <si>
    <t>Iced Coffee 330ml</t>
  </si>
  <si>
    <t>P0023</t>
  </si>
  <si>
    <t>Potato Chips 60g</t>
  </si>
  <si>
    <t>Snacks</t>
  </si>
  <si>
    <t>Crispo</t>
  </si>
  <si>
    <t>Pack</t>
  </si>
  <si>
    <t>P0024</t>
  </si>
  <si>
    <t>Potato Chips 90g</t>
  </si>
  <si>
    <t>NutHouse</t>
  </si>
  <si>
    <t>P0025</t>
  </si>
  <si>
    <t>Potato Chips 120g</t>
  </si>
  <si>
    <t>Munchy</t>
  </si>
  <si>
    <t>P0026</t>
  </si>
  <si>
    <t>Corn Chips 70g</t>
  </si>
  <si>
    <t>SnackUp</t>
  </si>
  <si>
    <t>P0027</t>
  </si>
  <si>
    <t>Corn Chips 90g</t>
  </si>
  <si>
    <t>P0028</t>
  </si>
  <si>
    <t>Salted Peanuts 100g</t>
  </si>
  <si>
    <t>P0029</t>
  </si>
  <si>
    <t>Salted Peanuts 150g</t>
  </si>
  <si>
    <t>P0030</t>
  </si>
  <si>
    <t>Mixed Nuts 120g</t>
  </si>
  <si>
    <t>P0031</t>
  </si>
  <si>
    <t>Mixed Nuts 180g</t>
  </si>
  <si>
    <t>P0032</t>
  </si>
  <si>
    <t>Pretzel Sticks 80g</t>
  </si>
  <si>
    <t>P0033</t>
  </si>
  <si>
    <t>Pretzel Sticks 120g</t>
  </si>
  <si>
    <t>P0034</t>
  </si>
  <si>
    <t>Crackers 90g</t>
  </si>
  <si>
    <t>P0035</t>
  </si>
  <si>
    <t>Crackers 140g</t>
  </si>
  <si>
    <t>P0036</t>
  </si>
  <si>
    <t>Popcorn 60g</t>
  </si>
  <si>
    <t>P0037</t>
  </si>
  <si>
    <t>Popcorn 100g</t>
  </si>
  <si>
    <t>P0038</t>
  </si>
  <si>
    <t>Rice Cakes 90g</t>
  </si>
  <si>
    <t>P0039</t>
  </si>
  <si>
    <t>Rice Cakes 120g</t>
  </si>
  <si>
    <t>P0040</t>
  </si>
  <si>
    <t>Trail Mix 100g</t>
  </si>
  <si>
    <t>P0041</t>
  </si>
  <si>
    <t>Trail Mix 160g</t>
  </si>
  <si>
    <t>P0042</t>
  </si>
  <si>
    <t>Seed Mix 120g</t>
  </si>
  <si>
    <t>P0043</t>
  </si>
  <si>
    <t>Seed Mix 180g</t>
  </si>
  <si>
    <t>P0044</t>
  </si>
  <si>
    <t>P0045</t>
  </si>
  <si>
    <t>Milk 1L</t>
  </si>
  <si>
    <t>Dairy</t>
  </si>
  <si>
    <t>DailyMilk</t>
  </si>
  <si>
    <t>P0046</t>
  </si>
  <si>
    <t>Milk 500ml</t>
  </si>
  <si>
    <t>FarmFresh</t>
  </si>
  <si>
    <t>P0047</t>
  </si>
  <si>
    <t>Yogurt 180g</t>
  </si>
  <si>
    <t>Lacto</t>
  </si>
  <si>
    <t>P0048</t>
  </si>
  <si>
    <t>Yogurt 400g</t>
  </si>
  <si>
    <t>Milka</t>
  </si>
  <si>
    <t>Cup</t>
  </si>
  <si>
    <t>P0049</t>
  </si>
  <si>
    <t>Ayran 250ml</t>
  </si>
  <si>
    <t>P0050</t>
  </si>
  <si>
    <t>Ayran 500ml</t>
  </si>
  <si>
    <t>P0051</t>
  </si>
  <si>
    <t>Cheddar Cheese 200g</t>
  </si>
  <si>
    <t>P0052</t>
  </si>
  <si>
    <t>Cheddar Cheese 400g</t>
  </si>
  <si>
    <t>P0053</t>
  </si>
  <si>
    <t>White Cheese 250g</t>
  </si>
  <si>
    <t>P0054</t>
  </si>
  <si>
    <t>White Cheese 500g</t>
  </si>
  <si>
    <t>P0055</t>
  </si>
  <si>
    <t>Butter 200g</t>
  </si>
  <si>
    <t>P0056</t>
  </si>
  <si>
    <t>Butter 400g</t>
  </si>
  <si>
    <t>P0057</t>
  </si>
  <si>
    <t>Cream 200ml</t>
  </si>
  <si>
    <t>P0058</t>
  </si>
  <si>
    <t>Cream 500ml</t>
  </si>
  <si>
    <t>P0059</t>
  </si>
  <si>
    <t>Kefir 500ml</t>
  </si>
  <si>
    <t>P0060</t>
  </si>
  <si>
    <t>Kefir 1L</t>
  </si>
  <si>
    <t>P0061</t>
  </si>
  <si>
    <t>Cottage Cheese 200g</t>
  </si>
  <si>
    <t>P0062</t>
  </si>
  <si>
    <t>Cottage Cheese 350g</t>
  </si>
  <si>
    <t>P0063</t>
  </si>
  <si>
    <t>Chocolate Milk 250ml</t>
  </si>
  <si>
    <t>P0064</t>
  </si>
  <si>
    <t>Chocolate Milk 500ml</t>
  </si>
  <si>
    <t>P0065</t>
  </si>
  <si>
    <t>P0066</t>
  </si>
  <si>
    <t>P0067</t>
  </si>
  <si>
    <t>Toast Bread 400g</t>
  </si>
  <si>
    <t>Bakery</t>
  </si>
  <si>
    <t>GoldenCrust</t>
  </si>
  <si>
    <t>P0068</t>
  </si>
  <si>
    <t>Toast Bread 600g</t>
  </si>
  <si>
    <t>BakeHouse</t>
  </si>
  <si>
    <t>Piece</t>
  </si>
  <si>
    <t>P0069</t>
  </si>
  <si>
    <t>Sandwich Bread 400g</t>
  </si>
  <si>
    <t>Tendir</t>
  </si>
  <si>
    <t>P0070</t>
  </si>
  <si>
    <t>Sandwich Bread 600g</t>
  </si>
  <si>
    <t>HomeBake</t>
  </si>
  <si>
    <t>P0071</t>
  </si>
  <si>
    <t>Lavash 2pcs</t>
  </si>
  <si>
    <t>P0072</t>
  </si>
  <si>
    <t>Lavash 4pcs</t>
  </si>
  <si>
    <t>P0073</t>
  </si>
  <si>
    <t>Burger Buns 4pcs</t>
  </si>
  <si>
    <t>P0074</t>
  </si>
  <si>
    <t>Burger Buns 6pcs</t>
  </si>
  <si>
    <t>P0075</t>
  </si>
  <si>
    <t>Croissant 1pc</t>
  </si>
  <si>
    <t>P0076</t>
  </si>
  <si>
    <t>Croissant 2pcs</t>
  </si>
  <si>
    <t>P0077</t>
  </si>
  <si>
    <t>Muffin 1pc</t>
  </si>
  <si>
    <t>P0078</t>
  </si>
  <si>
    <t>Muffin 2pcs</t>
  </si>
  <si>
    <t>P0079</t>
  </si>
  <si>
    <t>Bagel 1pc</t>
  </si>
  <si>
    <t>P0080</t>
  </si>
  <si>
    <t>Bagel 2pcs</t>
  </si>
  <si>
    <t>P0081</t>
  </si>
  <si>
    <t>Mini Cake 1pc</t>
  </si>
  <si>
    <t>P0082</t>
  </si>
  <si>
    <t>Mini Cake 2pcs</t>
  </si>
  <si>
    <t>P0083</t>
  </si>
  <si>
    <t>Donut 1pc</t>
  </si>
  <si>
    <t>P0084</t>
  </si>
  <si>
    <t>Donut 2pcs</t>
  </si>
  <si>
    <t>P0085</t>
  </si>
  <si>
    <t>Breadsticks 120g</t>
  </si>
  <si>
    <t>P0086</t>
  </si>
  <si>
    <t>Breadsticks 200g</t>
  </si>
  <si>
    <t>P0087</t>
  </si>
  <si>
    <t>P0088</t>
  </si>
  <si>
    <t>P0089</t>
  </si>
  <si>
    <t>Rice 1kg</t>
  </si>
  <si>
    <t>Grocery</t>
  </si>
  <si>
    <t>HomeTaste</t>
  </si>
  <si>
    <t>P0090</t>
  </si>
  <si>
    <t>Rice 2kg</t>
  </si>
  <si>
    <t>KitchenPro</t>
  </si>
  <si>
    <t>P0091</t>
  </si>
  <si>
    <t>Sugar 1kg</t>
  </si>
  <si>
    <t>GrainPlus</t>
  </si>
  <si>
    <t>Jar</t>
  </si>
  <si>
    <t>P0092</t>
  </si>
  <si>
    <t>Sugar 2kg</t>
  </si>
  <si>
    <t>DailyUse</t>
  </si>
  <si>
    <t>P0093</t>
  </si>
  <si>
    <t>Flour 1kg</t>
  </si>
  <si>
    <t>P0094</t>
  </si>
  <si>
    <t>Flour 2kg</t>
  </si>
  <si>
    <t>P0095</t>
  </si>
  <si>
    <t>Pasta 400g</t>
  </si>
  <si>
    <t>P0096</t>
  </si>
  <si>
    <t>Pasta 500g</t>
  </si>
  <si>
    <t>P0097</t>
  </si>
  <si>
    <t>Sunflower Oil 1L</t>
  </si>
  <si>
    <t>P0098</t>
  </si>
  <si>
    <t>Sunflower Oil 2L</t>
  </si>
  <si>
    <t>P0099</t>
  </si>
  <si>
    <t>Olive Oil 500ml</t>
  </si>
  <si>
    <t>P0100</t>
  </si>
  <si>
    <t>Olive Oil 1L</t>
  </si>
  <si>
    <t>P0101</t>
  </si>
  <si>
    <t>Tomato Paste 300g</t>
  </si>
  <si>
    <t>P0102</t>
  </si>
  <si>
    <t>Tomato Paste 700g</t>
  </si>
  <si>
    <t>P0103</t>
  </si>
  <si>
    <t>Jam 350g</t>
  </si>
  <si>
    <t>P0104</t>
  </si>
  <si>
    <t>Jam 600g</t>
  </si>
  <si>
    <t>P0105</t>
  </si>
  <si>
    <t>Honey 250g</t>
  </si>
  <si>
    <t>P0106</t>
  </si>
  <si>
    <t>Honey 500g</t>
  </si>
  <si>
    <t>P0107</t>
  </si>
  <si>
    <t>Mayonnaise 300g</t>
  </si>
  <si>
    <t>P0108</t>
  </si>
  <si>
    <t>Mayonnaise 500g</t>
  </si>
  <si>
    <t>Bag</t>
  </si>
  <si>
    <t>P0109</t>
  </si>
  <si>
    <t>P0110</t>
  </si>
  <si>
    <t>P0111</t>
  </si>
  <si>
    <t>Paper Towels 2rolls</t>
  </si>
  <si>
    <t>Household</t>
  </si>
  <si>
    <t>HomeCare</t>
  </si>
  <si>
    <t>P0112</t>
  </si>
  <si>
    <t>Paper Towels 4rolls</t>
  </si>
  <si>
    <t>Bright</t>
  </si>
  <si>
    <t>P0113</t>
  </si>
  <si>
    <t>Toilet Paper 4rolls</t>
  </si>
  <si>
    <t>CleanLine</t>
  </si>
  <si>
    <t>P0114</t>
  </si>
  <si>
    <t>Toilet Paper 8rolls</t>
  </si>
  <si>
    <t>NestHome</t>
  </si>
  <si>
    <t>P0115</t>
  </si>
  <si>
    <t>Foil Wrap 10m</t>
  </si>
  <si>
    <t>P0116</t>
  </si>
  <si>
    <t>Foil Wrap 20m</t>
  </si>
  <si>
    <t>P0117</t>
  </si>
  <si>
    <t>Baking Paper 10m</t>
  </si>
  <si>
    <t>P0118</t>
  </si>
  <si>
    <t>Baking Paper 20m</t>
  </si>
  <si>
    <t>P0119</t>
  </si>
  <si>
    <t>Trash Bags 20pcs</t>
  </si>
  <si>
    <t>P0120</t>
  </si>
  <si>
    <t>Trash Bags 40pcs</t>
  </si>
  <si>
    <t>P0121</t>
  </si>
  <si>
    <t>Food Storage Bags 20pcs</t>
  </si>
  <si>
    <t>P0122</t>
  </si>
  <si>
    <t>Food Storage Bags 40pcs</t>
  </si>
  <si>
    <t>P0123</t>
  </si>
  <si>
    <t>Plastic Cups 25pcs</t>
  </si>
  <si>
    <t>P0124</t>
  </si>
  <si>
    <t>Plastic Cups 50pcs</t>
  </si>
  <si>
    <t>P0125</t>
  </si>
  <si>
    <t>Plastic Plates 12pcs</t>
  </si>
  <si>
    <t>P0126</t>
  </si>
  <si>
    <t>Plastic Plates 24pcs</t>
  </si>
  <si>
    <t>P0127</t>
  </si>
  <si>
    <t>Sponges 3pcs</t>
  </si>
  <si>
    <t>P0128</t>
  </si>
  <si>
    <t>Sponges 6pcs</t>
  </si>
  <si>
    <t>P0129</t>
  </si>
  <si>
    <t>Gloves 10pcs</t>
  </si>
  <si>
    <t>P0130</t>
  </si>
  <si>
    <t>Gloves 20pcs</t>
  </si>
  <si>
    <t>P0131</t>
  </si>
  <si>
    <t>P0132</t>
  </si>
  <si>
    <t>P0133</t>
  </si>
  <si>
    <t>Shampoo 250ml</t>
  </si>
  <si>
    <t>Personal Care</t>
  </si>
  <si>
    <t>PureSkin</t>
  </si>
  <si>
    <t>P0134</t>
  </si>
  <si>
    <t>Shampoo 400ml</t>
  </si>
  <si>
    <t>FreshSmile</t>
  </si>
  <si>
    <t>P0135</t>
  </si>
  <si>
    <t>Conditioner 250ml</t>
  </si>
  <si>
    <t>SoftCare</t>
  </si>
  <si>
    <t>P0136</t>
  </si>
  <si>
    <t>Conditioner 400ml</t>
  </si>
  <si>
    <t>CarePlus</t>
  </si>
  <si>
    <t>P0137</t>
  </si>
  <si>
    <t>Body Wash 300ml</t>
  </si>
  <si>
    <t>P0138</t>
  </si>
  <si>
    <t>Body Wash 500ml</t>
  </si>
  <si>
    <t>P0139</t>
  </si>
  <si>
    <t>Hand Soap 300ml</t>
  </si>
  <si>
    <t>P0140</t>
  </si>
  <si>
    <t>Hand Soap 500ml</t>
  </si>
  <si>
    <t>P0141</t>
  </si>
  <si>
    <t>Toothpaste 75ml</t>
  </si>
  <si>
    <t>P0142</t>
  </si>
  <si>
    <t>Toothpaste 120ml</t>
  </si>
  <si>
    <t>P0143</t>
  </si>
  <si>
    <t>Toothbrush 1pc</t>
  </si>
  <si>
    <t>Tube</t>
  </si>
  <si>
    <t>P0144</t>
  </si>
  <si>
    <t>Toothbrush 2pcs</t>
  </si>
  <si>
    <t>P0145</t>
  </si>
  <si>
    <t>Wet Wipes 72pcs</t>
  </si>
  <si>
    <t>P0146</t>
  </si>
  <si>
    <t>Wet Wipes 120pcs</t>
  </si>
  <si>
    <t>P0147</t>
  </si>
  <si>
    <t>Cotton Pads 80pcs</t>
  </si>
  <si>
    <t>P0148</t>
  </si>
  <si>
    <t>Cotton Pads 120pcs</t>
  </si>
  <si>
    <t>P0149</t>
  </si>
  <si>
    <t>Deodorant 150ml</t>
  </si>
  <si>
    <t>P0150</t>
  </si>
  <si>
    <t>Deodorant 200ml</t>
  </si>
  <si>
    <t>P0151</t>
  </si>
  <si>
    <t>Face Cream 50ml</t>
  </si>
  <si>
    <t>P0152</t>
  </si>
  <si>
    <t>Face Cream 100ml</t>
  </si>
  <si>
    <t>P0153</t>
  </si>
  <si>
    <t>P0154</t>
  </si>
  <si>
    <t>P0155</t>
  </si>
  <si>
    <t>French Fries 750g</t>
  </si>
  <si>
    <t>Frozen</t>
  </si>
  <si>
    <t>QuickFreeze</t>
  </si>
  <si>
    <t>P0156</t>
  </si>
  <si>
    <t>French Fries 1kg</t>
  </si>
  <si>
    <t>Frosty</t>
  </si>
  <si>
    <t>Box</t>
  </si>
  <si>
    <t>P0157</t>
  </si>
  <si>
    <t>Frozen Peas 400g</t>
  </si>
  <si>
    <t>IceDelight</t>
  </si>
  <si>
    <t>P0158</t>
  </si>
  <si>
    <t>Frozen Peas 800g</t>
  </si>
  <si>
    <t>Polar</t>
  </si>
  <si>
    <t>P0159</t>
  </si>
  <si>
    <t>Frozen Corn 400g</t>
  </si>
  <si>
    <t>P0160</t>
  </si>
  <si>
    <t>Frozen Corn 800g</t>
  </si>
  <si>
    <t>P0161</t>
  </si>
  <si>
    <t>Chicken Nuggets 400g</t>
  </si>
  <si>
    <t>P0162</t>
  </si>
  <si>
    <t>Chicken Nuggets 800g</t>
  </si>
  <si>
    <t>P0163</t>
  </si>
  <si>
    <t>Fish Fingers 300g</t>
  </si>
  <si>
    <t>P0164</t>
  </si>
  <si>
    <t>Fish Fingers 600g</t>
  </si>
  <si>
    <t>P0165</t>
  </si>
  <si>
    <t>Frozen Pizza 350g</t>
  </si>
  <si>
    <t>P0166</t>
  </si>
  <si>
    <t>Frozen Pizza 450g</t>
  </si>
  <si>
    <t>P0167</t>
  </si>
  <si>
    <t>Ice Cream Cups 4pcs</t>
  </si>
  <si>
    <t>P0168</t>
  </si>
  <si>
    <t>Ice Cream Cups 6pcs</t>
  </si>
  <si>
    <t>P0169</t>
  </si>
  <si>
    <t>Berry Mix 300g</t>
  </si>
  <si>
    <t>P0170</t>
  </si>
  <si>
    <t>Berry Mix 500g</t>
  </si>
  <si>
    <t>P0171</t>
  </si>
  <si>
    <t>Dumplings 500g</t>
  </si>
  <si>
    <t>P0172</t>
  </si>
  <si>
    <t>Dumplings 1kg</t>
  </si>
  <si>
    <t>P0173</t>
  </si>
  <si>
    <t>Spinach 400g</t>
  </si>
  <si>
    <t>P0174</t>
  </si>
  <si>
    <t>Spinach 700g</t>
  </si>
  <si>
    <t>P0175</t>
  </si>
  <si>
    <t>P0176</t>
  </si>
  <si>
    <t>P0177</t>
  </si>
  <si>
    <t>Tuna 160g</t>
  </si>
  <si>
    <t>Canned</t>
  </si>
  <si>
    <t>AgroPack</t>
  </si>
  <si>
    <t>P0178</t>
  </si>
  <si>
    <t>Tuna 185g</t>
  </si>
  <si>
    <t>CityFarm</t>
  </si>
  <si>
    <t>P0179</t>
  </si>
  <si>
    <t>Sweet Corn 340g</t>
  </si>
  <si>
    <t>ChefChoice</t>
  </si>
  <si>
    <t>P0180</t>
  </si>
  <si>
    <t>Sweet Corn 425g</t>
  </si>
  <si>
    <t>DailyCan</t>
  </si>
  <si>
    <t>P0181</t>
  </si>
  <si>
    <t>Green Peas 340g</t>
  </si>
  <si>
    <t>P0182</t>
  </si>
  <si>
    <t>Green Peas 425g</t>
  </si>
  <si>
    <t>P0183</t>
  </si>
  <si>
    <t>Red Beans 400g</t>
  </si>
  <si>
    <t>P0184</t>
  </si>
  <si>
    <t>Red Beans 500g</t>
  </si>
  <si>
    <t>P0185</t>
  </si>
  <si>
    <t>Chickpeas 400g</t>
  </si>
  <si>
    <t>P0186</t>
  </si>
  <si>
    <t>Chickpeas 500g</t>
  </si>
  <si>
    <t>P0187</t>
  </si>
  <si>
    <t>Tomatoes 400g</t>
  </si>
  <si>
    <t>P0188</t>
  </si>
  <si>
    <t>Tomatoes 800g</t>
  </si>
  <si>
    <t>P0189</t>
  </si>
  <si>
    <t>Mushrooms 280g</t>
  </si>
  <si>
    <t>P0190</t>
  </si>
  <si>
    <t>Mushrooms 425g</t>
  </si>
  <si>
    <t>P0191</t>
  </si>
  <si>
    <t>Olives 300g</t>
  </si>
  <si>
    <t>P0192</t>
  </si>
  <si>
    <t>Olives 500g</t>
  </si>
  <si>
    <t>P0193</t>
  </si>
  <si>
    <t>Pickles 350g</t>
  </si>
  <si>
    <t>P0194</t>
  </si>
  <si>
    <t>Pickles 700g</t>
  </si>
  <si>
    <t>P0195</t>
  </si>
  <si>
    <t>Fruit Cocktail 400g</t>
  </si>
  <si>
    <t>P0196</t>
  </si>
  <si>
    <t>Fruit Cocktail 820g</t>
  </si>
  <si>
    <t>P0197</t>
  </si>
  <si>
    <t>P0198</t>
  </si>
  <si>
    <t>P0199</t>
  </si>
  <si>
    <t>Dishwashing Liquid 500ml</t>
  </si>
  <si>
    <t>Cleaning</t>
  </si>
  <si>
    <t>UltraClean</t>
  </si>
  <si>
    <t>P0200</t>
  </si>
  <si>
    <t>Dishwashing Liquid 1L</t>
  </si>
  <si>
    <t>EcoWash</t>
  </si>
  <si>
    <t>P0201</t>
  </si>
  <si>
    <t>Laundry Gel 1L</t>
  </si>
  <si>
    <t>Sparkle</t>
  </si>
  <si>
    <t>P0202</t>
  </si>
  <si>
    <t>Laundry Gel 2L</t>
  </si>
  <si>
    <t>ShinePro</t>
  </si>
  <si>
    <t>P0203</t>
  </si>
  <si>
    <t>Glass Cleaner 500ml</t>
  </si>
  <si>
    <t>P0204</t>
  </si>
  <si>
    <t>Glass Cleaner 750ml</t>
  </si>
  <si>
    <t>P0205</t>
  </si>
  <si>
    <t>Floor Cleaner 1L</t>
  </si>
  <si>
    <t>P0206</t>
  </si>
  <si>
    <t>Floor Cleaner 1.5L</t>
  </si>
  <si>
    <t>P0207</t>
  </si>
  <si>
    <t>Bleach 1L</t>
  </si>
  <si>
    <t>P0208</t>
  </si>
  <si>
    <t>Bleach 2L</t>
  </si>
  <si>
    <t>P0209</t>
  </si>
  <si>
    <t>Fabric Softener 1L</t>
  </si>
  <si>
    <t>P0210</t>
  </si>
  <si>
    <t>Fabric Softener 2L</t>
  </si>
  <si>
    <t>P0211</t>
  </si>
  <si>
    <t>Bathroom Cleaner 500ml</t>
  </si>
  <si>
    <t>P0212</t>
  </si>
  <si>
    <t>Bathroom Cleaner 750ml</t>
  </si>
  <si>
    <t>P0213</t>
  </si>
  <si>
    <t>Kitchen Cleaner 500ml</t>
  </si>
  <si>
    <t>P0214</t>
  </si>
  <si>
    <t>Kitchen Cleaner 750ml</t>
  </si>
  <si>
    <t>P0215</t>
  </si>
  <si>
    <t>Washing Powder 1kg</t>
  </si>
  <si>
    <t>P0216</t>
  </si>
  <si>
    <t>Washing Powder 2kg</t>
  </si>
  <si>
    <t>P0217</t>
  </si>
  <si>
    <t>Stain Remover 500ml</t>
  </si>
  <si>
    <t>P0218</t>
  </si>
  <si>
    <t>Stain Remover 750ml</t>
  </si>
  <si>
    <t>P0219</t>
  </si>
  <si>
    <t>P0220</t>
  </si>
  <si>
    <t>CustomerID</t>
  </si>
  <si>
    <t>CustomerName</t>
  </si>
  <si>
    <t>Region</t>
  </si>
  <si>
    <t>City</t>
  </si>
  <si>
    <t>Segment</t>
  </si>
  <si>
    <t>Phone</t>
  </si>
  <si>
    <t>Email</t>
  </si>
  <si>
    <t>C0001</t>
  </si>
  <si>
    <t>Barda Partners LLC</t>
  </si>
  <si>
    <t>Aran</t>
  </si>
  <si>
    <t>Barda</t>
  </si>
  <si>
    <t>Corporate</t>
  </si>
  <si>
    <t>barda-partners-llc@example.az</t>
  </si>
  <si>
    <t>C0002</t>
  </si>
  <si>
    <t>Sharur Grocery Center 002</t>
  </si>
  <si>
    <t>Nakhchivan</t>
  </si>
  <si>
    <t>Sharur</t>
  </si>
  <si>
    <t>Wholesale</t>
  </si>
  <si>
    <t>sharur-grocery-center-002@example.az</t>
  </si>
  <si>
    <t>C0003</t>
  </si>
  <si>
    <t>Qusar Wholesale LLC 003</t>
  </si>
  <si>
    <t>Guba-Khachmaz</t>
  </si>
  <si>
    <t>Qusar</t>
  </si>
  <si>
    <t>qusar-wholesale-llc-003@example.az</t>
  </si>
  <si>
    <t>C0004</t>
  </si>
  <si>
    <t>Naftalan Mini Market Plus 004</t>
  </si>
  <si>
    <t>Ganja-Dashkasan</t>
  </si>
  <si>
    <t>Naftalan</t>
  </si>
  <si>
    <t>naftalan-mini-market-plus-004@example.az</t>
  </si>
  <si>
    <t>C0005</t>
  </si>
  <si>
    <t>Sumqayit Partners Hub</t>
  </si>
  <si>
    <t>Absheron</t>
  </si>
  <si>
    <t>Sumqayit</t>
  </si>
  <si>
    <t>Retail</t>
  </si>
  <si>
    <t>sumqayit-partners-hub@example.az</t>
  </si>
  <si>
    <t>C0006</t>
  </si>
  <si>
    <t>Khirdalan Retail Center 006</t>
  </si>
  <si>
    <t>Khirdalan</t>
  </si>
  <si>
    <t>khirdalan-retail-center-006@example.az</t>
  </si>
  <si>
    <t>C0007</t>
  </si>
  <si>
    <t>Zagatala Retail Hub 007</t>
  </si>
  <si>
    <t>Shaki-Zagatala</t>
  </si>
  <si>
    <t>Zagatala</t>
  </si>
  <si>
    <t>zagatala-retail-hub-007@example.az</t>
  </si>
  <si>
    <t>C0008</t>
  </si>
  <si>
    <t>Shabran Trade House Plus 008</t>
  </si>
  <si>
    <t>Shabran</t>
  </si>
  <si>
    <t>HoReCa</t>
  </si>
  <si>
    <t>shabran-trade-house-plus-008@example.az</t>
  </si>
  <si>
    <t>C0009</t>
  </si>
  <si>
    <t>Shusha Retail Hub</t>
  </si>
  <si>
    <t>Karabakh-East Zangezur</t>
  </si>
  <si>
    <t>Shusha</t>
  </si>
  <si>
    <t>shusha-retail-hub@example.az</t>
  </si>
  <si>
    <t>C0010</t>
  </si>
  <si>
    <t>Baku Foods Center 010</t>
  </si>
  <si>
    <t>Baku</t>
  </si>
  <si>
    <t>baku-foods-center-010@example.az</t>
  </si>
  <si>
    <t>C0011</t>
  </si>
  <si>
    <t>Baku Wholesale Group 011</t>
  </si>
  <si>
    <t>baku-wholesale-group-011@example.az</t>
  </si>
  <si>
    <t>C0012</t>
  </si>
  <si>
    <t>Balakan Cash &amp; Carry Plus 012</t>
  </si>
  <si>
    <t>Balakan</t>
  </si>
  <si>
    <t>balakan-cash-and-carry-plus-012@example.az</t>
  </si>
  <si>
    <t>C0013</t>
  </si>
  <si>
    <t>Balakan Hypermarket Hub</t>
  </si>
  <si>
    <t>balakan-hypermarket-hub@example.az</t>
  </si>
  <si>
    <t>C0014</t>
  </si>
  <si>
    <t>Sumqayit Commerce Center 014</t>
  </si>
  <si>
    <t>sumqayit-commerce-center-014@example.az</t>
  </si>
  <si>
    <t>C0015</t>
  </si>
  <si>
    <t>Fuzuli Retail Co 015</t>
  </si>
  <si>
    <t>Fuzuli</t>
  </si>
  <si>
    <t>fuzuli-retail-co-015@example.az</t>
  </si>
  <si>
    <t>C0016</t>
  </si>
  <si>
    <t>Qusar Distribution Plus 016</t>
  </si>
  <si>
    <t>qusar-distribution-plus-016@example.az</t>
  </si>
  <si>
    <t>C0017</t>
  </si>
  <si>
    <t>Shirvan Store Ltd</t>
  </si>
  <si>
    <t>Shirvan</t>
  </si>
  <si>
    <t>shirvan-store-ltd@example.az</t>
  </si>
  <si>
    <t>C0018</t>
  </si>
  <si>
    <t>Sumqayit Distribution Center 018</t>
  </si>
  <si>
    <t>sumqayit-distribution-center-018@example.az</t>
  </si>
  <si>
    <t>C0019</t>
  </si>
  <si>
    <t>Balakan Corporate Hub 019</t>
  </si>
  <si>
    <t>balakan-corporate-hub-019@example.az</t>
  </si>
  <si>
    <t>C0020</t>
  </si>
  <si>
    <t>Aghdam Shop Plus 020</t>
  </si>
  <si>
    <t>Aghdam</t>
  </si>
  <si>
    <t>aghdam-shop-plus-020@example.az</t>
  </si>
  <si>
    <t>C0021</t>
  </si>
  <si>
    <t>Khirdalan Shop Hub</t>
  </si>
  <si>
    <t>khirdalan-shop-hub@example.az</t>
  </si>
  <si>
    <t>C0022</t>
  </si>
  <si>
    <t>Barda Point Center 022</t>
  </si>
  <si>
    <t>barda-point-center-022@example.az</t>
  </si>
  <si>
    <t>C0023</t>
  </si>
  <si>
    <t>Mingachevir Retail MMC 023</t>
  </si>
  <si>
    <t>Mingachevir</t>
  </si>
  <si>
    <t>mingachevir-retail-mmc-023@example.az</t>
  </si>
  <si>
    <t>C0024</t>
  </si>
  <si>
    <t>Dashkasan Foods Plus 024</t>
  </si>
  <si>
    <t>Dashkasan</t>
  </si>
  <si>
    <t>dashkasan-foods-plus-024@example.az</t>
  </si>
  <si>
    <t>C0025</t>
  </si>
  <si>
    <t>Shabran Grocery MMC</t>
  </si>
  <si>
    <t>Distributor</t>
  </si>
  <si>
    <t>shabran-grocery-mmc@example.az</t>
  </si>
  <si>
    <t>C0026</t>
  </si>
  <si>
    <t>Quba Shop Center 026</t>
  </si>
  <si>
    <t>Quba</t>
  </si>
  <si>
    <t>quba-shop-center-026@example.az</t>
  </si>
  <si>
    <t>C0027</t>
  </si>
  <si>
    <t>Lachin Retail MMC 027</t>
  </si>
  <si>
    <t>Lachin</t>
  </si>
  <si>
    <t>lachin-retail-mmc-027@example.az</t>
  </si>
  <si>
    <t>C0028</t>
  </si>
  <si>
    <t>Aghdam Mini Market Plus 028</t>
  </si>
  <si>
    <t>aghdam-mini-market-plus-028@example.az</t>
  </si>
  <si>
    <t>C0029</t>
  </si>
  <si>
    <t>Quba Foods LLC</t>
  </si>
  <si>
    <t>quba-foods-llc@example.az</t>
  </si>
  <si>
    <t>C0030</t>
  </si>
  <si>
    <t>Sumqayit Center Center 030</t>
  </si>
  <si>
    <t>sumqayit-center-center-030@example.az</t>
  </si>
  <si>
    <t>C0031</t>
  </si>
  <si>
    <t>Sumqayit Retail Ltd 031</t>
  </si>
  <si>
    <t>sumqayit-retail-ltd-031@example.az</t>
  </si>
  <si>
    <t>C0032</t>
  </si>
  <si>
    <t>Zagatala Outlet Plus 032</t>
  </si>
  <si>
    <t>zagatala-outlet-plus-032@example.az</t>
  </si>
  <si>
    <t>C0033</t>
  </si>
  <si>
    <t>Lachin Retail Group</t>
  </si>
  <si>
    <t>lachin-retail-group@example.az</t>
  </si>
  <si>
    <t>C0034</t>
  </si>
  <si>
    <t>Sumqayit Center Center 034</t>
  </si>
  <si>
    <t>sumqayit-center-center-034@example.az</t>
  </si>
  <si>
    <t>C0035</t>
  </si>
  <si>
    <t>Qakh Retail Hub 035</t>
  </si>
  <si>
    <t>Qakh</t>
  </si>
  <si>
    <t>qakh-retail-hub-035@example.az</t>
  </si>
  <si>
    <t>C0036</t>
  </si>
  <si>
    <t>Julfa Retail Plus 036</t>
  </si>
  <si>
    <t>Julfa</t>
  </si>
  <si>
    <t>julfa-retail-plus-036@example.az</t>
  </si>
  <si>
    <t>C0037</t>
  </si>
  <si>
    <t>Dashkasan Foods Hub</t>
  </si>
  <si>
    <t>dashkasan-foods-hub@example.az</t>
  </si>
  <si>
    <t>C0038</t>
  </si>
  <si>
    <t>Balakan Wholesale Center 038</t>
  </si>
  <si>
    <t>balakan-wholesale-center-038@example.az</t>
  </si>
  <si>
    <t>C0039</t>
  </si>
  <si>
    <t>Qakh Distributor Ltd 039</t>
  </si>
  <si>
    <t>qakh-distributor-ltd-039@example.az</t>
  </si>
  <si>
    <t>C0040</t>
  </si>
  <si>
    <t>Khirdalan Retail Plus 040</t>
  </si>
  <si>
    <t>khirdalan-retail-plus-040@example.az</t>
  </si>
  <si>
    <t>C0041</t>
  </si>
  <si>
    <t>Quba Grocery MMC</t>
  </si>
  <si>
    <t>quba-grocery-mmc@example.az</t>
  </si>
  <si>
    <t>C0042</t>
  </si>
  <si>
    <t>Baku Foods Center 042</t>
  </si>
  <si>
    <t>baku-foods-center-042@example.az</t>
  </si>
  <si>
    <t>C0043</t>
  </si>
  <si>
    <t>Sumqayit Retail Hub 043</t>
  </si>
  <si>
    <t>sumqayit-retail-hub-043@example.az</t>
  </si>
  <si>
    <t>C0044</t>
  </si>
  <si>
    <t>Nakhchivan Outlet Plus 044</t>
  </si>
  <si>
    <t>nakhchivan-outlet-plus-044@example.az</t>
  </si>
  <si>
    <t>C0045</t>
  </si>
  <si>
    <t>Lerik Logistics MMC</t>
  </si>
  <si>
    <t>Lankaran-Astara</t>
  </si>
  <si>
    <t>Lerik</t>
  </si>
  <si>
    <t>lerik-logistics-mmc@example.az</t>
  </si>
  <si>
    <t>C0046</t>
  </si>
  <si>
    <t>Masalli Store Center 046</t>
  </si>
  <si>
    <t>Masalli</t>
  </si>
  <si>
    <t>masalli-store-center-046@example.az</t>
  </si>
  <si>
    <t>C0047</t>
  </si>
  <si>
    <t>Yevlakh Retail Hub 047</t>
  </si>
  <si>
    <t>Yevlakh</t>
  </si>
  <si>
    <t>yevlakh-retail-hub-047@example.az</t>
  </si>
  <si>
    <t>C0048</t>
  </si>
  <si>
    <t>Naftalan Commerce Plus 048</t>
  </si>
  <si>
    <t>naftalan-commerce-plus-048@example.az</t>
  </si>
  <si>
    <t>C0049</t>
  </si>
  <si>
    <t>Baku Wholesale Group</t>
  </si>
  <si>
    <t>baku-wholesale-group@example.az</t>
  </si>
  <si>
    <t>C0050</t>
  </si>
  <si>
    <t>Balakan Shop Center 050</t>
  </si>
  <si>
    <t>balakan-shop-center-050@example.az</t>
  </si>
  <si>
    <t>C0051</t>
  </si>
  <si>
    <t>Qakh Retail LLC 051</t>
  </si>
  <si>
    <t>qakh-retail-llc-051@example.az</t>
  </si>
  <si>
    <t>C0052</t>
  </si>
  <si>
    <t>Lankaran Foods Plus 052</t>
  </si>
  <si>
    <t>Lankaran</t>
  </si>
  <si>
    <t>lankaran-foods-plus-052@example.az</t>
  </si>
  <si>
    <t>C0053</t>
  </si>
  <si>
    <t>Baku Foods Hub</t>
  </si>
  <si>
    <t>baku-foods-hub@example.az</t>
  </si>
  <si>
    <t>C0054</t>
  </si>
  <si>
    <t>Imishli Center Center 054</t>
  </si>
  <si>
    <t>Imishli</t>
  </si>
  <si>
    <t>imishli-center-center-054@example.az</t>
  </si>
  <si>
    <t>C0055</t>
  </si>
  <si>
    <t>Balakan Corporate Co 055</t>
  </si>
  <si>
    <t>balakan-corporate-co-055@example.az</t>
  </si>
  <si>
    <t>C0056</t>
  </si>
  <si>
    <t>Sheki Point Plus 056</t>
  </si>
  <si>
    <t>Sheki</t>
  </si>
  <si>
    <t>sheki-point-plus-056@example.az</t>
  </si>
  <si>
    <t>C0057</t>
  </si>
  <si>
    <t>Sheki Wholesale Hub</t>
  </si>
  <si>
    <t>sheki-wholesale-hub@example.az</t>
  </si>
  <si>
    <t>C0058</t>
  </si>
  <si>
    <t>Baku Trade House Center 058</t>
  </si>
  <si>
    <t>baku-trade-house-center-058@example.az</t>
  </si>
  <si>
    <t>C0059</t>
  </si>
  <si>
    <t>Barda Retail Ltd 059</t>
  </si>
  <si>
    <t>barda-retail-ltd-059@example.az</t>
  </si>
  <si>
    <t>C0060</t>
  </si>
  <si>
    <t>Quba Cash &amp; Carry Plus 060</t>
  </si>
  <si>
    <t>quba-cash-and-carry-plus-060@example.az</t>
  </si>
  <si>
    <t>C0061</t>
  </si>
  <si>
    <t>Khirdalan Point LLC</t>
  </si>
  <si>
    <t>khirdalan-point-llc@example.az</t>
  </si>
  <si>
    <t>C0062</t>
  </si>
  <si>
    <t>Naftalan Point Center 062</t>
  </si>
  <si>
    <t>naftalan-point-center-062@example.az</t>
  </si>
  <si>
    <t>C0063</t>
  </si>
  <si>
    <t>Yevlakh Corporate Co 063</t>
  </si>
  <si>
    <t>yevlakh-corporate-co-063@example.az</t>
  </si>
  <si>
    <t>C0064</t>
  </si>
  <si>
    <t>Ganja Foods Plus 064</t>
  </si>
  <si>
    <t>Ganja</t>
  </si>
  <si>
    <t>ganja-foods-plus-064@example.az</t>
  </si>
  <si>
    <t>C0065</t>
  </si>
  <si>
    <t>Quba Cash &amp; Carry Hub</t>
  </si>
  <si>
    <t>quba-cash-and-carry-hub@example.az</t>
  </si>
  <si>
    <t>C0066</t>
  </si>
  <si>
    <t>Astara Outlet Center 066</t>
  </si>
  <si>
    <t>Astara</t>
  </si>
  <si>
    <t>astara-outlet-center-066@example.az</t>
  </si>
  <si>
    <t>C0067</t>
  </si>
  <si>
    <t>Fuzuli Wholesale LLC 067</t>
  </si>
  <si>
    <t>fuzuli-wholesale-llc-067@example.az</t>
  </si>
  <si>
    <t>C0068</t>
  </si>
  <si>
    <t>Naftalan Logistics Plus 068</t>
  </si>
  <si>
    <t>naftalan-logistics-plus-068@example.az</t>
  </si>
  <si>
    <t>C0069</t>
  </si>
  <si>
    <t>Khachmaz Store Hub</t>
  </si>
  <si>
    <t>Khachmaz</t>
  </si>
  <si>
    <t>khachmaz-store-hub@example.az</t>
  </si>
  <si>
    <t>C0070</t>
  </si>
  <si>
    <t>Qusar Outlet Center 070</t>
  </si>
  <si>
    <t>qusar-outlet-center-070@example.az</t>
  </si>
  <si>
    <t>C0071</t>
  </si>
  <si>
    <t>Aghdam Corporate MMC 071</t>
  </si>
  <si>
    <t>aghdam-corporate-mmc-071@example.az</t>
  </si>
  <si>
    <t>C0072</t>
  </si>
  <si>
    <t>Baku Center Plus 072</t>
  </si>
  <si>
    <t>baku-center-plus-072@example.az</t>
  </si>
  <si>
    <t>C0073</t>
  </si>
  <si>
    <t>Sumqayit Foods Hub</t>
  </si>
  <si>
    <t>sumqayit-foods-hub@example.az</t>
  </si>
  <si>
    <t>C0074</t>
  </si>
  <si>
    <t>Baku Point Center 074</t>
  </si>
  <si>
    <t>baku-point-center-074@example.az</t>
  </si>
  <si>
    <t>C0075</t>
  </si>
  <si>
    <t>Baku Retail Group 075</t>
  </si>
  <si>
    <t>baku-retail-group-075@example.az</t>
  </si>
  <si>
    <t>C0076</t>
  </si>
  <si>
    <t>Lankaran Bazaar Plus 076</t>
  </si>
  <si>
    <t>lankaran-bazaar-plus-076@example.az</t>
  </si>
  <si>
    <t>C0077</t>
  </si>
  <si>
    <t>Sumqayit Trade House Co</t>
  </si>
  <si>
    <t>sumqayit-trade-house-co@example.az</t>
  </si>
  <si>
    <t>C0078</t>
  </si>
  <si>
    <t>Quba Commerce Center 078</t>
  </si>
  <si>
    <t>quba-commerce-center-078@example.az</t>
  </si>
  <si>
    <t>C0079</t>
  </si>
  <si>
    <t>Qusar Retail LLC 079</t>
  </si>
  <si>
    <t>qusar-retail-llc-079@example.az</t>
  </si>
  <si>
    <t>C0080</t>
  </si>
  <si>
    <t>Khachmaz Supply Plus 080</t>
  </si>
  <si>
    <t>khachmaz-supply-plus-080@example.az</t>
  </si>
  <si>
    <t>C0081</t>
  </si>
  <si>
    <t>Barda Distribution MMC</t>
  </si>
  <si>
    <t>barda-distribution-mmc@example.az</t>
  </si>
  <si>
    <t>C0082</t>
  </si>
  <si>
    <t>Naftalan Distribution Center 082</t>
  </si>
  <si>
    <t>naftalan-distribution-center-082@example.az</t>
  </si>
  <si>
    <t>C0083</t>
  </si>
  <si>
    <t>Sumqayit Retail Group 083</t>
  </si>
  <si>
    <t>sumqayit-retail-group-083@example.az</t>
  </si>
  <si>
    <t>C0084</t>
  </si>
  <si>
    <t>Yevlakh Bazaar Plus 084</t>
  </si>
  <si>
    <t>yevlakh-bazaar-plus-084@example.az</t>
  </si>
  <si>
    <t>C0085</t>
  </si>
  <si>
    <t>Astara Center MMC</t>
  </si>
  <si>
    <t>astara-center-mmc@example.az</t>
  </si>
  <si>
    <t>C0086</t>
  </si>
  <si>
    <t>Lerik Outlet Center 086</t>
  </si>
  <si>
    <t>lerik-outlet-center-086@example.az</t>
  </si>
  <si>
    <t>C0087</t>
  </si>
  <si>
    <t>Baku Retail Hub 087</t>
  </si>
  <si>
    <t>baku-retail-hub-087@example.az</t>
  </si>
  <si>
    <t>C0088</t>
  </si>
  <si>
    <t>Shabran Commerce Plus 088</t>
  </si>
  <si>
    <t>shabran-commerce-plus-088@example.az</t>
  </si>
  <si>
    <t>C0089</t>
  </si>
  <si>
    <t>Lerik Shop Group</t>
  </si>
  <si>
    <t>lerik-shop-group@example.az</t>
  </si>
  <si>
    <t>C0090</t>
  </si>
  <si>
    <t>Naftalan Supply Center 090</t>
  </si>
  <si>
    <t>naftalan-supply-center-090@example.az</t>
  </si>
  <si>
    <t>C0091</t>
  </si>
  <si>
    <t>Sumqayit Wholesale Hub 091</t>
  </si>
  <si>
    <t>sumqayit-wholesale-hub-091@example.az</t>
  </si>
  <si>
    <t>C0092</t>
  </si>
  <si>
    <t>Baku Shop Plus 092</t>
  </si>
  <si>
    <t>baku-shop-plus-092@example.az</t>
  </si>
  <si>
    <t>C0093</t>
  </si>
  <si>
    <t>Nakhchivan Supply Ltd</t>
  </si>
  <si>
    <t>nakhchivan-supply-ltd@example.az</t>
  </si>
  <si>
    <t>C0094</t>
  </si>
  <si>
    <t>Sumqayit Shop Center 094</t>
  </si>
  <si>
    <t>sumqayit-shop-center-094@example.az</t>
  </si>
  <si>
    <t>C0095</t>
  </si>
  <si>
    <t>Sumqayit HoReCa Group 095</t>
  </si>
  <si>
    <t>sumqayit-horeca-group-095@example.az</t>
  </si>
  <si>
    <t>C0096</t>
  </si>
  <si>
    <t>Shusha Wholesale Plus 096</t>
  </si>
  <si>
    <t>shusha-wholesale-plus-096@example.az</t>
  </si>
  <si>
    <t>C0097</t>
  </si>
  <si>
    <t>Sheki Logistics LLC</t>
  </si>
  <si>
    <t>sheki-logistics-llc@example.az</t>
  </si>
  <si>
    <t>C0098</t>
  </si>
  <si>
    <t>Naftalan Distribution Center 098</t>
  </si>
  <si>
    <t>naftalan-distribution-center-098@example.az</t>
  </si>
  <si>
    <t>C0099</t>
  </si>
  <si>
    <t>Imishli Retail Co 099</t>
  </si>
  <si>
    <t>imishli-retail-co-099@example.az</t>
  </si>
  <si>
    <t>C0100</t>
  </si>
  <si>
    <t>Imishli Store Plus 100</t>
  </si>
  <si>
    <t>imishli-store-plus-100@example.az</t>
  </si>
  <si>
    <t>C0101</t>
  </si>
  <si>
    <t>Imishli Market Group</t>
  </si>
  <si>
    <t>imishli-market-group@example.az</t>
  </si>
  <si>
    <t>C0102</t>
  </si>
  <si>
    <t>Shabran Store Center 102</t>
  </si>
  <si>
    <t>shabran-store-center-102@example.az</t>
  </si>
  <si>
    <t>C0103</t>
  </si>
  <si>
    <t>Balakan Wholesale Hub 103</t>
  </si>
  <si>
    <t>balakan-wholesale-hub-103@example.az</t>
  </si>
  <si>
    <t>C0104</t>
  </si>
  <si>
    <t>Imishli Grocery Plus 104</t>
  </si>
  <si>
    <t>imishli-grocery-plus-104@example.az</t>
  </si>
  <si>
    <t>C0105</t>
  </si>
  <si>
    <t>Baku Commerce Co</t>
  </si>
  <si>
    <t>baku-commerce-co@example.az</t>
  </si>
  <si>
    <t>C0106</t>
  </si>
  <si>
    <t>Baku Partners Center 106</t>
  </si>
  <si>
    <t>baku-partners-center-106@example.az</t>
  </si>
  <si>
    <t>C0107</t>
  </si>
  <si>
    <t>Lachin HoReCa MMC 107</t>
  </si>
  <si>
    <t>lachin-horeca-mmc-107@example.az</t>
  </si>
  <si>
    <t>C0108</t>
  </si>
  <si>
    <t>Lerik Grocery Plus 108</t>
  </si>
  <si>
    <t>lerik-grocery-plus-108@example.az</t>
  </si>
  <si>
    <t>C0109</t>
  </si>
  <si>
    <t>Dashkasan Cash &amp; Carry LLC</t>
  </si>
  <si>
    <t>dashkasan-cash-and-carry-llc@example.az</t>
  </si>
  <si>
    <t>C0110</t>
  </si>
  <si>
    <t>Balakan Point Center 110</t>
  </si>
  <si>
    <t>balakan-point-center-110@example.az</t>
  </si>
  <si>
    <t>C0111</t>
  </si>
  <si>
    <t>Dashkasan Retail Co 111</t>
  </si>
  <si>
    <t>dashkasan-retail-co-111@example.az</t>
  </si>
  <si>
    <t>C0112</t>
  </si>
  <si>
    <t>Baku Foods Plus 112</t>
  </si>
  <si>
    <t>baku-foods-plus-112@example.az</t>
  </si>
  <si>
    <t>C0113</t>
  </si>
  <si>
    <t>Khirdalan Commerce Co</t>
  </si>
  <si>
    <t>khirdalan-commerce-co@example.az</t>
  </si>
  <si>
    <t>C0114</t>
  </si>
  <si>
    <t>Masalli Center Center 114</t>
  </si>
  <si>
    <t>masalli-center-center-114@example.az</t>
  </si>
  <si>
    <t>C0115</t>
  </si>
  <si>
    <t>Quba Wholesale Co 115</t>
  </si>
  <si>
    <t>quba-wholesale-co-115@example.az</t>
  </si>
  <si>
    <t>C0116</t>
  </si>
  <si>
    <t>Khirdalan Wholesale Plus 116</t>
  </si>
  <si>
    <t>khirdalan-wholesale-plus-116@example.az</t>
  </si>
  <si>
    <t>C0117</t>
  </si>
  <si>
    <t>Sumqayit Bazaar Hub</t>
  </si>
  <si>
    <t>sumqayit-bazaar-hub@example.az</t>
  </si>
  <si>
    <t>C0118</t>
  </si>
  <si>
    <t>Sharur Distribution Center 118</t>
  </si>
  <si>
    <t>sharur-distribution-center-118@example.az</t>
  </si>
  <si>
    <t>C0119</t>
  </si>
  <si>
    <t>Ganja Retail Ltd 119</t>
  </si>
  <si>
    <t>ganja-retail-ltd-119@example.az</t>
  </si>
  <si>
    <t>C0120</t>
  </si>
  <si>
    <t>Baku Distribution Plus 120</t>
  </si>
  <si>
    <t>baku-distribution-plus-120@example.az</t>
  </si>
  <si>
    <t>C0121</t>
  </si>
  <si>
    <t>Balakan Wholesale Hub</t>
  </si>
  <si>
    <t>balakan-wholesale-hub@example.az</t>
  </si>
  <si>
    <t>C0122</t>
  </si>
  <si>
    <t>Dashkasan Outlet Center 122</t>
  </si>
  <si>
    <t>dashkasan-outlet-center-122@example.az</t>
  </si>
  <si>
    <t>C0123</t>
  </si>
  <si>
    <t>Khirdalan Retail LLC 123</t>
  </si>
  <si>
    <t>khirdalan-retail-llc-123@example.az</t>
  </si>
  <si>
    <t>C0124</t>
  </si>
  <si>
    <t>Khirdalan Retail Plus 124</t>
  </si>
  <si>
    <t>khirdalan-retail-plus-124@example.az</t>
  </si>
  <si>
    <t>C0125</t>
  </si>
  <si>
    <t>Mingachevir Foods MMC</t>
  </si>
  <si>
    <t>mingachevir-foods-mmc@example.az</t>
  </si>
  <si>
    <t>C0126</t>
  </si>
  <si>
    <t>Yevlakh Wholesale Center 126</t>
  </si>
  <si>
    <t>yevlakh-wholesale-center-126@example.az</t>
  </si>
  <si>
    <t>C0127</t>
  </si>
  <si>
    <t>Zagatala Distributor LLC 127</t>
  </si>
  <si>
    <t>zagatala-distributor-llc-127@example.az</t>
  </si>
  <si>
    <t>C0128</t>
  </si>
  <si>
    <t>Naftalan Cash &amp; Carry Plus 128</t>
  </si>
  <si>
    <t>naftalan-cash-and-carry-plus-128@example.az</t>
  </si>
  <si>
    <t>C0129</t>
  </si>
  <si>
    <t>Nakhchivan Outlet Ltd</t>
  </si>
  <si>
    <t>nakhchivan-outlet-ltd@example.az</t>
  </si>
  <si>
    <t>C0130</t>
  </si>
  <si>
    <t>Shirvan Wholesale Center 130</t>
  </si>
  <si>
    <t>shirvan-wholesale-center-130@example.az</t>
  </si>
  <si>
    <t>C0131</t>
  </si>
  <si>
    <t>Qusar Retail Group 131</t>
  </si>
  <si>
    <t>qusar-retail-group-131@example.az</t>
  </si>
  <si>
    <t>C0132</t>
  </si>
  <si>
    <t>Baku Wholesale Plus 132</t>
  </si>
  <si>
    <t>baku-wholesale-plus-132@example.az</t>
  </si>
  <si>
    <t>C0133</t>
  </si>
  <si>
    <t>Shirvan Retail Group</t>
  </si>
  <si>
    <t>shirvan-retail-group@example.az</t>
  </si>
  <si>
    <t>C0134</t>
  </si>
  <si>
    <t>Yevlakh Foods Center 134</t>
  </si>
  <si>
    <t>yevlakh-foods-center-134@example.az</t>
  </si>
  <si>
    <t>C0135</t>
  </si>
  <si>
    <t>Qakh Wholesale MMC 135</t>
  </si>
  <si>
    <t>qakh-wholesale-mmc-135@example.az</t>
  </si>
  <si>
    <t>C0136</t>
  </si>
  <si>
    <t>Mingachevir Distribution Plus 136</t>
  </si>
  <si>
    <t>mingachevir-distribution-plus-136@example.az</t>
  </si>
  <si>
    <t>C0137</t>
  </si>
  <si>
    <t>Khirdalan Distribution Hub</t>
  </si>
  <si>
    <t>khirdalan-distribution-hub@example.az</t>
  </si>
  <si>
    <t>C0138</t>
  </si>
  <si>
    <t>Shabran Wholesale Center 138</t>
  </si>
  <si>
    <t>shabran-wholesale-center-138@example.az</t>
  </si>
  <si>
    <t>C0139</t>
  </si>
  <si>
    <t>Barda Retail Co 139</t>
  </si>
  <si>
    <t>barda-retail-co-139@example.az</t>
  </si>
  <si>
    <t>C0140</t>
  </si>
  <si>
    <t>Ganja Hypermarket Plus 140</t>
  </si>
  <si>
    <t>ganja-hypermarket-plus-140@example.az</t>
  </si>
  <si>
    <t>C0141</t>
  </si>
  <si>
    <t>Barda Commerce Group</t>
  </si>
  <si>
    <t>barda-commerce-group@example.az</t>
  </si>
  <si>
    <t>C0142</t>
  </si>
  <si>
    <t>Yevlakh Logistics Center 142</t>
  </si>
  <si>
    <t>yevlakh-logistics-center-142@example.az</t>
  </si>
  <si>
    <t>C0143</t>
  </si>
  <si>
    <t>Lachin Wholesale Group 143</t>
  </si>
  <si>
    <t>lachin-wholesale-group-143@example.az</t>
  </si>
  <si>
    <t>C0144</t>
  </si>
  <si>
    <t>Dashkasan Market Plus 144</t>
  </si>
  <si>
    <t>dashkasan-market-plus-144@example.az</t>
  </si>
  <si>
    <t>C0145</t>
  </si>
  <si>
    <t>Khirdalan Point Hub</t>
  </si>
  <si>
    <t>khirdalan-point-hub@example.az</t>
  </si>
  <si>
    <t>C0146</t>
  </si>
  <si>
    <t>Baku Logistics Center 146</t>
  </si>
  <si>
    <t>baku-logistics-center-146@example.az</t>
  </si>
  <si>
    <t>C0147</t>
  </si>
  <si>
    <t>Masalli Retail LLC 147</t>
  </si>
  <si>
    <t>masalli-retail-llc-147@example.az</t>
  </si>
  <si>
    <t>C0148</t>
  </si>
  <si>
    <t>Khirdalan Partners Plus 148</t>
  </si>
  <si>
    <t>khirdalan-partners-plus-148@example.az</t>
  </si>
  <si>
    <t>C0149</t>
  </si>
  <si>
    <t>Lachin Center Hub</t>
  </si>
  <si>
    <t>lachin-center-hub@example.az</t>
  </si>
  <si>
    <t>C0150</t>
  </si>
  <si>
    <t>Khirdalan Foods Center 150</t>
  </si>
  <si>
    <t>khirdalan-foods-center-150@example.az</t>
  </si>
  <si>
    <t>C0151</t>
  </si>
  <si>
    <t>Aghdam Retail Hub 151</t>
  </si>
  <si>
    <t>aghdam-retail-hub-151@example.az</t>
  </si>
  <si>
    <t>C0152</t>
  </si>
  <si>
    <t>Khirdalan Point Plus 152</t>
  </si>
  <si>
    <t>khirdalan-point-plus-152@example.az</t>
  </si>
  <si>
    <t>C0153</t>
  </si>
  <si>
    <t>Nakhchivan Wholesale Hub</t>
  </si>
  <si>
    <t>nakhchivan-wholesale-hub@example.az</t>
  </si>
  <si>
    <t>C0154</t>
  </si>
  <si>
    <t>Ganja Retail Center 154</t>
  </si>
  <si>
    <t>ganja-retail-center-154@example.az</t>
  </si>
  <si>
    <t>C0155</t>
  </si>
  <si>
    <t>Ganja Retail Co 155</t>
  </si>
  <si>
    <t>ganja-retail-co-155@example.az</t>
  </si>
  <si>
    <t>C0156</t>
  </si>
  <si>
    <t>Dashkasan Center Plus 156</t>
  </si>
  <si>
    <t>dashkasan-center-plus-156@example.az</t>
  </si>
  <si>
    <t>C0157</t>
  </si>
  <si>
    <t>Astara Market Ltd</t>
  </si>
  <si>
    <t>astara-market-ltd@example.az</t>
  </si>
  <si>
    <t>C0158</t>
  </si>
  <si>
    <t>Sumqayit Partners Center 158</t>
  </si>
  <si>
    <t>sumqayit-partners-center-158@example.az</t>
  </si>
  <si>
    <t>C0159</t>
  </si>
  <si>
    <t>Lachin Retail Hub 159</t>
  </si>
  <si>
    <t>lachin-retail-hub-159@example.az</t>
  </si>
  <si>
    <t>C0160</t>
  </si>
  <si>
    <t>Sharur Store Plus 160</t>
  </si>
  <si>
    <t>sharur-store-plus-160@example.az</t>
  </si>
  <si>
    <t>C0161</t>
  </si>
  <si>
    <t>Khirdalan Foods MMC</t>
  </si>
  <si>
    <t>khirdalan-foods-mmc@example.az</t>
  </si>
  <si>
    <t>C0162</t>
  </si>
  <si>
    <t>Lerik Cash &amp; Carry Center 162</t>
  </si>
  <si>
    <t>lerik-cash-and-carry-center-162@example.az</t>
  </si>
  <si>
    <t>C0163</t>
  </si>
  <si>
    <t>Masalli Retail Hub 163</t>
  </si>
  <si>
    <t>masalli-retail-hub-163@example.az</t>
  </si>
  <si>
    <t>C0164</t>
  </si>
  <si>
    <t>Sharur Shop Plus 164</t>
  </si>
  <si>
    <t>sharur-shop-plus-164@example.az</t>
  </si>
  <si>
    <t>C0165</t>
  </si>
  <si>
    <t>Sumqayit Mini Market Hub</t>
  </si>
  <si>
    <t>sumqayit-mini-market-hub@example.az</t>
  </si>
  <si>
    <t>C0166</t>
  </si>
  <si>
    <t>Qakh Market Center 166</t>
  </si>
  <si>
    <t>qakh-market-center-166@example.az</t>
  </si>
  <si>
    <t>C0167</t>
  </si>
  <si>
    <t>Qusar Wholesale LLC 167</t>
  </si>
  <si>
    <t>qusar-wholesale-llc-167@example.az</t>
  </si>
  <si>
    <t>C0168</t>
  </si>
  <si>
    <t>Baku Store Plus 168</t>
  </si>
  <si>
    <t>baku-store-plus-168@example.az</t>
  </si>
  <si>
    <t>C0169</t>
  </si>
  <si>
    <t>Baku Commerce MMC</t>
  </si>
  <si>
    <t>baku-commerce-mmc@example.az</t>
  </si>
  <si>
    <t>C0170</t>
  </si>
  <si>
    <t>Imishli Trade House Center 170</t>
  </si>
  <si>
    <t>imishli-trade-house-center-170@example.az</t>
  </si>
  <si>
    <t>C0171</t>
  </si>
  <si>
    <t>Sheki Retail Ltd 171</t>
  </si>
  <si>
    <t>sheki-retail-ltd-171@example.az</t>
  </si>
  <si>
    <t>C0172</t>
  </si>
  <si>
    <t>Balakan Wholesale Plus 172</t>
  </si>
  <si>
    <t>balakan-wholesale-plus-172@example.az</t>
  </si>
  <si>
    <t>C0173</t>
  </si>
  <si>
    <t>Qusar Trade House MMC</t>
  </si>
  <si>
    <t>qusar-trade-house-mmc@example.az</t>
  </si>
  <si>
    <t>C0174</t>
  </si>
  <si>
    <t>Ganja Shop Center 174</t>
  </si>
  <si>
    <t>ganja-shop-center-174@example.az</t>
  </si>
  <si>
    <t>C0175</t>
  </si>
  <si>
    <t>Sumqayit Retail MMC 175</t>
  </si>
  <si>
    <t>sumqayit-retail-mmc-175@example.az</t>
  </si>
  <si>
    <t>C0176</t>
  </si>
  <si>
    <t>Masalli Trade House Plus 176</t>
  </si>
  <si>
    <t>masalli-trade-house-plus-176@example.az</t>
  </si>
  <si>
    <t>C0177</t>
  </si>
  <si>
    <t>Astara Supply LLC</t>
  </si>
  <si>
    <t>astara-supply-llc@example.az</t>
  </si>
  <si>
    <t>C0178</t>
  </si>
  <si>
    <t>Sumqayit Trade House Center 178</t>
  </si>
  <si>
    <t>sumqayit-trade-house-center-178@example.az</t>
  </si>
  <si>
    <t>C0179</t>
  </si>
  <si>
    <t>Astara Retail Group 179</t>
  </si>
  <si>
    <t>astara-retail-group-179@example.az</t>
  </si>
  <si>
    <t>C0180</t>
  </si>
  <si>
    <t>Qusar Hypermarket Plus 180</t>
  </si>
  <si>
    <t>qusar-hypermarket-plus-180@example.az</t>
  </si>
  <si>
    <t>C0181</t>
  </si>
  <si>
    <t>Zagatala Center Ltd</t>
  </si>
  <si>
    <t>zagatala-center-ltd@example.az</t>
  </si>
  <si>
    <t>C0182</t>
  </si>
  <si>
    <t>Dashkasan Wholesale Center 182</t>
  </si>
  <si>
    <t>dashkasan-wholesale-center-182@example.az</t>
  </si>
  <si>
    <t>C0183</t>
  </si>
  <si>
    <t>Lachin Distributor Hub 183</t>
  </si>
  <si>
    <t>lachin-distributor-hub-183@example.az</t>
  </si>
  <si>
    <t>C0184</t>
  </si>
  <si>
    <t>Sumqayit Trade House Plus 184</t>
  </si>
  <si>
    <t>sumqayit-trade-house-plus-184@example.az</t>
  </si>
  <si>
    <t>C0185</t>
  </si>
  <si>
    <t>Lerik Shop Hub</t>
  </si>
  <si>
    <t>lerik-shop-hub@example.az</t>
  </si>
  <si>
    <t>C0186</t>
  </si>
  <si>
    <t>Yevlakh Wholesale Center 186</t>
  </si>
  <si>
    <t>yevlakh-wholesale-center-186@example.az</t>
  </si>
  <si>
    <t>C0187</t>
  </si>
  <si>
    <t>Baku Retail Co 187</t>
  </si>
  <si>
    <t>baku-retail-co-187@example.az</t>
  </si>
  <si>
    <t>C0188</t>
  </si>
  <si>
    <t>Qakh Shop Plus 188</t>
  </si>
  <si>
    <t>qakh-shop-plus-188@example.az</t>
  </si>
  <si>
    <t>C0189</t>
  </si>
  <si>
    <t>Sumqayit Trade House MMC</t>
  </si>
  <si>
    <t>sumqayit-trade-house-mmc@example.az</t>
  </si>
  <si>
    <t>C0190</t>
  </si>
  <si>
    <t>Shabran Outlet Center 190</t>
  </si>
  <si>
    <t>shabran-outlet-center-190@example.az</t>
  </si>
  <si>
    <t>C0191</t>
  </si>
  <si>
    <t>Quba Retail Hub 191</t>
  </si>
  <si>
    <t>quba-retail-hub-191@example.az</t>
  </si>
  <si>
    <t>C0192</t>
  </si>
  <si>
    <t>Baku Supply Plus 192</t>
  </si>
  <si>
    <t>baku-supply-plus-192@example.az</t>
  </si>
  <si>
    <t>C0193</t>
  </si>
  <si>
    <t>Naftalan Distribution Group</t>
  </si>
  <si>
    <t>naftalan-distribution-group@example.az</t>
  </si>
  <si>
    <t>C0194</t>
  </si>
  <si>
    <t>Khirdalan Retail Center 194</t>
  </si>
  <si>
    <t>khirdalan-retail-center-194@example.az</t>
  </si>
  <si>
    <t>C0195</t>
  </si>
  <si>
    <t>Baku Retail Co 195</t>
  </si>
  <si>
    <t>baku-retail-co-195@example.az</t>
  </si>
  <si>
    <t>C0196</t>
  </si>
  <si>
    <t>Masalli Hypermarket Plus 196</t>
  </si>
  <si>
    <t>masalli-hypermarket-plus-196@example.az</t>
  </si>
  <si>
    <t>C0197</t>
  </si>
  <si>
    <t>Yevlakh Hypermarket MMC</t>
  </si>
  <si>
    <t>yevlakh-hypermarket-mmc@example.az</t>
  </si>
  <si>
    <t>C0198</t>
  </si>
  <si>
    <t>Zagatala Partners Center 198</t>
  </si>
  <si>
    <t>zagatala-partners-center-198@example.az</t>
  </si>
  <si>
    <t>C0199</t>
  </si>
  <si>
    <t>Zagatala Retail Ltd 199</t>
  </si>
  <si>
    <t>zagatala-retail-ltd-199@example.az</t>
  </si>
  <si>
    <t>C0200</t>
  </si>
  <si>
    <t>Sumqayit Partners Plus 200</t>
  </si>
  <si>
    <t>sumqayit-partners-plus-200@example.az</t>
  </si>
  <si>
    <t>C0201</t>
  </si>
  <si>
    <t>Sheki Mini Market Ltd</t>
  </si>
  <si>
    <t>sheki-mini-market-ltd@example.az</t>
  </si>
  <si>
    <t>C0202</t>
  </si>
  <si>
    <t>Sumqayit Logistics Center 202</t>
  </si>
  <si>
    <t>sumqayit-logistics-center-202@example.az</t>
  </si>
  <si>
    <t>C0203</t>
  </si>
  <si>
    <t>Qusar Retail Co 203</t>
  </si>
  <si>
    <t>qusar-retail-co-203@example.az</t>
  </si>
  <si>
    <t>C0204</t>
  </si>
  <si>
    <t>Shirvan Trade House Plus 204</t>
  </si>
  <si>
    <t>shirvan-trade-house-plus-204@example.az</t>
  </si>
  <si>
    <t>C0205</t>
  </si>
  <si>
    <t>Khachmaz Wholesale Hub</t>
  </si>
  <si>
    <t>khachmaz-wholesale-hub@example.az</t>
  </si>
  <si>
    <t>C0206</t>
  </si>
  <si>
    <t>Astara Shop Center 206</t>
  </si>
  <si>
    <t>astara-shop-center-206@example.az</t>
  </si>
  <si>
    <t>C0207</t>
  </si>
  <si>
    <t>Naftalan Retail Hub 207</t>
  </si>
  <si>
    <t>naftalan-retail-hub-207@example.az</t>
  </si>
  <si>
    <t>C0208</t>
  </si>
  <si>
    <t>Julfa Foods Plus 208</t>
  </si>
  <si>
    <t>julfa-foods-plus-208@example.az</t>
  </si>
  <si>
    <t>C0209</t>
  </si>
  <si>
    <t>Barda Wholesale Hub</t>
  </si>
  <si>
    <t>barda-wholesale-hub@example.az</t>
  </si>
  <si>
    <t>C0210</t>
  </si>
  <si>
    <t>Baku Shop Center 210</t>
  </si>
  <si>
    <t>baku-shop-center-210@example.az</t>
  </si>
  <si>
    <t>C0211</t>
  </si>
  <si>
    <t>Quba Wholesale MMC 211</t>
  </si>
  <si>
    <t>quba-wholesale-mmc-211@example.az</t>
  </si>
  <si>
    <t>C0212</t>
  </si>
  <si>
    <t>Aghdam Wholesale Plus 212</t>
  </si>
  <si>
    <t>aghdam-wholesale-plus-212@example.az</t>
  </si>
  <si>
    <t>C0213</t>
  </si>
  <si>
    <t>Quba Outlet MMC</t>
  </si>
  <si>
    <t>quba-outlet-mmc@example.az</t>
  </si>
  <si>
    <t>C0214</t>
  </si>
  <si>
    <t>Lachin Hypermarket Center 214</t>
  </si>
  <si>
    <t>lachin-hypermarket-center-214@example.az</t>
  </si>
  <si>
    <t>C0215</t>
  </si>
  <si>
    <t>Sumqayit Wholesale Hub 215</t>
  </si>
  <si>
    <t>sumqayit-wholesale-hub-215@example.az</t>
  </si>
  <si>
    <t>C0216</t>
  </si>
  <si>
    <t>Mingachevir Mini Market Plus 216</t>
  </si>
  <si>
    <t>mingachevir-mini-market-plus-216@example.az</t>
  </si>
  <si>
    <t>C0217</t>
  </si>
  <si>
    <t>Khirdalan Retail Group</t>
  </si>
  <si>
    <t>khirdalan-retail-group@example.az</t>
  </si>
  <si>
    <t>C0218</t>
  </si>
  <si>
    <t>Baku Foods Center 218</t>
  </si>
  <si>
    <t>baku-foods-center-218@example.az</t>
  </si>
  <si>
    <t>C0219</t>
  </si>
  <si>
    <t>Lankaran Wholesale Hub 219</t>
  </si>
  <si>
    <t>lankaran-wholesale-hub-219@example.az</t>
  </si>
  <si>
    <t>C0220</t>
  </si>
  <si>
    <t>Lerik Wholesale Plus 220</t>
  </si>
  <si>
    <t>lerik-wholesale-plus-220@example.az</t>
  </si>
  <si>
    <t>C0221</t>
  </si>
  <si>
    <t>Fuzuli Mini Market Ltd</t>
  </si>
  <si>
    <t>fuzuli-mini-market-ltd@example.az</t>
  </si>
  <si>
    <t>C0222</t>
  </si>
  <si>
    <t>Quba Logistics Center 222</t>
  </si>
  <si>
    <t>quba-logistics-center-222@example.az</t>
  </si>
  <si>
    <t>C0223</t>
  </si>
  <si>
    <t>Ganja Corporate MMC 223</t>
  </si>
  <si>
    <t>ganja-corporate-mmc-223@example.az</t>
  </si>
  <si>
    <t>C0224</t>
  </si>
  <si>
    <t>Lankaran Bazaar Plus 224</t>
  </si>
  <si>
    <t>lankaran-bazaar-plus-224@example.az</t>
  </si>
  <si>
    <t>C0225</t>
  </si>
  <si>
    <t>Mingachevir Trade House MMC</t>
  </si>
  <si>
    <t>mingachevir-trade-house-mmc@example.az</t>
  </si>
  <si>
    <t>C0226</t>
  </si>
  <si>
    <t>Qakh Cash &amp; Carry Center 226</t>
  </si>
  <si>
    <t>qakh-cash-and-carry-center-226@example.az</t>
  </si>
  <si>
    <t>C0227</t>
  </si>
  <si>
    <t>Baku Retail Ltd 227</t>
  </si>
  <si>
    <t>baku-retail-ltd-227@example.az</t>
  </si>
  <si>
    <t>C0228</t>
  </si>
  <si>
    <t>Dashkasan Bazaar Plus 228</t>
  </si>
  <si>
    <t>dashkasan-bazaar-plus-228@example.az</t>
  </si>
  <si>
    <t>C0229</t>
  </si>
  <si>
    <t>Lankaran Supply MMC</t>
  </si>
  <si>
    <t>lankaran-supply-mmc@example.az</t>
  </si>
  <si>
    <t>C0230</t>
  </si>
  <si>
    <t>Balakan Shop Center 230</t>
  </si>
  <si>
    <t>balakan-shop-center-230@example.az</t>
  </si>
  <si>
    <t>C0231</t>
  </si>
  <si>
    <t>Dashkasan Retail Hub 231</t>
  </si>
  <si>
    <t>dashkasan-retail-hub-231@example.az</t>
  </si>
  <si>
    <t>C0232</t>
  </si>
  <si>
    <t>Lankaran Grocery Plus 232</t>
  </si>
  <si>
    <t>lankaran-grocery-plus-232@example.az</t>
  </si>
  <si>
    <t>C0233</t>
  </si>
  <si>
    <t>Khirdalan Market LLC</t>
  </si>
  <si>
    <t>khirdalan-market-llc@example.az</t>
  </si>
  <si>
    <t>C0234</t>
  </si>
  <si>
    <t>Baku Center Center 234</t>
  </si>
  <si>
    <t>baku-center-center-234@example.az</t>
  </si>
  <si>
    <t>C0235</t>
  </si>
  <si>
    <t>Qusar Retail Co 235</t>
  </si>
  <si>
    <t>qusar-retail-co-235@example.az</t>
  </si>
  <si>
    <t>C0236</t>
  </si>
  <si>
    <t>Julfa Outlet Plus 236</t>
  </si>
  <si>
    <t>julfa-outlet-plus-236@example.az</t>
  </si>
  <si>
    <t>C0237</t>
  </si>
  <si>
    <t>Khirdalan Point LLC 237</t>
  </si>
  <si>
    <t>khirdalan-point-llc-237@example.az</t>
  </si>
  <si>
    <t>C0238</t>
  </si>
  <si>
    <t>Imishli Market Center 238</t>
  </si>
  <si>
    <t>imishli-market-center-238@example.az</t>
  </si>
  <si>
    <t>C0239</t>
  </si>
  <si>
    <t>Mingachevir HoReCa Hub 239</t>
  </si>
  <si>
    <t>mingachevir-horeca-hub-239@example.az</t>
  </si>
  <si>
    <t>C0240</t>
  </si>
  <si>
    <t>Astara Store Plus 240</t>
  </si>
  <si>
    <t>astara-store-plus-240@example.az</t>
  </si>
  <si>
    <t>C0241</t>
  </si>
  <si>
    <t>Balakan Trade House Co</t>
  </si>
  <si>
    <t>balakan-trade-house-co@example.az</t>
  </si>
  <si>
    <t>C0242</t>
  </si>
  <si>
    <t>Lankaran Hypermarket Center 242</t>
  </si>
  <si>
    <t>lankaran-hypermarket-center-242@example.az</t>
  </si>
  <si>
    <t>C0243</t>
  </si>
  <si>
    <t>Dashkasan Retail MMC 243</t>
  </si>
  <si>
    <t>dashkasan-retail-mmc-243@example.az</t>
  </si>
  <si>
    <t>C0244</t>
  </si>
  <si>
    <t>Balakan Hypermarket Plus 244</t>
  </si>
  <si>
    <t>balakan-hypermarket-plus-244@example.az</t>
  </si>
  <si>
    <t>C0245</t>
  </si>
  <si>
    <t>Quba Hypermarket Hub</t>
  </si>
  <si>
    <t>quba-hypermarket-hub@example.az</t>
  </si>
  <si>
    <t>C0246</t>
  </si>
  <si>
    <t>Baku Store Center 246</t>
  </si>
  <si>
    <t>baku-store-center-246@example.az</t>
  </si>
  <si>
    <t>C0247</t>
  </si>
  <si>
    <t>Sumqayit Corporate LLC 247</t>
  </si>
  <si>
    <t>sumqayit-corporate-llc-247@example.az</t>
  </si>
  <si>
    <t>C0248</t>
  </si>
  <si>
    <t>Khachmaz Commerce Plus 248</t>
  </si>
  <si>
    <t>khachmaz-commerce-plus-248@example.az</t>
  </si>
  <si>
    <t>C0249</t>
  </si>
  <si>
    <t>Masalli Trade House MMC</t>
  </si>
  <si>
    <t>masalli-trade-house-mmc@example.az</t>
  </si>
  <si>
    <t>C0250</t>
  </si>
  <si>
    <t>Julfa Supply Center 250</t>
  </si>
  <si>
    <t>julfa-supply-center-250@example.az</t>
  </si>
  <si>
    <t>C0251</t>
  </si>
  <si>
    <t>Khirdalan Retail Ltd 251</t>
  </si>
  <si>
    <t>khirdalan-retail-ltd-251@example.az</t>
  </si>
  <si>
    <t>C0252</t>
  </si>
  <si>
    <t>Khirdalan Partners Plus 252</t>
  </si>
  <si>
    <t>khirdalan-partners-plus-252@example.az</t>
  </si>
  <si>
    <t>C0253</t>
  </si>
  <si>
    <t>Baku Logistics LLC</t>
  </si>
  <si>
    <t>baku-logistics-llc@example.az</t>
  </si>
  <si>
    <t>C0254</t>
  </si>
  <si>
    <t>Lerik Center Center 254</t>
  </si>
  <si>
    <t>lerik-center-center-254@example.az</t>
  </si>
  <si>
    <t>C0255</t>
  </si>
  <si>
    <t>Ganja Retail Co 255</t>
  </si>
  <si>
    <t>ganja-retail-co-255@example.az</t>
  </si>
  <si>
    <t>C0256</t>
  </si>
  <si>
    <t>Shusha Store Plus 256</t>
  </si>
  <si>
    <t>shusha-store-plus-256@example.az</t>
  </si>
  <si>
    <t>C0257</t>
  </si>
  <si>
    <t>Ganja Wholesale Ltd</t>
  </si>
  <si>
    <t>ganja-wholesale-ltd@example.az</t>
  </si>
  <si>
    <t>C0258</t>
  </si>
  <si>
    <t>Astara Hypermarket Center 258</t>
  </si>
  <si>
    <t>astara-hypermarket-center-258@example.az</t>
  </si>
  <si>
    <t>C0259</t>
  </si>
  <si>
    <t>Khirdalan Retail Ltd 259</t>
  </si>
  <si>
    <t>khirdalan-retail-ltd-259@example.az</t>
  </si>
  <si>
    <t>C0260</t>
  </si>
  <si>
    <t>Ganja Wholesale Plus 260</t>
  </si>
  <si>
    <t>ganja-wholesale-plus-260@example.az</t>
  </si>
  <si>
    <t>C0261</t>
  </si>
  <si>
    <t>Qusar Shop Hub</t>
  </si>
  <si>
    <t>qusar-shop-hub@example.az</t>
  </si>
  <si>
    <t>C0262</t>
  </si>
  <si>
    <t>Ganja Partners Center 262</t>
  </si>
  <si>
    <t>ganja-partners-center-262@example.az</t>
  </si>
  <si>
    <t>C0263</t>
  </si>
  <si>
    <t>Khirdalan Corporate LLC 263</t>
  </si>
  <si>
    <t>khirdalan-corporate-llc-263@example.az</t>
  </si>
  <si>
    <t>C0264</t>
  </si>
  <si>
    <t>Quba Wholesale Plus 264</t>
  </si>
  <si>
    <t>quba-wholesale-plus-264@example.az</t>
  </si>
  <si>
    <t>C0265</t>
  </si>
  <si>
    <t>Khirdalan Shop Ltd</t>
  </si>
  <si>
    <t>khirdalan-shop-ltd@example.az</t>
  </si>
  <si>
    <t>C0266</t>
  </si>
  <si>
    <t>Baku Grocery Center 266</t>
  </si>
  <si>
    <t>baku-grocery-center-266@example.az</t>
  </si>
  <si>
    <t>C0267</t>
  </si>
  <si>
    <t>Qakh HoReCa Ltd 267</t>
  </si>
  <si>
    <t>qakh-horeca-ltd-267@example.az</t>
  </si>
  <si>
    <t>C0268</t>
  </si>
  <si>
    <t>Khachmaz Center Plus 268</t>
  </si>
  <si>
    <t>khachmaz-center-plus-268@example.az</t>
  </si>
  <si>
    <t>C0269</t>
  </si>
  <si>
    <t>Baku Supply Hub</t>
  </si>
  <si>
    <t>baku-supply-hub@example.az</t>
  </si>
  <si>
    <t>C0270</t>
  </si>
  <si>
    <t>Barda Bazaar Center 270</t>
  </si>
  <si>
    <t>barda-bazaar-center-270@example.az</t>
  </si>
  <si>
    <t>C0271</t>
  </si>
  <si>
    <t>Baku Retail Ltd 271</t>
  </si>
  <si>
    <t>baku-retail-ltd-271@example.az</t>
  </si>
  <si>
    <t>C0272</t>
  </si>
  <si>
    <t>Sumqayit Market Plus 272</t>
  </si>
  <si>
    <t>sumqayit-market-plus-272@example.az</t>
  </si>
  <si>
    <t>C0273</t>
  </si>
  <si>
    <t>Naftalan Partners LLC</t>
  </si>
  <si>
    <t>naftalan-partners-llc@example.az</t>
  </si>
  <si>
    <t>C0274</t>
  </si>
  <si>
    <t>Lachin Partners Center 274</t>
  </si>
  <si>
    <t>lachin-partners-center-274@example.az</t>
  </si>
  <si>
    <t>C0275</t>
  </si>
  <si>
    <t>Sumqayit Retail Group 275</t>
  </si>
  <si>
    <t>sumqayit-retail-group-275@example.az</t>
  </si>
  <si>
    <t>C0276</t>
  </si>
  <si>
    <t>Quba Bazaar Plus 276</t>
  </si>
  <si>
    <t>quba-bazaar-plus-276@example.az</t>
  </si>
  <si>
    <t>C0277</t>
  </si>
  <si>
    <t>Lerik Bazaar Co</t>
  </si>
  <si>
    <t>lerik-bazaar-co@example.az</t>
  </si>
  <si>
    <t>C0278</t>
  </si>
  <si>
    <t>Khirdalan Wholesale Center 278</t>
  </si>
  <si>
    <t>khirdalan-wholesale-center-278@example.az</t>
  </si>
  <si>
    <t>C0279</t>
  </si>
  <si>
    <t>Lachin Retail LLC 279</t>
  </si>
  <si>
    <t>lachin-retail-llc-279@example.az</t>
  </si>
  <si>
    <t>C0280</t>
  </si>
  <si>
    <t>Lachin Trade House Plus 280</t>
  </si>
  <si>
    <t>lachin-trade-house-plus-280@example.az</t>
  </si>
  <si>
    <t>C0281</t>
  </si>
  <si>
    <t>Masalli Logistics Group</t>
  </si>
  <si>
    <t>masalli-logistics-group@example.az</t>
  </si>
  <si>
    <t>C0282</t>
  </si>
  <si>
    <t>Quba Wholesale Center 282</t>
  </si>
  <si>
    <t>quba-wholesale-center-282@example.az</t>
  </si>
  <si>
    <t>C0283</t>
  </si>
  <si>
    <t>Qusar Distributor Co 283</t>
  </si>
  <si>
    <t>qusar-distributor-co-283@example.az</t>
  </si>
  <si>
    <t>C0284</t>
  </si>
  <si>
    <t>Sumqayit Commerce Plus 284</t>
  </si>
  <si>
    <t>sumqayit-commerce-plus-284@example.az</t>
  </si>
  <si>
    <t>C0285</t>
  </si>
  <si>
    <t>Sumqayit Shop MMC</t>
  </si>
  <si>
    <t>sumqayit-shop-mmc@example.az</t>
  </si>
  <si>
    <t>C0286</t>
  </si>
  <si>
    <t>Quba Hypermarket Center 286</t>
  </si>
  <si>
    <t>quba-hypermarket-center-286@example.az</t>
  </si>
  <si>
    <t>C0287</t>
  </si>
  <si>
    <t>Imishli Wholesale Group 287</t>
  </si>
  <si>
    <t>imishli-wholesale-group-287@example.az</t>
  </si>
  <si>
    <t>C0288</t>
  </si>
  <si>
    <t>Khachmaz Wholesale Plus 288</t>
  </si>
  <si>
    <t>khachmaz-wholesale-plus-288@example.az</t>
  </si>
  <si>
    <t>C0289</t>
  </si>
  <si>
    <t>Baku Mini Market MMC</t>
  </si>
  <si>
    <t>baku-mini-market-mmc@example.az</t>
  </si>
  <si>
    <t>C0290</t>
  </si>
  <si>
    <t>Dashkasan Market Center 290</t>
  </si>
  <si>
    <t>dashkasan-market-center-290@example.az</t>
  </si>
  <si>
    <t>C0291</t>
  </si>
  <si>
    <t>Sumqayit Wholesale Ltd 291</t>
  </si>
  <si>
    <t>sumqayit-wholesale-ltd-291@example.az</t>
  </si>
  <si>
    <t>C0292</t>
  </si>
  <si>
    <t>Ganja Distribution Plus 292</t>
  </si>
  <si>
    <t>ganja-distribution-plus-292@example.az</t>
  </si>
  <si>
    <t>C0293</t>
  </si>
  <si>
    <t>Lankaran Foods Hub</t>
  </si>
  <si>
    <t>lankaran-foods-hub@example.az</t>
  </si>
  <si>
    <t>C0294</t>
  </si>
  <si>
    <t>Masalli Commerce Center 294</t>
  </si>
  <si>
    <t>masalli-commerce-center-294@example.az</t>
  </si>
  <si>
    <t>C0295</t>
  </si>
  <si>
    <t>Qakh Wholesale Co 295</t>
  </si>
  <si>
    <t>qakh-wholesale-co-295@example.az</t>
  </si>
  <si>
    <t>C0296</t>
  </si>
  <si>
    <t>Ganja Grocery Plus 296</t>
  </si>
  <si>
    <t>ganja-grocery-plus-296@example.az</t>
  </si>
  <si>
    <t>C0297</t>
  </si>
  <si>
    <t>Baku Point Group</t>
  </si>
  <si>
    <t>baku-point-group@example.az</t>
  </si>
  <si>
    <t>C0298</t>
  </si>
  <si>
    <t>Fuzuli Store Center 298</t>
  </si>
  <si>
    <t>fuzuli-store-center-298@example.az</t>
  </si>
  <si>
    <t>C0299</t>
  </si>
  <si>
    <t>Shirvan Wholesale Co 299</t>
  </si>
  <si>
    <t>shirvan-wholesale-co-299@example.az</t>
  </si>
  <si>
    <t>C0300</t>
  </si>
  <si>
    <t>Dashkasan Center Plus 300</t>
  </si>
  <si>
    <t>dashkasan-center-plus-300@example.az</t>
  </si>
  <si>
    <t>C0301</t>
  </si>
  <si>
    <t>Naftalan Bazaar Ltd</t>
  </si>
  <si>
    <t>naftalan-bazaar-ltd@example.az</t>
  </si>
  <si>
    <t>C0302</t>
  </si>
  <si>
    <t>Shabran Point Center 302</t>
  </si>
  <si>
    <t>shabran-point-center-302@example.az</t>
  </si>
  <si>
    <t>C0303</t>
  </si>
  <si>
    <t>Khirdalan Retail LLC 303</t>
  </si>
  <si>
    <t>khirdalan-retail-llc-303@example.az</t>
  </si>
  <si>
    <t>C0304</t>
  </si>
  <si>
    <t>Qakh Supply Plus 304</t>
  </si>
  <si>
    <t>qakh-supply-plus-304@example.az</t>
  </si>
  <si>
    <t>C0305</t>
  </si>
  <si>
    <t>Sumqayit Supply Co</t>
  </si>
  <si>
    <t>sumqayit-supply-co@example.az</t>
  </si>
  <si>
    <t>C0306</t>
  </si>
  <si>
    <t>Barda Market Center 306</t>
  </si>
  <si>
    <t>barda-market-center-306@example.az</t>
  </si>
  <si>
    <t>C0307</t>
  </si>
  <si>
    <t>Fuzuli Wholesale Hub 307</t>
  </si>
  <si>
    <t>fuzuli-wholesale-hub-307@example.az</t>
  </si>
  <si>
    <t>C0308</t>
  </si>
  <si>
    <t>Yevlakh Hypermarket Plus 308</t>
  </si>
  <si>
    <t>yevlakh-hypermarket-plus-308@example.az</t>
  </si>
  <si>
    <t>C0309</t>
  </si>
  <si>
    <t>Qusar Outlet Hub</t>
  </si>
  <si>
    <t>qusar-outlet-hub@example.az</t>
  </si>
  <si>
    <t>C0310</t>
  </si>
  <si>
    <t>Nakhchivan Distribution Center 310</t>
  </si>
  <si>
    <t>nakhchivan-distribution-center-310@example.az</t>
  </si>
  <si>
    <t>C0311</t>
  </si>
  <si>
    <t>Baku Retail LLC 311</t>
  </si>
  <si>
    <t>baku-retail-llc-311@example.az</t>
  </si>
  <si>
    <t>C0312</t>
  </si>
  <si>
    <t>Naftalan Store Plus 312</t>
  </si>
  <si>
    <t>naftalan-store-plus-312@example.az</t>
  </si>
  <si>
    <t>C0313</t>
  </si>
  <si>
    <t>Baku Commerce MMC 313</t>
  </si>
  <si>
    <t>baku-commerce-mmc-313@example.az</t>
  </si>
  <si>
    <t>C0314</t>
  </si>
  <si>
    <t>Mingachevir Logistics Center 314</t>
  </si>
  <si>
    <t>mingachevir-logistics-center-314@example.az</t>
  </si>
  <si>
    <t>C0315</t>
  </si>
  <si>
    <t>Sheki Retail MMC 315</t>
  </si>
  <si>
    <t>sheki-retail-mmc-315@example.az</t>
  </si>
  <si>
    <t>C0316</t>
  </si>
  <si>
    <t>Masalli Supply Plus 316</t>
  </si>
  <si>
    <t>masalli-supply-plus-316@example.az</t>
  </si>
  <si>
    <t>C0317</t>
  </si>
  <si>
    <t>Sharur Center LLC</t>
  </si>
  <si>
    <t>sharur-center-llc@example.az</t>
  </si>
  <si>
    <t>C0318</t>
  </si>
  <si>
    <t>Baku Retail Center 318</t>
  </si>
  <si>
    <t>baku-retail-center-318@example.az</t>
  </si>
  <si>
    <t>C0319</t>
  </si>
  <si>
    <t>Baku Retail Ltd 319</t>
  </si>
  <si>
    <t>baku-retail-ltd-319@example.az</t>
  </si>
  <si>
    <t>C0320</t>
  </si>
  <si>
    <t>Baku Shop Plus 320</t>
  </si>
  <si>
    <t>baku-shop-plus-320@example.az</t>
  </si>
  <si>
    <t>C0321</t>
  </si>
  <si>
    <t>Nakhchivan Center LLC</t>
  </si>
  <si>
    <t>nakhchivan-center-llc@example.az</t>
  </si>
  <si>
    <t>C0322</t>
  </si>
  <si>
    <t>Shabran Foods Center 322</t>
  </si>
  <si>
    <t>shabran-foods-center-322@example.az</t>
  </si>
  <si>
    <t>C0323</t>
  </si>
  <si>
    <t>Qakh Corporate Group 323</t>
  </si>
  <si>
    <t>qakh-corporate-group-323@example.az</t>
  </si>
  <si>
    <t>C0324</t>
  </si>
  <si>
    <t>Khachmaz Store Plus 324</t>
  </si>
  <si>
    <t>khachmaz-store-plus-324@example.az</t>
  </si>
  <si>
    <t>C0325</t>
  </si>
  <si>
    <t>Mingachevir Logistics Hub</t>
  </si>
  <si>
    <t>mingachevir-logistics-hub@example.az</t>
  </si>
  <si>
    <t>C0326</t>
  </si>
  <si>
    <t>Lankaran Shop Center 326</t>
  </si>
  <si>
    <t>lankaran-shop-center-326@example.az</t>
  </si>
  <si>
    <t>C0327</t>
  </si>
  <si>
    <t>Baku Retail MMC 327</t>
  </si>
  <si>
    <t>baku-retail-mmc-327@example.az</t>
  </si>
  <si>
    <t>C0328</t>
  </si>
  <si>
    <t>Dashkasan Mini Market Plus 328</t>
  </si>
  <si>
    <t>dashkasan-mini-market-plus-328@example.az</t>
  </si>
  <si>
    <t>C0329</t>
  </si>
  <si>
    <t>Qakh Partners Group</t>
  </si>
  <si>
    <t>qakh-partners-group@example.az</t>
  </si>
  <si>
    <t>C0330</t>
  </si>
  <si>
    <t>Sheki Point Center 330</t>
  </si>
  <si>
    <t>sheki-point-center-330@example.az</t>
  </si>
  <si>
    <t>C0331</t>
  </si>
  <si>
    <t>Barda HoReCa Group 331</t>
  </si>
  <si>
    <t>barda-horeca-group-331@example.az</t>
  </si>
  <si>
    <t>C0332</t>
  </si>
  <si>
    <t>Yevlakh Center Plus 332</t>
  </si>
  <si>
    <t>yevlakh-center-plus-332@example.az</t>
  </si>
  <si>
    <t>C0333</t>
  </si>
  <si>
    <t>Masalli Store LLC</t>
  </si>
  <si>
    <t>masalli-store-llc@example.az</t>
  </si>
  <si>
    <t>C0334</t>
  </si>
  <si>
    <t>Astara Outlet Center 334</t>
  </si>
  <si>
    <t>astara-outlet-center-334@example.az</t>
  </si>
  <si>
    <t>C0335</t>
  </si>
  <si>
    <t>Khirdalan Corporate Group 335</t>
  </si>
  <si>
    <t>khirdalan-corporate-group-335@example.az</t>
  </si>
  <si>
    <t>C0336</t>
  </si>
  <si>
    <t>Shusha Partners Plus 336</t>
  </si>
  <si>
    <t>shusha-partners-plus-336@example.az</t>
  </si>
  <si>
    <t>C0337</t>
  </si>
  <si>
    <t>Shirvan Foods MMC</t>
  </si>
  <si>
    <t>shirvan-foods-mmc@example.az</t>
  </si>
  <si>
    <t>C0338</t>
  </si>
  <si>
    <t>Qakh Mini Market Center 338</t>
  </si>
  <si>
    <t>qakh-mini-market-center-338@example.az</t>
  </si>
  <si>
    <t>C0339</t>
  </si>
  <si>
    <t>Zagatala Retail Ltd 339</t>
  </si>
  <si>
    <t>zagatala-retail-ltd-339@example.az</t>
  </si>
  <si>
    <t>C0340</t>
  </si>
  <si>
    <t>Khirdalan Supply Plus 340</t>
  </si>
  <si>
    <t>khirdalan-supply-plus-340@example.az</t>
  </si>
  <si>
    <t>C0341</t>
  </si>
  <si>
    <t>Yevlakh Wholesale Co</t>
  </si>
  <si>
    <t>yevlakh-wholesale-co@example.az</t>
  </si>
  <si>
    <t>C0342</t>
  </si>
  <si>
    <t>Quba Store Center 342</t>
  </si>
  <si>
    <t>quba-store-center-342@example.az</t>
  </si>
  <si>
    <t>C0343</t>
  </si>
  <si>
    <t>Shirvan Corporate MMC 343</t>
  </si>
  <si>
    <t>shirvan-corporate-mmc-343@example.az</t>
  </si>
  <si>
    <t>C0344</t>
  </si>
  <si>
    <t>Astara Hypermarket Plus 344</t>
  </si>
  <si>
    <t>astara-hypermarket-plus-344@example.az</t>
  </si>
  <si>
    <t>C0345</t>
  </si>
  <si>
    <t>Naftalan Cash &amp; Carry MMC</t>
  </si>
  <si>
    <t>naftalan-cash-and-carry-mmc@example.az</t>
  </si>
  <si>
    <t>C0346</t>
  </si>
  <si>
    <t>Qusar Point Center 346</t>
  </si>
  <si>
    <t>qusar-point-center-346@example.az</t>
  </si>
  <si>
    <t>C0347</t>
  </si>
  <si>
    <t>Khirdalan Retail MMC 347</t>
  </si>
  <si>
    <t>khirdalan-retail-mmc-347@example.az</t>
  </si>
  <si>
    <t>C0348</t>
  </si>
  <si>
    <t>Sumqayit Outlet Plus 348</t>
  </si>
  <si>
    <t>sumqayit-outlet-plus-348@example.az</t>
  </si>
  <si>
    <t>C0349</t>
  </si>
  <si>
    <t>Sumqayit Point Hub</t>
  </si>
  <si>
    <t>sumqayit-point-hub@example.az</t>
  </si>
  <si>
    <t>C0350</t>
  </si>
  <si>
    <t>Khirdalan Logistics Center 350</t>
  </si>
  <si>
    <t>khirdalan-logistics-center-350@example.az</t>
  </si>
  <si>
    <t>C0351</t>
  </si>
  <si>
    <t>Lerik Retail Ltd 351</t>
  </si>
  <si>
    <t>lerik-retail-ltd-351@example.az</t>
  </si>
  <si>
    <t>C0352</t>
  </si>
  <si>
    <t>Lachin Mini Market Plus 352</t>
  </si>
  <si>
    <t>lachin-mini-market-plus-352@example.az</t>
  </si>
  <si>
    <t>C0353</t>
  </si>
  <si>
    <t>Fuzuli Retail Group</t>
  </si>
  <si>
    <t>fuzuli-retail-group@example.az</t>
  </si>
  <si>
    <t>C0354</t>
  </si>
  <si>
    <t>Qusar Partners Center 354</t>
  </si>
  <si>
    <t>qusar-partners-center-354@example.az</t>
  </si>
  <si>
    <t>C0355</t>
  </si>
  <si>
    <t>Lankaran Retail Hub 355</t>
  </si>
  <si>
    <t>lankaran-retail-hub-355@example.az</t>
  </si>
  <si>
    <t>C0356</t>
  </si>
  <si>
    <t>Shabran Trade House Plus 356</t>
  </si>
  <si>
    <t>shabran-trade-house-plus-356@example.az</t>
  </si>
  <si>
    <t>C0357</t>
  </si>
  <si>
    <t>Balakan Trade House MMC</t>
  </si>
  <si>
    <t>balakan-trade-house-mmc@example.az</t>
  </si>
  <si>
    <t>C0358</t>
  </si>
  <si>
    <t>Julfa Center Center 358</t>
  </si>
  <si>
    <t>julfa-center-center-358@example.az</t>
  </si>
  <si>
    <t>C0359</t>
  </si>
  <si>
    <t>Khirdalan Wholesale Ltd 359</t>
  </si>
  <si>
    <t>khirdalan-wholesale-ltd-359@example.az</t>
  </si>
  <si>
    <t>C0360</t>
  </si>
  <si>
    <t>Qusar Market Plus 360</t>
  </si>
  <si>
    <t>qusar-market-plus-360@example.az</t>
  </si>
  <si>
    <t>C0361</t>
  </si>
  <si>
    <t>Astara Cash &amp; Carry Ltd</t>
  </si>
  <si>
    <t>astara-cash-and-carry-ltd@example.az</t>
  </si>
  <si>
    <t>C0362</t>
  </si>
  <si>
    <t>Baku Cash &amp; Carry Center 362</t>
  </si>
  <si>
    <t>baku-cash-and-carry-center-362@example.az</t>
  </si>
  <si>
    <t>C0363</t>
  </si>
  <si>
    <t>Khirdalan Corporate LLC 363</t>
  </si>
  <si>
    <t>khirdalan-corporate-llc-363@example.az</t>
  </si>
  <si>
    <t>C0364</t>
  </si>
  <si>
    <t>Khirdalan Cash &amp; Carry Plus 364</t>
  </si>
  <si>
    <t>khirdalan-cash-and-carry-plus-364@example.az</t>
  </si>
  <si>
    <t>C0365</t>
  </si>
  <si>
    <t>Yevlakh Wholesale Group</t>
  </si>
  <si>
    <t>yevlakh-wholesale-group@example.az</t>
  </si>
  <si>
    <t>C0366</t>
  </si>
  <si>
    <t>Ganja Outlet Center 366</t>
  </si>
  <si>
    <t>ganja-outlet-center-366@example.az</t>
  </si>
  <si>
    <t>C0367</t>
  </si>
  <si>
    <t>Masalli Corporate Ltd 367</t>
  </si>
  <si>
    <t>masalli-corporate-ltd-367@example.az</t>
  </si>
  <si>
    <t>C0368</t>
  </si>
  <si>
    <t>Sumqayit Shop Plus 368</t>
  </si>
  <si>
    <t>sumqayit-shop-plus-368@example.az</t>
  </si>
  <si>
    <t>C0369</t>
  </si>
  <si>
    <t>Astara Trade House Ltd</t>
  </si>
  <si>
    <t>astara-trade-house-ltd@example.az</t>
  </si>
  <si>
    <t>C0370</t>
  </si>
  <si>
    <t>Mingachevir Wholesale Center 370</t>
  </si>
  <si>
    <t>mingachevir-wholesale-center-370@example.az</t>
  </si>
  <si>
    <t>C0371</t>
  </si>
  <si>
    <t>Lerik Wholesale LLC 371</t>
  </si>
  <si>
    <t>lerik-wholesale-llc-371@example.az</t>
  </si>
  <si>
    <t>C0372</t>
  </si>
  <si>
    <t>Sheki Supply Plus 372</t>
  </si>
  <si>
    <t>sheki-supply-plus-372@example.az</t>
  </si>
  <si>
    <t>C0373</t>
  </si>
  <si>
    <t>Zagatala Wholesale Hub</t>
  </si>
  <si>
    <t>zagatala-wholesale-hub@example.az</t>
  </si>
  <si>
    <t>C0374</t>
  </si>
  <si>
    <t>Sumqayit Mini Market Center 374</t>
  </si>
  <si>
    <t>sumqayit-mini-market-center-374@example.az</t>
  </si>
  <si>
    <t>C0375</t>
  </si>
  <si>
    <t>Dashkasan Distributor MMC 375</t>
  </si>
  <si>
    <t>dashkasan-distributor-mmc-375@example.az</t>
  </si>
  <si>
    <t>C0376</t>
  </si>
  <si>
    <t>Astara Trade House Plus 376</t>
  </si>
  <si>
    <t>astara-trade-house-plus-376@example.az</t>
  </si>
  <si>
    <t>C0377</t>
  </si>
  <si>
    <t>Ganja Shop Ltd</t>
  </si>
  <si>
    <t>ganja-shop-ltd@example.az</t>
  </si>
  <si>
    <t>C0378</t>
  </si>
  <si>
    <t>Julfa Grocery Center 378</t>
  </si>
  <si>
    <t>julfa-grocery-center-378@example.az</t>
  </si>
  <si>
    <t>C0379</t>
  </si>
  <si>
    <t>Naftalan Corporate Hub 379</t>
  </si>
  <si>
    <t>naftalan-corporate-hub-379@example.az</t>
  </si>
  <si>
    <t>C0380</t>
  </si>
  <si>
    <t>Zagatala Foods Plus 380</t>
  </si>
  <si>
    <t>zagatala-foods-plus-380@example.az</t>
  </si>
  <si>
    <t>C0381</t>
  </si>
  <si>
    <t>Khirdalan Wholesale LLC</t>
  </si>
  <si>
    <t>khirdalan-wholesale-llc@example.az</t>
  </si>
  <si>
    <t>C0382</t>
  </si>
  <si>
    <t>Shusha Distribution Center 382</t>
  </si>
  <si>
    <t>shusha-distribution-center-382@example.az</t>
  </si>
  <si>
    <t>C0383</t>
  </si>
  <si>
    <t>Sumqayit Wholesale Hub 383</t>
  </si>
  <si>
    <t>sumqayit-wholesale-hub-383@example.az</t>
  </si>
  <si>
    <t>C0384</t>
  </si>
  <si>
    <t>Yevlakh Commerce Plus 384</t>
  </si>
  <si>
    <t>yevlakh-commerce-plus-384@example.az</t>
  </si>
  <si>
    <t>C0385</t>
  </si>
  <si>
    <t>Baku Logistics Hub</t>
  </si>
  <si>
    <t>baku-logistics-hub@example.az</t>
  </si>
  <si>
    <t>C0386</t>
  </si>
  <si>
    <t>Sheki Retail Center 386</t>
  </si>
  <si>
    <t>sheki-retail-center-386@example.az</t>
  </si>
  <si>
    <t>C0387</t>
  </si>
  <si>
    <t>Sharur Wholesale MMC 387</t>
  </si>
  <si>
    <t>sharur-wholesale-mmc-387@example.az</t>
  </si>
  <si>
    <t>C0388</t>
  </si>
  <si>
    <t>Lachin Wholesale Plus 388</t>
  </si>
  <si>
    <t>lachin-wholesale-plus-388@example.az</t>
  </si>
  <si>
    <t>C0389</t>
  </si>
  <si>
    <t>Sumqayit Trade House Ltd</t>
  </si>
  <si>
    <t>sumqayit-trade-house-ltd@example.az</t>
  </si>
  <si>
    <t>C0390</t>
  </si>
  <si>
    <t>Khirdalan Retail Center 390</t>
  </si>
  <si>
    <t>khirdalan-retail-center-390@example.az</t>
  </si>
  <si>
    <t>C0391</t>
  </si>
  <si>
    <t>Yevlakh Retail Hub 391</t>
  </si>
  <si>
    <t>yevlakh-retail-hub-391@example.az</t>
  </si>
  <si>
    <t>C0392</t>
  </si>
  <si>
    <t>Shabran Bazaar Plus 392</t>
  </si>
  <si>
    <t>shabran-bazaar-plus-392@example.az</t>
  </si>
  <si>
    <t>C0393</t>
  </si>
  <si>
    <t>Khirdalan Grocery Ltd</t>
  </si>
  <si>
    <t>khirdalan-grocery-ltd@example.az</t>
  </si>
  <si>
    <t>C0394</t>
  </si>
  <si>
    <t>Barda Distribution Center 394</t>
  </si>
  <si>
    <t>barda-distribution-center-394@example.az</t>
  </si>
  <si>
    <t>C0395</t>
  </si>
  <si>
    <t>Khirdalan Retail Co 395</t>
  </si>
  <si>
    <t>khirdalan-retail-co-395@example.az</t>
  </si>
  <si>
    <t>C0396</t>
  </si>
  <si>
    <t>Sumqayit Point Plus 396</t>
  </si>
  <si>
    <t>sumqayit-point-plus-396@example.az</t>
  </si>
  <si>
    <t>C0397</t>
  </si>
  <si>
    <t>Imishli Supply Hub</t>
  </si>
  <si>
    <t>imishli-supply-hub@example.az</t>
  </si>
  <si>
    <t>C0398</t>
  </si>
  <si>
    <t>Ganja Mini Market Center 398</t>
  </si>
  <si>
    <t>ganja-mini-market-center-398@example.az</t>
  </si>
  <si>
    <t>C0399</t>
  </si>
  <si>
    <t>Baku HoReCa Ltd 399</t>
  </si>
  <si>
    <t>baku-horeca-ltd-399@example.az</t>
  </si>
  <si>
    <t>C0400</t>
  </si>
  <si>
    <t>Lankaran Shop Plus 400</t>
  </si>
  <si>
    <t>lankaran-shop-plus-400@example.az</t>
  </si>
  <si>
    <t>C0401</t>
  </si>
  <si>
    <t>Baku Commerce Co 401</t>
  </si>
  <si>
    <t>baku-commerce-co-401@example.az</t>
  </si>
  <si>
    <t>C0402</t>
  </si>
  <si>
    <t>Baku Logistics Center 402</t>
  </si>
  <si>
    <t>baku-logistics-center-402@example.az</t>
  </si>
  <si>
    <t>C0403</t>
  </si>
  <si>
    <t>Barda Wholesale Hub 403</t>
  </si>
  <si>
    <t>barda-wholesale-hub-403@example.az</t>
  </si>
  <si>
    <t>C0404</t>
  </si>
  <si>
    <t>Balakan Bazaar Plus 404</t>
  </si>
  <si>
    <t>balakan-bazaar-plus-404@example.az</t>
  </si>
  <si>
    <t>C0405</t>
  </si>
  <si>
    <t>Masalli Trade House Group</t>
  </si>
  <si>
    <t>masalli-trade-house-group@example.az</t>
  </si>
  <si>
    <t>C0406</t>
  </si>
  <si>
    <t>Ganja Distribution Center 406</t>
  </si>
  <si>
    <t>ganja-distribution-center-406@example.az</t>
  </si>
  <si>
    <t>C0407</t>
  </si>
  <si>
    <t>Nakhchivan Retail LLC 407</t>
  </si>
  <si>
    <t>nakhchivan-retail-llc-407@example.az</t>
  </si>
  <si>
    <t>C0408</t>
  </si>
  <si>
    <t>Barda Point Plus 408</t>
  </si>
  <si>
    <t>barda-point-plus-408@example.az</t>
  </si>
  <si>
    <t>C0409</t>
  </si>
  <si>
    <t>Sharur Partners LLC</t>
  </si>
  <si>
    <t>sharur-partners-llc@example.az</t>
  </si>
  <si>
    <t>C0410</t>
  </si>
  <si>
    <t>Sumqayit Logistics Center 410</t>
  </si>
  <si>
    <t>sumqayit-logistics-center-410@example.az</t>
  </si>
  <si>
    <t>C0411</t>
  </si>
  <si>
    <t>Lachin Retail Group 411</t>
  </si>
  <si>
    <t>lachin-retail-group-411@example.az</t>
  </si>
  <si>
    <t>C0412</t>
  </si>
  <si>
    <t>Dashkasan Point Plus 412</t>
  </si>
  <si>
    <t>dashkasan-point-plus-412@example.az</t>
  </si>
  <si>
    <t>C0413</t>
  </si>
  <si>
    <t>Sumqayit Shop Ltd</t>
  </si>
  <si>
    <t>sumqayit-shop-ltd@example.az</t>
  </si>
  <si>
    <t>C0414</t>
  </si>
  <si>
    <t>Aghdam Cash &amp; Carry Center 414</t>
  </si>
  <si>
    <t>aghdam-cash-and-carry-center-414@example.az</t>
  </si>
  <si>
    <t>C0415</t>
  </si>
  <si>
    <t>Khachmaz Retail Group 415</t>
  </si>
  <si>
    <t>khachmaz-retail-group-415@example.az</t>
  </si>
  <si>
    <t>C0416</t>
  </si>
  <si>
    <t>Barda Retail Plus 416</t>
  </si>
  <si>
    <t>barda-retail-plus-416@example.az</t>
  </si>
  <si>
    <t>C0417</t>
  </si>
  <si>
    <t>Sumqayit Retail Group</t>
  </si>
  <si>
    <t>sumqayit-retail-group@example.az</t>
  </si>
  <si>
    <t>C0418</t>
  </si>
  <si>
    <t>Dashkasan Wholesale Center 418</t>
  </si>
  <si>
    <t>dashkasan-wholesale-center-418@example.az</t>
  </si>
  <si>
    <t>C0419</t>
  </si>
  <si>
    <t>Naftalan Retail Co 419</t>
  </si>
  <si>
    <t>naftalan-retail-co-419@example.az</t>
  </si>
  <si>
    <t>C0420</t>
  </si>
  <si>
    <t>Qusar Trade House Plus 420</t>
  </si>
  <si>
    <t>qusar-trade-house-plus-420@example.az</t>
  </si>
  <si>
    <t>C0421</t>
  </si>
  <si>
    <t>Sumqayit Grocery Co</t>
  </si>
  <si>
    <t>sumqayit-grocery-co@example.az</t>
  </si>
  <si>
    <t>C0422</t>
  </si>
  <si>
    <t>Lachin Mini Market Center 422</t>
  </si>
  <si>
    <t>lachin-mini-market-center-422@example.az</t>
  </si>
  <si>
    <t>C0423</t>
  </si>
  <si>
    <t>Baku Retail MMC 423</t>
  </si>
  <si>
    <t>baku-retail-mmc-423@example.az</t>
  </si>
  <si>
    <t>C0424</t>
  </si>
  <si>
    <t>Khirdalan Hypermarket Plus 424</t>
  </si>
  <si>
    <t>khirdalan-hypermarket-plus-424@example.az</t>
  </si>
  <si>
    <t>C0425</t>
  </si>
  <si>
    <t>Baku Shop Ltd</t>
  </si>
  <si>
    <t>baku-shop-ltd@example.az</t>
  </si>
  <si>
    <t>C0426</t>
  </si>
  <si>
    <t>Khirdalan Outlet Center 426</t>
  </si>
  <si>
    <t>khirdalan-outlet-center-426@example.az</t>
  </si>
  <si>
    <t>C0427</t>
  </si>
  <si>
    <t>Imishli Retail LLC 427</t>
  </si>
  <si>
    <t>imishli-retail-llc-427@example.az</t>
  </si>
  <si>
    <t>C0428</t>
  </si>
  <si>
    <t>Dashkasan Shop Plus 428</t>
  </si>
  <si>
    <t>dashkasan-shop-plus-428@example.az</t>
  </si>
  <si>
    <t>C0429</t>
  </si>
  <si>
    <t>Lerik Partners Ltd</t>
  </si>
  <si>
    <t>lerik-partners-ltd@example.az</t>
  </si>
  <si>
    <t>C0430</t>
  </si>
  <si>
    <t>Qusar Commerce Center 430</t>
  </si>
  <si>
    <t>qusar-commerce-center-430@example.az</t>
  </si>
  <si>
    <t>C0431</t>
  </si>
  <si>
    <t>Baku Retail Hub 431</t>
  </si>
  <si>
    <t>baku-retail-hub-431@example.az</t>
  </si>
  <si>
    <t>C0432</t>
  </si>
  <si>
    <t>Shabran Retail Plus 432</t>
  </si>
  <si>
    <t>shabran-retail-plus-432@example.az</t>
  </si>
  <si>
    <t>C0433</t>
  </si>
  <si>
    <t>Khirdalan Center MMC</t>
  </si>
  <si>
    <t>khirdalan-center-mmc@example.az</t>
  </si>
  <si>
    <t>C0434</t>
  </si>
  <si>
    <t>Fuzuli Market Center 434</t>
  </si>
  <si>
    <t>fuzuli-market-center-434@example.az</t>
  </si>
  <si>
    <t>C0435</t>
  </si>
  <si>
    <t>Balakan Retail Hub 435</t>
  </si>
  <si>
    <t>balakan-retail-hub-435@example.az</t>
  </si>
  <si>
    <t>C0436</t>
  </si>
  <si>
    <t>Khachmaz Supply Plus 436</t>
  </si>
  <si>
    <t>khachmaz-supply-plus-436@example.az</t>
  </si>
  <si>
    <t>C0437</t>
  </si>
  <si>
    <t>Quba Mini Market Group</t>
  </si>
  <si>
    <t>quba-mini-market-group@example.az</t>
  </si>
  <si>
    <t>C0438</t>
  </si>
  <si>
    <t>Mingachevir Commerce Center 438</t>
  </si>
  <si>
    <t>mingachevir-commerce-center-438@example.az</t>
  </si>
  <si>
    <t>C0439</t>
  </si>
  <si>
    <t>Mingachevir Wholesale Ltd 439</t>
  </si>
  <si>
    <t>mingachevir-wholesale-ltd-439@example.az</t>
  </si>
  <si>
    <t>C0440</t>
  </si>
  <si>
    <t>Ganja Bazaar Plus 440</t>
  </si>
  <si>
    <t>ganja-bazaar-plus-440@example.az</t>
  </si>
  <si>
    <t>C0441</t>
  </si>
  <si>
    <t>Sumqayit Commerce LLC</t>
  </si>
  <si>
    <t>sumqayit-commerce-llc@example.az</t>
  </si>
  <si>
    <t>C0442</t>
  </si>
  <si>
    <t>Ganja Point Center 442</t>
  </si>
  <si>
    <t>ganja-point-center-442@example.az</t>
  </si>
  <si>
    <t>C0443</t>
  </si>
  <si>
    <t>Imishli Corporate Ltd 443</t>
  </si>
  <si>
    <t>imishli-corporate-ltd-443@example.az</t>
  </si>
  <si>
    <t>C0444</t>
  </si>
  <si>
    <t>Mingachevir Store Plus 444</t>
  </si>
  <si>
    <t>mingachevir-store-plus-444@example.az</t>
  </si>
  <si>
    <t>C0445</t>
  </si>
  <si>
    <t>Lerik Supply Co</t>
  </si>
  <si>
    <t>lerik-supply-co@example.az</t>
  </si>
  <si>
    <t>C0446</t>
  </si>
  <si>
    <t>Baku Shop Center 446</t>
  </si>
  <si>
    <t>baku-shop-center-446@example.az</t>
  </si>
  <si>
    <t>C0447</t>
  </si>
  <si>
    <t>Mingachevir Wholesale Ltd 447</t>
  </si>
  <si>
    <t>mingachevir-wholesale-ltd-447@example.az</t>
  </si>
  <si>
    <t>C0448</t>
  </si>
  <si>
    <t>Khirdalan Center Plus 448</t>
  </si>
  <si>
    <t>khirdalan-center-plus-448@example.az</t>
  </si>
  <si>
    <t>C0449</t>
  </si>
  <si>
    <t>Khirdalan Store LLC</t>
  </si>
  <si>
    <t>khirdalan-store-llc@example.az</t>
  </si>
  <si>
    <t>C0450</t>
  </si>
  <si>
    <t>Baku Partners Center 450</t>
  </si>
  <si>
    <t>baku-partners-center-450@example.az</t>
  </si>
  <si>
    <t>C0451</t>
  </si>
  <si>
    <t>Baku Wholesale Hub 451</t>
  </si>
  <si>
    <t>baku-wholesale-hub-451@example.az</t>
  </si>
  <si>
    <t>C0452</t>
  </si>
  <si>
    <t>Quba Grocery Plus 452</t>
  </si>
  <si>
    <t>quba-grocery-plus-452@example.az</t>
  </si>
  <si>
    <t>C0453</t>
  </si>
  <si>
    <t>Yevlakh Distribution Co</t>
  </si>
  <si>
    <t>yevlakh-distribution-co@example.az</t>
  </si>
  <si>
    <t>C0454</t>
  </si>
  <si>
    <t>Khirdalan Supply Center 454</t>
  </si>
  <si>
    <t>khirdalan-supply-center-454@example.az</t>
  </si>
  <si>
    <t>C0455</t>
  </si>
  <si>
    <t>Imishli Retail MMC 455</t>
  </si>
  <si>
    <t>imishli-retail-mmc-455@example.az</t>
  </si>
  <si>
    <t>C0456</t>
  </si>
  <si>
    <t>Zagatala Cash &amp; Carry Plus 456</t>
  </si>
  <si>
    <t>zagatala-cash-and-carry-plus-456@example.az</t>
  </si>
  <si>
    <t>C0457</t>
  </si>
  <si>
    <t>Qakh Center Co</t>
  </si>
  <si>
    <t>qakh-center-co@example.az</t>
  </si>
  <si>
    <t>C0458</t>
  </si>
  <si>
    <t>Yevlakh Commerce Center 458</t>
  </si>
  <si>
    <t>yevlakh-commerce-center-458@example.az</t>
  </si>
  <si>
    <t>C0459</t>
  </si>
  <si>
    <t>Masalli Retail MMC 459</t>
  </si>
  <si>
    <t>masalli-retail-mmc-459@example.az</t>
  </si>
  <si>
    <t>C0460</t>
  </si>
  <si>
    <t>Astara Grocery Plus 460</t>
  </si>
  <si>
    <t>astara-grocery-plus-460@example.az</t>
  </si>
  <si>
    <t>C0461</t>
  </si>
  <si>
    <t>Sumqayit Commerce Co</t>
  </si>
  <si>
    <t>sumqayit-commerce-co@example.az</t>
  </si>
  <si>
    <t>C0462</t>
  </si>
  <si>
    <t>Khirdalan Hypermarket Center 462</t>
  </si>
  <si>
    <t>khirdalan-hypermarket-center-462@example.az</t>
  </si>
  <si>
    <t>C0463</t>
  </si>
  <si>
    <t>Qusar Retail LLC 463</t>
  </si>
  <si>
    <t>qusar-retail-llc-463@example.az</t>
  </si>
  <si>
    <t>C0464</t>
  </si>
  <si>
    <t>Khirdalan Logistics Plus 464</t>
  </si>
  <si>
    <t>khirdalan-logistics-plus-464@example.az</t>
  </si>
  <si>
    <t>C0465</t>
  </si>
  <si>
    <t>Khirdalan Outlet Co</t>
  </si>
  <si>
    <t>khirdalan-outlet-co@example.az</t>
  </si>
  <si>
    <t>C0466</t>
  </si>
  <si>
    <t>Dashkasan Partners Center 466</t>
  </si>
  <si>
    <t>dashkasan-partners-center-466@example.az</t>
  </si>
  <si>
    <t>C0467</t>
  </si>
  <si>
    <t>Sumqayit Retail Co 467</t>
  </si>
  <si>
    <t>sumqayit-retail-co-467@example.az</t>
  </si>
  <si>
    <t>C0468</t>
  </si>
  <si>
    <t>Shirvan Grocery Plus 468</t>
  </si>
  <si>
    <t>shirvan-grocery-plus-468@example.az</t>
  </si>
  <si>
    <t>C0469</t>
  </si>
  <si>
    <t>Imishli Bazaar Group</t>
  </si>
  <si>
    <t>imishli-bazaar-group@example.az</t>
  </si>
  <si>
    <t>C0470</t>
  </si>
  <si>
    <t>Lankaran Point Center 470</t>
  </si>
  <si>
    <t>lankaran-point-center-470@example.az</t>
  </si>
  <si>
    <t>C0471</t>
  </si>
  <si>
    <t>Baku Retail MMC 471</t>
  </si>
  <si>
    <t>baku-retail-mmc-471@example.az</t>
  </si>
  <si>
    <t>C0472</t>
  </si>
  <si>
    <t>Qusar Market Plus 472</t>
  </si>
  <si>
    <t>qusar-market-plus-472@example.az</t>
  </si>
  <si>
    <t>C0473</t>
  </si>
  <si>
    <t>Shirvan Logistics Ltd</t>
  </si>
  <si>
    <t>shirvan-logistics-ltd@example.az</t>
  </si>
  <si>
    <t>C0474</t>
  </si>
  <si>
    <t>Naftalan Store Center 474</t>
  </si>
  <si>
    <t>naftalan-store-center-474@example.az</t>
  </si>
  <si>
    <t>C0475</t>
  </si>
  <si>
    <t>Khirdalan Distributor Hub 475</t>
  </si>
  <si>
    <t>khirdalan-distributor-hub-475@example.az</t>
  </si>
  <si>
    <t>C0476</t>
  </si>
  <si>
    <t>Naftalan Partners Plus 476</t>
  </si>
  <si>
    <t>naftalan-partners-plus-476@example.az</t>
  </si>
  <si>
    <t>C0477</t>
  </si>
  <si>
    <t>Baku Outlet Co</t>
  </si>
  <si>
    <t>baku-outlet-co@example.az</t>
  </si>
  <si>
    <t>C0478</t>
  </si>
  <si>
    <t>Dashkasan Shop Center 478</t>
  </si>
  <si>
    <t>dashkasan-shop-center-478@example.az</t>
  </si>
  <si>
    <t>C0479</t>
  </si>
  <si>
    <t>Baku Wholesale Ltd 479</t>
  </si>
  <si>
    <t>baku-wholesale-ltd-479@example.az</t>
  </si>
  <si>
    <t>C0480</t>
  </si>
  <si>
    <t>Sharur Mini Market Plus 480</t>
  </si>
  <si>
    <t>sharur-mini-market-plus-480@example.az</t>
  </si>
  <si>
    <t>C0481</t>
  </si>
  <si>
    <t>Lerik Point Ltd</t>
  </si>
  <si>
    <t>lerik-point-ltd@example.az</t>
  </si>
  <si>
    <t>C0482</t>
  </si>
  <si>
    <t>Astara Logistics Center 482</t>
  </si>
  <si>
    <t>astara-logistics-center-482@example.az</t>
  </si>
  <si>
    <t>C0483</t>
  </si>
  <si>
    <t>Naftalan Retail LLC 483</t>
  </si>
  <si>
    <t>naftalan-retail-llc-483@example.az</t>
  </si>
  <si>
    <t>C0484</t>
  </si>
  <si>
    <t>Fuzuli Foods Plus 484</t>
  </si>
  <si>
    <t>fuzuli-foods-plus-484@example.az</t>
  </si>
  <si>
    <t>C0485</t>
  </si>
  <si>
    <t>Imishli Point Co</t>
  </si>
  <si>
    <t>imishli-point-co@example.az</t>
  </si>
  <si>
    <t>C0486</t>
  </si>
  <si>
    <t>Yevlakh Logistics Center 486</t>
  </si>
  <si>
    <t>yevlakh-logistics-center-486@example.az</t>
  </si>
  <si>
    <t>C0487</t>
  </si>
  <si>
    <t>Shabran Retail MMC 487</t>
  </si>
  <si>
    <t>shabran-retail-mmc-487@example.az</t>
  </si>
  <si>
    <t>C0488</t>
  </si>
  <si>
    <t>Aghdam Outlet Plus 488</t>
  </si>
  <si>
    <t>aghdam-outlet-plus-488@example.az</t>
  </si>
  <si>
    <t>C0489</t>
  </si>
  <si>
    <t>Barda Bazaar Group</t>
  </si>
  <si>
    <t>barda-bazaar-group@example.az</t>
  </si>
  <si>
    <t>C0490</t>
  </si>
  <si>
    <t>Lankaran Store Center 490</t>
  </si>
  <si>
    <t>lankaran-store-center-490@example.az</t>
  </si>
  <si>
    <t>C0491</t>
  </si>
  <si>
    <t>Shusha Retail LLC 491</t>
  </si>
  <si>
    <t>shusha-retail-llc-491@example.az</t>
  </si>
  <si>
    <t>C0492</t>
  </si>
  <si>
    <t>Julfa Logistics Plus 492</t>
  </si>
  <si>
    <t>julfa-logistics-plus-492@example.az</t>
  </si>
  <si>
    <t>C0493</t>
  </si>
  <si>
    <t>Shabran Logistics MMC</t>
  </si>
  <si>
    <t>shabran-logistics-mmc@example.az</t>
  </si>
  <si>
    <t>C0494</t>
  </si>
  <si>
    <t>Qakh Distribution Center 494</t>
  </si>
  <si>
    <t>qakh-distribution-center-494@example.az</t>
  </si>
  <si>
    <t>C0495</t>
  </si>
  <si>
    <t>Shirvan Wholesale Hub 495</t>
  </si>
  <si>
    <t>shirvan-wholesale-hub-495@example.az</t>
  </si>
  <si>
    <t>C0496</t>
  </si>
  <si>
    <t>Lerik Cash &amp; Carry Plus 496</t>
  </si>
  <si>
    <t>lerik-cash-and-carry-plus-496@example.az</t>
  </si>
  <si>
    <t>C0497</t>
  </si>
  <si>
    <t>Yevlakh Foods LLC</t>
  </si>
  <si>
    <t>yevlakh-foods-llc@example.az</t>
  </si>
  <si>
    <t>C0498</t>
  </si>
  <si>
    <t>Dashkasan Foods Center 498</t>
  </si>
  <si>
    <t>dashkasan-foods-center-498@example.az</t>
  </si>
  <si>
    <t>C0499</t>
  </si>
  <si>
    <t>Sumqayit Corporate Group 499</t>
  </si>
  <si>
    <t>sumqayit-corporate-group-499@example.az</t>
  </si>
  <si>
    <t>C0500</t>
  </si>
  <si>
    <t>Qakh Grocery Plus 500</t>
  </si>
  <si>
    <t>qakh-grocery-plus-500@example.az</t>
  </si>
  <si>
    <t>C0501</t>
  </si>
  <si>
    <t>Baku Shop MMC</t>
  </si>
  <si>
    <t>baku-shop-mmc@example.az</t>
  </si>
  <si>
    <t>C0502</t>
  </si>
  <si>
    <t>Ganja Supply Center 502</t>
  </si>
  <si>
    <t>ganja-supply-center-502@example.az</t>
  </si>
  <si>
    <t>C0503</t>
  </si>
  <si>
    <t>Fuzuli Distributor Ltd 503</t>
  </si>
  <si>
    <t>fuzuli-distributor-ltd-503@example.az</t>
  </si>
  <si>
    <t>C0504</t>
  </si>
  <si>
    <t>Quba Logistics Plus 504</t>
  </si>
  <si>
    <t>quba-logistics-plus-504@example.az</t>
  </si>
  <si>
    <t>C0505</t>
  </si>
  <si>
    <t>Baku Retail Co</t>
  </si>
  <si>
    <t>baku-retail-co@example.az</t>
  </si>
  <si>
    <t>C0506</t>
  </si>
  <si>
    <t>Balakan Shop Center 506</t>
  </si>
  <si>
    <t>balakan-shop-center-506@example.az</t>
  </si>
  <si>
    <t>C0507</t>
  </si>
  <si>
    <t>Lerik Retail Hub 507</t>
  </si>
  <si>
    <t>lerik-retail-hub-507@example.az</t>
  </si>
  <si>
    <t>C0508</t>
  </si>
  <si>
    <t>Sumqayit Bazaar Plus 508</t>
  </si>
  <si>
    <t>sumqayit-bazaar-plus-508@example.az</t>
  </si>
  <si>
    <t>C0509</t>
  </si>
  <si>
    <t>Naftalan Distribution MMC</t>
  </si>
  <si>
    <t>naftalan-distribution-mmc@example.az</t>
  </si>
  <si>
    <t>C0510</t>
  </si>
  <si>
    <t>Naftalan Center Center 510</t>
  </si>
  <si>
    <t>naftalan-center-center-510@example.az</t>
  </si>
  <si>
    <t>C0511</t>
  </si>
  <si>
    <t>Khachmaz Retail Group 511</t>
  </si>
  <si>
    <t>khachmaz-retail-group-511@example.az</t>
  </si>
  <si>
    <t>C0512</t>
  </si>
  <si>
    <t>Sumqayit Store Plus 512</t>
  </si>
  <si>
    <t>sumqayit-store-plus-512@example.az</t>
  </si>
  <si>
    <t>C0513</t>
  </si>
  <si>
    <t>Masalli Market LLC</t>
  </si>
  <si>
    <t>masalli-market-llc@example.az</t>
  </si>
  <si>
    <t>C0514</t>
  </si>
  <si>
    <t>Fuzuli Cash &amp; Carry Center 514</t>
  </si>
  <si>
    <t>fuzuli-cash-and-carry-center-514@example.az</t>
  </si>
  <si>
    <t>C0515</t>
  </si>
  <si>
    <t>Baku Distributor Hub 515</t>
  </si>
  <si>
    <t>baku-distributor-hub-515@example.az</t>
  </si>
  <si>
    <t>C0516</t>
  </si>
  <si>
    <t>Baku Supply Plus 516</t>
  </si>
  <si>
    <t>baku-supply-plus-516@example.az</t>
  </si>
  <si>
    <t>C0517</t>
  </si>
  <si>
    <t>Khachmaz Outlet Co</t>
  </si>
  <si>
    <t>khachmaz-outlet-co@example.az</t>
  </si>
  <si>
    <t>C0518</t>
  </si>
  <si>
    <t>Dashkasan Center Center 518</t>
  </si>
  <si>
    <t>dashkasan-center-center-518@example.az</t>
  </si>
  <si>
    <t>C0519</t>
  </si>
  <si>
    <t>Baku Retail Ltd 519</t>
  </si>
  <si>
    <t>baku-retail-ltd-519@example.az</t>
  </si>
  <si>
    <t>C0520</t>
  </si>
  <si>
    <t>Ganja Distribution Plus 520</t>
  </si>
  <si>
    <t>ganja-distribution-plus-520@example.az</t>
  </si>
  <si>
    <t>C0521</t>
  </si>
  <si>
    <t>Sumqayit Outlet Hub</t>
  </si>
  <si>
    <t>sumqayit-outlet-hub@example.az</t>
  </si>
  <si>
    <t>C0522</t>
  </si>
  <si>
    <t>Khirdalan Cash &amp; Carry Center 522</t>
  </si>
  <si>
    <t>khirdalan-cash-and-carry-center-522@example.az</t>
  </si>
  <si>
    <t>C0523</t>
  </si>
  <si>
    <t>Khirdalan Corporate MMC 523</t>
  </si>
  <si>
    <t>khirdalan-corporate-mmc-523@example.az</t>
  </si>
  <si>
    <t>C0524</t>
  </si>
  <si>
    <t>Lankaran Commerce Plus 524</t>
  </si>
  <si>
    <t>lankaran-commerce-plus-524@example.az</t>
  </si>
  <si>
    <t>C0525</t>
  </si>
  <si>
    <t>Zagatala Wholesale Hub 525</t>
  </si>
  <si>
    <t>zagatala-wholesale-hub-525@example.az</t>
  </si>
  <si>
    <t>C0526</t>
  </si>
  <si>
    <t>Quba Foods Center 526</t>
  </si>
  <si>
    <t>quba-foods-center-526@example.az</t>
  </si>
  <si>
    <t>C0527</t>
  </si>
  <si>
    <t>Naftalan Wholesale LLC 527</t>
  </si>
  <si>
    <t>naftalan-wholesale-llc-527@example.az</t>
  </si>
  <si>
    <t>C0528</t>
  </si>
  <si>
    <t>Julfa Market Plus 528</t>
  </si>
  <si>
    <t>julfa-market-plus-528@example.az</t>
  </si>
  <si>
    <t>C0529</t>
  </si>
  <si>
    <t>Sumqayit Supply Ltd</t>
  </si>
  <si>
    <t>sumqayit-supply-ltd@example.az</t>
  </si>
  <si>
    <t>C0530</t>
  </si>
  <si>
    <t>Khirdalan Trade House Center 530</t>
  </si>
  <si>
    <t>khirdalan-trade-house-center-530@example.az</t>
  </si>
  <si>
    <t>C0531</t>
  </si>
  <si>
    <t>Astara Wholesale Group 531</t>
  </si>
  <si>
    <t>astara-wholesale-group-531@example.az</t>
  </si>
  <si>
    <t>C0532</t>
  </si>
  <si>
    <t>Shabran Mini Market Plus 532</t>
  </si>
  <si>
    <t>shabran-mini-market-plus-532@example.az</t>
  </si>
  <si>
    <t>C0533</t>
  </si>
  <si>
    <t>Imishli Retail Co</t>
  </si>
  <si>
    <t>imishli-retail-co@example.az</t>
  </si>
  <si>
    <t>C0534</t>
  </si>
  <si>
    <t>Khachmaz Point Center 534</t>
  </si>
  <si>
    <t>khachmaz-point-center-534@example.az</t>
  </si>
  <si>
    <t>C0535</t>
  </si>
  <si>
    <t>Sheki Retail LLC 535</t>
  </si>
  <si>
    <t>sheki-retail-llc-535@example.az</t>
  </si>
  <si>
    <t>C0536</t>
  </si>
  <si>
    <t>Naftalan Wholesale Plus 536</t>
  </si>
  <si>
    <t>naftalan-wholesale-plus-536@example.az</t>
  </si>
  <si>
    <t>C0537</t>
  </si>
  <si>
    <t>Yevlakh Wholesale MMC</t>
  </si>
  <si>
    <t>yevlakh-wholesale-mmc@example.az</t>
  </si>
  <si>
    <t>C0538</t>
  </si>
  <si>
    <t>Khirdalan Cash &amp; Carry Center 538</t>
  </si>
  <si>
    <t>khirdalan-cash-and-carry-center-538@example.az</t>
  </si>
  <si>
    <t>C0539</t>
  </si>
  <si>
    <t>Khirdalan Wholesale Group 539</t>
  </si>
  <si>
    <t>khirdalan-wholesale-group-539@example.az</t>
  </si>
  <si>
    <t>C0540</t>
  </si>
  <si>
    <t>Barda Foods Plus 540</t>
  </si>
  <si>
    <t>barda-foods-plus-540@example.az</t>
  </si>
  <si>
    <t>C0541</t>
  </si>
  <si>
    <t>Baku Foods Hub 541</t>
  </si>
  <si>
    <t>baku-foods-hub-541@example.az</t>
  </si>
  <si>
    <t>C0542</t>
  </si>
  <si>
    <t>Sumqayit Point Center 542</t>
  </si>
  <si>
    <t>sumqayit-point-center-542@example.az</t>
  </si>
  <si>
    <t>C0543</t>
  </si>
  <si>
    <t>Lerik Retail Co 543</t>
  </si>
  <si>
    <t>lerik-retail-co-543@example.az</t>
  </si>
  <si>
    <t>C0544</t>
  </si>
  <si>
    <t>Khachmaz Shop Plus 544</t>
  </si>
  <si>
    <t>khachmaz-shop-plus-544@example.az</t>
  </si>
  <si>
    <t>C0545</t>
  </si>
  <si>
    <t>Masalli Partners Hub</t>
  </si>
  <si>
    <t>masalli-partners-hub@example.az</t>
  </si>
  <si>
    <t>C0546</t>
  </si>
  <si>
    <t>Lankaran Cash &amp; Carry Center 546</t>
  </si>
  <si>
    <t>lankaran-cash-and-carry-center-546@example.az</t>
  </si>
  <si>
    <t>C0547</t>
  </si>
  <si>
    <t>Sharur Corporate Group 547</t>
  </si>
  <si>
    <t>sharur-corporate-group-547@example.az</t>
  </si>
  <si>
    <t>C0548</t>
  </si>
  <si>
    <t>Dashkasan Hypermarket Plus 548</t>
  </si>
  <si>
    <t>dashkasan-hypermarket-plus-548@example.az</t>
  </si>
  <si>
    <t>C0549</t>
  </si>
  <si>
    <t>Sumqayit Wholesale MMC</t>
  </si>
  <si>
    <t>sumqayit-wholesale-mmc@example.az</t>
  </si>
  <si>
    <t>C0550</t>
  </si>
  <si>
    <t>Zagatala Foods Center 550</t>
  </si>
  <si>
    <t>zagatala-foods-center-550@example.az</t>
  </si>
  <si>
    <t>C0551</t>
  </si>
  <si>
    <t>Baku Wholesale Hub 551</t>
  </si>
  <si>
    <t>baku-wholesale-hub-551@example.az</t>
  </si>
  <si>
    <t>C0552</t>
  </si>
  <si>
    <t>Khirdalan Trade House Plus 552</t>
  </si>
  <si>
    <t>khirdalan-trade-house-plus-552@example.az</t>
  </si>
  <si>
    <t>C0553</t>
  </si>
  <si>
    <t>Shabran Mini Market Hub</t>
  </si>
  <si>
    <t>shabran-mini-market-hub@example.az</t>
  </si>
  <si>
    <t>C0554</t>
  </si>
  <si>
    <t>Sumqayit Supply Center 554</t>
  </si>
  <si>
    <t>sumqayit-supply-center-554@example.az</t>
  </si>
  <si>
    <t>C0555</t>
  </si>
  <si>
    <t>Zagatala Retail LLC 555</t>
  </si>
  <si>
    <t>zagatala-retail-llc-555@example.az</t>
  </si>
  <si>
    <t>C0556</t>
  </si>
  <si>
    <t>Dashkasan Cash &amp; Carry Plus 556</t>
  </si>
  <si>
    <t>dashkasan-cash-and-carry-plus-556@example.az</t>
  </si>
  <si>
    <t>C0557</t>
  </si>
  <si>
    <t>Masalli Grocery MMC</t>
  </si>
  <si>
    <t>masalli-grocery-mmc@example.az</t>
  </si>
  <si>
    <t>C0558</t>
  </si>
  <si>
    <t>Khachmaz Logistics Center 558</t>
  </si>
  <si>
    <t>khachmaz-logistics-center-558@example.az</t>
  </si>
  <si>
    <t>C0559</t>
  </si>
  <si>
    <t>Mingachevir Retail Hub 559</t>
  </si>
  <si>
    <t>mingachevir-retail-hub-559@example.az</t>
  </si>
  <si>
    <t>C0560</t>
  </si>
  <si>
    <t>Yevlakh Point Plus 560</t>
  </si>
  <si>
    <t>yevlakh-point-plus-560@example.az</t>
  </si>
  <si>
    <t>C0561</t>
  </si>
  <si>
    <t>Mingachevir Point LLC</t>
  </si>
  <si>
    <t>mingachevir-point-llc@example.az</t>
  </si>
  <si>
    <t>C0562</t>
  </si>
  <si>
    <t>Yevlakh Outlet Center 562</t>
  </si>
  <si>
    <t>yevlakh-outlet-center-562@example.az</t>
  </si>
  <si>
    <t>C0563</t>
  </si>
  <si>
    <t>Baku Retail Ltd 563</t>
  </si>
  <si>
    <t>baku-retail-ltd-563@example.az</t>
  </si>
  <si>
    <t>C0564</t>
  </si>
  <si>
    <t>Baku Partners Plus 564</t>
  </si>
  <si>
    <t>baku-partners-plus-564@example.az</t>
  </si>
  <si>
    <t>C0565</t>
  </si>
  <si>
    <t>Lerik Retail Group</t>
  </si>
  <si>
    <t>lerik-retail-group@example.az</t>
  </si>
  <si>
    <t>C0566</t>
  </si>
  <si>
    <t>Masalli Foods Center 566</t>
  </si>
  <si>
    <t>masalli-foods-center-566@example.az</t>
  </si>
  <si>
    <t>C0567</t>
  </si>
  <si>
    <t>Khirdalan Retail Co 567</t>
  </si>
  <si>
    <t>khirdalan-retail-co-567@example.az</t>
  </si>
  <si>
    <t>C0568</t>
  </si>
  <si>
    <t>Sheki Wholesale Plus 568</t>
  </si>
  <si>
    <t>sheki-wholesale-plus-568@example.az</t>
  </si>
  <si>
    <t>C0569</t>
  </si>
  <si>
    <t>Dashkasan Trade House Ltd</t>
  </si>
  <si>
    <t>dashkasan-trade-house-ltd@example.az</t>
  </si>
  <si>
    <t>C0570</t>
  </si>
  <si>
    <t>Shirvan Distribution Center 570</t>
  </si>
  <si>
    <t>shirvan-distribution-center-570@example.az</t>
  </si>
  <si>
    <t>C0571</t>
  </si>
  <si>
    <t>Qakh Wholesale MMC 571</t>
  </si>
  <si>
    <t>qakh-wholesale-mmc-571@example.az</t>
  </si>
  <si>
    <t>C0572</t>
  </si>
  <si>
    <t>Naftalan Store Plus 572</t>
  </si>
  <si>
    <t>naftalan-store-plus-572@example.az</t>
  </si>
  <si>
    <t>C0573</t>
  </si>
  <si>
    <t>Naftalan Retail LLC</t>
  </si>
  <si>
    <t>naftalan-retail-llc@example.az</t>
  </si>
  <si>
    <t>C0574</t>
  </si>
  <si>
    <t>Nakhchivan Market Center 574</t>
  </si>
  <si>
    <t>nakhchivan-market-center-574@example.az</t>
  </si>
  <si>
    <t>C0575</t>
  </si>
  <si>
    <t>Shirvan Retail Group 575</t>
  </si>
  <si>
    <t>shirvan-retail-group-575@example.az</t>
  </si>
  <si>
    <t>C0576</t>
  </si>
  <si>
    <t>Quba Distribution Plus 576</t>
  </si>
  <si>
    <t>quba-distribution-plus-576@example.az</t>
  </si>
  <si>
    <t>C0577</t>
  </si>
  <si>
    <t>Shabran Wholesale Co</t>
  </si>
  <si>
    <t>shabran-wholesale-co@example.az</t>
  </si>
  <si>
    <t>C0578</t>
  </si>
  <si>
    <t>Ganja Shop Center 578</t>
  </si>
  <si>
    <t>ganja-shop-center-578@example.az</t>
  </si>
  <si>
    <t>C0579</t>
  </si>
  <si>
    <t>Nakhchivan Retail MMC 579</t>
  </si>
  <si>
    <t>nakhchivan-retail-mmc-579@example.az</t>
  </si>
  <si>
    <t>C0580</t>
  </si>
  <si>
    <t>Baku Partners Plus 580</t>
  </si>
  <si>
    <t>baku-partners-plus-580@example.az</t>
  </si>
  <si>
    <t>C0581</t>
  </si>
  <si>
    <t>Sumqayit Bazaar LLC</t>
  </si>
  <si>
    <t>sumqayit-bazaar-llc@example.az</t>
  </si>
  <si>
    <t>C0582</t>
  </si>
  <si>
    <t>Imishli Bazaar Center 582</t>
  </si>
  <si>
    <t>imishli-bazaar-center-582@example.az</t>
  </si>
  <si>
    <t>C0583</t>
  </si>
  <si>
    <t>Khirdalan HoReCa Co 583</t>
  </si>
  <si>
    <t>khirdalan-horeca-co-583@example.az</t>
  </si>
  <si>
    <t>C0584</t>
  </si>
  <si>
    <t>Baku Supply Plus 584</t>
  </si>
  <si>
    <t>baku-supply-plus-584@example.az</t>
  </si>
  <si>
    <t>C0585</t>
  </si>
  <si>
    <t>Sumqayit Bazaar Ltd</t>
  </si>
  <si>
    <t>sumqayit-bazaar-ltd@example.az</t>
  </si>
  <si>
    <t>C0586</t>
  </si>
  <si>
    <t>Imishli Logistics Center 586</t>
  </si>
  <si>
    <t>imishli-logistics-center-586@example.az</t>
  </si>
  <si>
    <t>C0587</t>
  </si>
  <si>
    <t>Masalli Retail Ltd 587</t>
  </si>
  <si>
    <t>masalli-retail-ltd-587@example.az</t>
  </si>
  <si>
    <t>C0588</t>
  </si>
  <si>
    <t>Shirvan Partners Plus 588</t>
  </si>
  <si>
    <t>shirvan-partners-plus-588@example.az</t>
  </si>
  <si>
    <t>C0589</t>
  </si>
  <si>
    <t>Khirdalan Commerce Ltd</t>
  </si>
  <si>
    <t>khirdalan-commerce-ltd@example.az</t>
  </si>
  <si>
    <t>C0590</t>
  </si>
  <si>
    <t>Baku Grocery Center 590</t>
  </si>
  <si>
    <t>baku-grocery-center-590@example.az</t>
  </si>
  <si>
    <t>C0591</t>
  </si>
  <si>
    <t>Balakan Retail Hub 591</t>
  </si>
  <si>
    <t>balakan-retail-hub-591@example.az</t>
  </si>
  <si>
    <t>C0592</t>
  </si>
  <si>
    <t>Khirdalan Grocery Plus 592</t>
  </si>
  <si>
    <t>khirdalan-grocery-plus-592@example.az</t>
  </si>
  <si>
    <t>C0593</t>
  </si>
  <si>
    <t>Shirvan Bazaar Co</t>
  </si>
  <si>
    <t>shirvan-bazaar-co@example.az</t>
  </si>
  <si>
    <t>C0594</t>
  </si>
  <si>
    <t>Sheki Logistics Center 594</t>
  </si>
  <si>
    <t>sheki-logistics-center-594@example.az</t>
  </si>
  <si>
    <t>C0595</t>
  </si>
  <si>
    <t>Sheki Retail MMC 595</t>
  </si>
  <si>
    <t>sheki-retail-mmc-595@example.az</t>
  </si>
  <si>
    <t>C0596</t>
  </si>
  <si>
    <t>Ganja Hypermarket Plus 596</t>
  </si>
  <si>
    <t>ganja-hypermarket-plus-596@example.az</t>
  </si>
  <si>
    <t>C0597</t>
  </si>
  <si>
    <t>Quba Outlet LLC</t>
  </si>
  <si>
    <t>quba-outlet-llc@example.az</t>
  </si>
  <si>
    <t>C0598</t>
  </si>
  <si>
    <t>Quba Store Center 598</t>
  </si>
  <si>
    <t>quba-store-center-598@example.az</t>
  </si>
  <si>
    <t>C0599</t>
  </si>
  <si>
    <t>Quba Wholesale Co 599</t>
  </si>
  <si>
    <t>quba-wholesale-co-599@example.az</t>
  </si>
  <si>
    <t>C0600</t>
  </si>
  <si>
    <t>Dashkasan Cash &amp; Carry Plus 600</t>
  </si>
  <si>
    <t>dashkasan-cash-and-carry-plus-600@example.az</t>
  </si>
  <si>
    <t>C0601</t>
  </si>
  <si>
    <t>Sumqayit Retail Hub</t>
  </si>
  <si>
    <t>sumqayit-retail-hub@example.az</t>
  </si>
  <si>
    <t>C0602</t>
  </si>
  <si>
    <t>Dashkasan Store Center 602</t>
  </si>
  <si>
    <t>dashkasan-store-center-602@example.az</t>
  </si>
  <si>
    <t>C0603</t>
  </si>
  <si>
    <t>Sheki Retail Ltd 603</t>
  </si>
  <si>
    <t>sheki-retail-ltd-603@example.az</t>
  </si>
  <si>
    <t>C0604</t>
  </si>
  <si>
    <t>Quba Supply Plus 604</t>
  </si>
  <si>
    <t>quba-supply-plus-604@example.az</t>
  </si>
  <si>
    <t>C0605</t>
  </si>
  <si>
    <t>Sumqayit Foods Group</t>
  </si>
  <si>
    <t>sumqayit-foods-group@example.az</t>
  </si>
  <si>
    <t>C0606</t>
  </si>
  <si>
    <t>Zagatala Market Center 606</t>
  </si>
  <si>
    <t>zagatala-market-center-606@example.az</t>
  </si>
  <si>
    <t>C0607</t>
  </si>
  <si>
    <t>Nakhchivan Corporate Group 607</t>
  </si>
  <si>
    <t>nakhchivan-corporate-group-607@example.az</t>
  </si>
  <si>
    <t>C0608</t>
  </si>
  <si>
    <t>Qakh Grocery Plus 608</t>
  </si>
  <si>
    <t>qakh-grocery-plus-608@example.az</t>
  </si>
  <si>
    <t>C0609</t>
  </si>
  <si>
    <t>Dashkasan Store LLC</t>
  </si>
  <si>
    <t>dashkasan-store-llc@example.az</t>
  </si>
  <si>
    <t>C0610</t>
  </si>
  <si>
    <t>Yevlakh Foods Center 610</t>
  </si>
  <si>
    <t>yevlakh-foods-center-610@example.az</t>
  </si>
  <si>
    <t>C0611</t>
  </si>
  <si>
    <t>Aghdam Retail Co 611</t>
  </si>
  <si>
    <t>aghdam-retail-co-611@example.az</t>
  </si>
  <si>
    <t>C0612</t>
  </si>
  <si>
    <t>Sumqayit Market Plus 612</t>
  </si>
  <si>
    <t>sumqayit-market-plus-612@example.az</t>
  </si>
  <si>
    <t>C0613</t>
  </si>
  <si>
    <t>Barda Foods MMC</t>
  </si>
  <si>
    <t>barda-foods-mmc@example.az</t>
  </si>
  <si>
    <t>C0614</t>
  </si>
  <si>
    <t>Sharur Outlet Center 614</t>
  </si>
  <si>
    <t>sharur-outlet-center-614@example.az</t>
  </si>
  <si>
    <t>C0615</t>
  </si>
  <si>
    <t>Khirdalan Retail LLC 615</t>
  </si>
  <si>
    <t>khirdalan-retail-llc-615@example.az</t>
  </si>
  <si>
    <t>C0616</t>
  </si>
  <si>
    <t>Naftalan Distribution Plus 616</t>
  </si>
  <si>
    <t>naftalan-distribution-plus-616@example.az</t>
  </si>
  <si>
    <t>C0617</t>
  </si>
  <si>
    <t>Lerik Trade House Co</t>
  </si>
  <si>
    <t>lerik-trade-house-co@example.az</t>
  </si>
  <si>
    <t>C0618</t>
  </si>
  <si>
    <t>Fuzuli Commerce Center 618</t>
  </si>
  <si>
    <t>fuzuli-commerce-center-618@example.az</t>
  </si>
  <si>
    <t>C0619</t>
  </si>
  <si>
    <t>Dashkasan Distributor Hub 619</t>
  </si>
  <si>
    <t>dashkasan-distributor-hub-619@example.az</t>
  </si>
  <si>
    <t>C0620</t>
  </si>
  <si>
    <t>Khirdalan Wholesale Plus 620</t>
  </si>
  <si>
    <t>khirdalan-wholesale-plus-620@example.az</t>
  </si>
  <si>
    <t>C0621</t>
  </si>
  <si>
    <t>Sumqayit Logistics Ltd</t>
  </si>
  <si>
    <t>sumqayit-logistics-ltd@example.az</t>
  </si>
  <si>
    <t>C0622</t>
  </si>
  <si>
    <t>Balakan Wholesale Center 622</t>
  </si>
  <si>
    <t>balakan-wholesale-center-622@example.az</t>
  </si>
  <si>
    <t>C0623</t>
  </si>
  <si>
    <t>Dashkasan Retail Group 623</t>
  </si>
  <si>
    <t>dashkasan-retail-group-623@example.az</t>
  </si>
  <si>
    <t>C0624</t>
  </si>
  <si>
    <t>Baku Hypermarket Plus 624</t>
  </si>
  <si>
    <t>baku-hypermarket-plus-624@example.az</t>
  </si>
  <si>
    <t>C0625</t>
  </si>
  <si>
    <t>Zagatala Grocery Group</t>
  </si>
  <si>
    <t>zagatala-grocery-group@example.az</t>
  </si>
  <si>
    <t>C0626</t>
  </si>
  <si>
    <t>Masalli Retail Center 626</t>
  </si>
  <si>
    <t>masalli-retail-center-626@example.az</t>
  </si>
  <si>
    <t>C0627</t>
  </si>
  <si>
    <t>Khachmaz Wholesale Hub 627</t>
  </si>
  <si>
    <t>khachmaz-wholesale-hub-627@example.az</t>
  </si>
  <si>
    <t>C0628</t>
  </si>
  <si>
    <t>Sumqayit Logistics Plus 628</t>
  </si>
  <si>
    <t>sumqayit-logistics-plus-628@example.az</t>
  </si>
  <si>
    <t>C0629</t>
  </si>
  <si>
    <t>Khirdalan Retail Co</t>
  </si>
  <si>
    <t>khirdalan-retail-co@example.az</t>
  </si>
  <si>
    <t>C0630</t>
  </si>
  <si>
    <t>Khirdalan Wholesale Center 630</t>
  </si>
  <si>
    <t>khirdalan-wholesale-center-630@example.az</t>
  </si>
  <si>
    <t>C0631</t>
  </si>
  <si>
    <t>Masalli Corporate MMC 631</t>
  </si>
  <si>
    <t>masalli-corporate-mmc-631@example.az</t>
  </si>
  <si>
    <t>C0632</t>
  </si>
  <si>
    <t>Baku Cash &amp; Carry Plus 632</t>
  </si>
  <si>
    <t>baku-cash-and-carry-plus-632@example.az</t>
  </si>
  <si>
    <t>C0633</t>
  </si>
  <si>
    <t>Sheki Foods MMC</t>
  </si>
  <si>
    <t>sheki-foods-mmc@example.az</t>
  </si>
  <si>
    <t>C0634</t>
  </si>
  <si>
    <t>Qusar Retail Center 634</t>
  </si>
  <si>
    <t>qusar-retail-center-634@example.az</t>
  </si>
  <si>
    <t>C0635</t>
  </si>
  <si>
    <t>Ganja Retail MMC 635</t>
  </si>
  <si>
    <t>ganja-retail-mmc-635@example.az</t>
  </si>
  <si>
    <t>C0636</t>
  </si>
  <si>
    <t>Baku Retail Plus 636</t>
  </si>
  <si>
    <t>baku-retail-plus-636@example.az</t>
  </si>
  <si>
    <t>C0637</t>
  </si>
  <si>
    <t>Khirdalan Retail MMC</t>
  </si>
  <si>
    <t>khirdalan-retail-mmc@example.az</t>
  </si>
  <si>
    <t>C0638</t>
  </si>
  <si>
    <t>Mingachevir Shop Center 638</t>
  </si>
  <si>
    <t>mingachevir-shop-center-638@example.az</t>
  </si>
  <si>
    <t>C0639</t>
  </si>
  <si>
    <t>Sheki Retail LLC 639</t>
  </si>
  <si>
    <t>sheki-retail-llc-639@example.az</t>
  </si>
  <si>
    <t>C0640</t>
  </si>
  <si>
    <t>Sharur Partners Plus 640</t>
  </si>
  <si>
    <t>sharur-partners-plus-640@example.az</t>
  </si>
  <si>
    <t>C0641</t>
  </si>
  <si>
    <t>Sheki Shop Group</t>
  </si>
  <si>
    <t>sheki-shop-group@example.az</t>
  </si>
  <si>
    <t>C0642</t>
  </si>
  <si>
    <t>Sumqayit Foods Center 642</t>
  </si>
  <si>
    <t>sumqayit-foods-center-642@example.az</t>
  </si>
  <si>
    <t>C0643</t>
  </si>
  <si>
    <t>Sumqayit Retail Hub 643</t>
  </si>
  <si>
    <t>sumqayit-retail-hub-643@example.az</t>
  </si>
  <si>
    <t>C0644</t>
  </si>
  <si>
    <t>Masalli Shop Plus 644</t>
  </si>
  <si>
    <t>masalli-shop-plus-644@example.az</t>
  </si>
  <si>
    <t>C0645</t>
  </si>
  <si>
    <t>Lachin Commerce Group</t>
  </si>
  <si>
    <t>lachin-commerce-group@example.az</t>
  </si>
  <si>
    <t>C0646</t>
  </si>
  <si>
    <t>Naftalan Supply Center 646</t>
  </si>
  <si>
    <t>naftalan-supply-center-646@example.az</t>
  </si>
  <si>
    <t>C0647</t>
  </si>
  <si>
    <t>Sumqayit Retail Ltd 647</t>
  </si>
  <si>
    <t>sumqayit-retail-ltd-647@example.az</t>
  </si>
  <si>
    <t>C0648</t>
  </si>
  <si>
    <t>Barda Grocery Plus 648</t>
  </si>
  <si>
    <t>barda-grocery-plus-648@example.az</t>
  </si>
  <si>
    <t>C0649</t>
  </si>
  <si>
    <t>Sumqayit Mini Market Hub 649</t>
  </si>
  <si>
    <t>sumqayit-mini-market-hub-649@example.az</t>
  </si>
  <si>
    <t>C0650</t>
  </si>
  <si>
    <t>Sheki Center Center 650</t>
  </si>
  <si>
    <t>sheki-center-center-650@example.az</t>
  </si>
  <si>
    <t>C0651</t>
  </si>
  <si>
    <t>Imishli Corporate Hub 651</t>
  </si>
  <si>
    <t>imishli-corporate-hub-651@example.az</t>
  </si>
  <si>
    <t>C0652</t>
  </si>
  <si>
    <t>Sumqayit Bazaar Plus 652</t>
  </si>
  <si>
    <t>sumqayit-bazaar-plus-652@example.az</t>
  </si>
  <si>
    <t>C0653</t>
  </si>
  <si>
    <t>Qakh Store MMC</t>
  </si>
  <si>
    <t>qakh-store-mmc@example.az</t>
  </si>
  <si>
    <t>C0654</t>
  </si>
  <si>
    <t>Balakan Wholesale Center 654</t>
  </si>
  <si>
    <t>balakan-wholesale-center-654@example.az</t>
  </si>
  <si>
    <t>C0655</t>
  </si>
  <si>
    <t>Zagatala Retail Co 655</t>
  </si>
  <si>
    <t>zagatala-retail-co-655@example.az</t>
  </si>
  <si>
    <t>C0656</t>
  </si>
  <si>
    <t>Yevlakh Shop Plus 656</t>
  </si>
  <si>
    <t>yevlakh-shop-plus-656@example.az</t>
  </si>
  <si>
    <t>C0657</t>
  </si>
  <si>
    <t>Yevlakh Bazaar Ltd</t>
  </si>
  <si>
    <t>yevlakh-bazaar-ltd@example.az</t>
  </si>
  <si>
    <t>C0658</t>
  </si>
  <si>
    <t>Khirdalan Trade House Center 658</t>
  </si>
  <si>
    <t>khirdalan-trade-house-center-658@example.az</t>
  </si>
  <si>
    <t>C0659</t>
  </si>
  <si>
    <t>Sumqayit Retail Group 659</t>
  </si>
  <si>
    <t>sumqayit-retail-group-659@example.az</t>
  </si>
  <si>
    <t>C0660</t>
  </si>
  <si>
    <t>Masalli Partners Plus 660</t>
  </si>
  <si>
    <t>masalli-partners-plus-660@example.az</t>
  </si>
  <si>
    <t>C0661</t>
  </si>
  <si>
    <t>Naftalan Center LLC</t>
  </si>
  <si>
    <t>naftalan-center-llc@example.az</t>
  </si>
  <si>
    <t>C0662</t>
  </si>
  <si>
    <t>Sheki Hypermarket Center 662</t>
  </si>
  <si>
    <t>sheki-hypermarket-center-662@example.az</t>
  </si>
  <si>
    <t>C0663</t>
  </si>
  <si>
    <t>Quba Wholesale Ltd 663</t>
  </si>
  <si>
    <t>quba-wholesale-ltd-663@example.az</t>
  </si>
  <si>
    <t>C0664</t>
  </si>
  <si>
    <t>Zagatala Hypermarket Plus 664</t>
  </si>
  <si>
    <t>zagatala-hypermarket-plus-664@example.az</t>
  </si>
  <si>
    <t>C0665</t>
  </si>
  <si>
    <t>Sumqayit Logistics Group</t>
  </si>
  <si>
    <t>sumqayit-logistics-group@example.az</t>
  </si>
  <si>
    <t>C0666</t>
  </si>
  <si>
    <t>Astara Cash &amp; Carry Center 666</t>
  </si>
  <si>
    <t>astara-cash-and-carry-center-666@example.az</t>
  </si>
  <si>
    <t>C0667</t>
  </si>
  <si>
    <t>Masalli Retail Group 667</t>
  </si>
  <si>
    <t>masalli-retail-group-667@example.az</t>
  </si>
  <si>
    <t>C0668</t>
  </si>
  <si>
    <t>Barda Point Plus 668</t>
  </si>
  <si>
    <t>barda-point-plus-668@example.az</t>
  </si>
  <si>
    <t>C0669</t>
  </si>
  <si>
    <t>Baku Mini Market Ltd</t>
  </si>
  <si>
    <t>baku-mini-market-ltd@example.az</t>
  </si>
  <si>
    <t>C0670</t>
  </si>
  <si>
    <t>Mingachevir Market Center 670</t>
  </si>
  <si>
    <t>mingachevir-market-center-670@example.az</t>
  </si>
  <si>
    <t>C0671</t>
  </si>
  <si>
    <t>Mingachevir HoReCa MMC 671</t>
  </si>
  <si>
    <t>mingachevir-horeca-mmc-671@example.az</t>
  </si>
  <si>
    <t>C0672</t>
  </si>
  <si>
    <t>Shabran Retail Plus 672</t>
  </si>
  <si>
    <t>shabran-retail-plus-672@example.az</t>
  </si>
  <si>
    <t>C0673</t>
  </si>
  <si>
    <t>Fuzuli Trade House LLC</t>
  </si>
  <si>
    <t>fuzuli-trade-house-llc@example.az</t>
  </si>
  <si>
    <t>C0674</t>
  </si>
  <si>
    <t>Khachmaz Retail Center 674</t>
  </si>
  <si>
    <t>khachmaz-retail-center-674@example.az</t>
  </si>
  <si>
    <t>C0675</t>
  </si>
  <si>
    <t>Sheki Retail Ltd 675</t>
  </si>
  <si>
    <t>sheki-retail-ltd-675@example.az</t>
  </si>
  <si>
    <t>C0676</t>
  </si>
  <si>
    <t>Yevlakh Shop Plus 676</t>
  </si>
  <si>
    <t>yevlakh-shop-plus-676@example.az</t>
  </si>
  <si>
    <t>C0677</t>
  </si>
  <si>
    <t>Imishli Store Hub</t>
  </si>
  <si>
    <t>imishli-store-hub@example.az</t>
  </si>
  <si>
    <t>C0678</t>
  </si>
  <si>
    <t>Yevlakh Mini Market Center 678</t>
  </si>
  <si>
    <t>yevlakh-mini-market-center-678@example.az</t>
  </si>
  <si>
    <t>C0679</t>
  </si>
  <si>
    <t>Julfa Retail LLC 679</t>
  </si>
  <si>
    <t>julfa-retail-llc-679@example.az</t>
  </si>
  <si>
    <t>C0680</t>
  </si>
  <si>
    <t>Qusar Bazaar Plus 680</t>
  </si>
  <si>
    <t>qusar-bazaar-plus-680@example.az</t>
  </si>
  <si>
    <t>C0681</t>
  </si>
  <si>
    <t>Imishli Bazaar Co</t>
  </si>
  <si>
    <t>imishli-bazaar-co@example.az</t>
  </si>
  <si>
    <t>C0682</t>
  </si>
  <si>
    <t>Shirvan Commerce Center 682</t>
  </si>
  <si>
    <t>shirvan-commerce-center-682@example.az</t>
  </si>
  <si>
    <t>C0683</t>
  </si>
  <si>
    <t>Baku Retail Ltd 683</t>
  </si>
  <si>
    <t>baku-retail-ltd-683@example.az</t>
  </si>
  <si>
    <t>C0684</t>
  </si>
  <si>
    <t>Khirdalan Bazaar Plus 684</t>
  </si>
  <si>
    <t>khirdalan-bazaar-plus-684@example.az</t>
  </si>
  <si>
    <t>C0685</t>
  </si>
  <si>
    <t>Dashkasan Wholesale LLC</t>
  </si>
  <si>
    <t>dashkasan-wholesale-llc@example.az</t>
  </si>
  <si>
    <t>C0686</t>
  </si>
  <si>
    <t>Julfa Commerce Center 686</t>
  </si>
  <si>
    <t>julfa-commerce-center-686@example.az</t>
  </si>
  <si>
    <t>C0687</t>
  </si>
  <si>
    <t>Sumqayit Retail Hub 687</t>
  </si>
  <si>
    <t>sumqayit-retail-hub-687@example.az</t>
  </si>
  <si>
    <t>C0688</t>
  </si>
  <si>
    <t>Shabran Partners Plus 688</t>
  </si>
  <si>
    <t>shabran-partners-plus-688@example.az</t>
  </si>
  <si>
    <t>C0689</t>
  </si>
  <si>
    <t>Zagatala Hypermarket Hub</t>
  </si>
  <si>
    <t>zagatala-hypermarket-hub@example.az</t>
  </si>
  <si>
    <t>C0690</t>
  </si>
  <si>
    <t>Sumqayit Shop Center 690</t>
  </si>
  <si>
    <t>sumqayit-shop-center-690@example.az</t>
  </si>
  <si>
    <t>C0691</t>
  </si>
  <si>
    <t>Balakan HoReCa Hub 691</t>
  </si>
  <si>
    <t>balakan-horeca-hub-691@example.az</t>
  </si>
  <si>
    <t>C0692</t>
  </si>
  <si>
    <t>Khirdalan Point Plus 692</t>
  </si>
  <si>
    <t>khirdalan-point-plus-692@example.az</t>
  </si>
  <si>
    <t>C0693</t>
  </si>
  <si>
    <t>Khirdalan Hypermarket Group</t>
  </si>
  <si>
    <t>khirdalan-hypermarket-group@example.az</t>
  </si>
  <si>
    <t>C0694</t>
  </si>
  <si>
    <t>Khirdalan Foods Center 694</t>
  </si>
  <si>
    <t>khirdalan-foods-center-694@example.az</t>
  </si>
  <si>
    <t>C0695</t>
  </si>
  <si>
    <t>Baku Retail Hub 695</t>
  </si>
  <si>
    <t>baku-retail-hub-695@example.az</t>
  </si>
  <si>
    <t>C0696</t>
  </si>
  <si>
    <t>Julfa Supply Plus 696</t>
  </si>
  <si>
    <t>julfa-supply-plus-696@example.az</t>
  </si>
  <si>
    <t>C0697</t>
  </si>
  <si>
    <t>Shirvan Outlet MMC</t>
  </si>
  <si>
    <t>shirvan-outlet-mmc@example.az</t>
  </si>
  <si>
    <t>C0698</t>
  </si>
  <si>
    <t>Sumqayit Retail Center 698</t>
  </si>
  <si>
    <t>sumqayit-retail-center-698@example.az</t>
  </si>
  <si>
    <t>C0699</t>
  </si>
  <si>
    <t>Lachin Retail MMC 699</t>
  </si>
  <si>
    <t>lachin-retail-mmc-699@example.az</t>
  </si>
  <si>
    <t>C0700</t>
  </si>
  <si>
    <t>Khachmaz Wholesale Plus 700</t>
  </si>
  <si>
    <t>khachmaz-wholesale-plus-700@example.az</t>
  </si>
  <si>
    <t>C0701</t>
  </si>
  <si>
    <t>Astara Trade House LLC</t>
  </si>
  <si>
    <t>astara-trade-house-llc@example.az</t>
  </si>
  <si>
    <t>C0702</t>
  </si>
  <si>
    <t>Naftalan Retail Center 702</t>
  </si>
  <si>
    <t>naftalan-retail-center-702@example.az</t>
  </si>
  <si>
    <t>C0703</t>
  </si>
  <si>
    <t>Qakh Retail Ltd 703</t>
  </si>
  <si>
    <t>qakh-retail-ltd-703@example.az</t>
  </si>
  <si>
    <t>C0704</t>
  </si>
  <si>
    <t>Naftalan Hypermarket Plus 704</t>
  </si>
  <si>
    <t>naftalan-hypermarket-plus-704@example.az</t>
  </si>
  <si>
    <t>C0705</t>
  </si>
  <si>
    <t>Imishli Commerce MMC</t>
  </si>
  <si>
    <t>imishli-commerce-mmc@example.az</t>
  </si>
  <si>
    <t>C0706</t>
  </si>
  <si>
    <t>Baku Foods Center 706</t>
  </si>
  <si>
    <t>baku-foods-center-706@example.az</t>
  </si>
  <si>
    <t>C0707</t>
  </si>
  <si>
    <t>Yevlakh Distributor Hub 707</t>
  </si>
  <si>
    <t>yevlakh-distributor-hub-707@example.az</t>
  </si>
  <si>
    <t>C0708</t>
  </si>
  <si>
    <t>Sumqayit Bazaar Plus 708</t>
  </si>
  <si>
    <t>sumqayit-bazaar-plus-708@example.az</t>
  </si>
  <si>
    <t>C0709</t>
  </si>
  <si>
    <t>Khachmaz Bazaar MMC</t>
  </si>
  <si>
    <t>khachmaz-bazaar-mmc@example.az</t>
  </si>
  <si>
    <t>C0710</t>
  </si>
  <si>
    <t>Shirvan Logistics Center 710</t>
  </si>
  <si>
    <t>shirvan-logistics-center-710@example.az</t>
  </si>
  <si>
    <t>C0711</t>
  </si>
  <si>
    <t>Sumqayit Retail LLC 711</t>
  </si>
  <si>
    <t>sumqayit-retail-llc-711@example.az</t>
  </si>
  <si>
    <t>C0712</t>
  </si>
  <si>
    <t>Lankaran Bazaar Plus 712</t>
  </si>
  <si>
    <t>lankaran-bazaar-plus-712@example.az</t>
  </si>
  <si>
    <t>C0713</t>
  </si>
  <si>
    <t>Imishli Shop Ltd</t>
  </si>
  <si>
    <t>imishli-shop-ltd@example.az</t>
  </si>
  <si>
    <t>C0714</t>
  </si>
  <si>
    <t>Barda Store Center 714</t>
  </si>
  <si>
    <t>barda-store-center-714@example.az</t>
  </si>
  <si>
    <t>C0715</t>
  </si>
  <si>
    <t>Lerik Wholesale Ltd 715</t>
  </si>
  <si>
    <t>lerik-wholesale-ltd-715@example.az</t>
  </si>
  <si>
    <t>C0716</t>
  </si>
  <si>
    <t>Khirdalan Market Plus 716</t>
  </si>
  <si>
    <t>khirdalan-market-plus-716@example.az</t>
  </si>
  <si>
    <t>C0717</t>
  </si>
  <si>
    <t>Khirdalan Commerce Hub</t>
  </si>
  <si>
    <t>khirdalan-commerce-hub@example.az</t>
  </si>
  <si>
    <t>C0718</t>
  </si>
  <si>
    <t>Barda Foods Center 718</t>
  </si>
  <si>
    <t>barda-foods-center-718@example.az</t>
  </si>
  <si>
    <t>C0719</t>
  </si>
  <si>
    <t>Shirvan Corporate Hub 719</t>
  </si>
  <si>
    <t>shirvan-corporate-hub-719@example.az</t>
  </si>
  <si>
    <t>C0720</t>
  </si>
  <si>
    <t>Sumqayit Foods Plus 720</t>
  </si>
  <si>
    <t>sumqayit-foods-plus-720@example.az</t>
  </si>
  <si>
    <t>C0721</t>
  </si>
  <si>
    <t>Qakh Distribution Ltd</t>
  </si>
  <si>
    <t>qakh-distribution-ltd@example.az</t>
  </si>
  <si>
    <t>C0722</t>
  </si>
  <si>
    <t>Khirdalan Wholesale Center 722</t>
  </si>
  <si>
    <t>khirdalan-wholesale-center-722@example.az</t>
  </si>
  <si>
    <t>C0723</t>
  </si>
  <si>
    <t>Qakh Retail LLC 723</t>
  </si>
  <si>
    <t>qakh-retail-llc-723@example.az</t>
  </si>
  <si>
    <t>C0724</t>
  </si>
  <si>
    <t>Balakan Retail Plus 724</t>
  </si>
  <si>
    <t>balakan-retail-plus-724@example.az</t>
  </si>
  <si>
    <t>C0725</t>
  </si>
  <si>
    <t>Qakh Hypermarket Hub</t>
  </si>
  <si>
    <t>qakh-hypermarket-hub@example.az</t>
  </si>
  <si>
    <t>C0726</t>
  </si>
  <si>
    <t>Balakan Hypermarket Center 726</t>
  </si>
  <si>
    <t>balakan-hypermarket-center-726@example.az</t>
  </si>
  <si>
    <t>C0727</t>
  </si>
  <si>
    <t>Khachmaz Wholesale Hub 727</t>
  </si>
  <si>
    <t>khachmaz-wholesale-hub-727@example.az</t>
  </si>
  <si>
    <t>C0728</t>
  </si>
  <si>
    <t>Khirdalan Distribution Plus 728</t>
  </si>
  <si>
    <t>khirdalan-distribution-plus-728@example.az</t>
  </si>
  <si>
    <t>C0729</t>
  </si>
  <si>
    <t>Fuzuli Shop Hub</t>
  </si>
  <si>
    <t>fuzuli-shop-hub@example.az</t>
  </si>
  <si>
    <t>C0730</t>
  </si>
  <si>
    <t>Ganja Mini Market Center 730</t>
  </si>
  <si>
    <t>ganja-mini-market-center-730@example.az</t>
  </si>
  <si>
    <t>C0731</t>
  </si>
  <si>
    <t>Imishli Retail Co 731</t>
  </si>
  <si>
    <t>+994508345513</t>
  </si>
  <si>
    <t>imishli-retail-co-731@example.az</t>
  </si>
  <si>
    <t>C0732</t>
  </si>
  <si>
    <t>Quba Store Plus 732</t>
  </si>
  <si>
    <t>+994772768504</t>
  </si>
  <si>
    <t>quba-store-plus-732@example.az</t>
  </si>
  <si>
    <t>C0733</t>
  </si>
  <si>
    <t>Baku Shop LLC</t>
  </si>
  <si>
    <t>+994779361613</t>
  </si>
  <si>
    <t>baku-shop-llc@example.az</t>
  </si>
  <si>
    <t>C0734</t>
  </si>
  <si>
    <t>Mingachevir Foods Center 734</t>
  </si>
  <si>
    <t>+994707975124</t>
  </si>
  <si>
    <t>mingachevir-foods-center-734@example.az</t>
  </si>
  <si>
    <t>C0735</t>
  </si>
  <si>
    <t>Mingachevir Retail Co 735</t>
  </si>
  <si>
    <t>+994505463001</t>
  </si>
  <si>
    <t>mingachevir-retail-co-735@example.az</t>
  </si>
  <si>
    <t>C0736</t>
  </si>
  <si>
    <t>Dashkasan Mini Market Plus 736</t>
  </si>
  <si>
    <t>+994518194453</t>
  </si>
  <si>
    <t>dashkasan-mini-market-plus-736@example.az</t>
  </si>
  <si>
    <t>C0737</t>
  </si>
  <si>
    <t>Qakh Logistics Hub</t>
  </si>
  <si>
    <t>+994511166911</t>
  </si>
  <si>
    <t>qakh-logistics-hub@example.az</t>
  </si>
  <si>
    <t>C0738</t>
  </si>
  <si>
    <t>Imishli Center Center 738</t>
  </si>
  <si>
    <t>+994702031267</t>
  </si>
  <si>
    <t>imishli-center-center-738@example.az</t>
  </si>
  <si>
    <t>C0739</t>
  </si>
  <si>
    <t>Ganja Wholesale Hub 739</t>
  </si>
  <si>
    <t>+994558034775</t>
  </si>
  <si>
    <t>ganja-wholesale-hub-739@example.az</t>
  </si>
  <si>
    <t>C0740</t>
  </si>
  <si>
    <t>Balakan Logistics Plus 740</t>
  </si>
  <si>
    <t>+994773463932</t>
  </si>
  <si>
    <t>balakan-logistics-plus-740@example.az</t>
  </si>
  <si>
    <t>C0741</t>
  </si>
  <si>
    <t>Barda Cash &amp; Carry Co</t>
  </si>
  <si>
    <t>+994557786479</t>
  </si>
  <si>
    <t>barda-cash-and-carry-co@example.az</t>
  </si>
  <si>
    <t>C0742</t>
  </si>
  <si>
    <t>Qusar Commerce Center 742</t>
  </si>
  <si>
    <t>+994775763519</t>
  </si>
  <si>
    <t>qusar-commerce-center-742@example.az</t>
  </si>
  <si>
    <t>C0743</t>
  </si>
  <si>
    <t>Khirdalan Retail MMC 743</t>
  </si>
  <si>
    <t>+994775340101</t>
  </si>
  <si>
    <t>khirdalan-retail-mmc-743@example.az</t>
  </si>
  <si>
    <t>C0744</t>
  </si>
  <si>
    <t>Sumqayit Grocery Plus 744</t>
  </si>
  <si>
    <t>+994776947075</t>
  </si>
  <si>
    <t>sumqayit-grocery-plus-744@example.az</t>
  </si>
  <si>
    <t>C0745</t>
  </si>
  <si>
    <t>Khirdalan Outlet Ltd</t>
  </si>
  <si>
    <t>+994706687145</t>
  </si>
  <si>
    <t>khirdalan-outlet-ltd@example.az</t>
  </si>
  <si>
    <t>C0746</t>
  </si>
  <si>
    <t>Aghdam Wholesale Center 746</t>
  </si>
  <si>
    <t>+994709718559</t>
  </si>
  <si>
    <t>aghdam-wholesale-center-746@example.az</t>
  </si>
  <si>
    <t>C0747</t>
  </si>
  <si>
    <t>Mingachevir Retail Group 747</t>
  </si>
  <si>
    <t>+994518141928</t>
  </si>
  <si>
    <t>mingachevir-retail-group-747@example.az</t>
  </si>
  <si>
    <t>C0748</t>
  </si>
  <si>
    <t>Quba Outlet Plus 748</t>
  </si>
  <si>
    <t>+994507195728</t>
  </si>
  <si>
    <t>quba-outlet-plus-748@example.az</t>
  </si>
  <si>
    <t>C0749</t>
  </si>
  <si>
    <t>Barda Logistics Group</t>
  </si>
  <si>
    <t>+994708383316</t>
  </si>
  <si>
    <t>barda-logistics-group@example.az</t>
  </si>
  <si>
    <t>C0750</t>
  </si>
  <si>
    <t>Barda Foods Center 750</t>
  </si>
  <si>
    <t>+994708679146</t>
  </si>
  <si>
    <t>barda-foods-center-750@example.az</t>
  </si>
  <si>
    <t>SaleID</t>
  </si>
  <si>
    <t>Date</t>
  </si>
  <si>
    <t>Quantity</t>
  </si>
  <si>
    <t>Discount</t>
  </si>
  <si>
    <t>TotalAmount</t>
  </si>
  <si>
    <t>Salesperson</t>
  </si>
  <si>
    <t>ProductCategory</t>
  </si>
  <si>
    <t>CustomerRegion</t>
  </si>
  <si>
    <t>S00001</t>
  </si>
  <si>
    <t>Aysel</t>
  </si>
  <si>
    <t>S00002</t>
  </si>
  <si>
    <t>Rauf</t>
  </si>
  <si>
    <t>S00003</t>
  </si>
  <si>
    <t>S00004</t>
  </si>
  <si>
    <t>S00005</t>
  </si>
  <si>
    <t>Sabina</t>
  </si>
  <si>
    <t>S00006</t>
  </si>
  <si>
    <t>S00007</t>
  </si>
  <si>
    <t>Murad</t>
  </si>
  <si>
    <t>S00008</t>
  </si>
  <si>
    <t>S00009</t>
  </si>
  <si>
    <t>Nigar</t>
  </si>
  <si>
    <t>S00010</t>
  </si>
  <si>
    <t>S00011</t>
  </si>
  <si>
    <t>S00012</t>
  </si>
  <si>
    <t>S00013</t>
  </si>
  <si>
    <t>S00014</t>
  </si>
  <si>
    <t>S00015</t>
  </si>
  <si>
    <t>Elvin</t>
  </si>
  <si>
    <t>S00016</t>
  </si>
  <si>
    <t>S00017</t>
  </si>
  <si>
    <t>S00018</t>
  </si>
  <si>
    <t>Kamran</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</si>
  <si>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</si>
  <si>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</si>
  <si>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</si>
  <si>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</si>
  <si>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</si>
  <si>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</si>
  <si>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</si>
  <si>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</si>
  <si>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</si>
  <si>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</si>
  <si>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</si>
  <si>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</si>
  <si>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</si>
  <si>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</si>
  <si>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</si>
  <si>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</si>
  <si>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</si>
  <si>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</si>
  <si>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</si>
  <si>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</si>
  <si>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</si>
  <si>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</si>
  <si>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</si>
  <si>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</si>
  <si>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</si>
  <si>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</si>
  <si>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</si>
  <si>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</si>
  <si>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Leyla</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</si>
  <si>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</si>
  <si>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</si>
  <si>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</si>
  <si>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</si>
  <si>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</si>
  <si>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</si>
  <si>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</si>
  <si>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</si>
  <si>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</si>
  <si>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</si>
  <si>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</si>
  <si>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</si>
  <si>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</si>
  <si>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</si>
  <si>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</si>
  <si>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</si>
  <si>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</si>
  <si>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</si>
  <si>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</si>
  <si>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</si>
  <si>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</si>
  <si>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</si>
  <si>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</si>
  <si>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</si>
  <si>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</si>
  <si>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</si>
  <si>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</si>
  <si>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</si>
  <si>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</si>
  <si>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</si>
  <si>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</si>
  <si>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</si>
  <si>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</si>
  <si>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</si>
  <si>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</si>
  <si>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</si>
  <si>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</si>
  <si>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</si>
  <si>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</si>
  <si>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</si>
  <si>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</si>
  <si>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</si>
  <si>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</si>
  <si>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</si>
  <si>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</si>
  <si>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</si>
  <si>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</si>
  <si>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</si>
  <si>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</si>
  <si>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</si>
  <si>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</si>
  <si>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</si>
  <si>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</si>
  <si>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</si>
  <si>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</si>
  <si>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</si>
  <si>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</si>
  <si>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</si>
  <si>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</si>
  <si>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</si>
  <si>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</si>
  <si>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</si>
  <si>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</si>
  <si>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</si>
  <si>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</si>
  <si>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</si>
  <si>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</si>
  <si>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</si>
  <si>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</si>
  <si>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</si>
  <si>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</si>
  <si>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</si>
  <si>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</si>
  <si>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</si>
  <si>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</si>
  <si>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</si>
  <si>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</si>
  <si>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</si>
  <si>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</si>
  <si>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</si>
  <si>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</si>
  <si>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</si>
  <si>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</si>
  <si>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</si>
  <si>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</si>
  <si>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</si>
  <si>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</si>
  <si>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</si>
  <si>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</si>
  <si>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</si>
  <si>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</si>
  <si>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</si>
  <si>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</si>
  <si>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</si>
  <si>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</si>
  <si>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</si>
  <si>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</si>
  <si>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</si>
  <si>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</si>
  <si>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</si>
  <si>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</si>
  <si>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</si>
  <si>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</si>
  <si>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</si>
  <si>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</si>
  <si>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</si>
  <si>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</si>
  <si>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</si>
  <si>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</si>
  <si>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</si>
  <si>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</si>
  <si>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</si>
  <si>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</si>
  <si>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</si>
  <si>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</si>
  <si>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</si>
  <si>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</si>
  <si>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</si>
  <si>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</si>
  <si>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</si>
  <si>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</si>
  <si>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</si>
  <si>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</si>
  <si>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</si>
  <si>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</si>
  <si>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</si>
  <si>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</si>
  <si>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</si>
  <si>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</si>
  <si>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</si>
  <si>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</si>
  <si>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</si>
  <si>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</si>
  <si>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</si>
  <si>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</si>
  <si>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</si>
  <si>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</si>
  <si>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</si>
  <si>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</si>
  <si>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</si>
  <si>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</si>
  <si>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</si>
  <si>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</si>
  <si>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</si>
  <si>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</si>
  <si>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</si>
  <si>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</si>
  <si>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</si>
  <si>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</si>
  <si>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</si>
  <si>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</si>
  <si>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</si>
  <si>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</si>
  <si>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</si>
  <si>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</si>
  <si>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</si>
  <si>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</si>
  <si>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</si>
  <si>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</si>
  <si>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</si>
  <si>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</si>
  <si>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</si>
  <si>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</si>
  <si>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</si>
  <si>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</si>
  <si>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</si>
  <si>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</si>
  <si>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</si>
  <si>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</si>
  <si>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</si>
  <si>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</si>
  <si>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</si>
  <si>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</si>
  <si>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</si>
  <si>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</si>
  <si>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</si>
  <si>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</si>
  <si>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</si>
  <si>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</si>
  <si>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</si>
  <si>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</si>
  <si>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</si>
  <si>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</si>
  <si>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</si>
  <si>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</si>
  <si>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</si>
  <si>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</si>
  <si>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</si>
  <si>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</si>
  <si>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</si>
  <si>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</si>
  <si>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</si>
  <si>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</si>
  <si>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</si>
  <si>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</si>
  <si>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</si>
  <si>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</si>
  <si>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</si>
  <si>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</si>
  <si>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</si>
  <si>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</si>
  <si>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</si>
  <si>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</si>
  <si>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</si>
  <si>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</si>
  <si>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</si>
  <si>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</si>
  <si>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</si>
  <si>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</si>
  <si>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</si>
  <si>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</si>
  <si>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</si>
  <si>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</si>
  <si>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</si>
  <si>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</si>
  <si>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</si>
  <si>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</si>
  <si>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</si>
  <si>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</si>
  <si>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</si>
  <si>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</si>
  <si>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</si>
  <si>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</si>
  <si>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</si>
  <si>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</si>
  <si>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</si>
  <si>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</si>
  <si>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</si>
  <si>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</si>
  <si>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</si>
  <si>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</si>
  <si>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</si>
  <si>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</si>
  <si>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</si>
  <si>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</si>
  <si>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</si>
  <si>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</si>
  <si>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</si>
  <si>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</si>
  <si>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</si>
  <si>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</si>
  <si>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</si>
  <si>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</si>
  <si>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</si>
  <si>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</si>
  <si>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</si>
  <si>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</si>
  <si>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</si>
  <si>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</si>
  <si>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</si>
  <si>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</si>
  <si>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</si>
  <si>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</si>
  <si>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</si>
  <si>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</si>
  <si>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</si>
  <si>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</si>
  <si>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</si>
  <si>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</si>
  <si>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</si>
  <si>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</si>
  <si>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</si>
  <si>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</si>
  <si>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</si>
  <si>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</si>
  <si>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</si>
  <si>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</si>
  <si>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</si>
  <si>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</si>
  <si>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</si>
  <si>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</si>
  <si>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</si>
  <si>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</si>
  <si>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</si>
  <si>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</si>
  <si>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</si>
  <si>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</si>
  <si>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</si>
  <si>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</si>
  <si>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</si>
  <si>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</si>
  <si>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</si>
  <si>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</si>
  <si>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</si>
  <si>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</si>
  <si>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</si>
  <si>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</si>
  <si>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</si>
  <si>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</si>
  <si>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</si>
  <si>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</si>
  <si>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</si>
  <si>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</si>
  <si>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</si>
  <si>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</si>
  <si>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</si>
  <si>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</si>
  <si>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</si>
  <si>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</si>
  <si>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</si>
  <si>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</si>
  <si>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</si>
  <si>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</si>
  <si>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</si>
  <si>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</si>
  <si>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</si>
  <si>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</si>
  <si>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</si>
  <si>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</si>
  <si>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</si>
  <si>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</si>
  <si>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</si>
  <si>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</si>
  <si>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</si>
  <si>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</si>
  <si>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</si>
  <si>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</si>
  <si>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</si>
  <si>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</si>
  <si>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</si>
  <si>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</si>
  <si>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</si>
  <si>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</si>
  <si>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</si>
  <si>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</si>
  <si>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</si>
  <si>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</si>
  <si>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</si>
  <si>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</si>
  <si>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</si>
  <si>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</si>
  <si>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</si>
  <si>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</si>
  <si>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</si>
  <si>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</si>
  <si>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</si>
  <si>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</si>
  <si>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</si>
  <si>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</si>
  <si>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</si>
  <si>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</si>
  <si>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</si>
  <si>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</si>
  <si>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</si>
  <si>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</si>
  <si>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</si>
  <si>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</si>
  <si>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</si>
  <si>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</si>
  <si>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</si>
  <si>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</si>
  <si>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</si>
  <si>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</si>
  <si>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</si>
  <si>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</si>
  <si>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</si>
  <si>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</si>
  <si>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</si>
  <si>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</si>
  <si>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</si>
  <si>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</si>
  <si>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</si>
  <si>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</si>
  <si>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</si>
  <si>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</si>
  <si>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</si>
  <si>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</si>
  <si>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</si>
  <si>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</si>
  <si>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</si>
  <si>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</si>
  <si>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</si>
  <si>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</si>
  <si>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</si>
  <si>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</si>
  <si>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</si>
  <si>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</si>
  <si>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</si>
  <si>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</si>
  <si>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</si>
  <si>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</si>
  <si>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</si>
  <si>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</si>
  <si>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</si>
  <si>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</si>
  <si>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</si>
  <si>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</si>
  <si>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</si>
  <si>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</si>
  <si>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</si>
  <si>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</si>
  <si>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</si>
  <si>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</si>
  <si>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</si>
  <si>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</si>
  <si>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</si>
  <si>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</si>
  <si>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</si>
  <si>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</si>
  <si>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</si>
  <si>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</si>
  <si>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</si>
  <si>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</si>
  <si>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</si>
  <si>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</si>
  <si>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</si>
  <si>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</si>
  <si>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</si>
  <si>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</si>
  <si>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</si>
  <si>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</si>
  <si>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</si>
  <si>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</si>
  <si>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</si>
  <si>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</si>
  <si>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</si>
  <si>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</si>
  <si>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</si>
  <si>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</si>
  <si>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</si>
  <si>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</si>
  <si>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</si>
  <si>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</si>
  <si>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</si>
  <si>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</si>
  <si>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</si>
  <si>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</si>
  <si>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</si>
  <si>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</si>
  <si>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</si>
  <si>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</si>
  <si>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</si>
  <si>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</si>
  <si>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</si>
  <si>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</si>
  <si>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</si>
  <si>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</si>
  <si>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</si>
  <si>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</si>
  <si>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</si>
  <si>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</si>
  <si>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</si>
  <si>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</si>
  <si>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</si>
  <si>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</si>
  <si>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</si>
  <si>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</si>
  <si>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</si>
  <si>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</si>
  <si>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</si>
  <si>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</si>
  <si>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</si>
  <si>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</si>
  <si>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</si>
  <si>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</si>
  <si>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</si>
  <si>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</si>
  <si>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</si>
  <si>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</si>
  <si>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</si>
  <si>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</si>
  <si>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</si>
  <si>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</si>
  <si>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</si>
  <si>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</si>
  <si>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</si>
  <si>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</si>
  <si>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</si>
  <si>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</si>
  <si>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</si>
  <si>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</si>
  <si>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</si>
  <si>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</si>
  <si>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</si>
  <si>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</si>
  <si>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</si>
  <si>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</si>
  <si>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</si>
  <si>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</si>
  <si>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</si>
  <si>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</si>
  <si>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</si>
  <si>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</si>
  <si>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</si>
  <si>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</si>
  <si>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</si>
  <si>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</si>
  <si>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</si>
  <si>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</si>
  <si>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</si>
  <si>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</si>
  <si>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</si>
  <si>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</si>
  <si>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</si>
  <si>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</si>
  <si>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</si>
  <si>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</si>
  <si>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</si>
  <si>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</si>
  <si>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</si>
  <si>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</si>
  <si>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</si>
  <si>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</si>
  <si>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</si>
  <si>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</si>
  <si>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</si>
  <si>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</si>
  <si>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</si>
  <si>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</si>
  <si>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</si>
  <si>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</si>
  <si>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</si>
  <si>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</si>
  <si>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</si>
  <si>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</si>
  <si>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</si>
  <si>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</si>
  <si>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</si>
  <si>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</si>
  <si>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</si>
  <si>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</si>
  <si>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</si>
  <si>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</si>
  <si>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</si>
  <si>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</si>
  <si>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</si>
  <si>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</si>
  <si>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</si>
  <si>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</si>
  <si>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</si>
  <si>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</si>
  <si>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</si>
  <si>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</si>
  <si>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</si>
  <si>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</si>
  <si>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</si>
  <si>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</si>
  <si>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</si>
  <si>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</si>
  <si>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</si>
  <si>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</si>
  <si>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</si>
  <si>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</si>
  <si>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</si>
  <si>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</si>
  <si>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</si>
  <si>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</si>
  <si>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</si>
  <si>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</si>
  <si>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</si>
  <si>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</si>
  <si>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</si>
  <si>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</si>
  <si>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</si>
  <si>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</si>
  <si>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</si>
  <si>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</si>
  <si>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</si>
  <si>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</si>
  <si>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</si>
  <si>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</si>
  <si>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</si>
  <si>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</si>
  <si>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</si>
  <si>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</si>
  <si>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</si>
  <si>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</si>
  <si>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</si>
  <si>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</si>
  <si>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</si>
  <si>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</si>
  <si>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</si>
  <si>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</si>
  <si>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</si>
  <si>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</si>
  <si>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</si>
  <si>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</si>
  <si>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</si>
  <si>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</si>
  <si>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</si>
  <si>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</si>
  <si>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</si>
  <si>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</si>
  <si>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</si>
  <si>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</si>
  <si>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</si>
  <si>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</si>
  <si>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</si>
  <si>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</si>
  <si>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</si>
  <si>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</si>
  <si>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</si>
  <si>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</si>
  <si>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</si>
  <si>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</si>
  <si>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</si>
  <si>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</si>
  <si>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</si>
  <si>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</si>
  <si>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</si>
  <si>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</si>
  <si>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</si>
  <si>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</si>
  <si>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</si>
  <si>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</si>
  <si>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</si>
  <si>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</si>
  <si>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</si>
  <si>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</si>
  <si>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</si>
  <si>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</si>
  <si>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</si>
  <si>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</si>
  <si>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</si>
  <si>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</si>
  <si>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</si>
  <si>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</si>
  <si>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</si>
  <si>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</si>
  <si>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</si>
  <si>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</si>
  <si>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</si>
  <si>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</si>
  <si>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</si>
  <si>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</si>
  <si>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</si>
  <si>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</si>
  <si>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</si>
  <si>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</si>
  <si>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</si>
  <si>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</si>
  <si>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</si>
  <si>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</si>
  <si>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</si>
  <si>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</si>
  <si>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</si>
  <si>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</si>
  <si>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</si>
  <si>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</si>
  <si>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</si>
  <si>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</si>
  <si>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</si>
  <si>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</si>
  <si>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</si>
  <si>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</si>
  <si>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</si>
  <si>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</si>
  <si>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</si>
  <si>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</si>
  <si>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</si>
  <si>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</si>
  <si>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</si>
  <si>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</si>
  <si>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</si>
  <si>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</si>
  <si>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</si>
  <si>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</si>
  <si>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</si>
  <si>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</si>
  <si>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</si>
  <si>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</si>
  <si>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</si>
  <si>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</si>
  <si>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</si>
  <si>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</si>
  <si>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</si>
  <si>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</si>
  <si>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</si>
  <si>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</si>
  <si>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</si>
  <si>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</si>
  <si>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</si>
  <si>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</si>
  <si>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</si>
  <si>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</si>
  <si>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</si>
  <si>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</si>
  <si>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</si>
  <si>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</si>
  <si>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</si>
  <si>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</si>
  <si>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</si>
  <si>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</si>
  <si>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</si>
  <si>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</si>
  <si>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</si>
  <si>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</si>
  <si>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</si>
  <si>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</si>
  <si>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</si>
  <si>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</si>
  <si>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</si>
  <si>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</si>
  <si>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</si>
  <si>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</si>
  <si>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</si>
  <si>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</si>
  <si>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</si>
  <si>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</si>
  <si>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</si>
  <si>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</si>
  <si>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</si>
  <si>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</si>
  <si>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</si>
  <si>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</si>
  <si>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</si>
  <si>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</si>
  <si>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</si>
  <si>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</si>
  <si>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</si>
  <si>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</si>
  <si>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</si>
  <si>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</si>
  <si>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</si>
  <si>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</si>
  <si>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</si>
  <si>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</si>
  <si>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</si>
  <si>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</si>
  <si>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</si>
  <si>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</si>
  <si>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</si>
  <si>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</si>
  <si>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</si>
  <si>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</si>
  <si>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</si>
  <si>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</si>
  <si>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</si>
  <si>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</si>
  <si>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</si>
  <si>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</si>
  <si>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</si>
  <si>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</si>
  <si>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</si>
  <si>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</si>
  <si>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</si>
  <si>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</si>
  <si>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</si>
  <si>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</si>
  <si>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</si>
  <si>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</si>
  <si>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</si>
  <si>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</si>
  <si>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</si>
  <si>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</si>
  <si>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</si>
  <si>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</si>
  <si>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</si>
  <si>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</si>
  <si>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</si>
  <si>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</si>
  <si>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</si>
  <si>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</si>
  <si>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</si>
  <si>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</si>
  <si>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</si>
  <si>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</si>
  <si>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</si>
  <si>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</si>
  <si>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</si>
  <si>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</si>
  <si>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</si>
  <si>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</si>
  <si>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</si>
  <si>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</si>
  <si>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</si>
  <si>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</si>
  <si>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</si>
  <si>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</si>
  <si>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</si>
  <si>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</si>
  <si>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</si>
  <si>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</si>
  <si>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</si>
  <si>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</si>
  <si>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</si>
  <si>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</si>
  <si>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</si>
  <si>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</si>
  <si>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</si>
  <si>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</si>
  <si>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</si>
  <si>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</si>
  <si>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</si>
  <si>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</si>
  <si>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</si>
  <si>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</si>
  <si>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</si>
  <si>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</si>
  <si>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</si>
  <si>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</si>
  <si>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</si>
  <si>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</si>
  <si>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</si>
  <si>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</si>
  <si>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</si>
  <si>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</si>
  <si>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</si>
  <si>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</si>
  <si>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</si>
  <si>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</si>
  <si>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</si>
  <si>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</si>
  <si>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</si>
  <si>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</si>
  <si>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</si>
  <si>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</si>
  <si>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</si>
  <si>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</si>
  <si>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</si>
  <si>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</si>
  <si>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</si>
  <si>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</si>
  <si>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</si>
  <si>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</si>
  <si>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</si>
  <si>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</si>
  <si>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</si>
  <si>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</si>
  <si>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</si>
  <si>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</si>
  <si>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</si>
  <si>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</si>
  <si>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</si>
  <si>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</si>
  <si>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</si>
  <si>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</si>
  <si>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</si>
  <si>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</si>
  <si>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</si>
  <si>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</si>
  <si>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</si>
  <si>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</si>
  <si>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</si>
  <si>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</si>
  <si>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</si>
  <si>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</si>
  <si>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</si>
  <si>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</si>
  <si>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</si>
  <si>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</si>
  <si>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</si>
  <si>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</si>
  <si>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</si>
  <si>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</si>
  <si>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</si>
  <si>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</si>
  <si>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</si>
  <si>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</si>
  <si>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</si>
  <si>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</si>
  <si>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</si>
  <si>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</si>
  <si>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</si>
  <si>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</si>
  <si>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</si>
  <si>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</si>
  <si>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</si>
  <si>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</si>
  <si>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</si>
  <si>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</si>
  <si>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</si>
  <si>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</si>
  <si>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</si>
  <si>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</si>
  <si>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</si>
  <si>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</si>
  <si>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</si>
  <si>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</si>
  <si>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</si>
  <si>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</si>
  <si>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</si>
  <si>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</si>
  <si>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</si>
  <si>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</si>
  <si>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</si>
  <si>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</si>
  <si>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</si>
  <si>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</si>
  <si>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</si>
  <si>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</si>
  <si>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</si>
  <si>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</si>
  <si>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</si>
  <si>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</si>
  <si>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</si>
  <si>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</si>
  <si>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</si>
  <si>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</si>
  <si>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</si>
  <si>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</si>
  <si>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</si>
  <si>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</si>
  <si>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</si>
  <si>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</si>
  <si>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</si>
  <si>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</si>
  <si>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</si>
  <si>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</si>
  <si>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</si>
  <si>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</si>
  <si>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</si>
  <si>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</si>
  <si>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</si>
  <si>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</si>
  <si>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</si>
  <si>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</si>
  <si>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</si>
  <si>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</si>
  <si>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</si>
  <si>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</si>
  <si>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</si>
  <si>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</si>
  <si>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</si>
  <si>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</si>
  <si>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</si>
  <si>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</si>
  <si>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</si>
  <si>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</si>
  <si>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</si>
  <si>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</si>
  <si>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</si>
  <si>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</si>
  <si>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</si>
  <si>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</si>
  <si>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</si>
  <si>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</si>
  <si>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</si>
  <si>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</si>
  <si>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</si>
  <si>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</si>
  <si>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</si>
  <si>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</si>
  <si>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</si>
  <si>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</si>
  <si>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</si>
  <si>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</si>
  <si>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</si>
  <si>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</si>
  <si>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</si>
  <si>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</si>
  <si>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</si>
  <si>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</si>
  <si>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</si>
  <si>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</si>
  <si>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</si>
  <si>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</si>
  <si>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</si>
  <si>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</si>
  <si>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</si>
  <si>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</si>
  <si>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</si>
  <si>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</si>
  <si>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</si>
  <si>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</si>
  <si>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</si>
  <si>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</si>
  <si>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</si>
  <si>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</si>
  <si>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</si>
  <si>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</si>
  <si>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</si>
  <si>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</si>
  <si>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</si>
  <si>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</si>
  <si>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</si>
  <si>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</si>
  <si>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</si>
  <si>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</si>
  <si>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</si>
  <si>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</si>
  <si>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</si>
  <si>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</si>
  <si>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</si>
  <si>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</si>
  <si>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</si>
  <si>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</si>
  <si>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</si>
  <si>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</si>
  <si>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</si>
  <si>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</si>
  <si>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</si>
  <si>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</si>
  <si>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</si>
  <si>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</si>
  <si>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</si>
  <si>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</si>
  <si>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</si>
  <si>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</si>
  <si>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</si>
  <si>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</si>
  <si>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</si>
  <si>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</si>
  <si>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</si>
  <si>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</si>
  <si>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</si>
  <si>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</si>
  <si>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</si>
  <si>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</si>
  <si>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</si>
  <si>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</si>
  <si>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</si>
  <si>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</si>
  <si>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</si>
  <si>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</si>
  <si>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</si>
  <si>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</si>
  <si>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</si>
  <si>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</si>
  <si>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</si>
  <si>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</si>
  <si>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</si>
  <si>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</si>
  <si>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</si>
  <si>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</si>
  <si>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</si>
  <si>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</si>
  <si>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</si>
  <si>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</si>
  <si>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</si>
  <si>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</si>
  <si>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</si>
  <si>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</si>
  <si>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</si>
  <si>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</si>
  <si>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</si>
  <si>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</si>
  <si>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</si>
  <si>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</si>
  <si>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</si>
  <si>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</si>
  <si>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</si>
  <si>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</si>
  <si>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</si>
  <si>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</si>
  <si>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</si>
  <si>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</si>
  <si>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</si>
  <si>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</si>
  <si>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</si>
  <si>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</si>
  <si>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</si>
  <si>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</si>
  <si>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</si>
  <si>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</si>
  <si>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</si>
  <si>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</si>
  <si>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</si>
  <si>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</si>
  <si>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</si>
  <si>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</si>
  <si>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</si>
  <si>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</si>
  <si>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</si>
  <si>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</si>
  <si>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</si>
  <si>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</si>
  <si>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</si>
  <si>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</si>
  <si>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</si>
  <si>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</si>
  <si>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</si>
  <si>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</si>
  <si>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</si>
  <si>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</si>
  <si>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</si>
  <si>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</si>
  <si>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</si>
  <si>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</si>
  <si>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</si>
  <si>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</si>
  <si>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</si>
  <si>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</si>
  <si>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</si>
  <si>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</si>
  <si>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</si>
  <si>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</si>
  <si>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</si>
  <si>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</si>
  <si>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</si>
  <si>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</si>
  <si>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</si>
  <si>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</si>
  <si>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</si>
  <si>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</si>
  <si>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</si>
  <si>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</si>
  <si>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</si>
  <si>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</si>
  <si>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</si>
  <si>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</si>
  <si>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</si>
  <si>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</si>
  <si>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</si>
  <si>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</si>
  <si>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</si>
  <si>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</si>
  <si>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</si>
  <si>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</si>
  <si>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</si>
  <si>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</si>
  <si>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</si>
  <si>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</si>
  <si>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</si>
  <si>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</si>
  <si>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</si>
  <si>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</si>
  <si>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</si>
  <si>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</si>
  <si>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</si>
  <si>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</si>
  <si>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</si>
  <si>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</si>
  <si>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</si>
  <si>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</si>
  <si>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</si>
  <si>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</si>
  <si>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</si>
  <si>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</si>
  <si>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</si>
  <si>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</si>
  <si>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</si>
  <si>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</si>
  <si>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</si>
  <si>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</si>
  <si>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</si>
  <si>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</si>
  <si>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</si>
  <si>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</si>
  <si>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</si>
  <si>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</si>
  <si>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</si>
  <si>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</si>
  <si>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</si>
  <si>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</si>
  <si>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</si>
  <si>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</si>
  <si>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</si>
  <si>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</si>
  <si>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</si>
  <si>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</si>
  <si>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</si>
  <si>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</si>
  <si>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</si>
  <si>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</si>
  <si>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</si>
  <si>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</si>
  <si>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</si>
  <si>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</si>
  <si>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</si>
  <si>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</si>
  <si>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</si>
  <si>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</si>
  <si>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</si>
  <si>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</si>
  <si>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</si>
  <si>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</si>
  <si>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</si>
  <si>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</si>
  <si>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</si>
  <si>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</si>
  <si>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</si>
  <si>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</si>
  <si>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</si>
  <si>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</si>
  <si>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</si>
  <si>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</si>
  <si>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</si>
  <si>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</si>
  <si>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</si>
  <si>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</si>
  <si>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</si>
  <si>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</si>
  <si>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</si>
  <si>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</si>
  <si>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</si>
  <si>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</si>
  <si>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</si>
  <si>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</si>
  <si>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</si>
  <si>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</si>
  <si>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</si>
  <si>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</si>
  <si>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</si>
  <si>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</si>
  <si>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</si>
  <si>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</si>
  <si>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</si>
  <si>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</si>
  <si>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</si>
  <si>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</si>
  <si>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</si>
  <si>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</si>
  <si>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</si>
  <si>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</si>
  <si>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</si>
  <si>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</si>
  <si>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</si>
  <si>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</si>
  <si>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</si>
  <si>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</si>
  <si>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</si>
  <si>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</si>
  <si>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</si>
  <si>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</si>
  <si>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</si>
  <si>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</si>
  <si>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</si>
  <si>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</si>
  <si>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</si>
  <si>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</si>
  <si>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</si>
  <si>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</si>
  <si>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</si>
  <si>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</si>
  <si>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</si>
  <si>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</si>
  <si>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</si>
  <si>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</si>
  <si>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</si>
  <si>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</si>
  <si>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</si>
  <si>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</si>
  <si>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</si>
  <si>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</si>
  <si>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</si>
  <si>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</si>
  <si>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</si>
  <si>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</si>
  <si>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</si>
  <si>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</si>
  <si>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</si>
  <si>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</si>
  <si>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</si>
  <si>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</si>
  <si>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</si>
  <si>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</si>
  <si>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</si>
  <si>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</si>
  <si>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</si>
  <si>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</si>
  <si>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</si>
  <si>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</si>
  <si>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</si>
  <si>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</si>
  <si>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</si>
  <si>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</si>
  <si>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</si>
  <si>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</si>
  <si>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</si>
  <si>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</si>
  <si>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</si>
  <si>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</si>
  <si>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</si>
  <si>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</si>
  <si>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</si>
  <si>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</si>
  <si>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</si>
  <si>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</si>
  <si>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</si>
  <si>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</si>
  <si>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</si>
  <si>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</si>
  <si>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</si>
  <si>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</si>
  <si>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</si>
  <si>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</si>
  <si>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</si>
  <si>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</si>
  <si>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</si>
  <si>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</si>
  <si>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</si>
  <si>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</si>
  <si>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</si>
  <si>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</si>
  <si>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</si>
  <si>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</si>
  <si>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</si>
  <si>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</si>
  <si>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</si>
  <si>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</si>
  <si>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</si>
  <si>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</si>
  <si>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</si>
  <si>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</si>
  <si>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</si>
  <si>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</si>
  <si>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</si>
  <si>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</si>
  <si>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</si>
  <si>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</si>
  <si>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</si>
  <si>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</si>
  <si>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</si>
  <si>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</si>
  <si>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</si>
  <si>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</si>
  <si>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</si>
  <si>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</si>
  <si>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</si>
  <si>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</si>
  <si>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</si>
  <si>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</si>
  <si>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</si>
  <si>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</si>
  <si>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</si>
  <si>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</si>
  <si>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</si>
  <si>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</si>
  <si>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</si>
  <si>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</si>
  <si>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</si>
  <si>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</si>
  <si>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</si>
  <si>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</si>
  <si>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</si>
  <si>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</si>
  <si>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</si>
  <si>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</si>
  <si>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</si>
  <si>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</si>
  <si>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</si>
  <si>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</si>
  <si>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</si>
  <si>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</si>
  <si>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</si>
  <si>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</si>
  <si>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</si>
  <si>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</si>
  <si>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</si>
  <si>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</si>
  <si>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</si>
  <si>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</si>
  <si>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</si>
  <si>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</si>
  <si>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</si>
  <si>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</si>
  <si>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</si>
  <si>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</si>
  <si>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</si>
  <si>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</si>
  <si>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</si>
  <si>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</si>
  <si>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</si>
  <si>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</si>
  <si>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</si>
  <si>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</si>
  <si>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</si>
  <si>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</si>
  <si>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</si>
  <si>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</si>
  <si>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</si>
  <si>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</si>
  <si>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</si>
  <si>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</si>
  <si>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</si>
  <si>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</si>
  <si>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</si>
  <si>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</si>
  <si>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</si>
  <si>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</si>
  <si>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</si>
  <si>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</si>
  <si>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</si>
  <si>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</si>
  <si>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</si>
  <si>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</si>
  <si>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</si>
  <si>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</si>
  <si>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</si>
  <si>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</si>
  <si>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</si>
  <si>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</si>
  <si>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</si>
  <si>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</si>
  <si>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</si>
  <si>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</si>
  <si>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</si>
  <si>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</si>
  <si>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</si>
  <si>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</si>
  <si>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</si>
  <si>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</si>
  <si>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</si>
  <si>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</si>
  <si>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</si>
  <si>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</si>
  <si>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</si>
  <si>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</si>
  <si>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</si>
  <si>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</si>
  <si>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</si>
  <si>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</si>
  <si>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</si>
  <si>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</si>
  <si>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</si>
  <si>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</si>
  <si>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</si>
  <si>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</si>
  <si>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</si>
  <si>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</si>
  <si>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</si>
  <si>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</si>
  <si>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</si>
  <si>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</si>
  <si>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</si>
  <si>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</si>
  <si>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</si>
  <si>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</si>
  <si>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</si>
  <si>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</si>
  <si>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</si>
  <si>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</si>
  <si>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</si>
  <si>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</si>
  <si>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</si>
  <si>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</si>
  <si>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</si>
  <si>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</si>
  <si>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</si>
  <si>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</si>
  <si>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</si>
  <si>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</si>
  <si>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</si>
  <si>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</si>
  <si>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</si>
  <si>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</si>
  <si>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</si>
  <si>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</si>
  <si>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</si>
  <si>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</si>
  <si>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</si>
  <si>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</si>
  <si>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</si>
  <si>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</si>
  <si>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</si>
  <si>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</si>
  <si>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</si>
  <si>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</si>
  <si>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</si>
  <si>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</si>
  <si>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</si>
  <si>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</si>
  <si>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</si>
  <si>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</si>
  <si>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</si>
  <si>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</si>
  <si>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</si>
  <si>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</si>
  <si>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</si>
  <si>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</si>
  <si>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</si>
  <si>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</si>
  <si>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</si>
  <si>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</si>
  <si>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</si>
  <si>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</si>
  <si>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</si>
  <si>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</si>
  <si>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</si>
  <si>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</si>
  <si>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</si>
  <si>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</si>
  <si>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</si>
  <si>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</si>
  <si>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</si>
  <si>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</si>
  <si>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</si>
  <si>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</si>
  <si>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</si>
  <si>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</si>
  <si>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</si>
  <si>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</si>
  <si>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</si>
  <si>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</si>
  <si>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</si>
  <si>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</si>
  <si>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</si>
  <si>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</si>
  <si>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</si>
  <si>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</si>
  <si>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</si>
  <si>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</si>
  <si>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</si>
  <si>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</si>
  <si>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</si>
  <si>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</si>
  <si>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</si>
  <si>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</si>
  <si>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</si>
  <si>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</si>
  <si>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</si>
  <si>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</si>
  <si>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</si>
  <si>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</si>
  <si>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</si>
  <si>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</si>
  <si>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</si>
  <si>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</si>
  <si>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</si>
  <si>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</si>
  <si>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</si>
  <si>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</si>
  <si>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</si>
  <si>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</si>
  <si>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</si>
  <si>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</si>
  <si>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</si>
  <si>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</si>
  <si>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</si>
  <si>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</si>
  <si>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</si>
  <si>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</si>
  <si>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</si>
  <si>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</si>
  <si>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</si>
  <si>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</si>
  <si>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</si>
  <si>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</si>
  <si>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</si>
  <si>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</si>
  <si>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</si>
  <si>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</si>
  <si>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</si>
  <si>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</si>
  <si>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</si>
  <si>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</si>
  <si>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</si>
  <si>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</si>
  <si>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</si>
  <si>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</si>
  <si>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</si>
  <si>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</si>
  <si>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</si>
  <si>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</si>
  <si>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</si>
  <si>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</si>
  <si>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</si>
  <si>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</si>
  <si>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</si>
  <si>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</si>
  <si>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</si>
  <si>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</si>
  <si>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</si>
  <si>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</si>
  <si>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</si>
  <si>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</si>
  <si>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</si>
  <si>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</si>
  <si>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</si>
  <si>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</si>
  <si>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</si>
  <si>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</si>
  <si>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</si>
  <si>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</si>
  <si>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</si>
  <si>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</si>
  <si>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</si>
  <si>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</si>
  <si>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</si>
  <si>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</si>
  <si>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</si>
  <si>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</si>
  <si>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</si>
  <si>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</si>
  <si>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</si>
  <si>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</si>
  <si>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</si>
  <si>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</si>
  <si>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</si>
  <si>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</si>
  <si>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</si>
  <si>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</si>
  <si>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</si>
  <si>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</si>
  <si>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</si>
  <si>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</si>
  <si>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</si>
  <si>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</si>
  <si>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</si>
  <si>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</si>
  <si>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</si>
  <si>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</si>
  <si>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</si>
  <si>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</si>
  <si>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</si>
  <si>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</si>
  <si>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</si>
  <si>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</si>
  <si>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</si>
  <si>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</si>
  <si>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</si>
  <si>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</si>
  <si>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</si>
  <si>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</si>
  <si>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</si>
  <si>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</si>
  <si>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</si>
  <si>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</si>
  <si>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</si>
  <si>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</si>
  <si>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</si>
  <si>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</si>
  <si>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</si>
  <si>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</si>
  <si>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</si>
  <si>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</si>
  <si>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</si>
  <si>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</si>
  <si>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</si>
  <si>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</si>
  <si>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</si>
  <si>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</si>
  <si>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</si>
  <si>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</si>
  <si>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</si>
  <si>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</si>
  <si>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</si>
  <si>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</si>
  <si>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</si>
  <si>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</si>
  <si>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</si>
  <si>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</si>
  <si>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</si>
  <si>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</si>
  <si>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</si>
  <si>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</si>
  <si>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</si>
  <si>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</si>
  <si>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</si>
  <si>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</si>
  <si>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</si>
  <si>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</si>
  <si>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</si>
  <si>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</si>
  <si>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</si>
  <si>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</si>
  <si>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</si>
  <si>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</si>
  <si>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</si>
  <si>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</si>
  <si>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</si>
  <si>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</si>
  <si>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</si>
  <si>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</si>
  <si>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</si>
  <si>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</si>
  <si>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</si>
  <si>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</si>
  <si>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</si>
  <si>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</si>
  <si>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</si>
  <si>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</si>
  <si>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</si>
  <si>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</si>
  <si>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</si>
  <si>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</si>
  <si>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</si>
  <si>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</si>
  <si>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</si>
  <si>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</si>
  <si>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</si>
  <si>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</si>
  <si>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</si>
  <si>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</si>
  <si>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</si>
  <si>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</si>
  <si>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</si>
  <si>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</si>
  <si>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</si>
  <si>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</si>
  <si>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</si>
  <si>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</si>
  <si>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</si>
  <si>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</si>
  <si>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</si>
  <si>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</si>
  <si>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</si>
  <si>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</si>
  <si>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</si>
  <si>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</si>
  <si>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</si>
  <si>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</si>
  <si>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</si>
  <si>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</si>
  <si>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</si>
  <si>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</si>
  <si>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</si>
  <si>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</si>
  <si>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</si>
  <si>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</si>
  <si>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</si>
  <si>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</si>
  <si>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</si>
  <si>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</si>
  <si>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</si>
  <si>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</si>
  <si>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</si>
  <si>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</si>
  <si>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</si>
  <si>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</si>
  <si>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</si>
  <si>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</si>
  <si>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</si>
  <si>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</si>
  <si>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</si>
  <si>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</si>
  <si>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</si>
  <si>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</si>
  <si>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</si>
  <si>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</si>
  <si>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</si>
  <si>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</si>
  <si>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</si>
  <si>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</si>
  <si>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</si>
  <si>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</si>
  <si>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</si>
  <si>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</si>
  <si>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</si>
  <si>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</si>
  <si>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</si>
  <si>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</si>
  <si>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</si>
  <si>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</si>
  <si>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</si>
  <si>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</si>
  <si>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</si>
  <si>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</si>
  <si>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</si>
  <si>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</si>
  <si>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</si>
  <si>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</si>
  <si>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</si>
  <si>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</si>
  <si>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</si>
  <si>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</si>
  <si>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</si>
  <si>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</si>
  <si>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</si>
  <si>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</si>
  <si>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</si>
  <si>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</si>
  <si>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</si>
  <si>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</si>
  <si>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</si>
  <si>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</si>
  <si>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</si>
  <si>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</si>
  <si>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</si>
  <si>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</si>
  <si>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</si>
  <si>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</si>
  <si>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</si>
  <si>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</si>
  <si>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</si>
  <si>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</si>
  <si>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</si>
  <si>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</si>
  <si>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</si>
  <si>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</si>
  <si>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</si>
  <si>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</si>
  <si>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</si>
  <si>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</si>
  <si>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</si>
  <si>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</si>
  <si>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</si>
  <si>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</si>
  <si>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</si>
  <si>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</si>
  <si>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</si>
  <si>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</si>
  <si>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</si>
  <si>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</si>
  <si>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</si>
  <si>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</si>
  <si>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</si>
  <si>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</si>
  <si>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</si>
  <si>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</si>
  <si>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</si>
  <si>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</si>
  <si>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</si>
  <si>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</si>
  <si>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</si>
  <si>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</si>
  <si>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</si>
  <si>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</si>
  <si>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</si>
  <si>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</si>
  <si>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</si>
  <si>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</si>
  <si>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</si>
  <si>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</si>
  <si>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</si>
  <si>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</si>
  <si>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</si>
  <si>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</si>
  <si>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</si>
  <si>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</si>
  <si>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</si>
  <si>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</si>
  <si>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</si>
  <si>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</si>
  <si>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</si>
  <si>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</si>
  <si>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</si>
  <si>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</si>
  <si>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</si>
  <si>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</si>
  <si>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</si>
  <si>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</si>
  <si>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</si>
  <si>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</si>
  <si>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</si>
  <si>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</si>
  <si>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</si>
  <si>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</si>
  <si>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</si>
  <si>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</si>
  <si>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</si>
  <si>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</si>
  <si>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</si>
  <si>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</si>
  <si>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</si>
  <si>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</si>
  <si>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</si>
  <si>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</si>
  <si>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</si>
  <si>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</si>
  <si>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</si>
  <si>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</si>
  <si>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</si>
  <si>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</si>
  <si>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</si>
  <si>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</si>
  <si>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</si>
  <si>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</si>
  <si>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</si>
  <si>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</si>
  <si>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</si>
  <si>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</si>
  <si>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</si>
  <si>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</si>
  <si>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</si>
  <si>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</si>
  <si>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</si>
  <si>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</si>
  <si>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</si>
  <si>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</si>
  <si>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</si>
  <si>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</si>
  <si>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</si>
  <si>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</si>
  <si>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</si>
  <si>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</si>
  <si>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</si>
  <si>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</si>
  <si>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</si>
  <si>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</si>
  <si>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</si>
  <si>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</si>
  <si>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</si>
  <si>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</si>
  <si>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</si>
  <si>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</si>
  <si>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</si>
  <si>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</si>
  <si>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</si>
  <si>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</si>
  <si>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</si>
  <si>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</si>
  <si>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</si>
  <si>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</si>
  <si>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</si>
  <si>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</si>
  <si>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</si>
  <si>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</si>
  <si>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</si>
  <si>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</si>
  <si>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</si>
  <si>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</si>
  <si>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</si>
  <si>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</si>
  <si>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</si>
  <si>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</si>
  <si>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</si>
  <si>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</si>
  <si>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</si>
  <si>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</si>
  <si>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</si>
  <si>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</si>
  <si>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</si>
  <si>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</si>
  <si>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</si>
  <si>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</si>
  <si>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</si>
  <si>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</si>
  <si>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</si>
  <si>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</si>
  <si>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</si>
  <si>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</si>
  <si>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</si>
  <si>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</si>
  <si>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</si>
  <si>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</si>
  <si>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</si>
  <si>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</si>
  <si>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</si>
  <si>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</si>
  <si>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</si>
  <si>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</si>
  <si>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</si>
  <si>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</si>
  <si>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</si>
  <si>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</si>
  <si>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</si>
  <si>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</si>
  <si>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</si>
  <si>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</si>
  <si>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</si>
  <si>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</si>
  <si>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</si>
  <si>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</si>
  <si>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</si>
  <si>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</si>
  <si>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</si>
  <si>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</si>
  <si>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</si>
  <si>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</si>
  <si>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</si>
  <si>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</si>
  <si>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</si>
  <si>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</si>
  <si>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</si>
  <si>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</si>
  <si>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</si>
  <si>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</si>
  <si>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</si>
  <si>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</si>
  <si>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</si>
  <si>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</si>
  <si>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</si>
  <si>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</si>
  <si>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</si>
  <si>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</si>
  <si>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</si>
  <si>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</si>
  <si>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</si>
  <si>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</si>
  <si>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</si>
  <si>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</si>
  <si>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</si>
  <si>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</si>
  <si>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</si>
  <si>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</si>
  <si>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</si>
  <si>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</si>
  <si>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</si>
  <si>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</si>
  <si>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</si>
  <si>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</si>
  <si>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</si>
  <si>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</si>
  <si>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</si>
  <si>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</si>
  <si>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</si>
  <si>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</si>
  <si>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</si>
  <si>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</si>
  <si>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</si>
  <si>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</si>
  <si>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</si>
  <si>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</si>
  <si>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</si>
  <si>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</si>
  <si>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</si>
  <si>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</si>
  <si>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</si>
  <si>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</si>
  <si>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</si>
  <si>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</si>
  <si>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</si>
  <si>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</si>
  <si>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</si>
  <si>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</si>
  <si>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</si>
  <si>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</si>
  <si>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</si>
  <si>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</si>
  <si>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</si>
  <si>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</si>
  <si>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</si>
  <si>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</si>
  <si>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</si>
  <si>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</si>
  <si>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</si>
  <si>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</si>
  <si>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</si>
  <si>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</si>
  <si>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</si>
  <si>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</si>
  <si>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</si>
  <si>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</si>
  <si>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</si>
  <si>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</si>
  <si>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</si>
  <si>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</si>
  <si>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</si>
  <si>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</si>
  <si>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</si>
  <si>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</si>
  <si>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</si>
  <si>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</si>
  <si>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</si>
  <si>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</si>
  <si>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</si>
  <si>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</si>
  <si>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</si>
  <si>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</si>
  <si>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</si>
  <si>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</si>
  <si>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</si>
  <si>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</si>
  <si>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</si>
  <si>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</si>
  <si>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</si>
  <si>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</si>
  <si>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</si>
  <si>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</si>
  <si>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</si>
  <si>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</si>
  <si>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</si>
  <si>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</si>
  <si>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</si>
  <si>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</si>
  <si>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</si>
  <si>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</si>
  <si>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</si>
  <si>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</si>
  <si>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</si>
  <si>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</si>
  <si>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</si>
  <si>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</si>
  <si>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</si>
  <si>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</si>
  <si>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</si>
  <si>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</si>
  <si>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</si>
  <si>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</si>
  <si>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</si>
  <si>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</si>
  <si>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</si>
  <si>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</si>
  <si>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</si>
  <si>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</si>
  <si>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</si>
  <si>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</si>
  <si>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</si>
  <si>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</si>
  <si>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</si>
  <si>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</si>
  <si>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</si>
  <si>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</si>
  <si>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</si>
  <si>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</si>
  <si>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</si>
  <si>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</si>
  <si>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</si>
  <si>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</si>
  <si>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</si>
  <si>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</si>
  <si>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</si>
  <si>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</si>
  <si>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</si>
  <si>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</si>
  <si>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</si>
  <si>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</si>
  <si>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</si>
  <si>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</si>
  <si>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</si>
  <si>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</si>
  <si>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</si>
  <si>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</si>
  <si>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</si>
  <si>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</si>
  <si>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</si>
  <si>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</si>
  <si>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</si>
  <si>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</si>
  <si>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</si>
  <si>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</si>
  <si>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</si>
  <si>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</si>
  <si>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</si>
  <si>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</si>
  <si>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</si>
  <si>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</si>
  <si>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</si>
  <si>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</si>
  <si>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</si>
  <si>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</si>
  <si>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</si>
  <si>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</si>
  <si>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</si>
  <si>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</si>
  <si>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</si>
  <si>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</si>
  <si>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</si>
  <si>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</si>
  <si>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</si>
  <si>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</si>
  <si>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</si>
  <si>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</si>
  <si>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</si>
  <si>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</si>
  <si>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</si>
  <si>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</si>
  <si>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</si>
  <si>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</si>
  <si>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</si>
  <si>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</si>
  <si>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</si>
  <si>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</si>
  <si>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</si>
  <si>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</si>
  <si>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</si>
  <si>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</si>
  <si>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</si>
  <si>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</si>
  <si>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</si>
  <si>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</si>
  <si>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</si>
  <si>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</si>
  <si>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</si>
  <si>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</si>
  <si>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</si>
  <si>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</si>
  <si>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</si>
  <si>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</si>
  <si>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</si>
  <si>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</si>
  <si>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</si>
  <si>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</si>
  <si>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</si>
  <si>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</si>
  <si>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</si>
  <si>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</si>
  <si>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</si>
  <si>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</si>
  <si>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</si>
  <si>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</si>
  <si>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</si>
  <si>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</si>
  <si>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</si>
  <si>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</si>
  <si>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</si>
  <si>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</si>
  <si>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</si>
  <si>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</si>
  <si>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</si>
  <si>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</si>
  <si>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</si>
  <si>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</si>
  <si>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</si>
  <si>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</si>
  <si>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</si>
  <si>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</si>
  <si>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</si>
  <si>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</si>
  <si>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</si>
  <si>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</si>
  <si>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</si>
  <si>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</si>
  <si>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</si>
  <si>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</si>
  <si>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</si>
  <si>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</si>
  <si>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</si>
  <si>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</si>
  <si>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</si>
  <si>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</si>
  <si>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</si>
  <si>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</si>
  <si>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</si>
  <si>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</si>
  <si>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</si>
  <si>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</si>
  <si>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</si>
  <si>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</si>
  <si>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</si>
  <si>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</si>
  <si>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</si>
  <si>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</si>
  <si>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</si>
  <si>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</si>
  <si>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</si>
  <si>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</si>
  <si>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</si>
  <si>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</si>
  <si>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</si>
  <si>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</si>
  <si>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</si>
  <si>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</si>
  <si>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</si>
  <si>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</si>
  <si>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</si>
  <si>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</si>
  <si>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</si>
  <si>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</si>
  <si>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</si>
  <si>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</si>
  <si>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</si>
  <si>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</si>
  <si>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</si>
  <si>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</si>
  <si>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</si>
  <si>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</si>
  <si>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</si>
  <si>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</si>
  <si>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</si>
  <si>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</si>
  <si>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</si>
  <si>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</si>
  <si>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</si>
  <si>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</si>
  <si>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</si>
  <si>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</si>
  <si>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</si>
  <si>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</si>
  <si>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</si>
  <si>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</si>
  <si>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</si>
  <si>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</si>
  <si>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</si>
  <si>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</si>
  <si>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</si>
  <si>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</si>
  <si>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</si>
  <si>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</si>
  <si>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</si>
  <si>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</si>
  <si>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</si>
  <si>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</si>
  <si>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</si>
  <si>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</si>
  <si>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</si>
  <si>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</si>
  <si>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</si>
  <si>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</si>
  <si>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</si>
  <si>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</si>
  <si>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</si>
  <si>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</si>
  <si>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</si>
  <si>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</si>
  <si>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</si>
  <si>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</si>
  <si>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</si>
  <si>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</si>
  <si>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</si>
  <si>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</si>
  <si>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</si>
  <si>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</si>
  <si>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</si>
  <si>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</si>
  <si>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</si>
  <si>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</si>
  <si>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</si>
  <si>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</si>
  <si>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</si>
  <si>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</si>
  <si>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</si>
  <si>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</si>
  <si>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</si>
  <si>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</si>
  <si>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</si>
  <si>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</si>
  <si>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</si>
  <si>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</si>
  <si>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</si>
  <si>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</si>
  <si>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</si>
  <si>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</si>
  <si>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</si>
  <si>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</si>
  <si>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</si>
  <si>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</si>
  <si>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</si>
  <si>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</si>
  <si>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</si>
  <si>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</si>
  <si>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</si>
  <si>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</si>
  <si>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</si>
  <si>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</si>
  <si>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</si>
  <si>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</si>
  <si>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</si>
  <si>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</si>
  <si>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</si>
  <si>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</si>
  <si>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</si>
  <si>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</si>
  <si>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</si>
  <si>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</si>
  <si>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</si>
  <si>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</si>
  <si>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</si>
  <si>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</si>
  <si>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</si>
  <si>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</si>
  <si>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</si>
  <si>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</si>
  <si>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</si>
  <si>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</si>
  <si>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</si>
  <si>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</si>
  <si>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</si>
  <si>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</si>
  <si>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</si>
  <si>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</si>
  <si>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</si>
  <si>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</si>
  <si>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</si>
  <si>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</si>
  <si>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</si>
  <si>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</si>
  <si>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</si>
  <si>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</si>
  <si>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</si>
  <si>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</si>
  <si>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</si>
  <si>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</si>
  <si>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</si>
  <si>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</si>
  <si>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</si>
  <si>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</si>
  <si>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</si>
  <si>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</si>
  <si>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</si>
  <si>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</si>
  <si>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</si>
  <si>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</si>
  <si>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</si>
  <si>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</si>
  <si>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</si>
  <si>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</si>
  <si>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</si>
  <si>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</si>
  <si>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</si>
  <si>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</si>
  <si>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</si>
  <si>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</si>
  <si>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</si>
  <si>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</si>
  <si>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</si>
  <si>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</si>
  <si>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</si>
  <si>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</si>
  <si>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</si>
  <si>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</si>
  <si>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</si>
  <si>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</si>
  <si>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</si>
  <si>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</si>
  <si>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</si>
  <si>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</si>
  <si>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</si>
  <si>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</si>
  <si>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</si>
  <si>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</si>
  <si>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</si>
  <si>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</si>
  <si>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</si>
  <si>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</si>
  <si>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</si>
  <si>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</si>
  <si>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</si>
  <si>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</si>
  <si>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</si>
  <si>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</si>
  <si>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</si>
  <si>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</si>
  <si>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</si>
  <si>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</si>
  <si>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</si>
  <si>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</si>
  <si>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</si>
  <si>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</si>
  <si>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</si>
  <si>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</si>
  <si>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</si>
  <si>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</si>
  <si>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</si>
  <si>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</si>
  <si>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</si>
  <si>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</si>
  <si>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</si>
  <si>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</si>
  <si>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</si>
  <si>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</si>
  <si>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</si>
  <si>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</si>
  <si>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</si>
  <si>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</si>
  <si>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</si>
  <si>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</si>
  <si>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</si>
  <si>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</si>
  <si>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</si>
  <si>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</si>
  <si>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</si>
  <si>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</si>
  <si>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</si>
  <si>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</si>
  <si>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</si>
  <si>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</si>
  <si>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</si>
  <si>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</si>
  <si>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</si>
  <si>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</si>
  <si>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</si>
  <si>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</si>
  <si>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</si>
  <si>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</si>
  <si>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</si>
  <si>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</si>
  <si>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</si>
  <si>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</si>
  <si>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</si>
  <si>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</si>
  <si>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</si>
  <si>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</si>
  <si>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</si>
  <si>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</si>
  <si>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</si>
  <si>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</si>
  <si>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</si>
  <si>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</si>
  <si>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</si>
  <si>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</si>
  <si>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</si>
  <si>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</si>
  <si>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</si>
  <si>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</si>
  <si>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</si>
  <si>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</si>
  <si>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</si>
  <si>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</si>
  <si>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</si>
  <si>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</si>
  <si>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</si>
  <si>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</si>
  <si>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</si>
  <si>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</si>
  <si>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</si>
  <si>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</si>
  <si>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</si>
  <si>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</si>
  <si>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</si>
  <si>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</si>
  <si>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</si>
  <si>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</si>
  <si>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</si>
  <si>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</si>
  <si>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</si>
  <si>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</si>
  <si>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</si>
  <si>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</si>
  <si>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</si>
  <si>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</si>
  <si>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</si>
  <si>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</si>
  <si>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</si>
  <si>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</si>
  <si>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</si>
  <si>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</si>
  <si>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</si>
  <si>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</si>
  <si>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</si>
  <si>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</si>
  <si>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</si>
  <si>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</si>
  <si>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</si>
  <si>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</si>
  <si>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</si>
  <si>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</si>
  <si>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</si>
  <si>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</si>
  <si>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</si>
  <si>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</si>
  <si>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</si>
  <si>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</si>
  <si>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</si>
  <si>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</si>
  <si>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</si>
  <si>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</si>
  <si>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</si>
  <si>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</si>
  <si>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</si>
  <si>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</si>
  <si>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</si>
  <si>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</si>
  <si>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</si>
  <si>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</si>
  <si>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</si>
  <si>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</si>
  <si>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</si>
  <si>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</si>
  <si>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</si>
  <si>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</si>
  <si>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</si>
  <si>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</si>
  <si>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</si>
  <si>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</si>
  <si>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</si>
  <si>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</si>
  <si>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</si>
  <si>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</si>
  <si>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</si>
  <si>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</si>
  <si>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</si>
  <si>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</si>
  <si>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</si>
  <si>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</si>
  <si>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</si>
  <si>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</si>
  <si>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</si>
  <si>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</si>
  <si>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</si>
  <si>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</si>
  <si>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</si>
  <si>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</si>
  <si>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</si>
  <si>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</si>
  <si>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</si>
  <si>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</si>
  <si>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</si>
  <si>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</si>
  <si>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</si>
  <si>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</si>
  <si>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</si>
  <si>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</si>
  <si>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</si>
  <si>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</si>
  <si>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</si>
  <si>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</si>
  <si>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</si>
  <si>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</si>
  <si>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</si>
  <si>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</si>
  <si>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</si>
  <si>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</si>
  <si>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</si>
  <si>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</si>
  <si>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</si>
  <si>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</si>
  <si>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</si>
  <si>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</si>
  <si>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</si>
  <si>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</si>
  <si>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</si>
  <si>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</si>
  <si>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</si>
  <si>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</si>
  <si>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</si>
  <si>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</si>
  <si>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</si>
  <si>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</si>
  <si>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</si>
  <si>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</si>
  <si>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</si>
  <si>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</si>
  <si>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</si>
  <si>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</si>
  <si>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</si>
  <si>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</si>
  <si>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</si>
  <si>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</si>
  <si>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</si>
  <si>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</si>
  <si>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</si>
  <si>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</si>
  <si>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</si>
  <si>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</si>
  <si>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</si>
  <si>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</si>
  <si>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</si>
  <si>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</si>
  <si>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</si>
  <si>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</si>
  <si>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</si>
  <si>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</si>
  <si>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</si>
  <si>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</si>
  <si>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</si>
  <si>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</si>
  <si>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</si>
  <si>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</si>
  <si>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</si>
  <si>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</si>
  <si>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</si>
  <si>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</si>
  <si>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</si>
  <si>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</si>
  <si>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</si>
  <si>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</si>
  <si>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</si>
  <si>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</si>
  <si>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</si>
  <si>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</si>
  <si>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</si>
  <si>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</si>
  <si>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</si>
  <si>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</si>
  <si>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</si>
  <si>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</si>
  <si>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</si>
  <si>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</si>
  <si>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</si>
  <si>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</si>
  <si>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</si>
  <si>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</si>
  <si>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</si>
  <si>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</si>
  <si>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</si>
  <si>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</si>
  <si>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</si>
  <si>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</si>
  <si>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</si>
  <si>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</si>
  <si>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</si>
  <si>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</si>
  <si>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</si>
  <si>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</si>
  <si>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</si>
  <si>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</si>
  <si>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</si>
  <si>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</si>
  <si>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</si>
  <si>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</si>
  <si>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</si>
  <si>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</si>
  <si>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</si>
  <si>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</si>
  <si>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</si>
  <si>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</si>
  <si>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</si>
  <si>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</si>
  <si>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</si>
  <si>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</si>
  <si>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</si>
  <si>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</si>
  <si>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</si>
  <si>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</si>
  <si>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</si>
  <si>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</si>
  <si>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</si>
  <si>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</si>
  <si>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</si>
  <si>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</si>
  <si>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</si>
  <si>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</si>
  <si>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</si>
  <si>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</si>
  <si>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</si>
  <si>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</si>
  <si>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</si>
  <si>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</si>
  <si>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</si>
  <si>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</si>
  <si>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</si>
  <si>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</si>
  <si>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</si>
  <si>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</si>
  <si>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</si>
  <si>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</si>
  <si>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</si>
  <si>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</si>
  <si>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</si>
  <si>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</si>
  <si>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</si>
  <si>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</si>
  <si>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</si>
  <si>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</si>
  <si>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</si>
  <si>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</si>
  <si>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</si>
  <si>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</si>
  <si>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</si>
  <si>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</si>
  <si>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</si>
  <si>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</si>
  <si>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</si>
  <si>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</si>
  <si>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</si>
  <si>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</si>
  <si>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</si>
  <si>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</si>
  <si>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</si>
  <si>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</si>
  <si>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</si>
  <si>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</si>
  <si>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</si>
  <si>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</si>
  <si>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</si>
  <si>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</si>
  <si>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</si>
  <si>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</si>
  <si>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</si>
  <si>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</si>
  <si>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</si>
  <si>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</si>
  <si>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</si>
  <si>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</si>
  <si>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</si>
  <si>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</si>
  <si>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</si>
  <si>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</si>
  <si>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</si>
  <si>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</si>
  <si>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</si>
  <si>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</si>
  <si>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</si>
  <si>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</si>
  <si>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</si>
  <si>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</si>
  <si>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</si>
  <si>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</si>
  <si>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</si>
  <si>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</si>
  <si>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</si>
  <si>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</si>
  <si>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</si>
  <si>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</si>
  <si>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</si>
  <si>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</si>
  <si>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</si>
  <si>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</si>
  <si>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</si>
  <si>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</si>
  <si>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</si>
  <si>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</si>
  <si>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</si>
  <si>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</si>
  <si>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</si>
  <si>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</si>
  <si>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</si>
  <si>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</si>
  <si>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</si>
  <si>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</si>
  <si>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</si>
  <si>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</si>
  <si>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</si>
  <si>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</si>
  <si>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</si>
  <si>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</si>
  <si>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</si>
  <si>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</si>
  <si>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</si>
  <si>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</si>
  <si>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</si>
  <si>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</si>
  <si>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</si>
  <si>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</si>
  <si>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</si>
  <si>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</si>
  <si>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</si>
  <si>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</si>
  <si>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</si>
  <si>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</si>
  <si>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</si>
  <si>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</si>
  <si>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</si>
  <si>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</si>
  <si>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</si>
  <si>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</si>
  <si>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</si>
  <si>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</si>
  <si>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</si>
  <si>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</si>
  <si>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</si>
  <si>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</si>
  <si>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</si>
  <si>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</si>
  <si>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</si>
  <si>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</si>
  <si>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</si>
  <si>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</si>
  <si>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</si>
  <si>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</si>
  <si>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</si>
  <si>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</si>
  <si>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</si>
  <si>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</si>
  <si>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</si>
  <si>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</si>
  <si>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</si>
  <si>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</si>
  <si>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</si>
  <si>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</si>
  <si>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</si>
  <si>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</si>
  <si>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</si>
  <si>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</si>
  <si>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</si>
  <si>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</si>
  <si>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</si>
  <si>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</si>
  <si>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</si>
  <si>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</si>
  <si>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</si>
  <si>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</si>
  <si>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</si>
  <si>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</si>
  <si>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</si>
  <si>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</si>
  <si>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</si>
  <si>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</si>
  <si>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</si>
  <si>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</si>
  <si>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</si>
  <si>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</si>
  <si>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</si>
  <si>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</si>
  <si>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</si>
  <si>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</si>
  <si>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</si>
  <si>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</si>
  <si>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</si>
  <si>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</si>
  <si>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</si>
  <si>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</si>
  <si>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</si>
  <si>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</si>
  <si>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</si>
  <si>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</si>
  <si>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</si>
  <si>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</si>
  <si>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</si>
  <si>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</si>
  <si>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</si>
  <si>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</si>
  <si>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</si>
  <si>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</si>
  <si>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</si>
  <si>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</si>
  <si>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</si>
  <si>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</si>
  <si>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</si>
  <si>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</si>
  <si>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</si>
  <si>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</si>
  <si>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</si>
  <si>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</si>
  <si>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</si>
  <si>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</si>
  <si>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</si>
  <si>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</si>
  <si>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</si>
  <si>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</si>
  <si>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</si>
  <si>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</si>
  <si>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</si>
  <si>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</si>
  <si>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</si>
  <si>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</si>
  <si>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</si>
  <si>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</si>
  <si>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</si>
  <si>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</si>
  <si>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</si>
  <si>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</si>
  <si>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</si>
  <si>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</si>
  <si>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</si>
  <si>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</si>
  <si>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</si>
  <si>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</si>
  <si>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</si>
  <si>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</si>
  <si>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</si>
  <si>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</si>
  <si>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</si>
  <si>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</si>
  <si>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</si>
  <si>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</si>
  <si>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</si>
  <si>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</si>
  <si>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</si>
  <si>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</si>
  <si>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</si>
  <si>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</si>
  <si>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</si>
  <si>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</si>
  <si>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</si>
  <si>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</si>
  <si>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</si>
  <si>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</si>
  <si>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</si>
  <si>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</si>
  <si>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</si>
  <si>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</si>
  <si>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</si>
  <si>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</si>
  <si>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</si>
  <si>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</si>
  <si>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</si>
  <si>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</si>
  <si>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</si>
  <si>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</si>
  <si>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</si>
  <si>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</si>
  <si>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</si>
  <si>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</si>
  <si>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</si>
  <si>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</si>
  <si>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</si>
  <si>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</si>
  <si>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</si>
  <si>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</si>
  <si>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</si>
  <si>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</si>
  <si>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</si>
  <si>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</si>
  <si>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</si>
  <si>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</si>
  <si>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</si>
  <si>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</si>
  <si>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</si>
  <si>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</si>
  <si>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</si>
  <si>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</si>
  <si>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</si>
  <si>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</si>
  <si>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</si>
  <si>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</si>
  <si>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</si>
  <si>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</si>
  <si>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</si>
  <si>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</si>
  <si>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</si>
  <si>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</si>
  <si>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</si>
  <si>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</si>
  <si>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</si>
  <si>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</si>
  <si>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</si>
  <si>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</si>
  <si>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</si>
  <si>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</si>
  <si>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</si>
  <si>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</si>
  <si>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</si>
  <si>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</si>
  <si>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</si>
  <si>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</si>
  <si>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</si>
  <si>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</si>
  <si>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</si>
  <si>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</si>
  <si>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</si>
  <si>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</si>
  <si>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</si>
  <si>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</si>
  <si>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</si>
  <si>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</si>
  <si>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</si>
  <si>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</si>
  <si>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</si>
  <si>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</si>
  <si>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</si>
  <si>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</si>
  <si>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</si>
  <si>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</si>
  <si>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</si>
  <si>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</si>
  <si>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</si>
  <si>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</si>
  <si>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</si>
  <si>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</si>
  <si>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</si>
  <si>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</si>
  <si>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</si>
  <si>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</si>
  <si>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</si>
  <si>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</si>
  <si>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</si>
  <si>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</si>
  <si>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</si>
  <si>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</si>
  <si>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</si>
  <si>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</si>
  <si>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</si>
  <si>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</si>
  <si>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</si>
  <si>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</si>
  <si>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</si>
  <si>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</si>
  <si>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</si>
  <si>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</si>
  <si>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</si>
  <si>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</si>
  <si>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</si>
  <si>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</si>
  <si>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</si>
  <si>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</si>
  <si>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</si>
  <si>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</si>
  <si>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</si>
  <si>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</si>
  <si>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</si>
  <si>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</si>
  <si>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</si>
  <si>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</si>
  <si>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</si>
  <si>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</si>
  <si>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</si>
  <si>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</si>
  <si>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</si>
  <si>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</si>
  <si>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</si>
  <si>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</si>
  <si>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</si>
  <si>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</si>
  <si>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</si>
  <si>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</si>
  <si>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</si>
  <si>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</si>
  <si>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</si>
  <si>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</si>
  <si>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</si>
  <si>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</si>
  <si>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</si>
  <si>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</si>
  <si>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</si>
  <si>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</si>
  <si>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</si>
  <si>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</si>
  <si>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</si>
  <si>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</si>
  <si>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</si>
  <si>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</si>
  <si>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</si>
  <si>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</si>
  <si>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</si>
  <si>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</si>
  <si>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</si>
  <si>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</si>
  <si>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</si>
  <si>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</si>
  <si>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</si>
  <si>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</si>
  <si>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</si>
  <si>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</si>
  <si>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</si>
  <si>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</si>
  <si>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</si>
  <si>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</si>
  <si>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</si>
  <si>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</si>
  <si>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</si>
  <si>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</si>
  <si>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</si>
  <si>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</si>
  <si>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</si>
  <si>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</si>
  <si>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</si>
  <si>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</si>
  <si>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</si>
  <si>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</si>
  <si>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</si>
  <si>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</si>
  <si>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</si>
  <si>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</si>
  <si>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</si>
  <si>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</si>
  <si>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</si>
  <si>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</si>
  <si>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</si>
  <si>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</si>
  <si>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</si>
  <si>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</si>
  <si>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</si>
  <si>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</si>
  <si>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</si>
  <si>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</si>
  <si>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</si>
  <si>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</si>
  <si>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</si>
  <si>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</si>
  <si>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</si>
  <si>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</si>
  <si>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</si>
  <si>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</si>
  <si>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</si>
  <si>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</si>
  <si>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</si>
  <si>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</si>
  <si>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</si>
  <si>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</si>
  <si>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</si>
  <si>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</si>
  <si>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</si>
  <si>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</si>
  <si>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</si>
  <si>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</si>
  <si>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</si>
  <si>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</si>
  <si>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</si>
  <si>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</si>
  <si>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</si>
  <si>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</si>
  <si>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</si>
  <si>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</si>
  <si>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</si>
  <si>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</si>
  <si>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</si>
  <si>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</si>
  <si>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</si>
  <si>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</si>
  <si>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</si>
  <si>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</si>
  <si>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</si>
  <si>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</si>
  <si>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</si>
  <si>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</si>
  <si>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</si>
  <si>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</si>
  <si>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</si>
  <si>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</si>
  <si>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</si>
  <si>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</si>
  <si>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</si>
  <si>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</si>
  <si>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</si>
  <si>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</si>
  <si>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</si>
  <si>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</si>
  <si>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</si>
  <si>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</si>
  <si>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</si>
  <si>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</si>
  <si>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</si>
  <si>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</si>
  <si>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</si>
  <si>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</si>
  <si>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</si>
  <si>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</si>
  <si>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</si>
  <si>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</si>
  <si>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</si>
  <si>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</si>
  <si>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</si>
  <si>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</si>
  <si>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</si>
  <si>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</si>
  <si>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</si>
  <si>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</si>
  <si>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</si>
  <si>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</si>
  <si>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</si>
  <si>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</si>
  <si>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</si>
  <si>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</si>
  <si>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</si>
  <si>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</si>
  <si>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</si>
  <si>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</si>
  <si>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</si>
  <si>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</si>
  <si>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</si>
  <si>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</si>
  <si>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</si>
  <si>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</si>
  <si>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</si>
  <si>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</si>
  <si>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</si>
  <si>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</si>
  <si>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</si>
  <si>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</si>
  <si>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</si>
  <si>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</si>
  <si>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</si>
  <si>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</si>
  <si>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</si>
  <si>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</si>
  <si>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</si>
  <si>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</si>
  <si>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</si>
  <si>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</si>
  <si>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</si>
  <si>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</si>
  <si>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</si>
  <si>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</si>
  <si>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</si>
  <si>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</si>
  <si>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</si>
  <si>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</si>
  <si>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</si>
  <si>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</si>
  <si>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</si>
  <si>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</si>
  <si>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</si>
  <si>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</si>
  <si>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</si>
  <si>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</si>
  <si>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</si>
  <si>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</si>
  <si>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</si>
  <si>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</si>
  <si>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</si>
  <si>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</si>
  <si>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</si>
  <si>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</si>
  <si>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</si>
  <si>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</si>
  <si>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</si>
  <si>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</si>
  <si>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</si>
  <si>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</si>
  <si>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</si>
  <si>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</si>
  <si>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</si>
  <si>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</si>
  <si>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</si>
  <si>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</si>
  <si>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</si>
  <si>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</si>
  <si>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</si>
  <si>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</si>
  <si>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</si>
  <si>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</si>
  <si>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</si>
  <si>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</si>
  <si>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</si>
  <si>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</si>
  <si>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</si>
  <si>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</si>
  <si>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</si>
  <si>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</si>
  <si>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</si>
  <si>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</si>
  <si>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</si>
  <si>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</si>
  <si>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</si>
  <si>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</si>
  <si>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</si>
  <si>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</si>
  <si>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</si>
  <si>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</si>
  <si>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</si>
  <si>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</si>
  <si>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</si>
  <si>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</si>
  <si>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</si>
  <si>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</si>
  <si>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</si>
  <si>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</si>
  <si>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</si>
  <si>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</si>
  <si>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</si>
  <si>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</si>
  <si>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</si>
  <si>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</si>
  <si>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</si>
  <si>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</si>
  <si>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</si>
  <si>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</si>
  <si>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</si>
  <si>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</si>
  <si>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</si>
  <si>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</si>
  <si>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</si>
  <si>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</si>
  <si>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</si>
  <si>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</si>
  <si>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</si>
  <si>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</si>
  <si>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</si>
  <si>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</si>
  <si>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</si>
  <si>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</si>
  <si>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</si>
  <si>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</si>
  <si>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</si>
  <si>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</si>
  <si>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</si>
  <si>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</si>
  <si>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</si>
  <si>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</si>
  <si>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</si>
  <si>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</si>
  <si>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</si>
  <si>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</si>
  <si>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</si>
  <si>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</si>
  <si>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</si>
  <si>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</si>
  <si>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</si>
  <si>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</si>
  <si>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</si>
  <si>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</si>
  <si>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</si>
  <si>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</si>
  <si>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</si>
  <si>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</si>
  <si>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</si>
  <si>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</si>
  <si>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</si>
  <si>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</si>
  <si>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</si>
  <si>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</si>
  <si>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</si>
  <si>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</si>
  <si>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</si>
  <si>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</si>
  <si>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</si>
  <si>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</si>
  <si>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</si>
  <si>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</si>
  <si>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</si>
  <si>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</si>
  <si>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</si>
  <si>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</si>
  <si>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</si>
  <si>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</si>
  <si>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</si>
  <si>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</si>
  <si>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</si>
  <si>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</si>
  <si>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</si>
  <si>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</si>
  <si>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</si>
  <si>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</si>
  <si>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</si>
  <si>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</si>
  <si>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</si>
  <si>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</si>
  <si>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</si>
  <si>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</si>
  <si>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</si>
  <si>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</si>
  <si>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</si>
  <si>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</si>
  <si>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</si>
  <si>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</si>
  <si>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</si>
  <si>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</si>
  <si>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</si>
  <si>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</si>
  <si>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</si>
  <si>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</si>
  <si>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</si>
  <si>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</si>
  <si>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</si>
  <si>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</si>
  <si>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</si>
  <si>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</si>
  <si>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</si>
  <si>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</si>
  <si>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</si>
  <si>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</si>
  <si>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</si>
  <si>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</si>
  <si>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</si>
  <si>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</si>
  <si>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</si>
  <si>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</si>
  <si>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</si>
  <si>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</si>
  <si>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</si>
  <si>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</si>
  <si>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</si>
  <si>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</si>
  <si>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</si>
  <si>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</si>
  <si>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</si>
  <si>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</si>
  <si>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</si>
  <si>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</si>
  <si>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</si>
  <si>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</si>
  <si>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</si>
  <si>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</si>
  <si>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</si>
  <si>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</si>
  <si>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</si>
  <si>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</si>
  <si>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</si>
  <si>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</si>
  <si>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</si>
  <si>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</si>
  <si>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</si>
  <si>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</si>
  <si>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</si>
  <si>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</si>
  <si>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</si>
  <si>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</si>
  <si>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</si>
  <si>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</si>
  <si>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</si>
  <si>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</si>
  <si>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</si>
  <si>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</si>
  <si>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</si>
  <si>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</si>
  <si>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</si>
  <si>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</si>
  <si>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</si>
  <si>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</si>
  <si>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</si>
  <si>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</si>
  <si>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</si>
  <si>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</si>
  <si>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</si>
  <si>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</si>
  <si>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</si>
  <si>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</si>
  <si>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</si>
  <si>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</si>
  <si>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</si>
  <si>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</si>
  <si>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</si>
  <si>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</si>
  <si>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</si>
  <si>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</si>
  <si>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</si>
  <si>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</si>
  <si>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</si>
  <si>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</si>
  <si>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</si>
  <si>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</si>
  <si>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</si>
  <si>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</si>
  <si>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</si>
  <si>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</si>
  <si>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</si>
  <si>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</si>
  <si>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</si>
  <si>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</si>
  <si>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</si>
  <si>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</si>
  <si>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</si>
  <si>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</si>
  <si>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</si>
  <si>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</si>
  <si>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</si>
  <si>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</si>
  <si>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</si>
  <si>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</si>
  <si>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</si>
  <si>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</si>
  <si>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</si>
  <si>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</si>
  <si>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</si>
  <si>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</si>
  <si>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</si>
  <si>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</si>
  <si>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</si>
  <si>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</si>
  <si>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</si>
  <si>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</si>
  <si>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</si>
  <si>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</si>
  <si>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</si>
  <si>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</si>
  <si>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</si>
  <si>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</si>
  <si>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</si>
  <si>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</si>
  <si>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</si>
  <si>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</si>
  <si>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</si>
  <si>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</si>
  <si>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</si>
  <si>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</si>
  <si>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</si>
  <si>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</si>
  <si>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</si>
  <si>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</si>
  <si>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</si>
  <si>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</si>
  <si>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</si>
  <si>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</si>
  <si>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</si>
  <si>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</si>
  <si>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</si>
  <si>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</si>
  <si>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</si>
  <si>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</si>
  <si>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</si>
  <si>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</si>
  <si>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</si>
  <si>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</si>
  <si>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</si>
  <si>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</si>
  <si>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</si>
  <si>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</si>
  <si>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</si>
  <si>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</si>
  <si>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</si>
  <si>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</si>
  <si>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</si>
  <si>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</si>
  <si>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</si>
  <si>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</si>
  <si>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</si>
  <si>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</si>
  <si>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</si>
  <si>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</si>
  <si>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</si>
  <si>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</si>
  <si>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</si>
  <si>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</si>
  <si>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</si>
  <si>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</si>
  <si>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</si>
  <si>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</si>
  <si>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</si>
  <si>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</si>
  <si>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</si>
  <si>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</si>
  <si>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</si>
  <si>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</si>
  <si>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</si>
  <si>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</si>
  <si>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</si>
  <si>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</si>
  <si>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</si>
  <si>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</si>
  <si>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</si>
  <si>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</si>
  <si>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</si>
  <si>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</si>
  <si>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</si>
  <si>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</si>
  <si>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</si>
  <si>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</si>
  <si>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</si>
  <si>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</si>
  <si>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</si>
  <si>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</si>
  <si>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</si>
  <si>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</si>
  <si>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</si>
  <si>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</si>
  <si>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</si>
  <si>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</si>
  <si>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</si>
  <si>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</si>
  <si>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</si>
  <si>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</si>
  <si>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</si>
  <si>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</si>
  <si>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</si>
  <si>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</si>
  <si>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</si>
  <si>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</si>
  <si>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</si>
  <si>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</si>
  <si>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</si>
  <si>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</si>
  <si>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</si>
  <si>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</si>
  <si>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</si>
  <si>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</si>
  <si>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</si>
  <si>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</si>
  <si>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</si>
  <si>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</si>
  <si>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</si>
  <si>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</si>
  <si>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</si>
  <si>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</si>
  <si>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</si>
  <si>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</si>
  <si>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</si>
  <si>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</si>
  <si>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</si>
  <si>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</si>
  <si>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</si>
  <si>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</si>
  <si>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</si>
  <si>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</si>
  <si>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</si>
  <si>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</si>
  <si>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</si>
  <si>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</si>
  <si>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</si>
  <si>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</si>
  <si>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</si>
  <si>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</si>
  <si>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</si>
  <si>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</si>
  <si>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</si>
  <si>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</si>
  <si>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</si>
  <si>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</si>
  <si>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</si>
  <si>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</si>
  <si>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</si>
  <si>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</si>
  <si>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</si>
  <si>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</si>
  <si>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</si>
  <si>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</si>
  <si>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</si>
  <si>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</si>
  <si>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</si>
  <si>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</si>
  <si>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</si>
  <si>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</si>
  <si>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</si>
  <si>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</si>
  <si>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</si>
  <si>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</si>
  <si>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</si>
  <si>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</si>
  <si>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</si>
  <si>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</si>
  <si>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</si>
  <si>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</si>
  <si>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</si>
  <si>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</si>
  <si>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</si>
  <si>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</si>
  <si>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</si>
  <si>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</si>
  <si>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</si>
  <si>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</si>
  <si>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</si>
  <si>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</si>
  <si>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</si>
  <si>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</si>
  <si>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</si>
  <si>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</si>
  <si>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</si>
  <si>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</si>
  <si>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</si>
  <si>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</si>
  <si>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</si>
  <si>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</si>
  <si>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</si>
  <si>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</si>
  <si>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</si>
  <si>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</si>
  <si>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</si>
  <si>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</si>
  <si>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</si>
  <si>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</si>
  <si>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</si>
  <si>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</si>
  <si>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</si>
  <si>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</si>
  <si>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</si>
  <si>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</si>
  <si>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</si>
  <si>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</si>
  <si>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</si>
  <si>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</si>
  <si>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</si>
  <si>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</si>
  <si>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</si>
  <si>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</si>
  <si>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</si>
  <si>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</si>
  <si>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</si>
  <si>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</si>
  <si>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</si>
  <si>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</si>
  <si>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</si>
  <si>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</si>
  <si>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</si>
  <si>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</si>
  <si>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</si>
  <si>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</si>
  <si>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</si>
  <si>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</si>
  <si>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</si>
  <si>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</si>
  <si>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</si>
  <si>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</si>
  <si>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</si>
  <si>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</si>
  <si>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</si>
  <si>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</si>
  <si>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</si>
  <si>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</si>
  <si>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</si>
  <si>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</si>
  <si>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</si>
  <si>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</si>
  <si>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</si>
  <si>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</si>
  <si>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</si>
  <si>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</si>
  <si>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</si>
  <si>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</si>
  <si>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</si>
  <si>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</si>
  <si>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</si>
  <si>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</si>
  <si>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</si>
  <si>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</si>
  <si>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</si>
  <si>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</si>
  <si>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</si>
  <si>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</si>
  <si>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</si>
  <si>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</si>
  <si>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</si>
  <si>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</si>
  <si>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</si>
  <si>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</si>
  <si>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</si>
  <si>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</si>
  <si>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</si>
  <si>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</si>
  <si>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</si>
  <si>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</si>
  <si>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</si>
  <si>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</si>
  <si>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</si>
  <si>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</si>
  <si>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</si>
  <si>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</si>
  <si>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</si>
  <si>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</si>
  <si>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</si>
  <si>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</si>
  <si>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</si>
  <si>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</si>
  <si>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</si>
  <si>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</si>
  <si>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</si>
  <si>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</si>
  <si>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</si>
  <si>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</si>
  <si>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</si>
  <si>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</si>
  <si>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</si>
  <si>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</si>
  <si>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</si>
  <si>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</si>
  <si>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</si>
  <si>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</si>
  <si>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</si>
  <si>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</si>
  <si>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</si>
  <si>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</si>
  <si>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</si>
  <si>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</si>
  <si>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</si>
  <si>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</si>
  <si>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</si>
  <si>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</si>
  <si>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</si>
  <si>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</si>
  <si>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</si>
  <si>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</si>
  <si>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</si>
  <si>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</si>
  <si>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</si>
  <si>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</si>
  <si>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</si>
  <si>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</si>
  <si>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</si>
  <si>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</si>
  <si>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</si>
  <si>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</si>
  <si>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</si>
  <si>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</si>
  <si>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</si>
  <si>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</si>
  <si>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</si>
  <si>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</si>
  <si>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</si>
  <si>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</si>
  <si>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</si>
  <si>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</si>
  <si>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</si>
  <si>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</si>
  <si>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</si>
  <si>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</si>
  <si>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</si>
  <si>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</si>
  <si>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</si>
  <si>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</si>
  <si>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</si>
  <si>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</si>
  <si>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</si>
  <si>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</si>
  <si>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</si>
  <si>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</si>
  <si>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</si>
  <si>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</si>
  <si>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</si>
  <si>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</si>
  <si>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</si>
  <si>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</si>
  <si>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</si>
  <si>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</si>
  <si>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</si>
  <si>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</si>
  <si>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</si>
  <si>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</si>
  <si>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</si>
  <si>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</si>
  <si>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</si>
  <si>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</si>
  <si>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</si>
  <si>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</si>
  <si>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</si>
  <si>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</si>
  <si>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</si>
  <si>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</si>
  <si>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</si>
  <si>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</si>
  <si>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</si>
  <si>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</si>
  <si>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</si>
  <si>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</si>
  <si>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</si>
  <si>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</si>
  <si>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</si>
  <si>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</si>
  <si>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</si>
  <si>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</si>
  <si>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</si>
  <si>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</si>
  <si>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</si>
  <si>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</si>
  <si>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</si>
  <si>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</si>
  <si>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</si>
  <si>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</si>
  <si>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</si>
  <si>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</si>
  <si>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</si>
  <si>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</si>
  <si>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</si>
  <si>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</si>
  <si>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</si>
  <si>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</si>
  <si>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</si>
  <si>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</si>
  <si>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</si>
  <si>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</si>
  <si>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</si>
  <si>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</si>
  <si>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</si>
  <si>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</si>
  <si>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</si>
  <si>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</si>
  <si>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</si>
  <si>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</si>
  <si>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</si>
  <si>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</si>
  <si>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</si>
  <si>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</si>
  <si>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</si>
  <si>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</si>
  <si>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</si>
  <si>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</si>
  <si>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</si>
  <si>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</si>
  <si>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</si>
  <si>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</si>
  <si>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</si>
  <si>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</si>
  <si>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</si>
  <si>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</si>
  <si>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</si>
  <si>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</si>
  <si>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</si>
  <si>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</si>
  <si>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</si>
  <si>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</si>
  <si>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</si>
  <si>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</si>
  <si>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</si>
  <si>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</si>
  <si>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</si>
  <si>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</si>
  <si>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</si>
  <si>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</si>
  <si>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</si>
  <si>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</si>
  <si>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</si>
  <si>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</si>
  <si>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</si>
  <si>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</si>
  <si>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</si>
  <si>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</si>
  <si>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</si>
  <si>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</si>
  <si>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</si>
  <si>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</si>
  <si>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</si>
  <si>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</si>
  <si>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</si>
  <si>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</si>
  <si>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</si>
  <si>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</si>
  <si>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</si>
  <si>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</si>
  <si>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</si>
  <si>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</si>
  <si>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</si>
  <si>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</si>
  <si>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</si>
  <si>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</si>
  <si>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</si>
  <si>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</si>
  <si>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</si>
  <si>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</si>
  <si>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</si>
  <si>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</si>
  <si>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</si>
  <si>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</si>
  <si>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</si>
  <si>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</si>
  <si>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</si>
  <si>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</si>
  <si>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</si>
  <si>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</si>
  <si>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</si>
  <si>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</si>
  <si>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</si>
  <si>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</si>
  <si>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</si>
  <si>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</si>
  <si>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</si>
  <si>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</si>
  <si>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</si>
  <si>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</si>
  <si>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</si>
  <si>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</si>
  <si>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</si>
  <si>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</si>
  <si>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</si>
  <si>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</si>
  <si>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</si>
  <si>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</si>
  <si>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</si>
  <si>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</si>
  <si>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</si>
  <si>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</si>
  <si>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</si>
  <si>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</si>
  <si>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</si>
  <si>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</si>
  <si>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</si>
  <si>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</si>
  <si>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</si>
  <si>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</si>
  <si>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</si>
  <si>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</si>
  <si>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</si>
  <si>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</si>
  <si>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</si>
  <si>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</si>
  <si>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</si>
  <si>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</si>
  <si>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</si>
  <si>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</si>
  <si>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</si>
  <si>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</si>
  <si>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</si>
  <si>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</si>
  <si>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</si>
  <si>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</si>
  <si>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</si>
  <si>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</si>
  <si>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</si>
  <si>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</si>
  <si>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</si>
  <si>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</si>
  <si>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</si>
  <si>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</si>
  <si>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</si>
  <si>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</si>
  <si>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</si>
  <si>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</si>
  <si>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</si>
  <si>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</si>
  <si>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</si>
  <si>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</si>
  <si>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</si>
  <si>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</si>
  <si>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</si>
  <si>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</si>
  <si>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</si>
  <si>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</si>
  <si>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</si>
  <si>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</si>
  <si>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</si>
  <si>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</si>
  <si>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</si>
  <si>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</si>
  <si>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</si>
  <si>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</si>
  <si>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</si>
  <si>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</si>
  <si>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</si>
  <si>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</si>
  <si>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</si>
  <si>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</si>
  <si>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</si>
  <si>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</si>
  <si>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</si>
  <si>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</si>
  <si>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</si>
  <si>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</si>
  <si>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</si>
  <si>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</si>
  <si>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</si>
  <si>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</si>
  <si>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</si>
  <si>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</si>
  <si>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</si>
  <si>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</si>
  <si>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</si>
  <si>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</si>
  <si>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</si>
  <si>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</si>
  <si>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</si>
  <si>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</si>
  <si>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</si>
  <si>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</si>
  <si>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</si>
  <si>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</si>
  <si>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</si>
  <si>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</si>
  <si>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</si>
  <si>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</si>
  <si>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</si>
  <si>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</si>
  <si>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</si>
  <si>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</si>
  <si>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</si>
  <si>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</si>
  <si>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</si>
  <si>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</si>
  <si>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</si>
  <si>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</si>
  <si>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</si>
  <si>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</si>
  <si>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</si>
  <si>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</si>
  <si>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</si>
  <si>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</si>
  <si>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</si>
  <si>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</si>
  <si>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</si>
  <si>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</si>
  <si>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</si>
  <si>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</si>
  <si>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</si>
  <si>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</si>
  <si>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</si>
  <si>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</si>
  <si>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</si>
  <si>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</si>
  <si>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</si>
  <si>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</si>
  <si>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</si>
  <si>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</si>
  <si>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</si>
  <si>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</si>
  <si>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</si>
  <si>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</si>
  <si>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</si>
  <si>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</si>
  <si>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</si>
  <si>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</si>
  <si>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</si>
  <si>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</si>
  <si>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</si>
  <si>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</si>
  <si>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</si>
  <si>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</si>
  <si>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</si>
  <si>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</si>
  <si>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</si>
  <si>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</si>
  <si>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</si>
  <si>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</si>
  <si>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</si>
  <si>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</si>
  <si>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</si>
  <si>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</si>
  <si>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</si>
  <si>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</si>
  <si>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</si>
  <si>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</si>
  <si>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</si>
  <si>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</si>
  <si>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</si>
  <si>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</si>
  <si>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</si>
  <si>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</si>
  <si>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</si>
  <si>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</si>
  <si>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</si>
  <si>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</si>
  <si>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</si>
  <si>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</si>
  <si>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</si>
  <si>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</si>
  <si>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</si>
  <si>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</si>
  <si>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</si>
  <si>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</si>
  <si>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</si>
  <si>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</si>
  <si>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</si>
  <si>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</si>
  <si>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</si>
  <si>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</si>
  <si>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</si>
  <si>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</si>
  <si>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</si>
  <si>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</si>
  <si>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</si>
  <si>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</si>
  <si>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</si>
  <si>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</si>
  <si>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</si>
  <si>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</si>
  <si>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</si>
  <si>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</si>
  <si>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</si>
  <si>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</si>
  <si>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</si>
  <si>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</si>
  <si>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</si>
  <si>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</si>
  <si>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</si>
  <si>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</si>
  <si>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</si>
  <si>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</si>
  <si>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</si>
  <si>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</si>
  <si>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</si>
  <si>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</si>
  <si>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</si>
  <si>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</si>
  <si>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</si>
  <si>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</si>
  <si>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</si>
  <si>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</si>
  <si>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</si>
  <si>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</si>
  <si>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</si>
  <si>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</si>
  <si>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</si>
  <si>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</si>
  <si>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</si>
  <si>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</si>
  <si>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</si>
  <si>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</si>
  <si>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</si>
  <si>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</si>
  <si>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</si>
  <si>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</si>
  <si>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</si>
  <si>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</si>
  <si>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</si>
  <si>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</si>
  <si>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</si>
  <si>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</si>
  <si>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</si>
  <si>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</si>
  <si>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</si>
  <si>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</si>
  <si>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</si>
  <si>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</si>
  <si>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</si>
  <si>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</si>
  <si>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</si>
  <si>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</si>
  <si>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</si>
  <si>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</si>
  <si>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</si>
  <si>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</si>
  <si>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</si>
  <si>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</si>
  <si>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</si>
  <si>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</si>
  <si>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</si>
  <si>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</si>
  <si>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</si>
  <si>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</si>
  <si>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</si>
  <si>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</si>
  <si>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</si>
  <si>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</si>
  <si>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</si>
  <si>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</si>
  <si>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</si>
  <si>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</si>
  <si>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</si>
  <si>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</si>
  <si>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</si>
  <si>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</si>
  <si>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</si>
  <si>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</si>
  <si>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</si>
  <si>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</si>
  <si>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</si>
  <si>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</si>
  <si>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</si>
  <si>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</si>
  <si>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</si>
  <si>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</si>
  <si>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</si>
  <si>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</si>
  <si>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</si>
  <si>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</si>
  <si>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</si>
  <si>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</si>
  <si>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</si>
  <si>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</si>
  <si>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</si>
  <si>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</si>
  <si>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</si>
  <si>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</si>
  <si>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</si>
  <si>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</si>
  <si>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</si>
  <si>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</si>
  <si>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</si>
  <si>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</si>
  <si>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</si>
  <si>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</si>
  <si>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</si>
  <si>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</si>
  <si>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</si>
  <si>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</si>
  <si>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</si>
  <si>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</si>
  <si>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</si>
  <si>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</si>
  <si>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</si>
  <si>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</si>
  <si>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</si>
  <si>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</si>
  <si>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</si>
  <si>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</si>
  <si>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</si>
  <si>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</si>
  <si>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</si>
  <si>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</si>
  <si>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</si>
  <si>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</si>
  <si>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</si>
  <si>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</si>
  <si>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</si>
  <si>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</si>
  <si>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</si>
  <si>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</si>
  <si>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</si>
  <si>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</si>
  <si>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</si>
  <si>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</si>
  <si>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</si>
  <si>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</si>
  <si>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</si>
  <si>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</si>
  <si>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</si>
  <si>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</si>
  <si>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</si>
  <si>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</si>
  <si>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</si>
  <si>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</si>
  <si>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</si>
  <si>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</si>
  <si>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</si>
  <si>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</si>
  <si>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</si>
  <si>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</si>
  <si>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</si>
  <si>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</si>
  <si>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</si>
  <si>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</si>
  <si>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</si>
  <si>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</si>
  <si>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</si>
  <si>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</si>
  <si>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</si>
  <si>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</si>
  <si>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</si>
  <si>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</si>
  <si>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</si>
  <si>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</si>
  <si>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</si>
  <si>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</si>
  <si>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</si>
  <si>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</si>
  <si>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</si>
  <si>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</si>
  <si>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</si>
  <si>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</si>
  <si>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</si>
  <si>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</si>
  <si>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</si>
  <si>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</si>
  <si>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</si>
  <si>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</si>
  <si>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</si>
  <si>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</si>
  <si>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</si>
  <si>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</si>
  <si>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</si>
  <si>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</si>
  <si>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</si>
  <si>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</si>
  <si>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</si>
  <si>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</si>
  <si>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</si>
  <si>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</si>
  <si>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</si>
  <si>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</si>
  <si>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</si>
  <si>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</si>
  <si>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</si>
  <si>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</si>
  <si>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</si>
  <si>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</si>
  <si>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</si>
  <si>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</si>
  <si>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</si>
  <si>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</si>
  <si>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</si>
  <si>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</si>
  <si>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</si>
  <si>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</si>
  <si>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</si>
  <si>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</si>
  <si>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</si>
  <si>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</si>
  <si>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</si>
  <si>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</si>
  <si>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</si>
  <si>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</si>
  <si>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</si>
  <si>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</si>
  <si>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</si>
  <si>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</si>
  <si>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</si>
  <si>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</si>
  <si>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</si>
  <si>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</si>
  <si>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</si>
  <si>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</si>
  <si>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</si>
  <si>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</si>
  <si>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</si>
  <si>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</si>
  <si>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</si>
  <si>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</si>
  <si>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</si>
  <si>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</si>
  <si>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</si>
  <si>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</si>
  <si>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</si>
  <si>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</si>
  <si>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</si>
  <si>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</si>
  <si>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</si>
  <si>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</si>
  <si>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</si>
  <si>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</si>
  <si>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</si>
  <si>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</si>
  <si>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</si>
  <si>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</si>
  <si>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</si>
  <si>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</si>
  <si>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</si>
  <si>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</si>
  <si>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</si>
  <si>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</si>
  <si>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</si>
  <si>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</si>
  <si>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</si>
  <si>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</si>
  <si>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</si>
  <si>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</si>
  <si>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</si>
  <si>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</si>
  <si>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</si>
  <si>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</si>
  <si>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</si>
  <si>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</si>
  <si>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</si>
  <si>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</si>
  <si>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</si>
  <si>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</si>
  <si>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</si>
  <si>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</si>
  <si>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</si>
  <si>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</si>
  <si>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</si>
  <si>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</si>
  <si>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</si>
  <si>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</si>
  <si>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</si>
  <si>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</si>
  <si>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</si>
  <si>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</si>
  <si>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</si>
  <si>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</si>
  <si>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</si>
  <si>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</si>
  <si>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</si>
  <si>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</si>
  <si>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</si>
  <si>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</si>
  <si>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</si>
  <si>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</si>
  <si>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</si>
  <si>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</si>
  <si>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</si>
  <si>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</si>
  <si>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</si>
  <si>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</si>
  <si>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</si>
  <si>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</si>
  <si>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</si>
  <si>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</si>
  <si>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</si>
  <si>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</si>
  <si>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</si>
  <si>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</si>
  <si>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</si>
  <si>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</si>
  <si>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</si>
  <si>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</si>
  <si>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</si>
  <si>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</si>
  <si>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</si>
  <si>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</si>
  <si>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</si>
  <si>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</si>
  <si>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</si>
  <si>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</si>
  <si>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</si>
  <si>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</si>
  <si>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</si>
  <si>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MovementID</t>
  </si>
  <si>
    <t>MovementType (IN/OUT)</t>
  </si>
  <si>
    <t>Warehouse</t>
  </si>
  <si>
    <t>Supplier</t>
  </si>
  <si>
    <t>M00001</t>
  </si>
  <si>
    <t>IN</t>
  </si>
  <si>
    <t>Baku WH</t>
  </si>
  <si>
    <t>South Agro</t>
  </si>
  <si>
    <t>M00002</t>
  </si>
  <si>
    <t>Atlas Import</t>
  </si>
  <si>
    <t>M00003</t>
  </si>
  <si>
    <t>M00004</t>
  </si>
  <si>
    <t>Lankaran WH</t>
  </si>
  <si>
    <t>Prime Distribution</t>
  </si>
  <si>
    <t>M00005</t>
  </si>
  <si>
    <t>M00006</t>
  </si>
  <si>
    <t>OUT</t>
  </si>
  <si>
    <t>M00007</t>
  </si>
  <si>
    <t>West Supply</t>
  </si>
  <si>
    <t>M00008</t>
  </si>
  <si>
    <t>Ganja WH</t>
  </si>
  <si>
    <t>M00009</t>
  </si>
  <si>
    <t>M00010</t>
  </si>
  <si>
    <t>FreshRoute</t>
  </si>
  <si>
    <t>M00011</t>
  </si>
  <si>
    <t>M00012</t>
  </si>
  <si>
    <t>Nakhchivan WH</t>
  </si>
  <si>
    <t>M00013</t>
  </si>
  <si>
    <t>M00014</t>
  </si>
  <si>
    <t>M00015</t>
  </si>
  <si>
    <t>Caspian Goods</t>
  </si>
  <si>
    <t>M00016</t>
  </si>
  <si>
    <t>M00017</t>
  </si>
  <si>
    <t>M00018</t>
  </si>
  <si>
    <t>M00019</t>
  </si>
  <si>
    <t>M00020</t>
  </si>
  <si>
    <t>M00021</t>
  </si>
  <si>
    <t>M00022</t>
  </si>
  <si>
    <t>M00023</t>
  </si>
  <si>
    <t>M00024</t>
  </si>
  <si>
    <t>Northern Trade</t>
  </si>
  <si>
    <t>M00025</t>
  </si>
  <si>
    <t>M00026</t>
  </si>
  <si>
    <t>M00027</t>
  </si>
  <si>
    <t>M00028</t>
  </si>
  <si>
    <t>Delta Retail</t>
  </si>
  <si>
    <t>M00029</t>
  </si>
  <si>
    <t>M00030</t>
  </si>
  <si>
    <t>M00031</t>
  </si>
  <si>
    <t>M00032</t>
  </si>
  <si>
    <t>M00033</t>
  </si>
  <si>
    <t>M00034</t>
  </si>
  <si>
    <t>M00035</t>
  </si>
  <si>
    <t>M00036</t>
  </si>
  <si>
    <t>M00037</t>
  </si>
  <si>
    <t>M00038</t>
  </si>
  <si>
    <t>M00039</t>
  </si>
  <si>
    <t>M00040</t>
  </si>
  <si>
    <t>M00041</t>
  </si>
  <si>
    <t>M00042</t>
  </si>
  <si>
    <t>M00043</t>
  </si>
  <si>
    <t>M00044</t>
  </si>
  <si>
    <t>M00045</t>
  </si>
  <si>
    <t>M00046</t>
  </si>
  <si>
    <t>M00047</t>
  </si>
  <si>
    <t>M00048</t>
  </si>
  <si>
    <t>M00049</t>
  </si>
  <si>
    <t>M00050</t>
  </si>
  <si>
    <t>M00051</t>
  </si>
  <si>
    <t>M00052</t>
  </si>
  <si>
    <t>M00053</t>
  </si>
  <si>
    <t>M00054</t>
  </si>
  <si>
    <t>M00055</t>
  </si>
  <si>
    <t>M00056</t>
  </si>
  <si>
    <t>M00057</t>
  </si>
  <si>
    <t>M00058</t>
  </si>
  <si>
    <t>M00059</t>
  </si>
  <si>
    <t>M00060</t>
  </si>
  <si>
    <t>M00061</t>
  </si>
  <si>
    <t>M00062</t>
  </si>
  <si>
    <t>M00063</t>
  </si>
  <si>
    <t>M00064</t>
  </si>
  <si>
    <t>M00065</t>
  </si>
  <si>
    <t>M00066</t>
  </si>
  <si>
    <t>M00067</t>
  </si>
  <si>
    <t>M00068</t>
  </si>
  <si>
    <t>M00069</t>
  </si>
  <si>
    <t>M00070</t>
  </si>
  <si>
    <t>M00071</t>
  </si>
  <si>
    <t>M00072</t>
  </si>
  <si>
    <t>M00073</t>
  </si>
  <si>
    <t>M00074</t>
  </si>
  <si>
    <t>M00075</t>
  </si>
  <si>
    <t>M00076</t>
  </si>
  <si>
    <t>M00077</t>
  </si>
  <si>
    <t>M00078</t>
  </si>
  <si>
    <t>M00079</t>
  </si>
  <si>
    <t>M00080</t>
  </si>
  <si>
    <t>M00081</t>
  </si>
  <si>
    <t>M00082</t>
  </si>
  <si>
    <t>M00083</t>
  </si>
  <si>
    <t>M00084</t>
  </si>
  <si>
    <t>M00085</t>
  </si>
  <si>
    <t>M00086</t>
  </si>
  <si>
    <t>M00087</t>
  </si>
  <si>
    <t>M00088</t>
  </si>
  <si>
    <t>M00089</t>
  </si>
  <si>
    <t>M00090</t>
  </si>
  <si>
    <t>M00091</t>
  </si>
  <si>
    <t>M00092</t>
  </si>
  <si>
    <t>M00093</t>
  </si>
  <si>
    <t>M00094</t>
  </si>
  <si>
    <t>M00095</t>
  </si>
  <si>
    <t>M00096</t>
  </si>
  <si>
    <t>M00097</t>
  </si>
  <si>
    <t>M00098</t>
  </si>
  <si>
    <t>M00099</t>
  </si>
  <si>
    <t>M00100</t>
  </si>
  <si>
    <t>M00101</t>
  </si>
  <si>
    <t>M00102</t>
  </si>
  <si>
    <t>M00103</t>
  </si>
  <si>
    <t>M00104</t>
  </si>
  <si>
    <t>M00105</t>
  </si>
  <si>
    <t>M00106</t>
  </si>
  <si>
    <t>M00107</t>
  </si>
  <si>
    <t>M00108</t>
  </si>
  <si>
    <t>M00109</t>
  </si>
  <si>
    <t>M00110</t>
  </si>
  <si>
    <t>M00111</t>
  </si>
  <si>
    <t>M00112</t>
  </si>
  <si>
    <t>M00113</t>
  </si>
  <si>
    <t>M00114</t>
  </si>
  <si>
    <t>M00115</t>
  </si>
  <si>
    <t>M00116</t>
  </si>
  <si>
    <t>M00117</t>
  </si>
  <si>
    <t>M00118</t>
  </si>
  <si>
    <t>M00119</t>
  </si>
  <si>
    <t>M00120</t>
  </si>
  <si>
    <t>M00121</t>
  </si>
  <si>
    <t>M00122</t>
  </si>
  <si>
    <t>M00123</t>
  </si>
  <si>
    <t>M00124</t>
  </si>
  <si>
    <t>M00125</t>
  </si>
  <si>
    <t>M00126</t>
  </si>
  <si>
    <t>M00127</t>
  </si>
  <si>
    <t>M00128</t>
  </si>
  <si>
    <t>M00129</t>
  </si>
  <si>
    <t>M00130</t>
  </si>
  <si>
    <t>M00131</t>
  </si>
  <si>
    <t>M00132</t>
  </si>
  <si>
    <t>M00133</t>
  </si>
  <si>
    <t>M00134</t>
  </si>
  <si>
    <t>M00135</t>
  </si>
  <si>
    <t>M00136</t>
  </si>
  <si>
    <t>M00137</t>
  </si>
  <si>
    <t>M00138</t>
  </si>
  <si>
    <t>M00139</t>
  </si>
  <si>
    <t>M00140</t>
  </si>
  <si>
    <t>M00141</t>
  </si>
  <si>
    <t>M00142</t>
  </si>
  <si>
    <t>M00143</t>
  </si>
  <si>
    <t>M00144</t>
  </si>
  <si>
    <t>M00145</t>
  </si>
  <si>
    <t>M00146</t>
  </si>
  <si>
    <t>M00147</t>
  </si>
  <si>
    <t>M00148</t>
  </si>
  <si>
    <t>M00149</t>
  </si>
  <si>
    <t>M00150</t>
  </si>
  <si>
    <t>M00151</t>
  </si>
  <si>
    <t>M00152</t>
  </si>
  <si>
    <t>M00153</t>
  </si>
  <si>
    <t>M00154</t>
  </si>
  <si>
    <t>M00155</t>
  </si>
  <si>
    <t>M00156</t>
  </si>
  <si>
    <t>M00157</t>
  </si>
  <si>
    <t>M00158</t>
  </si>
  <si>
    <t>M00159</t>
  </si>
  <si>
    <t>M00160</t>
  </si>
  <si>
    <t>M00161</t>
  </si>
  <si>
    <t>M00162</t>
  </si>
  <si>
    <t>M00163</t>
  </si>
  <si>
    <t>M00164</t>
  </si>
  <si>
    <t>M00165</t>
  </si>
  <si>
    <t>M00166</t>
  </si>
  <si>
    <t>M00167</t>
  </si>
  <si>
    <t>M00168</t>
  </si>
  <si>
    <t>M00169</t>
  </si>
  <si>
    <t>M00170</t>
  </si>
  <si>
    <t>M00171</t>
  </si>
  <si>
    <t>M00172</t>
  </si>
  <si>
    <t>M00173</t>
  </si>
  <si>
    <t>M00174</t>
  </si>
  <si>
    <t>M00175</t>
  </si>
  <si>
    <t>M00176</t>
  </si>
  <si>
    <t>M00177</t>
  </si>
  <si>
    <t>M00178</t>
  </si>
  <si>
    <t>M00179</t>
  </si>
  <si>
    <t>M00180</t>
  </si>
  <si>
    <t>M00181</t>
  </si>
  <si>
    <t>M00182</t>
  </si>
  <si>
    <t>M00183</t>
  </si>
  <si>
    <t>M00184</t>
  </si>
  <si>
    <t>M00185</t>
  </si>
  <si>
    <t>M00186</t>
  </si>
  <si>
    <t>M00187</t>
  </si>
  <si>
    <t>M00188</t>
  </si>
  <si>
    <t>M00189</t>
  </si>
  <si>
    <t>M00190</t>
  </si>
  <si>
    <t>M00191</t>
  </si>
  <si>
    <t>M00192</t>
  </si>
  <si>
    <t>M00193</t>
  </si>
  <si>
    <t>M00194</t>
  </si>
  <si>
    <t>M00195</t>
  </si>
  <si>
    <t>M00196</t>
  </si>
  <si>
    <t>M00197</t>
  </si>
  <si>
    <t>M00198</t>
  </si>
  <si>
    <t>M00199</t>
  </si>
  <si>
    <t>M00200</t>
  </si>
  <si>
    <t>M00201</t>
  </si>
  <si>
    <t>M00202</t>
  </si>
  <si>
    <t>M00203</t>
  </si>
  <si>
    <t>M00204</t>
  </si>
  <si>
    <t>M00205</t>
  </si>
  <si>
    <t>M00206</t>
  </si>
  <si>
    <t>M00207</t>
  </si>
  <si>
    <t>M00208</t>
  </si>
  <si>
    <t>M00209</t>
  </si>
  <si>
    <t>M00210</t>
  </si>
  <si>
    <t>M00211</t>
  </si>
  <si>
    <t>M00212</t>
  </si>
  <si>
    <t>M00213</t>
  </si>
  <si>
    <t>M00214</t>
  </si>
  <si>
    <t>M00215</t>
  </si>
  <si>
    <t>M00216</t>
  </si>
  <si>
    <t>M00217</t>
  </si>
  <si>
    <t>M00218</t>
  </si>
  <si>
    <t>M00219</t>
  </si>
  <si>
    <t>M00220</t>
  </si>
  <si>
    <t>M00221</t>
  </si>
  <si>
    <t>M00222</t>
  </si>
  <si>
    <t>M00223</t>
  </si>
  <si>
    <t>M00224</t>
  </si>
  <si>
    <t>M00225</t>
  </si>
  <si>
    <t>M00226</t>
  </si>
  <si>
    <t>M00227</t>
  </si>
  <si>
    <t>M00228</t>
  </si>
  <si>
    <t>M00229</t>
  </si>
  <si>
    <t>M00230</t>
  </si>
  <si>
    <t>M00231</t>
  </si>
  <si>
    <t>M00232</t>
  </si>
  <si>
    <t>M00233</t>
  </si>
  <si>
    <t>M00234</t>
  </si>
  <si>
    <t>M00235</t>
  </si>
  <si>
    <t>M00236</t>
  </si>
  <si>
    <t>M00237</t>
  </si>
  <si>
    <t>M00238</t>
  </si>
  <si>
    <t>M00239</t>
  </si>
  <si>
    <t>M00240</t>
  </si>
  <si>
    <t>M00241</t>
  </si>
  <si>
    <t>M00242</t>
  </si>
  <si>
    <t>M00243</t>
  </si>
  <si>
    <t>M00244</t>
  </si>
  <si>
    <t>M00245</t>
  </si>
  <si>
    <t>M00246</t>
  </si>
  <si>
    <t>M00247</t>
  </si>
  <si>
    <t>M00248</t>
  </si>
  <si>
    <t>M00249</t>
  </si>
  <si>
    <t>M00250</t>
  </si>
  <si>
    <t>M00251</t>
  </si>
  <si>
    <t>M00252</t>
  </si>
  <si>
    <t>M00253</t>
  </si>
  <si>
    <t>M00254</t>
  </si>
  <si>
    <t>M00255</t>
  </si>
  <si>
    <t>M00256</t>
  </si>
  <si>
    <t>M00257</t>
  </si>
  <si>
    <t>M00258</t>
  </si>
  <si>
    <t>M00259</t>
  </si>
  <si>
    <t>M00260</t>
  </si>
  <si>
    <t>M00261</t>
  </si>
  <si>
    <t>M00262</t>
  </si>
  <si>
    <t>M00263</t>
  </si>
  <si>
    <t>M00264</t>
  </si>
  <si>
    <t>M00265</t>
  </si>
  <si>
    <t>M00266</t>
  </si>
  <si>
    <t>M00267</t>
  </si>
  <si>
    <t>M00268</t>
  </si>
  <si>
    <t>M00269</t>
  </si>
  <si>
    <t>M00270</t>
  </si>
  <si>
    <t>M00271</t>
  </si>
  <si>
    <t>M00272</t>
  </si>
  <si>
    <t>M00273</t>
  </si>
  <si>
    <t>M00274</t>
  </si>
  <si>
    <t>M00275</t>
  </si>
  <si>
    <t>M00276</t>
  </si>
  <si>
    <t>M00277</t>
  </si>
  <si>
    <t>M00278</t>
  </si>
  <si>
    <t>M00279</t>
  </si>
  <si>
    <t>M00280</t>
  </si>
  <si>
    <t>M00281</t>
  </si>
  <si>
    <t>M00282</t>
  </si>
  <si>
    <t>M00283</t>
  </si>
  <si>
    <t>M00284</t>
  </si>
  <si>
    <t>M00285</t>
  </si>
  <si>
    <t>M00286</t>
  </si>
  <si>
    <t>M00287</t>
  </si>
  <si>
    <t>M00288</t>
  </si>
  <si>
    <t>M00289</t>
  </si>
  <si>
    <t>M00290</t>
  </si>
  <si>
    <t>M00291</t>
  </si>
  <si>
    <t>M00292</t>
  </si>
  <si>
    <t>M00293</t>
  </si>
  <si>
    <t>M00294</t>
  </si>
  <si>
    <t>M00295</t>
  </si>
  <si>
    <t>M00296</t>
  </si>
  <si>
    <t>M00297</t>
  </si>
  <si>
    <t>M00298</t>
  </si>
  <si>
    <t>M00299</t>
  </si>
  <si>
    <t>M00300</t>
  </si>
  <si>
    <t>M00301</t>
  </si>
  <si>
    <t>M00302</t>
  </si>
  <si>
    <t>M00303</t>
  </si>
  <si>
    <t>M00304</t>
  </si>
  <si>
    <t>M00305</t>
  </si>
  <si>
    <t>M00306</t>
  </si>
  <si>
    <t>M00307</t>
  </si>
  <si>
    <t>M00308</t>
  </si>
  <si>
    <t>M00309</t>
  </si>
  <si>
    <t>M00310</t>
  </si>
  <si>
    <t>M00311</t>
  </si>
  <si>
    <t>M00312</t>
  </si>
  <si>
    <t>M00313</t>
  </si>
  <si>
    <t>M00314</t>
  </si>
  <si>
    <t>M00315</t>
  </si>
  <si>
    <t>M00316</t>
  </si>
  <si>
    <t>M00317</t>
  </si>
  <si>
    <t>M00318</t>
  </si>
  <si>
    <t>M00319</t>
  </si>
  <si>
    <t>M00320</t>
  </si>
  <si>
    <t>M00321</t>
  </si>
  <si>
    <t>M00322</t>
  </si>
  <si>
    <t>M00323</t>
  </si>
  <si>
    <t>M00324</t>
  </si>
  <si>
    <t>M00325</t>
  </si>
  <si>
    <t>M00326</t>
  </si>
  <si>
    <t>M00327</t>
  </si>
  <si>
    <t>M00328</t>
  </si>
  <si>
    <t>M00329</t>
  </si>
  <si>
    <t>M00330</t>
  </si>
  <si>
    <t>M00331</t>
  </si>
  <si>
    <t>M00332</t>
  </si>
  <si>
    <t>M00333</t>
  </si>
  <si>
    <t>M00334</t>
  </si>
  <si>
    <t>M00335</t>
  </si>
  <si>
    <t>M00336</t>
  </si>
  <si>
    <t>M00337</t>
  </si>
  <si>
    <t>M00338</t>
  </si>
  <si>
    <t>M00339</t>
  </si>
  <si>
    <t>M00340</t>
  </si>
  <si>
    <t>M00341</t>
  </si>
  <si>
    <t>M00342</t>
  </si>
  <si>
    <t>M00343</t>
  </si>
  <si>
    <t>M00344</t>
  </si>
  <si>
    <t>M00345</t>
  </si>
  <si>
    <t>M00346</t>
  </si>
  <si>
    <t>M00347</t>
  </si>
  <si>
    <t>M00348</t>
  </si>
  <si>
    <t>M00349</t>
  </si>
  <si>
    <t>M00350</t>
  </si>
  <si>
    <t>M00351</t>
  </si>
  <si>
    <t>M00352</t>
  </si>
  <si>
    <t>M00353</t>
  </si>
  <si>
    <t>M00354</t>
  </si>
  <si>
    <t>M00355</t>
  </si>
  <si>
    <t>M00356</t>
  </si>
  <si>
    <t>M00357</t>
  </si>
  <si>
    <t>M00358</t>
  </si>
  <si>
    <t>M00359</t>
  </si>
  <si>
    <t>M00360</t>
  </si>
  <si>
    <t>M00361</t>
  </si>
  <si>
    <t>M00362</t>
  </si>
  <si>
    <t>M00363</t>
  </si>
  <si>
    <t>M00364</t>
  </si>
  <si>
    <t>M00365</t>
  </si>
  <si>
    <t>M00366</t>
  </si>
  <si>
    <t>M00367</t>
  </si>
  <si>
    <t>M00368</t>
  </si>
  <si>
    <t>M00369</t>
  </si>
  <si>
    <t>M00370</t>
  </si>
  <si>
    <t>M00371</t>
  </si>
  <si>
    <t>M00372</t>
  </si>
  <si>
    <t>M00373</t>
  </si>
  <si>
    <t>M00374</t>
  </si>
  <si>
    <t>M00375</t>
  </si>
  <si>
    <t>M00376</t>
  </si>
  <si>
    <t>M00377</t>
  </si>
  <si>
    <t>M00378</t>
  </si>
  <si>
    <t>M00379</t>
  </si>
  <si>
    <t>M00380</t>
  </si>
  <si>
    <t>M00381</t>
  </si>
  <si>
    <t>M00382</t>
  </si>
  <si>
    <t>M00383</t>
  </si>
  <si>
    <t>M00384</t>
  </si>
  <si>
    <t>M00385</t>
  </si>
  <si>
    <t>M00386</t>
  </si>
  <si>
    <t>M00387</t>
  </si>
  <si>
    <t>M00388</t>
  </si>
  <si>
    <t>M00389</t>
  </si>
  <si>
    <t>M00390</t>
  </si>
  <si>
    <t>M00391</t>
  </si>
  <si>
    <t>M00392</t>
  </si>
  <si>
    <t>M00393</t>
  </si>
  <si>
    <t>M00394</t>
  </si>
  <si>
    <t>M00395</t>
  </si>
  <si>
    <t>M00396</t>
  </si>
  <si>
    <t>M00397</t>
  </si>
  <si>
    <t>M00398</t>
  </si>
  <si>
    <t>M00399</t>
  </si>
  <si>
    <t>M00400</t>
  </si>
  <si>
    <t>M00401</t>
  </si>
  <si>
    <t>M00402</t>
  </si>
  <si>
    <t>M00403</t>
  </si>
  <si>
    <t>M00404</t>
  </si>
  <si>
    <t>M00405</t>
  </si>
  <si>
    <t>M00406</t>
  </si>
  <si>
    <t>M00407</t>
  </si>
  <si>
    <t>M00408</t>
  </si>
  <si>
    <t>M00409</t>
  </si>
  <si>
    <t>M00410</t>
  </si>
  <si>
    <t>M00411</t>
  </si>
  <si>
    <t>M00412</t>
  </si>
  <si>
    <t>M00413</t>
  </si>
  <si>
    <t>M00414</t>
  </si>
  <si>
    <t>M00415</t>
  </si>
  <si>
    <t>M00416</t>
  </si>
  <si>
    <t>M00417</t>
  </si>
  <si>
    <t>M00418</t>
  </si>
  <si>
    <t>M00419</t>
  </si>
  <si>
    <t>M00420</t>
  </si>
  <si>
    <t>M00421</t>
  </si>
  <si>
    <t>M00422</t>
  </si>
  <si>
    <t>M00423</t>
  </si>
  <si>
    <t>M00424</t>
  </si>
  <si>
    <t>M00425</t>
  </si>
  <si>
    <t>M00426</t>
  </si>
  <si>
    <t>M00427</t>
  </si>
  <si>
    <t>M00428</t>
  </si>
  <si>
    <t>M00429</t>
  </si>
  <si>
    <t>M00430</t>
  </si>
  <si>
    <t>M00431</t>
  </si>
  <si>
    <t>M00432</t>
  </si>
  <si>
    <t>M00433</t>
  </si>
  <si>
    <t>M00434</t>
  </si>
  <si>
    <t>M00435</t>
  </si>
  <si>
    <t>M00436</t>
  </si>
  <si>
    <t>M00437</t>
  </si>
  <si>
    <t>M00438</t>
  </si>
  <si>
    <t>M00439</t>
  </si>
  <si>
    <t>M00440</t>
  </si>
  <si>
    <t>M00441</t>
  </si>
  <si>
    <t>M00442</t>
  </si>
  <si>
    <t>M00443</t>
  </si>
  <si>
    <t>M00444</t>
  </si>
  <si>
    <t>M00445</t>
  </si>
  <si>
    <t>M00446</t>
  </si>
  <si>
    <t>M00447</t>
  </si>
  <si>
    <t>M00448</t>
  </si>
  <si>
    <t>M00449</t>
  </si>
  <si>
    <t>M00450</t>
  </si>
  <si>
    <t>M00451</t>
  </si>
  <si>
    <t>M00452</t>
  </si>
  <si>
    <t>M00453</t>
  </si>
  <si>
    <t>M00454</t>
  </si>
  <si>
    <t>M00455</t>
  </si>
  <si>
    <t>M00456</t>
  </si>
  <si>
    <t>M00457</t>
  </si>
  <si>
    <t>M00458</t>
  </si>
  <si>
    <t>M00459</t>
  </si>
  <si>
    <t>M00460</t>
  </si>
  <si>
    <t>M00461</t>
  </si>
  <si>
    <t>M00462</t>
  </si>
  <si>
    <t>M00463</t>
  </si>
  <si>
    <t>M00464</t>
  </si>
  <si>
    <t>M00465</t>
  </si>
  <si>
    <t>M00466</t>
  </si>
  <si>
    <t>M00467</t>
  </si>
  <si>
    <t>M00468</t>
  </si>
  <si>
    <t>M00469</t>
  </si>
  <si>
    <t>M00470</t>
  </si>
  <si>
    <t>M00471</t>
  </si>
  <si>
    <t>M00472</t>
  </si>
  <si>
    <t>M00473</t>
  </si>
  <si>
    <t>M00474</t>
  </si>
  <si>
    <t>M00475</t>
  </si>
  <si>
    <t>M00476</t>
  </si>
  <si>
    <t>M00477</t>
  </si>
  <si>
    <t>M00478</t>
  </si>
  <si>
    <t>M00479</t>
  </si>
  <si>
    <t>M00480</t>
  </si>
  <si>
    <t>M00481</t>
  </si>
  <si>
    <t>M00482</t>
  </si>
  <si>
    <t>M00483</t>
  </si>
  <si>
    <t>M00484</t>
  </si>
  <si>
    <t>M00485</t>
  </si>
  <si>
    <t>M00486</t>
  </si>
  <si>
    <t>M00487</t>
  </si>
  <si>
    <t>M00488</t>
  </si>
  <si>
    <t>M00489</t>
  </si>
  <si>
    <t>M00490</t>
  </si>
  <si>
    <t>M00491</t>
  </si>
  <si>
    <t>M00492</t>
  </si>
  <si>
    <t>M00493</t>
  </si>
  <si>
    <t>M00494</t>
  </si>
  <si>
    <t>M00495</t>
  </si>
  <si>
    <t>M00496</t>
  </si>
  <si>
    <t>M00497</t>
  </si>
  <si>
    <t>M00498</t>
  </si>
  <si>
    <t>M00499</t>
  </si>
  <si>
    <t>M00500</t>
  </si>
  <si>
    <t>M00501</t>
  </si>
  <si>
    <t>M00502</t>
  </si>
  <si>
    <t>M00503</t>
  </si>
  <si>
    <t>M00504</t>
  </si>
  <si>
    <t>M00505</t>
  </si>
  <si>
    <t>M00506</t>
  </si>
  <si>
    <t>M00507</t>
  </si>
  <si>
    <t>M00508</t>
  </si>
  <si>
    <t>M00509</t>
  </si>
  <si>
    <t>M00510</t>
  </si>
  <si>
    <t>M00511</t>
  </si>
  <si>
    <t>M00512</t>
  </si>
  <si>
    <t>M00513</t>
  </si>
  <si>
    <t>M00514</t>
  </si>
  <si>
    <t>M00515</t>
  </si>
  <si>
    <t>M00516</t>
  </si>
  <si>
    <t>M00517</t>
  </si>
  <si>
    <t>M00518</t>
  </si>
  <si>
    <t>M00519</t>
  </si>
  <si>
    <t>M00520</t>
  </si>
  <si>
    <t>M00521</t>
  </si>
  <si>
    <t>M00522</t>
  </si>
  <si>
    <t>M00523</t>
  </si>
  <si>
    <t>M00524</t>
  </si>
  <si>
    <t>M00525</t>
  </si>
  <si>
    <t>M00526</t>
  </si>
  <si>
    <t>M00527</t>
  </si>
  <si>
    <t>M00528</t>
  </si>
  <si>
    <t>M00529</t>
  </si>
  <si>
    <t>M00530</t>
  </si>
  <si>
    <t>M00531</t>
  </si>
  <si>
    <t>M00532</t>
  </si>
  <si>
    <t>M00533</t>
  </si>
  <si>
    <t>M00534</t>
  </si>
  <si>
    <t>M00535</t>
  </si>
  <si>
    <t>M00536</t>
  </si>
  <si>
    <t>M00537</t>
  </si>
  <si>
    <t>M00538</t>
  </si>
  <si>
    <t>M00539</t>
  </si>
  <si>
    <t>M00540</t>
  </si>
  <si>
    <t>M00541</t>
  </si>
  <si>
    <t>M00542</t>
  </si>
  <si>
    <t>M00543</t>
  </si>
  <si>
    <t>M00544</t>
  </si>
  <si>
    <t>M00545</t>
  </si>
  <si>
    <t>M00546</t>
  </si>
  <si>
    <t>M00547</t>
  </si>
  <si>
    <t>M00548</t>
  </si>
  <si>
    <t>M00549</t>
  </si>
  <si>
    <t>M00550</t>
  </si>
  <si>
    <t>M00551</t>
  </si>
  <si>
    <t>M00552</t>
  </si>
  <si>
    <t>M00553</t>
  </si>
  <si>
    <t>M00554</t>
  </si>
  <si>
    <t>M00555</t>
  </si>
  <si>
    <t>M00556</t>
  </si>
  <si>
    <t>M00557</t>
  </si>
  <si>
    <t>M00558</t>
  </si>
  <si>
    <t>M00559</t>
  </si>
  <si>
    <t>M00560</t>
  </si>
  <si>
    <t>M00561</t>
  </si>
  <si>
    <t>M00562</t>
  </si>
  <si>
    <t>M00563</t>
  </si>
  <si>
    <t>M00564</t>
  </si>
  <si>
    <t>M00565</t>
  </si>
  <si>
    <t>M00566</t>
  </si>
  <si>
    <t>M00567</t>
  </si>
  <si>
    <t>M00568</t>
  </si>
  <si>
    <t>M00569</t>
  </si>
  <si>
    <t>M00570</t>
  </si>
  <si>
    <t>M00571</t>
  </si>
  <si>
    <t>M00572</t>
  </si>
  <si>
    <t>M00573</t>
  </si>
  <si>
    <t>M00574</t>
  </si>
  <si>
    <t>M00575</t>
  </si>
  <si>
    <t>M00576</t>
  </si>
  <si>
    <t>M00577</t>
  </si>
  <si>
    <t>M00578</t>
  </si>
  <si>
    <t>M00579</t>
  </si>
  <si>
    <t>M00580</t>
  </si>
  <si>
    <t>M00581</t>
  </si>
  <si>
    <t>M00582</t>
  </si>
  <si>
    <t>M00583</t>
  </si>
  <si>
    <t>M00584</t>
  </si>
  <si>
    <t>M00585</t>
  </si>
  <si>
    <t>M00586</t>
  </si>
  <si>
    <t>M00587</t>
  </si>
  <si>
    <t>M00588</t>
  </si>
  <si>
    <t>M00589</t>
  </si>
  <si>
    <t>M00590</t>
  </si>
  <si>
    <t>M00591</t>
  </si>
  <si>
    <t>M00592</t>
  </si>
  <si>
    <t>M00593</t>
  </si>
  <si>
    <t>M00594</t>
  </si>
  <si>
    <t>M00595</t>
  </si>
  <si>
    <t>M00596</t>
  </si>
  <si>
    <t>M00597</t>
  </si>
  <si>
    <t>M00598</t>
  </si>
  <si>
    <t>M00599</t>
  </si>
  <si>
    <t>M00600</t>
  </si>
  <si>
    <t>M00601</t>
  </si>
  <si>
    <t>M00602</t>
  </si>
  <si>
    <t>M00603</t>
  </si>
  <si>
    <t>M00604</t>
  </si>
  <si>
    <t>M00605</t>
  </si>
  <si>
    <t>M00606</t>
  </si>
  <si>
    <t>M00607</t>
  </si>
  <si>
    <t>M00608</t>
  </si>
  <si>
    <t>M00609</t>
  </si>
  <si>
    <t>M00610</t>
  </si>
  <si>
    <t>M00611</t>
  </si>
  <si>
    <t>M00612</t>
  </si>
  <si>
    <t>M00613</t>
  </si>
  <si>
    <t>M00614</t>
  </si>
  <si>
    <t>M00615</t>
  </si>
  <si>
    <t>M00616</t>
  </si>
  <si>
    <t>M00617</t>
  </si>
  <si>
    <t>M00618</t>
  </si>
  <si>
    <t>M00619</t>
  </si>
  <si>
    <t>M00620</t>
  </si>
  <si>
    <t>M00621</t>
  </si>
  <si>
    <t>M00622</t>
  </si>
  <si>
    <t>M00623</t>
  </si>
  <si>
    <t>M00624</t>
  </si>
  <si>
    <t>M00625</t>
  </si>
  <si>
    <t>M00626</t>
  </si>
  <si>
    <t>M00627</t>
  </si>
  <si>
    <t>M00628</t>
  </si>
  <si>
    <t>M00629</t>
  </si>
  <si>
    <t>M00630</t>
  </si>
  <si>
    <t>M00631</t>
  </si>
  <si>
    <t>M00632</t>
  </si>
  <si>
    <t>M00633</t>
  </si>
  <si>
    <t>M00634</t>
  </si>
  <si>
    <t>M00635</t>
  </si>
  <si>
    <t>M00636</t>
  </si>
  <si>
    <t>M00637</t>
  </si>
  <si>
    <t>M00638</t>
  </si>
  <si>
    <t>M00639</t>
  </si>
  <si>
    <t>M00640</t>
  </si>
  <si>
    <t>M00641</t>
  </si>
  <si>
    <t>M00642</t>
  </si>
  <si>
    <t>M00643</t>
  </si>
  <si>
    <t>M00644</t>
  </si>
  <si>
    <t>M00645</t>
  </si>
  <si>
    <t>M00646</t>
  </si>
  <si>
    <t>M00647</t>
  </si>
  <si>
    <t>M00648</t>
  </si>
  <si>
    <t>M00649</t>
  </si>
  <si>
    <t>M00650</t>
  </si>
  <si>
    <t>M00651</t>
  </si>
  <si>
    <t>M00652</t>
  </si>
  <si>
    <t>M00653</t>
  </si>
  <si>
    <t>M00654</t>
  </si>
  <si>
    <t>M00655</t>
  </si>
  <si>
    <t>M00656</t>
  </si>
  <si>
    <t>M00657</t>
  </si>
  <si>
    <t>M00658</t>
  </si>
  <si>
    <t>M00659</t>
  </si>
  <si>
    <t>M00660</t>
  </si>
  <si>
    <t>M00661</t>
  </si>
  <si>
    <t>M00662</t>
  </si>
  <si>
    <t>M00663</t>
  </si>
  <si>
    <t>M00664</t>
  </si>
  <si>
    <t>M00665</t>
  </si>
  <si>
    <t>M00666</t>
  </si>
  <si>
    <t>M00667</t>
  </si>
  <si>
    <t>M00668</t>
  </si>
  <si>
    <t>M00669</t>
  </si>
  <si>
    <t>M00670</t>
  </si>
  <si>
    <t>M00671</t>
  </si>
  <si>
    <t>M00672</t>
  </si>
  <si>
    <t>M00673</t>
  </si>
  <si>
    <t>M00674</t>
  </si>
  <si>
    <t>M00675</t>
  </si>
  <si>
    <t>M00676</t>
  </si>
  <si>
    <t>M00677</t>
  </si>
  <si>
    <t>M00678</t>
  </si>
  <si>
    <t>M00679</t>
  </si>
  <si>
    <t>M00680</t>
  </si>
  <si>
    <t>M00681</t>
  </si>
  <si>
    <t>M00682</t>
  </si>
  <si>
    <t>M00683</t>
  </si>
  <si>
    <t>M00684</t>
  </si>
  <si>
    <t>M00685</t>
  </si>
  <si>
    <t>M00686</t>
  </si>
  <si>
    <t>M00687</t>
  </si>
  <si>
    <t>M00688</t>
  </si>
  <si>
    <t>M00689</t>
  </si>
  <si>
    <t>M00690</t>
  </si>
  <si>
    <t>M00691</t>
  </si>
  <si>
    <t>M00692</t>
  </si>
  <si>
    <t>M00693</t>
  </si>
  <si>
    <t>M00694</t>
  </si>
  <si>
    <t>M00695</t>
  </si>
  <si>
    <t>M00696</t>
  </si>
  <si>
    <t>M00697</t>
  </si>
  <si>
    <t>M00698</t>
  </si>
  <si>
    <t>M00699</t>
  </si>
  <si>
    <t>M00700</t>
  </si>
  <si>
    <t>M00701</t>
  </si>
  <si>
    <t>M00702</t>
  </si>
  <si>
    <t>M00703</t>
  </si>
  <si>
    <t>M00704</t>
  </si>
  <si>
    <t>M00705</t>
  </si>
  <si>
    <t>M00706</t>
  </si>
  <si>
    <t>M00707</t>
  </si>
  <si>
    <t>M00708</t>
  </si>
  <si>
    <t>M00709</t>
  </si>
  <si>
    <t>M00710</t>
  </si>
  <si>
    <t>M00711</t>
  </si>
  <si>
    <t>M00712</t>
  </si>
  <si>
    <t>M00713</t>
  </si>
  <si>
    <t>M00714</t>
  </si>
  <si>
    <t>M00715</t>
  </si>
  <si>
    <t>M00716</t>
  </si>
  <si>
    <t>M00717</t>
  </si>
  <si>
    <t>M00718</t>
  </si>
  <si>
    <t>M00719</t>
  </si>
  <si>
    <t>M00720</t>
  </si>
  <si>
    <t>M00721</t>
  </si>
  <si>
    <t>M00722</t>
  </si>
  <si>
    <t>M00723</t>
  </si>
  <si>
    <t>M00724</t>
  </si>
  <si>
    <t>M00725</t>
  </si>
  <si>
    <t>M00726</t>
  </si>
  <si>
    <t>M00727</t>
  </si>
  <si>
    <t>M00728</t>
  </si>
  <si>
    <t>M00729</t>
  </si>
  <si>
    <t>M00730</t>
  </si>
  <si>
    <t>M00731</t>
  </si>
  <si>
    <t>M00732</t>
  </si>
  <si>
    <t>M00733</t>
  </si>
  <si>
    <t>M00734</t>
  </si>
  <si>
    <t>M00735</t>
  </si>
  <si>
    <t>M00736</t>
  </si>
  <si>
    <t>M00737</t>
  </si>
  <si>
    <t>M00738</t>
  </si>
  <si>
    <t>M00739</t>
  </si>
  <si>
    <t>M00740</t>
  </si>
  <si>
    <t>M00741</t>
  </si>
  <si>
    <t>M00742</t>
  </si>
  <si>
    <t>M00743</t>
  </si>
  <si>
    <t>M00744</t>
  </si>
  <si>
    <t>M00745</t>
  </si>
  <si>
    <t>M00746</t>
  </si>
  <si>
    <t>M00747</t>
  </si>
  <si>
    <t>M00748</t>
  </si>
  <si>
    <t>M00749</t>
  </si>
  <si>
    <t>M00750</t>
  </si>
  <si>
    <t>M00751</t>
  </si>
  <si>
    <t>M00752</t>
  </si>
  <si>
    <t>M00753</t>
  </si>
  <si>
    <t>M00754</t>
  </si>
  <si>
    <t>M00755</t>
  </si>
  <si>
    <t>M00756</t>
  </si>
  <si>
    <t>M00757</t>
  </si>
  <si>
    <t>M00758</t>
  </si>
  <si>
    <t>M00759</t>
  </si>
  <si>
    <t>M00760</t>
  </si>
  <si>
    <t>M00761</t>
  </si>
  <si>
    <t>M00762</t>
  </si>
  <si>
    <t>M00763</t>
  </si>
  <si>
    <t>M00764</t>
  </si>
  <si>
    <t>M00765</t>
  </si>
  <si>
    <t>M00766</t>
  </si>
  <si>
    <t>M00767</t>
  </si>
  <si>
    <t>M00768</t>
  </si>
  <si>
    <t>M00769</t>
  </si>
  <si>
    <t>M00770</t>
  </si>
  <si>
    <t>M00771</t>
  </si>
  <si>
    <t>M00772</t>
  </si>
  <si>
    <t>M00773</t>
  </si>
  <si>
    <t>M00774</t>
  </si>
  <si>
    <t>M00775</t>
  </si>
  <si>
    <t>M00776</t>
  </si>
  <si>
    <t>M00777</t>
  </si>
  <si>
    <t>M00778</t>
  </si>
  <si>
    <t>M00779</t>
  </si>
  <si>
    <t>M00780</t>
  </si>
  <si>
    <t>M00781</t>
  </si>
  <si>
    <t>M00782</t>
  </si>
  <si>
    <t>M00783</t>
  </si>
  <si>
    <t>M00784</t>
  </si>
  <si>
    <t>M00785</t>
  </si>
  <si>
    <t>M00786</t>
  </si>
  <si>
    <t>M00787</t>
  </si>
  <si>
    <t>M00788</t>
  </si>
  <si>
    <t>M00789</t>
  </si>
  <si>
    <t>M00790</t>
  </si>
  <si>
    <t>M00791</t>
  </si>
  <si>
    <t>M00792</t>
  </si>
  <si>
    <t>M00793</t>
  </si>
  <si>
    <t>M00794</t>
  </si>
  <si>
    <t>M00795</t>
  </si>
  <si>
    <t>M00796</t>
  </si>
  <si>
    <t>M00797</t>
  </si>
  <si>
    <t>M00798</t>
  </si>
  <si>
    <t>M00799</t>
  </si>
  <si>
    <t>M00800</t>
  </si>
  <si>
    <t>M00801</t>
  </si>
  <si>
    <t>M00802</t>
  </si>
  <si>
    <t>M00803</t>
  </si>
  <si>
    <t>M00804</t>
  </si>
  <si>
    <t>M00805</t>
  </si>
  <si>
    <t>M00806</t>
  </si>
  <si>
    <t>M00807</t>
  </si>
  <si>
    <t>M00808</t>
  </si>
  <si>
    <t>M00809</t>
  </si>
  <si>
    <t>M00810</t>
  </si>
  <si>
    <t>M00811</t>
  </si>
  <si>
    <t>M00812</t>
  </si>
  <si>
    <t>M00813</t>
  </si>
  <si>
    <t>M00814</t>
  </si>
  <si>
    <t>M00815</t>
  </si>
  <si>
    <t>M00816</t>
  </si>
  <si>
    <t>M00817</t>
  </si>
  <si>
    <t>M00818</t>
  </si>
  <si>
    <t>M00819</t>
  </si>
  <si>
    <t>M00820</t>
  </si>
  <si>
    <t>M00821</t>
  </si>
  <si>
    <t>M00822</t>
  </si>
  <si>
    <t>M00823</t>
  </si>
  <si>
    <t>M00824</t>
  </si>
  <si>
    <t>M00825</t>
  </si>
  <si>
    <t>M00826</t>
  </si>
  <si>
    <t>M00827</t>
  </si>
  <si>
    <t>M00828</t>
  </si>
  <si>
    <t>M00829</t>
  </si>
  <si>
    <t>M00830</t>
  </si>
  <si>
    <t>M00831</t>
  </si>
  <si>
    <t>M00832</t>
  </si>
  <si>
    <t>M00833</t>
  </si>
  <si>
    <t>M00834</t>
  </si>
  <si>
    <t>M00835</t>
  </si>
  <si>
    <t>M00836</t>
  </si>
  <si>
    <t>M00837</t>
  </si>
  <si>
    <t>M00838</t>
  </si>
  <si>
    <t>M00839</t>
  </si>
  <si>
    <t>M00840</t>
  </si>
  <si>
    <t>M00841</t>
  </si>
  <si>
    <t>M00842</t>
  </si>
  <si>
    <t>M00843</t>
  </si>
  <si>
    <t>M00844</t>
  </si>
  <si>
    <t>M00845</t>
  </si>
  <si>
    <t>M00846</t>
  </si>
  <si>
    <t>M00847</t>
  </si>
  <si>
    <t>M00848</t>
  </si>
  <si>
    <t>M00849</t>
  </si>
  <si>
    <t>M00850</t>
  </si>
  <si>
    <t>M00851</t>
  </si>
  <si>
    <t>M00852</t>
  </si>
  <si>
    <t>M00853</t>
  </si>
  <si>
    <t>M00854</t>
  </si>
  <si>
    <t>M00855</t>
  </si>
  <si>
    <t>M00856</t>
  </si>
  <si>
    <t>M00857</t>
  </si>
  <si>
    <t>M00858</t>
  </si>
  <si>
    <t>M00859</t>
  </si>
  <si>
    <t>M00860</t>
  </si>
  <si>
    <t>M00861</t>
  </si>
  <si>
    <t>M00862</t>
  </si>
  <si>
    <t>M00863</t>
  </si>
  <si>
    <t>M00864</t>
  </si>
  <si>
    <t>M00865</t>
  </si>
  <si>
    <t>M00866</t>
  </si>
  <si>
    <t>M00867</t>
  </si>
  <si>
    <t>M00868</t>
  </si>
  <si>
    <t>M00869</t>
  </si>
  <si>
    <t>M00870</t>
  </si>
  <si>
    <t>M00871</t>
  </si>
  <si>
    <t>M00872</t>
  </si>
  <si>
    <t>M00873</t>
  </si>
  <si>
    <t>M00874</t>
  </si>
  <si>
    <t>M00875</t>
  </si>
  <si>
    <t>M00876</t>
  </si>
  <si>
    <t>M00877</t>
  </si>
  <si>
    <t>M00878</t>
  </si>
  <si>
    <t>M00879</t>
  </si>
  <si>
    <t>M00880</t>
  </si>
  <si>
    <t>M00881</t>
  </si>
  <si>
    <t>M00882</t>
  </si>
  <si>
    <t>M00883</t>
  </si>
  <si>
    <t>M00884</t>
  </si>
  <si>
    <t>M00885</t>
  </si>
  <si>
    <t>M00886</t>
  </si>
  <si>
    <t>M00887</t>
  </si>
  <si>
    <t>M00888</t>
  </si>
  <si>
    <t>M00889</t>
  </si>
  <si>
    <t>M00890</t>
  </si>
  <si>
    <t>M00891</t>
  </si>
  <si>
    <t>M00892</t>
  </si>
  <si>
    <t>M00893</t>
  </si>
  <si>
    <t>M00894</t>
  </si>
  <si>
    <t>M00895</t>
  </si>
  <si>
    <t>M00896</t>
  </si>
  <si>
    <t>M00897</t>
  </si>
  <si>
    <t>M00898</t>
  </si>
  <si>
    <t>M00899</t>
  </si>
  <si>
    <t>M00900</t>
  </si>
  <si>
    <t>M00901</t>
  </si>
  <si>
    <t>M00902</t>
  </si>
  <si>
    <t>M00903</t>
  </si>
  <si>
    <t>M00904</t>
  </si>
  <si>
    <t>M00905</t>
  </si>
  <si>
    <t>M00906</t>
  </si>
  <si>
    <t>M00907</t>
  </si>
  <si>
    <t>M00908</t>
  </si>
  <si>
    <t>M00909</t>
  </si>
  <si>
    <t>M00910</t>
  </si>
  <si>
    <t>M00911</t>
  </si>
  <si>
    <t>M00912</t>
  </si>
  <si>
    <t>M00913</t>
  </si>
  <si>
    <t>M00914</t>
  </si>
  <si>
    <t>M00915</t>
  </si>
  <si>
    <t>M00916</t>
  </si>
  <si>
    <t>M00917</t>
  </si>
  <si>
    <t>M00918</t>
  </si>
  <si>
    <t>M00919</t>
  </si>
  <si>
    <t>M00920</t>
  </si>
  <si>
    <t>M00921</t>
  </si>
  <si>
    <t>M00922</t>
  </si>
  <si>
    <t>M00923</t>
  </si>
  <si>
    <t>M00924</t>
  </si>
  <si>
    <t>M00925</t>
  </si>
  <si>
    <t>M00926</t>
  </si>
  <si>
    <t>M00927</t>
  </si>
  <si>
    <t>M00928</t>
  </si>
  <si>
    <t>M00929</t>
  </si>
  <si>
    <t>M00930</t>
  </si>
  <si>
    <t>M00931</t>
  </si>
  <si>
    <t>M00932</t>
  </si>
  <si>
    <t>M00933</t>
  </si>
  <si>
    <t>M00934</t>
  </si>
  <si>
    <t>M00935</t>
  </si>
  <si>
    <t>M00936</t>
  </si>
  <si>
    <t>M00937</t>
  </si>
  <si>
    <t>M00938</t>
  </si>
  <si>
    <t>M00939</t>
  </si>
  <si>
    <t>M00940</t>
  </si>
  <si>
    <t>M00941</t>
  </si>
  <si>
    <t>M00942</t>
  </si>
  <si>
    <t>M00943</t>
  </si>
  <si>
    <t>M00944</t>
  </si>
  <si>
    <t>M00945</t>
  </si>
  <si>
    <t>M00946</t>
  </si>
  <si>
    <t>M00947</t>
  </si>
  <si>
    <t>M00948</t>
  </si>
  <si>
    <t>M00949</t>
  </si>
  <si>
    <t>M00950</t>
  </si>
  <si>
    <t>M00951</t>
  </si>
  <si>
    <t>M00952</t>
  </si>
  <si>
    <t>M00953</t>
  </si>
  <si>
    <t>M00954</t>
  </si>
  <si>
    <t>M00955</t>
  </si>
  <si>
    <t>M00956</t>
  </si>
  <si>
    <t>M00957</t>
  </si>
  <si>
    <t>M00958</t>
  </si>
  <si>
    <t>M00959</t>
  </si>
  <si>
    <t>M00960</t>
  </si>
  <si>
    <t>M00961</t>
  </si>
  <si>
    <t>M00962</t>
  </si>
  <si>
    <t>M00963</t>
  </si>
  <si>
    <t>M00964</t>
  </si>
  <si>
    <t>M00965</t>
  </si>
  <si>
    <t>M00966</t>
  </si>
  <si>
    <t>M00967</t>
  </si>
  <si>
    <t>M00968</t>
  </si>
  <si>
    <t>M00969</t>
  </si>
  <si>
    <t>M00970</t>
  </si>
  <si>
    <t>M00971</t>
  </si>
  <si>
    <t>M00972</t>
  </si>
  <si>
    <t>M00973</t>
  </si>
  <si>
    <t>M00974</t>
  </si>
  <si>
    <t>M00975</t>
  </si>
  <si>
    <t>M00976</t>
  </si>
  <si>
    <t>M00977</t>
  </si>
  <si>
    <t>M00978</t>
  </si>
  <si>
    <t>M00979</t>
  </si>
  <si>
    <t>M00980</t>
  </si>
  <si>
    <t>M00981</t>
  </si>
  <si>
    <t>M00982</t>
  </si>
  <si>
    <t>M00983</t>
  </si>
  <si>
    <t>M00984</t>
  </si>
  <si>
    <t>M00985</t>
  </si>
  <si>
    <t>M00986</t>
  </si>
  <si>
    <t>M00987</t>
  </si>
  <si>
    <t>M00988</t>
  </si>
  <si>
    <t>M00989</t>
  </si>
  <si>
    <t>M00990</t>
  </si>
  <si>
    <t>M00991</t>
  </si>
  <si>
    <t>M00992</t>
  </si>
  <si>
    <t>M00993</t>
  </si>
  <si>
    <t>M00994</t>
  </si>
  <si>
    <t>M00995</t>
  </si>
  <si>
    <t>M00996</t>
  </si>
  <si>
    <t>M00997</t>
  </si>
  <si>
    <t>M00998</t>
  </si>
  <si>
    <t>M00999</t>
  </si>
  <si>
    <t>M01000</t>
  </si>
  <si>
    <t>M01001</t>
  </si>
  <si>
    <t>M01002</t>
  </si>
  <si>
    <t>M01003</t>
  </si>
  <si>
    <t>M01004</t>
  </si>
  <si>
    <t>M01005</t>
  </si>
  <si>
    <t>M01006</t>
  </si>
  <si>
    <t>M01007</t>
  </si>
  <si>
    <t>M01008</t>
  </si>
  <si>
    <t>M01009</t>
  </si>
  <si>
    <t>M01010</t>
  </si>
  <si>
    <t>M01011</t>
  </si>
  <si>
    <t>M01012</t>
  </si>
  <si>
    <t>M01013</t>
  </si>
  <si>
    <t>M01014</t>
  </si>
  <si>
    <t>M01015</t>
  </si>
  <si>
    <t>M01016</t>
  </si>
  <si>
    <t>M01017</t>
  </si>
  <si>
    <t>M01018</t>
  </si>
  <si>
    <t>M01019</t>
  </si>
  <si>
    <t>M01020</t>
  </si>
  <si>
    <t>M01021</t>
  </si>
  <si>
    <t>M01022</t>
  </si>
  <si>
    <t>M01023</t>
  </si>
  <si>
    <t>M01024</t>
  </si>
  <si>
    <t>M01025</t>
  </si>
  <si>
    <t>M01026</t>
  </si>
  <si>
    <t>M01027</t>
  </si>
  <si>
    <t>M01028</t>
  </si>
  <si>
    <t>M01029</t>
  </si>
  <si>
    <t>M01030</t>
  </si>
  <si>
    <t>M01031</t>
  </si>
  <si>
    <t>M01032</t>
  </si>
  <si>
    <t>M01033</t>
  </si>
  <si>
    <t>M01034</t>
  </si>
  <si>
    <t>M01035</t>
  </si>
  <si>
    <t>M01036</t>
  </si>
  <si>
    <t>M01037</t>
  </si>
  <si>
    <t>M01038</t>
  </si>
  <si>
    <t>M01039</t>
  </si>
  <si>
    <t>M01040</t>
  </si>
  <si>
    <t>M01041</t>
  </si>
  <si>
    <t>M01042</t>
  </si>
  <si>
    <t>M01043</t>
  </si>
  <si>
    <t>M01044</t>
  </si>
  <si>
    <t>M01045</t>
  </si>
  <si>
    <t>M01046</t>
  </si>
  <si>
    <t>M01047</t>
  </si>
  <si>
    <t>M01048</t>
  </si>
  <si>
    <t>M01049</t>
  </si>
  <si>
    <t>M01050</t>
  </si>
  <si>
    <t>M01051</t>
  </si>
  <si>
    <t>M01052</t>
  </si>
  <si>
    <t>M01053</t>
  </si>
  <si>
    <t>M01054</t>
  </si>
  <si>
    <t>M01055</t>
  </si>
  <si>
    <t>M01056</t>
  </si>
  <si>
    <t>M01057</t>
  </si>
  <si>
    <t>M01058</t>
  </si>
  <si>
    <t>M01059</t>
  </si>
  <si>
    <t>M01060</t>
  </si>
  <si>
    <t>M01061</t>
  </si>
  <si>
    <t>M01062</t>
  </si>
  <si>
    <t>M01063</t>
  </si>
  <si>
    <t>M01064</t>
  </si>
  <si>
    <t>M01065</t>
  </si>
  <si>
    <t>M01066</t>
  </si>
  <si>
    <t>M01067</t>
  </si>
  <si>
    <t>M01068</t>
  </si>
  <si>
    <t>M01069</t>
  </si>
  <si>
    <t>M01070</t>
  </si>
  <si>
    <t>M01071</t>
  </si>
  <si>
    <t>M01072</t>
  </si>
  <si>
    <t>M01073</t>
  </si>
  <si>
    <t>M01074</t>
  </si>
  <si>
    <t>M01075</t>
  </si>
  <si>
    <t>M01076</t>
  </si>
  <si>
    <t>M01077</t>
  </si>
  <si>
    <t>M01078</t>
  </si>
  <si>
    <t>M01079</t>
  </si>
  <si>
    <t>M01080</t>
  </si>
  <si>
    <t>M01081</t>
  </si>
  <si>
    <t>M01082</t>
  </si>
  <si>
    <t>M01083</t>
  </si>
  <si>
    <t>M01084</t>
  </si>
  <si>
    <t>M01085</t>
  </si>
  <si>
    <t>M01086</t>
  </si>
  <si>
    <t>M01087</t>
  </si>
  <si>
    <t>M01088</t>
  </si>
  <si>
    <t>M01089</t>
  </si>
  <si>
    <t>M01090</t>
  </si>
  <si>
    <t>M01091</t>
  </si>
  <si>
    <t>M01092</t>
  </si>
  <si>
    <t>M01093</t>
  </si>
  <si>
    <t>M01094</t>
  </si>
  <si>
    <t>M01095</t>
  </si>
  <si>
    <t>M01096</t>
  </si>
  <si>
    <t>M01097</t>
  </si>
  <si>
    <t>M01098</t>
  </si>
  <si>
    <t>M01099</t>
  </si>
  <si>
    <t>M01100</t>
  </si>
  <si>
    <t>M01101</t>
  </si>
  <si>
    <t>M01102</t>
  </si>
  <si>
    <t>M01103</t>
  </si>
  <si>
    <t>M01104</t>
  </si>
  <si>
    <t>M01105</t>
  </si>
  <si>
    <t>M01106</t>
  </si>
  <si>
    <t>M01107</t>
  </si>
  <si>
    <t>M01108</t>
  </si>
  <si>
    <t>M01109</t>
  </si>
  <si>
    <t>M01110</t>
  </si>
  <si>
    <t>M01111</t>
  </si>
  <si>
    <t>M01112</t>
  </si>
  <si>
    <t>M01113</t>
  </si>
  <si>
    <t>M01114</t>
  </si>
  <si>
    <t>M01115</t>
  </si>
  <si>
    <t>M01116</t>
  </si>
  <si>
    <t>M01117</t>
  </si>
  <si>
    <t>M01118</t>
  </si>
  <si>
    <t>M01119</t>
  </si>
  <si>
    <t>M01120</t>
  </si>
  <si>
    <t>M01121</t>
  </si>
  <si>
    <t>M01122</t>
  </si>
  <si>
    <t>M01123</t>
  </si>
  <si>
    <t>M01124</t>
  </si>
  <si>
    <t>M01125</t>
  </si>
  <si>
    <t>M01126</t>
  </si>
  <si>
    <t>M01127</t>
  </si>
  <si>
    <t>M01128</t>
  </si>
  <si>
    <t>M01129</t>
  </si>
  <si>
    <t>M01130</t>
  </si>
  <si>
    <t>M01131</t>
  </si>
  <si>
    <t>M01132</t>
  </si>
  <si>
    <t>M01133</t>
  </si>
  <si>
    <t>M01134</t>
  </si>
  <si>
    <t>M01135</t>
  </si>
  <si>
    <t>M01136</t>
  </si>
  <si>
    <t>M01137</t>
  </si>
  <si>
    <t>M01138</t>
  </si>
  <si>
    <t>M01139</t>
  </si>
  <si>
    <t>M01140</t>
  </si>
  <si>
    <t>M01141</t>
  </si>
  <si>
    <t>M01142</t>
  </si>
  <si>
    <t>M01143</t>
  </si>
  <si>
    <t>M01144</t>
  </si>
  <si>
    <t>M01145</t>
  </si>
  <si>
    <t>M01146</t>
  </si>
  <si>
    <t>M01147</t>
  </si>
  <si>
    <t>M01148</t>
  </si>
  <si>
    <t>M01149</t>
  </si>
  <si>
    <t>M01150</t>
  </si>
  <si>
    <t>M01151</t>
  </si>
  <si>
    <t>M01152</t>
  </si>
  <si>
    <t>M01153</t>
  </si>
  <si>
    <t>M01154</t>
  </si>
  <si>
    <t>M01155</t>
  </si>
  <si>
    <t>M01156</t>
  </si>
  <si>
    <t>M01157</t>
  </si>
  <si>
    <t>M01158</t>
  </si>
  <si>
    <t>M01159</t>
  </si>
  <si>
    <t>M01160</t>
  </si>
  <si>
    <t>M01161</t>
  </si>
  <si>
    <t>M01162</t>
  </si>
  <si>
    <t>M01163</t>
  </si>
  <si>
    <t>M01164</t>
  </si>
  <si>
    <t>M01165</t>
  </si>
  <si>
    <t>M01166</t>
  </si>
  <si>
    <t>M01167</t>
  </si>
  <si>
    <t>M01168</t>
  </si>
  <si>
    <t>M01169</t>
  </si>
  <si>
    <t>M01170</t>
  </si>
  <si>
    <t>M01171</t>
  </si>
  <si>
    <t>M01172</t>
  </si>
  <si>
    <t>M01173</t>
  </si>
  <si>
    <t>M01174</t>
  </si>
  <si>
    <t>M01175</t>
  </si>
  <si>
    <t>M01176</t>
  </si>
  <si>
    <t>M01177</t>
  </si>
  <si>
    <t>M01178</t>
  </si>
  <si>
    <t>M01179</t>
  </si>
  <si>
    <t>M01180</t>
  </si>
  <si>
    <t>M01181</t>
  </si>
  <si>
    <t>M01182</t>
  </si>
  <si>
    <t>M01183</t>
  </si>
  <si>
    <t>M01184</t>
  </si>
  <si>
    <t>M01185</t>
  </si>
  <si>
    <t>M01186</t>
  </si>
  <si>
    <t>M01187</t>
  </si>
  <si>
    <t>M01188</t>
  </si>
  <si>
    <t>M01189</t>
  </si>
  <si>
    <t>M01190</t>
  </si>
  <si>
    <t>M01191</t>
  </si>
  <si>
    <t>M01192</t>
  </si>
  <si>
    <t>M01193</t>
  </si>
  <si>
    <t>M01194</t>
  </si>
  <si>
    <t>M01195</t>
  </si>
  <si>
    <t>M01196</t>
  </si>
  <si>
    <t>M01197</t>
  </si>
  <si>
    <t>M01198</t>
  </si>
  <si>
    <t>M01199</t>
  </si>
  <si>
    <t>M01200</t>
  </si>
  <si>
    <t>M01201</t>
  </si>
  <si>
    <t>M01202</t>
  </si>
  <si>
    <t>M01203</t>
  </si>
  <si>
    <t>M01204</t>
  </si>
  <si>
    <t>M01205</t>
  </si>
  <si>
    <t>M01206</t>
  </si>
  <si>
    <t>M01207</t>
  </si>
  <si>
    <t>M01208</t>
  </si>
  <si>
    <t>M01209</t>
  </si>
  <si>
    <t>M01210</t>
  </si>
  <si>
    <t>M01211</t>
  </si>
  <si>
    <t>M01212</t>
  </si>
  <si>
    <t>M01213</t>
  </si>
  <si>
    <t>M01214</t>
  </si>
  <si>
    <t>M01215</t>
  </si>
  <si>
    <t>M01216</t>
  </si>
  <si>
    <t>M01217</t>
  </si>
  <si>
    <t>M01218</t>
  </si>
  <si>
    <t>M01219</t>
  </si>
  <si>
    <t>M01220</t>
  </si>
  <si>
    <t>M01221</t>
  </si>
  <si>
    <t>M01222</t>
  </si>
  <si>
    <t>M01223</t>
  </si>
  <si>
    <t>M01224</t>
  </si>
  <si>
    <t>M01225</t>
  </si>
  <si>
    <t>M01226</t>
  </si>
  <si>
    <t>M01227</t>
  </si>
  <si>
    <t>M01228</t>
  </si>
  <si>
    <t>M01229</t>
  </si>
  <si>
    <t>M01230</t>
  </si>
  <si>
    <t>M01231</t>
  </si>
  <si>
    <t>M01232</t>
  </si>
  <si>
    <t>M01233</t>
  </si>
  <si>
    <t>M01234</t>
  </si>
  <si>
    <t>M01235</t>
  </si>
  <si>
    <t>M01236</t>
  </si>
  <si>
    <t>M01237</t>
  </si>
  <si>
    <t>M01238</t>
  </si>
  <si>
    <t>M01239</t>
  </si>
  <si>
    <t>M01240</t>
  </si>
  <si>
    <t>M01241</t>
  </si>
  <si>
    <t>M01242</t>
  </si>
  <si>
    <t>M01243</t>
  </si>
  <si>
    <t>M01244</t>
  </si>
  <si>
    <t>M01245</t>
  </si>
  <si>
    <t>M01246</t>
  </si>
  <si>
    <t>M01247</t>
  </si>
  <si>
    <t>M01248</t>
  </si>
  <si>
    <t>M01249</t>
  </si>
  <si>
    <t>M01250</t>
  </si>
  <si>
    <t>M01251</t>
  </si>
  <si>
    <t>M01252</t>
  </si>
  <si>
    <t>M01253</t>
  </si>
  <si>
    <t>M01254</t>
  </si>
  <si>
    <t>M01255</t>
  </si>
  <si>
    <t>M01256</t>
  </si>
  <si>
    <t>M01257</t>
  </si>
  <si>
    <t>M01258</t>
  </si>
  <si>
    <t>M01259</t>
  </si>
  <si>
    <t>M01260</t>
  </si>
  <si>
    <t>M01261</t>
  </si>
  <si>
    <t>M01262</t>
  </si>
  <si>
    <t>M01263</t>
  </si>
  <si>
    <t>M01264</t>
  </si>
  <si>
    <t>M01265</t>
  </si>
  <si>
    <t>M01266</t>
  </si>
  <si>
    <t>M01267</t>
  </si>
  <si>
    <t>M01268</t>
  </si>
  <si>
    <t>M01269</t>
  </si>
  <si>
    <t>M01270</t>
  </si>
  <si>
    <t>M01271</t>
  </si>
  <si>
    <t>M01272</t>
  </si>
  <si>
    <t>M01273</t>
  </si>
  <si>
    <t>M01274</t>
  </si>
  <si>
    <t>M01275</t>
  </si>
  <si>
    <t>M01276</t>
  </si>
  <si>
    <t>M01277</t>
  </si>
  <si>
    <t>M01278</t>
  </si>
  <si>
    <t>M01279</t>
  </si>
  <si>
    <t>M01280</t>
  </si>
  <si>
    <t>M01281</t>
  </si>
  <si>
    <t>M01282</t>
  </si>
  <si>
    <t>M01283</t>
  </si>
  <si>
    <t>M01284</t>
  </si>
  <si>
    <t>M01285</t>
  </si>
  <si>
    <t>M01286</t>
  </si>
  <si>
    <t>M01287</t>
  </si>
  <si>
    <t>M01288</t>
  </si>
  <si>
    <t>M01289</t>
  </si>
  <si>
    <t>M01290</t>
  </si>
  <si>
    <t>M01291</t>
  </si>
  <si>
    <t>M01292</t>
  </si>
  <si>
    <t>M01293</t>
  </si>
  <si>
    <t>M01294</t>
  </si>
  <si>
    <t>M01295</t>
  </si>
  <si>
    <t>M01296</t>
  </si>
  <si>
    <t>M01297</t>
  </si>
  <si>
    <t>M01298</t>
  </si>
  <si>
    <t>M01299</t>
  </si>
  <si>
    <t>M01300</t>
  </si>
  <si>
    <t>M01301</t>
  </si>
  <si>
    <t>M01302</t>
  </si>
  <si>
    <t>M01303</t>
  </si>
  <si>
    <t>M01304</t>
  </si>
  <si>
    <t>M01305</t>
  </si>
  <si>
    <t>M01306</t>
  </si>
  <si>
    <t>M01307</t>
  </si>
  <si>
    <t>M01308</t>
  </si>
  <si>
    <t>M01309</t>
  </si>
  <si>
    <t>M01310</t>
  </si>
  <si>
    <t>M01311</t>
  </si>
  <si>
    <t>M01312</t>
  </si>
  <si>
    <t>M01313</t>
  </si>
  <si>
    <t>M01314</t>
  </si>
  <si>
    <t>M01315</t>
  </si>
  <si>
    <t>M01316</t>
  </si>
  <si>
    <t>M01317</t>
  </si>
  <si>
    <t>M01318</t>
  </si>
  <si>
    <t>M01319</t>
  </si>
  <si>
    <t>M01320</t>
  </si>
  <si>
    <t>M01321</t>
  </si>
  <si>
    <t>M01322</t>
  </si>
  <si>
    <t>M01323</t>
  </si>
  <si>
    <t>M01324</t>
  </si>
  <si>
    <t>M01325</t>
  </si>
  <si>
    <t>M01326</t>
  </si>
  <si>
    <t>M01327</t>
  </si>
  <si>
    <t>M01328</t>
  </si>
  <si>
    <t>M01329</t>
  </si>
  <si>
    <t>M01330</t>
  </si>
  <si>
    <t>M01331</t>
  </si>
  <si>
    <t>M01332</t>
  </si>
  <si>
    <t>M01333</t>
  </si>
  <si>
    <t>M01334</t>
  </si>
  <si>
    <t>M01335</t>
  </si>
  <si>
    <t>M01336</t>
  </si>
  <si>
    <t>M01337</t>
  </si>
  <si>
    <t>M01338</t>
  </si>
  <si>
    <t>M01339</t>
  </si>
  <si>
    <t>M01340</t>
  </si>
  <si>
    <t>M01341</t>
  </si>
  <si>
    <t>M01342</t>
  </si>
  <si>
    <t>M01343</t>
  </si>
  <si>
    <t>M01344</t>
  </si>
  <si>
    <t>M01345</t>
  </si>
  <si>
    <t>M01346</t>
  </si>
  <si>
    <t>M01347</t>
  </si>
  <si>
    <t>M01348</t>
  </si>
  <si>
    <t>M01349</t>
  </si>
  <si>
    <t>M01350</t>
  </si>
  <si>
    <t>M01351</t>
  </si>
  <si>
    <t>M01352</t>
  </si>
  <si>
    <t>M01353</t>
  </si>
  <si>
    <t>M01354</t>
  </si>
  <si>
    <t>M01355</t>
  </si>
  <si>
    <t>M01356</t>
  </si>
  <si>
    <t>M01357</t>
  </si>
  <si>
    <t>M01358</t>
  </si>
  <si>
    <t>M01359</t>
  </si>
  <si>
    <t>M01360</t>
  </si>
  <si>
    <t>M01361</t>
  </si>
  <si>
    <t>M01362</t>
  </si>
  <si>
    <t>M01363</t>
  </si>
  <si>
    <t>M01364</t>
  </si>
  <si>
    <t>M01365</t>
  </si>
  <si>
    <t>M01366</t>
  </si>
  <si>
    <t>M01367</t>
  </si>
  <si>
    <t>M01368</t>
  </si>
  <si>
    <t>M01369</t>
  </si>
  <si>
    <t>M01370</t>
  </si>
  <si>
    <t>M01371</t>
  </si>
  <si>
    <t>M01372</t>
  </si>
  <si>
    <t>M01373</t>
  </si>
  <si>
    <t>M01374</t>
  </si>
  <si>
    <t>M01375</t>
  </si>
  <si>
    <t>M01376</t>
  </si>
  <si>
    <t>M01377</t>
  </si>
  <si>
    <t>M01378</t>
  </si>
  <si>
    <t>M01379</t>
  </si>
  <si>
    <t>M01380</t>
  </si>
  <si>
    <t>M01381</t>
  </si>
  <si>
    <t>M01382</t>
  </si>
  <si>
    <t>M01383</t>
  </si>
  <si>
    <t>M01384</t>
  </si>
  <si>
    <t>M01385</t>
  </si>
  <si>
    <t>M01386</t>
  </si>
  <si>
    <t>M01387</t>
  </si>
  <si>
    <t>M01388</t>
  </si>
  <si>
    <t>M01389</t>
  </si>
  <si>
    <t>M01390</t>
  </si>
  <si>
    <t>M01391</t>
  </si>
  <si>
    <t>M01392</t>
  </si>
  <si>
    <t>M01393</t>
  </si>
  <si>
    <t>M01394</t>
  </si>
  <si>
    <t>M01395</t>
  </si>
  <si>
    <t>M01396</t>
  </si>
  <si>
    <t>M01397</t>
  </si>
  <si>
    <t>M01398</t>
  </si>
  <si>
    <t>M01399</t>
  </si>
  <si>
    <t>M01400</t>
  </si>
  <si>
    <t>M01401</t>
  </si>
  <si>
    <t>M01402</t>
  </si>
  <si>
    <t>M01403</t>
  </si>
  <si>
    <t>M01404</t>
  </si>
  <si>
    <t>M01405</t>
  </si>
  <si>
    <t>M01406</t>
  </si>
  <si>
    <t>M01407</t>
  </si>
  <si>
    <t>M01408</t>
  </si>
  <si>
    <t>M01409</t>
  </si>
  <si>
    <t>M01410</t>
  </si>
  <si>
    <t>M01411</t>
  </si>
  <si>
    <t>M01412</t>
  </si>
  <si>
    <t>M01413</t>
  </si>
  <si>
    <t>M01414</t>
  </si>
  <si>
    <t>M01415</t>
  </si>
  <si>
    <t>M01416</t>
  </si>
  <si>
    <t>M01417</t>
  </si>
  <si>
    <t>M01418</t>
  </si>
  <si>
    <t>M01419</t>
  </si>
  <si>
    <t>M01420</t>
  </si>
  <si>
    <t>M01421</t>
  </si>
  <si>
    <t>M01422</t>
  </si>
  <si>
    <t>M01423</t>
  </si>
  <si>
    <t>M01424</t>
  </si>
  <si>
    <t>M01425</t>
  </si>
  <si>
    <t>M01426</t>
  </si>
  <si>
    <t>M01427</t>
  </si>
  <si>
    <t>M01428</t>
  </si>
  <si>
    <t>M01429</t>
  </si>
  <si>
    <t>M01430</t>
  </si>
  <si>
    <t>M01431</t>
  </si>
  <si>
    <t>M01432</t>
  </si>
  <si>
    <t>M01433</t>
  </si>
  <si>
    <t>M01434</t>
  </si>
  <si>
    <t>M01435</t>
  </si>
  <si>
    <t>M01436</t>
  </si>
  <si>
    <t>M01437</t>
  </si>
  <si>
    <t>M01438</t>
  </si>
  <si>
    <t>M01439</t>
  </si>
  <si>
    <t>M01440</t>
  </si>
  <si>
    <t>M01441</t>
  </si>
  <si>
    <t>M01442</t>
  </si>
  <si>
    <t>M01443</t>
  </si>
  <si>
    <t>M01444</t>
  </si>
  <si>
    <t>M01445</t>
  </si>
  <si>
    <t>M01446</t>
  </si>
  <si>
    <t>M01447</t>
  </si>
  <si>
    <t>M01448</t>
  </si>
  <si>
    <t>M01449</t>
  </si>
  <si>
    <t>M01450</t>
  </si>
  <si>
    <t>M01451</t>
  </si>
  <si>
    <t>M01452</t>
  </si>
  <si>
    <t>M01453</t>
  </si>
  <si>
    <t>M01454</t>
  </si>
  <si>
    <t>M01455</t>
  </si>
  <si>
    <t>M01456</t>
  </si>
  <si>
    <t>M01457</t>
  </si>
  <si>
    <t>M01458</t>
  </si>
  <si>
    <t>M01459</t>
  </si>
  <si>
    <t>M01460</t>
  </si>
  <si>
    <t>M01461</t>
  </si>
  <si>
    <t>M01462</t>
  </si>
  <si>
    <t>M01463</t>
  </si>
  <si>
    <t>M01464</t>
  </si>
  <si>
    <t>M01465</t>
  </si>
  <si>
    <t>M01466</t>
  </si>
  <si>
    <t>M01467</t>
  </si>
  <si>
    <t>M01468</t>
  </si>
  <si>
    <t>M01469</t>
  </si>
  <si>
    <t>M01470</t>
  </si>
  <si>
    <t>M01471</t>
  </si>
  <si>
    <t>M01472</t>
  </si>
  <si>
    <t>M01473</t>
  </si>
  <si>
    <t>M01474</t>
  </si>
  <si>
    <t>M01475</t>
  </si>
  <si>
    <t>M01476</t>
  </si>
  <si>
    <t>M01477</t>
  </si>
  <si>
    <t>M01478</t>
  </si>
  <si>
    <t>M01479</t>
  </si>
  <si>
    <t>M01480</t>
  </si>
  <si>
    <t>M01481</t>
  </si>
  <si>
    <t>M01482</t>
  </si>
  <si>
    <t>M01483</t>
  </si>
  <si>
    <t>M01484</t>
  </si>
  <si>
    <t>M01485</t>
  </si>
  <si>
    <t>M01486</t>
  </si>
  <si>
    <t>M01487</t>
  </si>
  <si>
    <t>M01488</t>
  </si>
  <si>
    <t>M01489</t>
  </si>
  <si>
    <t>M01490</t>
  </si>
  <si>
    <t>M01491</t>
  </si>
  <si>
    <t>M01492</t>
  </si>
  <si>
    <t>M01493</t>
  </si>
  <si>
    <t>M01494</t>
  </si>
  <si>
    <t>M01495</t>
  </si>
  <si>
    <t>M01496</t>
  </si>
  <si>
    <t>M01497</t>
  </si>
  <si>
    <t>M01498</t>
  </si>
  <si>
    <t>M01499</t>
  </si>
  <si>
    <t>M01500</t>
  </si>
  <si>
    <t>M01501</t>
  </si>
  <si>
    <t>M01502</t>
  </si>
  <si>
    <t>M01503</t>
  </si>
  <si>
    <t>M01504</t>
  </si>
  <si>
    <t>M01505</t>
  </si>
  <si>
    <t>M01506</t>
  </si>
  <si>
    <t>M01507</t>
  </si>
  <si>
    <t>M01508</t>
  </si>
  <si>
    <t>M01509</t>
  </si>
  <si>
    <t>M01510</t>
  </si>
  <si>
    <t>M01511</t>
  </si>
  <si>
    <t>M01512</t>
  </si>
  <si>
    <t>M01513</t>
  </si>
  <si>
    <t>M01514</t>
  </si>
  <si>
    <t>M01515</t>
  </si>
  <si>
    <t>M01516</t>
  </si>
  <si>
    <t>M01517</t>
  </si>
  <si>
    <t>M01518</t>
  </si>
  <si>
    <t>M01519</t>
  </si>
  <si>
    <t>M01520</t>
  </si>
  <si>
    <t>M01521</t>
  </si>
  <si>
    <t>M01522</t>
  </si>
  <si>
    <t>M01523</t>
  </si>
  <si>
    <t>M01524</t>
  </si>
  <si>
    <t>M01525</t>
  </si>
  <si>
    <t>M01526</t>
  </si>
  <si>
    <t>M01527</t>
  </si>
  <si>
    <t>M01528</t>
  </si>
  <si>
    <t>M01529</t>
  </si>
  <si>
    <t>M01530</t>
  </si>
  <si>
    <t>M01531</t>
  </si>
  <si>
    <t>M01532</t>
  </si>
  <si>
    <t>M01533</t>
  </si>
  <si>
    <t>M01534</t>
  </si>
  <si>
    <t>M01535</t>
  </si>
  <si>
    <t>M01536</t>
  </si>
  <si>
    <t>M01537</t>
  </si>
  <si>
    <t>M01538</t>
  </si>
  <si>
    <t>M01539</t>
  </si>
  <si>
    <t>M01540</t>
  </si>
  <si>
    <t>M01541</t>
  </si>
  <si>
    <t>M01542</t>
  </si>
  <si>
    <t>M01543</t>
  </si>
  <si>
    <t>M01544</t>
  </si>
  <si>
    <t>M01545</t>
  </si>
  <si>
    <t>M01546</t>
  </si>
  <si>
    <t>M01547</t>
  </si>
  <si>
    <t>M01548</t>
  </si>
  <si>
    <t>M01549</t>
  </si>
  <si>
    <t>M01550</t>
  </si>
  <si>
    <t>M01551</t>
  </si>
  <si>
    <t>M01552</t>
  </si>
  <si>
    <t>M01553</t>
  </si>
  <si>
    <t>M01554</t>
  </si>
  <si>
    <t>M01555</t>
  </si>
  <si>
    <t>M01556</t>
  </si>
  <si>
    <t>M01557</t>
  </si>
  <si>
    <t>M01558</t>
  </si>
  <si>
    <t>M01559</t>
  </si>
  <si>
    <t>M01560</t>
  </si>
  <si>
    <t>M01561</t>
  </si>
  <si>
    <t>M01562</t>
  </si>
  <si>
    <t>M01563</t>
  </si>
  <si>
    <t>M01564</t>
  </si>
  <si>
    <t>M01565</t>
  </si>
  <si>
    <t>M01566</t>
  </si>
  <si>
    <t>M01567</t>
  </si>
  <si>
    <t>M01568</t>
  </si>
  <si>
    <t>M01569</t>
  </si>
  <si>
    <t>M01570</t>
  </si>
  <si>
    <t>M01571</t>
  </si>
  <si>
    <t>M01572</t>
  </si>
  <si>
    <t>M01573</t>
  </si>
  <si>
    <t>M01574</t>
  </si>
  <si>
    <t>M01575</t>
  </si>
  <si>
    <t>M01576</t>
  </si>
  <si>
    <t>M01577</t>
  </si>
  <si>
    <t>M01578</t>
  </si>
  <si>
    <t>M01579</t>
  </si>
  <si>
    <t>M01580</t>
  </si>
  <si>
    <t>M01581</t>
  </si>
  <si>
    <t>M01582</t>
  </si>
  <si>
    <t>M01583</t>
  </si>
  <si>
    <t>M01584</t>
  </si>
  <si>
    <t>M01585</t>
  </si>
  <si>
    <t>M01586</t>
  </si>
  <si>
    <t>M01587</t>
  </si>
  <si>
    <t>M01588</t>
  </si>
  <si>
    <t>M01589</t>
  </si>
  <si>
    <t>M01590</t>
  </si>
  <si>
    <t>M01591</t>
  </si>
  <si>
    <t>M01592</t>
  </si>
  <si>
    <t>M01593</t>
  </si>
  <si>
    <t>M01594</t>
  </si>
  <si>
    <t>M01595</t>
  </si>
  <si>
    <t>M01596</t>
  </si>
  <si>
    <t>M01597</t>
  </si>
  <si>
    <t>M01598</t>
  </si>
  <si>
    <t>M01599</t>
  </si>
  <si>
    <t>M01600</t>
  </si>
  <si>
    <t>M01601</t>
  </si>
  <si>
    <t>M01602</t>
  </si>
  <si>
    <t>M01603</t>
  </si>
  <si>
    <t>M01604</t>
  </si>
  <si>
    <t>M01605</t>
  </si>
  <si>
    <t>M01606</t>
  </si>
  <si>
    <t>M01607</t>
  </si>
  <si>
    <t>M01608</t>
  </si>
  <si>
    <t>M01609</t>
  </si>
  <si>
    <t>M01610</t>
  </si>
  <si>
    <t>M01611</t>
  </si>
  <si>
    <t>M01612</t>
  </si>
  <si>
    <t>M01613</t>
  </si>
  <si>
    <t>M01614</t>
  </si>
  <si>
    <t>M01615</t>
  </si>
  <si>
    <t>M01616</t>
  </si>
  <si>
    <t>M01617</t>
  </si>
  <si>
    <t>M01618</t>
  </si>
  <si>
    <t>M01619</t>
  </si>
  <si>
    <t>M01620</t>
  </si>
  <si>
    <t>M01621</t>
  </si>
  <si>
    <t>M01622</t>
  </si>
  <si>
    <t>M01623</t>
  </si>
  <si>
    <t>M01624</t>
  </si>
  <si>
    <t>M01625</t>
  </si>
  <si>
    <t>M01626</t>
  </si>
  <si>
    <t>M01627</t>
  </si>
  <si>
    <t>M01628</t>
  </si>
  <si>
    <t>M01629</t>
  </si>
  <si>
    <t>M01630</t>
  </si>
  <si>
    <t>M01631</t>
  </si>
  <si>
    <t>M01632</t>
  </si>
  <si>
    <t>M01633</t>
  </si>
  <si>
    <t>M01634</t>
  </si>
  <si>
    <t>M01635</t>
  </si>
  <si>
    <t>M01636</t>
  </si>
  <si>
    <t>M01637</t>
  </si>
  <si>
    <t>M01638</t>
  </si>
  <si>
    <t>M01639</t>
  </si>
  <si>
    <t>M01640</t>
  </si>
  <si>
    <t>M01641</t>
  </si>
  <si>
    <t>M01642</t>
  </si>
  <si>
    <t>M01643</t>
  </si>
  <si>
    <t>M01644</t>
  </si>
  <si>
    <t>M01645</t>
  </si>
  <si>
    <t>M01646</t>
  </si>
  <si>
    <t>M01647</t>
  </si>
  <si>
    <t>M01648</t>
  </si>
  <si>
    <t>M01649</t>
  </si>
  <si>
    <t>M01650</t>
  </si>
  <si>
    <t>M01651</t>
  </si>
  <si>
    <t>M01652</t>
  </si>
  <si>
    <t>M01653</t>
  </si>
  <si>
    <t>M01654</t>
  </si>
  <si>
    <t>M01655</t>
  </si>
  <si>
    <t>M01656</t>
  </si>
  <si>
    <t>M01657</t>
  </si>
  <si>
    <t>M01658</t>
  </si>
  <si>
    <t>M01659</t>
  </si>
  <si>
    <t>M01660</t>
  </si>
  <si>
    <t>M01661</t>
  </si>
  <si>
    <t>M01662</t>
  </si>
  <si>
    <t>M01663</t>
  </si>
  <si>
    <t>M01664</t>
  </si>
  <si>
    <t>M01665</t>
  </si>
  <si>
    <t>M01666</t>
  </si>
  <si>
    <t>M01667</t>
  </si>
  <si>
    <t>M01668</t>
  </si>
  <si>
    <t>M01669</t>
  </si>
  <si>
    <t>M01670</t>
  </si>
  <si>
    <t>M01671</t>
  </si>
  <si>
    <t>M01672</t>
  </si>
  <si>
    <t>M01673</t>
  </si>
  <si>
    <t>M01674</t>
  </si>
  <si>
    <t>M01675</t>
  </si>
  <si>
    <t>M01676</t>
  </si>
  <si>
    <t>M01677</t>
  </si>
  <si>
    <t>M01678</t>
  </si>
  <si>
    <t>M01679</t>
  </si>
  <si>
    <t>M01680</t>
  </si>
  <si>
    <t>M01681</t>
  </si>
  <si>
    <t>M01682</t>
  </si>
  <si>
    <t>M01683</t>
  </si>
  <si>
    <t>M01684</t>
  </si>
  <si>
    <t>M01685</t>
  </si>
  <si>
    <t>M01686</t>
  </si>
  <si>
    <t>M01687</t>
  </si>
  <si>
    <t>M01688</t>
  </si>
  <si>
    <t>M01689</t>
  </si>
  <si>
    <t>M01690</t>
  </si>
  <si>
    <t>M01691</t>
  </si>
  <si>
    <t>M01692</t>
  </si>
  <si>
    <t>M01693</t>
  </si>
  <si>
    <t>M01694</t>
  </si>
  <si>
    <t>M01695</t>
  </si>
  <si>
    <t>M01696</t>
  </si>
  <si>
    <t>M01697</t>
  </si>
  <si>
    <t>M01698</t>
  </si>
  <si>
    <t>M01699</t>
  </si>
  <si>
    <t>M01700</t>
  </si>
  <si>
    <t>M01701</t>
  </si>
  <si>
    <t>M01702</t>
  </si>
  <si>
    <t>M01703</t>
  </si>
  <si>
    <t>M01704</t>
  </si>
  <si>
    <t>M01705</t>
  </si>
  <si>
    <t>M01706</t>
  </si>
  <si>
    <t>M01707</t>
  </si>
  <si>
    <t>M01708</t>
  </si>
  <si>
    <t>M01709</t>
  </si>
  <si>
    <t>M01710</t>
  </si>
  <si>
    <t>M01711</t>
  </si>
  <si>
    <t>M01712</t>
  </si>
  <si>
    <t>M01713</t>
  </si>
  <si>
    <t>M01714</t>
  </si>
  <si>
    <t>M01715</t>
  </si>
  <si>
    <t>M01716</t>
  </si>
  <si>
    <t>M01717</t>
  </si>
  <si>
    <t>M01718</t>
  </si>
  <si>
    <t>M01719</t>
  </si>
  <si>
    <t>M01720</t>
  </si>
  <si>
    <t>M01721</t>
  </si>
  <si>
    <t>M01722</t>
  </si>
  <si>
    <t>M01723</t>
  </si>
  <si>
    <t>M01724</t>
  </si>
  <si>
    <t>M01725</t>
  </si>
  <si>
    <t>M01726</t>
  </si>
  <si>
    <t>M01727</t>
  </si>
  <si>
    <t>M01728</t>
  </si>
  <si>
    <t>M01729</t>
  </si>
  <si>
    <t>M01730</t>
  </si>
  <si>
    <t>M01731</t>
  </si>
  <si>
    <t>M01732</t>
  </si>
  <si>
    <t>M01733</t>
  </si>
  <si>
    <t>M01734</t>
  </si>
  <si>
    <t>M01735</t>
  </si>
  <si>
    <t>M01736</t>
  </si>
  <si>
    <t>M01737</t>
  </si>
  <si>
    <t>M01738</t>
  </si>
  <si>
    <t>M01739</t>
  </si>
  <si>
    <t>M01740</t>
  </si>
  <si>
    <t>M01741</t>
  </si>
  <si>
    <t>M01742</t>
  </si>
  <si>
    <t>M01743</t>
  </si>
  <si>
    <t>M01744</t>
  </si>
  <si>
    <t>M01745</t>
  </si>
  <si>
    <t>M01746</t>
  </si>
  <si>
    <t>M01747</t>
  </si>
  <si>
    <t>M01748</t>
  </si>
  <si>
    <t>M01749</t>
  </si>
  <si>
    <t>M01750</t>
  </si>
  <si>
    <t>M01751</t>
  </si>
  <si>
    <t>M01752</t>
  </si>
  <si>
    <t>M01753</t>
  </si>
  <si>
    <t>M01754</t>
  </si>
  <si>
    <t>M01755</t>
  </si>
  <si>
    <t>M01756</t>
  </si>
  <si>
    <t>M01757</t>
  </si>
  <si>
    <t>M01758</t>
  </si>
  <si>
    <t>M01759</t>
  </si>
  <si>
    <t>M01760</t>
  </si>
  <si>
    <t>M01761</t>
  </si>
  <si>
    <t>M01762</t>
  </si>
  <si>
    <t>M01763</t>
  </si>
  <si>
    <t>M01764</t>
  </si>
  <si>
    <t>M01765</t>
  </si>
  <si>
    <t>M01766</t>
  </si>
  <si>
    <t>M01767</t>
  </si>
  <si>
    <t>M01768</t>
  </si>
  <si>
    <t>M01769</t>
  </si>
  <si>
    <t>M01770</t>
  </si>
  <si>
    <t>M01771</t>
  </si>
  <si>
    <t>M01772</t>
  </si>
  <si>
    <t>M01773</t>
  </si>
  <si>
    <t>M01774</t>
  </si>
  <si>
    <t>M01775</t>
  </si>
  <si>
    <t>M01776</t>
  </si>
  <si>
    <t>M01777</t>
  </si>
  <si>
    <t>M01778</t>
  </si>
  <si>
    <t>M01779</t>
  </si>
  <si>
    <t>M01780</t>
  </si>
  <si>
    <t>M01781</t>
  </si>
  <si>
    <t>M01782</t>
  </si>
  <si>
    <t>M01783</t>
  </si>
  <si>
    <t>M01784</t>
  </si>
  <si>
    <t>M01785</t>
  </si>
  <si>
    <t>M01786</t>
  </si>
  <si>
    <t>M01787</t>
  </si>
  <si>
    <t>M01788</t>
  </si>
  <si>
    <t>M01789</t>
  </si>
  <si>
    <t>M01790</t>
  </si>
  <si>
    <t>M01791</t>
  </si>
  <si>
    <t>M01792</t>
  </si>
  <si>
    <t>M01793</t>
  </si>
  <si>
    <t>M01794</t>
  </si>
  <si>
    <t>M01795</t>
  </si>
  <si>
    <t>M01796</t>
  </si>
  <si>
    <t>M01797</t>
  </si>
  <si>
    <t>M01798</t>
  </si>
  <si>
    <t>M01799</t>
  </si>
  <si>
    <t>M01800</t>
  </si>
  <si>
    <t>M01801</t>
  </si>
  <si>
    <t>M01802</t>
  </si>
  <si>
    <t>M01803</t>
  </si>
  <si>
    <t>M01804</t>
  </si>
  <si>
    <t>M01805</t>
  </si>
  <si>
    <t>M01806</t>
  </si>
  <si>
    <t>M01807</t>
  </si>
  <si>
    <t>M01808</t>
  </si>
  <si>
    <t>M01809</t>
  </si>
  <si>
    <t>M01810</t>
  </si>
  <si>
    <t>M01811</t>
  </si>
  <si>
    <t>M01812</t>
  </si>
  <si>
    <t>M01813</t>
  </si>
  <si>
    <t>M01814</t>
  </si>
  <si>
    <t>M01815</t>
  </si>
  <si>
    <t>M01816</t>
  </si>
  <si>
    <t>M01817</t>
  </si>
  <si>
    <t>M01818</t>
  </si>
  <si>
    <t>M01819</t>
  </si>
  <si>
    <t>M01820</t>
  </si>
  <si>
    <t>M01821</t>
  </si>
  <si>
    <t>M01822</t>
  </si>
  <si>
    <t>M01823</t>
  </si>
  <si>
    <t>M01824</t>
  </si>
  <si>
    <t>M01825</t>
  </si>
  <si>
    <t>M01826</t>
  </si>
  <si>
    <t>M01827</t>
  </si>
  <si>
    <t>M01828</t>
  </si>
  <si>
    <t>M01829</t>
  </si>
  <si>
    <t>M01830</t>
  </si>
  <si>
    <t>M01831</t>
  </si>
  <si>
    <t>M01832</t>
  </si>
  <si>
    <t>M01833</t>
  </si>
  <si>
    <t>M01834</t>
  </si>
  <si>
    <t>M01835</t>
  </si>
  <si>
    <t>M01836</t>
  </si>
  <si>
    <t>M01837</t>
  </si>
  <si>
    <t>M01838</t>
  </si>
  <si>
    <t>M01839</t>
  </si>
  <si>
    <t>M01840</t>
  </si>
  <si>
    <t>M01841</t>
  </si>
  <si>
    <t>M01842</t>
  </si>
  <si>
    <t>M01843</t>
  </si>
  <si>
    <t>M01844</t>
  </si>
  <si>
    <t>M01845</t>
  </si>
  <si>
    <t>M01846</t>
  </si>
  <si>
    <t>M01847</t>
  </si>
  <si>
    <t>M01848</t>
  </si>
  <si>
    <t>M01849</t>
  </si>
  <si>
    <t>M01850</t>
  </si>
  <si>
    <t>M01851</t>
  </si>
  <si>
    <t>M01852</t>
  </si>
  <si>
    <t>M01853</t>
  </si>
  <si>
    <t>M01854</t>
  </si>
  <si>
    <t>M01855</t>
  </si>
  <si>
    <t>M01856</t>
  </si>
  <si>
    <t>M01857</t>
  </si>
  <si>
    <t>M01858</t>
  </si>
  <si>
    <t>M01859</t>
  </si>
  <si>
    <t>M01860</t>
  </si>
  <si>
    <t>M01861</t>
  </si>
  <si>
    <t>M01862</t>
  </si>
  <si>
    <t>M01863</t>
  </si>
  <si>
    <t>M01864</t>
  </si>
  <si>
    <t>M01865</t>
  </si>
  <si>
    <t>M01866</t>
  </si>
  <si>
    <t>M01867</t>
  </si>
  <si>
    <t>M01868</t>
  </si>
  <si>
    <t>M01869</t>
  </si>
  <si>
    <t>M01870</t>
  </si>
  <si>
    <t>M01871</t>
  </si>
  <si>
    <t>M01872</t>
  </si>
  <si>
    <t>M01873</t>
  </si>
  <si>
    <t>M01874</t>
  </si>
  <si>
    <t>M01875</t>
  </si>
  <si>
    <t>M01876</t>
  </si>
  <si>
    <t>M01877</t>
  </si>
  <si>
    <t>M01878</t>
  </si>
  <si>
    <t>M01879</t>
  </si>
  <si>
    <t>M01880</t>
  </si>
  <si>
    <t>M01881</t>
  </si>
  <si>
    <t>M01882</t>
  </si>
  <si>
    <t>M01883</t>
  </si>
  <si>
    <t>M01884</t>
  </si>
  <si>
    <t>M01885</t>
  </si>
  <si>
    <t>M01886</t>
  </si>
  <si>
    <t>M01887</t>
  </si>
  <si>
    <t>M01888</t>
  </si>
  <si>
    <t>M01889</t>
  </si>
  <si>
    <t>M01890</t>
  </si>
  <si>
    <t>M01891</t>
  </si>
  <si>
    <t>M01892</t>
  </si>
  <si>
    <t>M01893</t>
  </si>
  <si>
    <t>M01894</t>
  </si>
  <si>
    <t>M01895</t>
  </si>
  <si>
    <t>M01896</t>
  </si>
  <si>
    <t>M01897</t>
  </si>
  <si>
    <t>M01898</t>
  </si>
  <si>
    <t>M01899</t>
  </si>
  <si>
    <t>M01900</t>
  </si>
  <si>
    <t>M01901</t>
  </si>
  <si>
    <t>M01902</t>
  </si>
  <si>
    <t>M01903</t>
  </si>
  <si>
    <t>M01904</t>
  </si>
  <si>
    <t>M01905</t>
  </si>
  <si>
    <t>M01906</t>
  </si>
  <si>
    <t>M01907</t>
  </si>
  <si>
    <t>M01908</t>
  </si>
  <si>
    <t>M01909</t>
  </si>
  <si>
    <t>M01910</t>
  </si>
  <si>
    <t>M01911</t>
  </si>
  <si>
    <t>M01912</t>
  </si>
  <si>
    <t>M01913</t>
  </si>
  <si>
    <t>M01914</t>
  </si>
  <si>
    <t>M01915</t>
  </si>
  <si>
    <t>M01916</t>
  </si>
  <si>
    <t>M01917</t>
  </si>
  <si>
    <t>M01918</t>
  </si>
  <si>
    <t>M01919</t>
  </si>
  <si>
    <t>M01920</t>
  </si>
  <si>
    <t>M01921</t>
  </si>
  <si>
    <t>M01922</t>
  </si>
  <si>
    <t>M01923</t>
  </si>
  <si>
    <t>M01924</t>
  </si>
  <si>
    <t>M01925</t>
  </si>
  <si>
    <t>M01926</t>
  </si>
  <si>
    <t>M01927</t>
  </si>
  <si>
    <t>M01928</t>
  </si>
  <si>
    <t>M01929</t>
  </si>
  <si>
    <t>M01930</t>
  </si>
  <si>
    <t>M01931</t>
  </si>
  <si>
    <t>M01932</t>
  </si>
  <si>
    <t>M01933</t>
  </si>
  <si>
    <t>M01934</t>
  </si>
  <si>
    <t>M01935</t>
  </si>
  <si>
    <t>M01936</t>
  </si>
  <si>
    <t>M01937</t>
  </si>
  <si>
    <t>M01938</t>
  </si>
  <si>
    <t>M01939</t>
  </si>
  <si>
    <t>M01940</t>
  </si>
  <si>
    <t>M01941</t>
  </si>
  <si>
    <t>M01942</t>
  </si>
  <si>
    <t>M01943</t>
  </si>
  <si>
    <t>M01944</t>
  </si>
  <si>
    <t>M01945</t>
  </si>
  <si>
    <t>M01946</t>
  </si>
  <si>
    <t>M01947</t>
  </si>
  <si>
    <t>M01948</t>
  </si>
  <si>
    <t>M01949</t>
  </si>
  <si>
    <t>M01950</t>
  </si>
  <si>
    <t>M01951</t>
  </si>
  <si>
    <t>M01952</t>
  </si>
  <si>
    <t>M01953</t>
  </si>
  <si>
    <t>M01954</t>
  </si>
  <si>
    <t>M01955</t>
  </si>
  <si>
    <t>M01956</t>
  </si>
  <si>
    <t>M01957</t>
  </si>
  <si>
    <t>M01958</t>
  </si>
  <si>
    <t>M01959</t>
  </si>
  <si>
    <t>M01960</t>
  </si>
  <si>
    <t>M01961</t>
  </si>
  <si>
    <t>M01962</t>
  </si>
  <si>
    <t>M01963</t>
  </si>
  <si>
    <t>M01964</t>
  </si>
  <si>
    <t>M01965</t>
  </si>
  <si>
    <t>M01966</t>
  </si>
  <si>
    <t>M01967</t>
  </si>
  <si>
    <t>M01968</t>
  </si>
  <si>
    <t>M01969</t>
  </si>
  <si>
    <t>M01970</t>
  </si>
  <si>
    <t>M01971</t>
  </si>
  <si>
    <t>M01972</t>
  </si>
  <si>
    <t>M01973</t>
  </si>
  <si>
    <t>M01974</t>
  </si>
  <si>
    <t>M01975</t>
  </si>
  <si>
    <t>M01976</t>
  </si>
  <si>
    <t>M01977</t>
  </si>
  <si>
    <t>M01978</t>
  </si>
  <si>
    <t>M01979</t>
  </si>
  <si>
    <t>M01980</t>
  </si>
  <si>
    <t>M01981</t>
  </si>
  <si>
    <t>M01982</t>
  </si>
  <si>
    <t>M01983</t>
  </si>
  <si>
    <t>M01984</t>
  </si>
  <si>
    <t>M01985</t>
  </si>
  <si>
    <t>M01986</t>
  </si>
  <si>
    <t>M01987</t>
  </si>
  <si>
    <t>M01988</t>
  </si>
  <si>
    <t>M01989</t>
  </si>
  <si>
    <t>M01990</t>
  </si>
  <si>
    <t>M01991</t>
  </si>
  <si>
    <t>M01992</t>
  </si>
  <si>
    <t>M01993</t>
  </si>
  <si>
    <t>M01994</t>
  </si>
  <si>
    <t>M01995</t>
  </si>
  <si>
    <t>M01996</t>
  </si>
  <si>
    <t>M01997</t>
  </si>
  <si>
    <t>M01998</t>
  </si>
  <si>
    <t>M01999</t>
  </si>
  <si>
    <t>M02000</t>
  </si>
  <si>
    <t>M02001</t>
  </si>
  <si>
    <t>M02002</t>
  </si>
  <si>
    <t>M02003</t>
  </si>
  <si>
    <t>M02004</t>
  </si>
  <si>
    <t>M02005</t>
  </si>
  <si>
    <t>M02006</t>
  </si>
  <si>
    <t>M02007</t>
  </si>
  <si>
    <t>M02008</t>
  </si>
  <si>
    <t>M02009</t>
  </si>
  <si>
    <t>M02010</t>
  </si>
  <si>
    <t>M02011</t>
  </si>
  <si>
    <t>M02012</t>
  </si>
  <si>
    <t>M02013</t>
  </si>
  <si>
    <t>M02014</t>
  </si>
  <si>
    <t>M02015</t>
  </si>
  <si>
    <t>M02016</t>
  </si>
  <si>
    <t>M02017</t>
  </si>
  <si>
    <t>M02018</t>
  </si>
  <si>
    <t>M02019</t>
  </si>
  <si>
    <t>M02020</t>
  </si>
  <si>
    <t>M02021</t>
  </si>
  <si>
    <t>M02022</t>
  </si>
  <si>
    <t>M02023</t>
  </si>
  <si>
    <t>M02024</t>
  </si>
  <si>
    <t>M02025</t>
  </si>
  <si>
    <t>M02026</t>
  </si>
  <si>
    <t>M02027</t>
  </si>
  <si>
    <t>M02028</t>
  </si>
  <si>
    <t>M02029</t>
  </si>
  <si>
    <t>M02030</t>
  </si>
  <si>
    <t>M02031</t>
  </si>
  <si>
    <t>M02032</t>
  </si>
  <si>
    <t>M02033</t>
  </si>
  <si>
    <t>M02034</t>
  </si>
  <si>
    <t>M02035</t>
  </si>
  <si>
    <t>M02036</t>
  </si>
  <si>
    <t>M02037</t>
  </si>
  <si>
    <t>M02038</t>
  </si>
  <si>
    <t>M02039</t>
  </si>
  <si>
    <t>M02040</t>
  </si>
  <si>
    <t>M02041</t>
  </si>
  <si>
    <t>M02042</t>
  </si>
  <si>
    <t>M02043</t>
  </si>
  <si>
    <t>M02044</t>
  </si>
  <si>
    <t>M02045</t>
  </si>
  <si>
    <t>M02046</t>
  </si>
  <si>
    <t>M02047</t>
  </si>
  <si>
    <t>M02048</t>
  </si>
  <si>
    <t>M02049</t>
  </si>
  <si>
    <t>M02050</t>
  </si>
  <si>
    <t>M02051</t>
  </si>
  <si>
    <t>M02052</t>
  </si>
  <si>
    <t>M02053</t>
  </si>
  <si>
    <t>M02054</t>
  </si>
  <si>
    <t>M02055</t>
  </si>
  <si>
    <t>M02056</t>
  </si>
  <si>
    <t>M02057</t>
  </si>
  <si>
    <t>M02058</t>
  </si>
  <si>
    <t>M02059</t>
  </si>
  <si>
    <t>M02060</t>
  </si>
  <si>
    <t>M02061</t>
  </si>
  <si>
    <t>M02062</t>
  </si>
  <si>
    <t>M02063</t>
  </si>
  <si>
    <t>M02064</t>
  </si>
  <si>
    <t>M02065</t>
  </si>
  <si>
    <t>M02066</t>
  </si>
  <si>
    <t>M02067</t>
  </si>
  <si>
    <t>M02068</t>
  </si>
  <si>
    <t>M02069</t>
  </si>
  <si>
    <t>M02070</t>
  </si>
  <si>
    <t>M02071</t>
  </si>
  <si>
    <t>M02072</t>
  </si>
  <si>
    <t>M02073</t>
  </si>
  <si>
    <t>M02074</t>
  </si>
  <si>
    <t>M02075</t>
  </si>
  <si>
    <t>M02076</t>
  </si>
  <si>
    <t>M02077</t>
  </si>
  <si>
    <t>M02078</t>
  </si>
  <si>
    <t>M02079</t>
  </si>
  <si>
    <t>M02080</t>
  </si>
  <si>
    <t>M02081</t>
  </si>
  <si>
    <t>M02082</t>
  </si>
  <si>
    <t>M02083</t>
  </si>
  <si>
    <t>M02084</t>
  </si>
  <si>
    <t>M02085</t>
  </si>
  <si>
    <t>M02086</t>
  </si>
  <si>
    <t>M02087</t>
  </si>
  <si>
    <t>M02088</t>
  </si>
  <si>
    <t>M02089</t>
  </si>
  <si>
    <t>M02090</t>
  </si>
  <si>
    <t>M02091</t>
  </si>
  <si>
    <t>M02092</t>
  </si>
  <si>
    <t>M02093</t>
  </si>
  <si>
    <t>M02094</t>
  </si>
  <si>
    <t>M02095</t>
  </si>
  <si>
    <t>M02096</t>
  </si>
  <si>
    <t>M02097</t>
  </si>
  <si>
    <t>M02098</t>
  </si>
  <si>
    <t>M02099</t>
  </si>
  <si>
    <t>M02100</t>
  </si>
  <si>
    <t>M02101</t>
  </si>
  <si>
    <t>M02102</t>
  </si>
  <si>
    <t>M02103</t>
  </si>
  <si>
    <t>M02104</t>
  </si>
  <si>
    <t>M02105</t>
  </si>
  <si>
    <t>M02106</t>
  </si>
  <si>
    <t>M02107</t>
  </si>
  <si>
    <t>M02108</t>
  </si>
  <si>
    <t>M02109</t>
  </si>
  <si>
    <t>M02110</t>
  </si>
  <si>
    <t>M02111</t>
  </si>
  <si>
    <t>M02112</t>
  </si>
  <si>
    <t>M02113</t>
  </si>
  <si>
    <t>M02114</t>
  </si>
  <si>
    <t>M02115</t>
  </si>
  <si>
    <t>M02116</t>
  </si>
  <si>
    <t>M02117</t>
  </si>
  <si>
    <t>M02118</t>
  </si>
  <si>
    <t>M02119</t>
  </si>
  <si>
    <t>M02120</t>
  </si>
  <si>
    <t>M02121</t>
  </si>
  <si>
    <t>M02122</t>
  </si>
  <si>
    <t>M02123</t>
  </si>
  <si>
    <t>M02124</t>
  </si>
  <si>
    <t>M02125</t>
  </si>
  <si>
    <t>M02126</t>
  </si>
  <si>
    <t>M02127</t>
  </si>
  <si>
    <t>M02128</t>
  </si>
  <si>
    <t>M02129</t>
  </si>
  <si>
    <t>M02130</t>
  </si>
  <si>
    <t>M02131</t>
  </si>
  <si>
    <t>M02132</t>
  </si>
  <si>
    <t>M02133</t>
  </si>
  <si>
    <t>M02134</t>
  </si>
  <si>
    <t>M02135</t>
  </si>
  <si>
    <t>M02136</t>
  </si>
  <si>
    <t>M02137</t>
  </si>
  <si>
    <t>M02138</t>
  </si>
  <si>
    <t>M02139</t>
  </si>
  <si>
    <t>M02140</t>
  </si>
  <si>
    <t>M02141</t>
  </si>
  <si>
    <t>M02142</t>
  </si>
  <si>
    <t>M02143</t>
  </si>
  <si>
    <t>M02144</t>
  </si>
  <si>
    <t>M02145</t>
  </si>
  <si>
    <t>M02146</t>
  </si>
  <si>
    <t>M02147</t>
  </si>
  <si>
    <t>M02148</t>
  </si>
  <si>
    <t>M02149</t>
  </si>
  <si>
    <t>M02150</t>
  </si>
  <si>
    <t>M02151</t>
  </si>
  <si>
    <t>M02152</t>
  </si>
  <si>
    <t>M02153</t>
  </si>
  <si>
    <t>M02154</t>
  </si>
  <si>
    <t>M02155</t>
  </si>
  <si>
    <t>M02156</t>
  </si>
  <si>
    <t>M02157</t>
  </si>
  <si>
    <t>M02158</t>
  </si>
  <si>
    <t>M02159</t>
  </si>
  <si>
    <t>M02160</t>
  </si>
  <si>
    <t>M02161</t>
  </si>
  <si>
    <t>M02162</t>
  </si>
  <si>
    <t>M02163</t>
  </si>
  <si>
    <t>M02164</t>
  </si>
  <si>
    <t>M02165</t>
  </si>
  <si>
    <t>M02166</t>
  </si>
  <si>
    <t>M02167</t>
  </si>
  <si>
    <t>M02168</t>
  </si>
  <si>
    <t>M02169</t>
  </si>
  <si>
    <t>M02170</t>
  </si>
  <si>
    <t>M02171</t>
  </si>
  <si>
    <t>M02172</t>
  </si>
  <si>
    <t>M02173</t>
  </si>
  <si>
    <t>M02174</t>
  </si>
  <si>
    <t>M02175</t>
  </si>
  <si>
    <t>M02176</t>
  </si>
  <si>
    <t>M02177</t>
  </si>
  <si>
    <t>M02178</t>
  </si>
  <si>
    <t>M02179</t>
  </si>
  <si>
    <t>M02180</t>
  </si>
  <si>
    <t>M02181</t>
  </si>
  <si>
    <t>M02182</t>
  </si>
  <si>
    <t>M02183</t>
  </si>
  <si>
    <t>M02184</t>
  </si>
  <si>
    <t>M02185</t>
  </si>
  <si>
    <t>M02186</t>
  </si>
  <si>
    <t>M02187</t>
  </si>
  <si>
    <t>M02188</t>
  </si>
  <si>
    <t>M02189</t>
  </si>
  <si>
    <t>M02190</t>
  </si>
  <si>
    <t>M02191</t>
  </si>
  <si>
    <t>M02192</t>
  </si>
  <si>
    <t>M02193</t>
  </si>
  <si>
    <t>M02194</t>
  </si>
  <si>
    <t>M02195</t>
  </si>
  <si>
    <t>M02196</t>
  </si>
  <si>
    <t>M02197</t>
  </si>
  <si>
    <t>M02198</t>
  </si>
  <si>
    <t>M02199</t>
  </si>
  <si>
    <t>M02200</t>
  </si>
  <si>
    <t>M02201</t>
  </si>
  <si>
    <t>M02202</t>
  </si>
  <si>
    <t>M02203</t>
  </si>
  <si>
    <t>M02204</t>
  </si>
  <si>
    <t>M02205</t>
  </si>
  <si>
    <t>M02206</t>
  </si>
  <si>
    <t>M02207</t>
  </si>
  <si>
    <t>M02208</t>
  </si>
  <si>
    <t>M02209</t>
  </si>
  <si>
    <t>M02210</t>
  </si>
  <si>
    <t>M02211</t>
  </si>
  <si>
    <t>M02212</t>
  </si>
  <si>
    <t>M02213</t>
  </si>
  <si>
    <t>M02214</t>
  </si>
  <si>
    <t>M02215</t>
  </si>
  <si>
    <t>M02216</t>
  </si>
  <si>
    <t>M02217</t>
  </si>
  <si>
    <t>M02218</t>
  </si>
  <si>
    <t>M02219</t>
  </si>
  <si>
    <t>M02220</t>
  </si>
  <si>
    <t>M02221</t>
  </si>
  <si>
    <t>M02222</t>
  </si>
  <si>
    <t>M02223</t>
  </si>
  <si>
    <t>M02224</t>
  </si>
  <si>
    <t>M02225</t>
  </si>
  <si>
    <t>M02226</t>
  </si>
  <si>
    <t>M02227</t>
  </si>
  <si>
    <t>M02228</t>
  </si>
  <si>
    <t>M02229</t>
  </si>
  <si>
    <t>M02230</t>
  </si>
  <si>
    <t>M02231</t>
  </si>
  <si>
    <t>M02232</t>
  </si>
  <si>
    <t>M02233</t>
  </si>
  <si>
    <t>M02234</t>
  </si>
  <si>
    <t>M02235</t>
  </si>
  <si>
    <t>M02236</t>
  </si>
  <si>
    <t>M02237</t>
  </si>
  <si>
    <t>M02238</t>
  </si>
  <si>
    <t>M02239</t>
  </si>
  <si>
    <t>M02240</t>
  </si>
  <si>
    <t>M02241</t>
  </si>
  <si>
    <t>M02242</t>
  </si>
  <si>
    <t>M02243</t>
  </si>
  <si>
    <t>M02244</t>
  </si>
  <si>
    <t>M02245</t>
  </si>
  <si>
    <t>M02246</t>
  </si>
  <si>
    <t>M02247</t>
  </si>
  <si>
    <t>M02248</t>
  </si>
  <si>
    <t>M02249</t>
  </si>
  <si>
    <t>M02250</t>
  </si>
  <si>
    <t>M02251</t>
  </si>
  <si>
    <t>M02252</t>
  </si>
  <si>
    <t>M02253</t>
  </si>
  <si>
    <t>M02254</t>
  </si>
  <si>
    <t>M02255</t>
  </si>
  <si>
    <t>M02256</t>
  </si>
  <si>
    <t>M02257</t>
  </si>
  <si>
    <t>M02258</t>
  </si>
  <si>
    <t>M02259</t>
  </si>
  <si>
    <t>M02260</t>
  </si>
  <si>
    <t>M02261</t>
  </si>
  <si>
    <t>M02262</t>
  </si>
  <si>
    <t>M02263</t>
  </si>
  <si>
    <t>M02264</t>
  </si>
  <si>
    <t>M02265</t>
  </si>
  <si>
    <t>M02266</t>
  </si>
  <si>
    <t>M02267</t>
  </si>
  <si>
    <t>M02268</t>
  </si>
  <si>
    <t>M02269</t>
  </si>
  <si>
    <t>M02270</t>
  </si>
  <si>
    <t>M02271</t>
  </si>
  <si>
    <t>M02272</t>
  </si>
  <si>
    <t>M02273</t>
  </si>
  <si>
    <t>M02274</t>
  </si>
  <si>
    <t>M02275</t>
  </si>
  <si>
    <t>M02276</t>
  </si>
  <si>
    <t>M02277</t>
  </si>
  <si>
    <t>M02278</t>
  </si>
  <si>
    <t>M02279</t>
  </si>
  <si>
    <t>M02280</t>
  </si>
  <si>
    <t>M02281</t>
  </si>
  <si>
    <t>M02282</t>
  </si>
  <si>
    <t>M02283</t>
  </si>
  <si>
    <t>M02284</t>
  </si>
  <si>
    <t>M02285</t>
  </si>
  <si>
    <t>M02286</t>
  </si>
  <si>
    <t>M02287</t>
  </si>
  <si>
    <t>M02288</t>
  </si>
  <si>
    <t>M02289</t>
  </si>
  <si>
    <t>M02290</t>
  </si>
  <si>
    <t>M02291</t>
  </si>
  <si>
    <t>M02292</t>
  </si>
  <si>
    <t>M02293</t>
  </si>
  <si>
    <t>M02294</t>
  </si>
  <si>
    <t>M02295</t>
  </si>
  <si>
    <t>M02296</t>
  </si>
  <si>
    <t>M02297</t>
  </si>
  <si>
    <t>M02298</t>
  </si>
  <si>
    <t>M02299</t>
  </si>
  <si>
    <t>M02300</t>
  </si>
  <si>
    <t>M02301</t>
  </si>
  <si>
    <t>M02302</t>
  </si>
  <si>
    <t>M02303</t>
  </si>
  <si>
    <t>M02304</t>
  </si>
  <si>
    <t>M02305</t>
  </si>
  <si>
    <t>M02306</t>
  </si>
  <si>
    <t>M02307</t>
  </si>
  <si>
    <t>M02308</t>
  </si>
  <si>
    <t>M02309</t>
  </si>
  <si>
    <t>M02310</t>
  </si>
  <si>
    <t>M02311</t>
  </si>
  <si>
    <t>M02312</t>
  </si>
  <si>
    <t>M02313</t>
  </si>
  <si>
    <t>M02314</t>
  </si>
  <si>
    <t>M02315</t>
  </si>
  <si>
    <t>M02316</t>
  </si>
  <si>
    <t>M02317</t>
  </si>
  <si>
    <t>M02318</t>
  </si>
  <si>
    <t>M02319</t>
  </si>
  <si>
    <t>M02320</t>
  </si>
  <si>
    <t>M02321</t>
  </si>
  <si>
    <t>M02322</t>
  </si>
  <si>
    <t>M02323</t>
  </si>
  <si>
    <t>M02324</t>
  </si>
  <si>
    <t>M02325</t>
  </si>
  <si>
    <t>M02326</t>
  </si>
  <si>
    <t>M02327</t>
  </si>
  <si>
    <t>M02328</t>
  </si>
  <si>
    <t>M02329</t>
  </si>
  <si>
    <t>M02330</t>
  </si>
  <si>
    <t>M02331</t>
  </si>
  <si>
    <t>M02332</t>
  </si>
  <si>
    <t>M02333</t>
  </si>
  <si>
    <t>M02334</t>
  </si>
  <si>
    <t>M02335</t>
  </si>
  <si>
    <t>M02336</t>
  </si>
  <si>
    <t>M02337</t>
  </si>
  <si>
    <t>M02338</t>
  </si>
  <si>
    <t>M02339</t>
  </si>
  <si>
    <t>M02340</t>
  </si>
  <si>
    <t>M02341</t>
  </si>
  <si>
    <t>M02342</t>
  </si>
  <si>
    <t>M02343</t>
  </si>
  <si>
    <t>M02344</t>
  </si>
  <si>
    <t>M02345</t>
  </si>
  <si>
    <t>M02346</t>
  </si>
  <si>
    <t>M02347</t>
  </si>
  <si>
    <t>M02348</t>
  </si>
  <si>
    <t>M02349</t>
  </si>
  <si>
    <t>M02350</t>
  </si>
  <si>
    <t>M02351</t>
  </si>
  <si>
    <t>M02352</t>
  </si>
  <si>
    <t>M02353</t>
  </si>
  <si>
    <t>M02354</t>
  </si>
  <si>
    <t>M02355</t>
  </si>
  <si>
    <t>M02356</t>
  </si>
  <si>
    <t>M02357</t>
  </si>
  <si>
    <t>M02358</t>
  </si>
  <si>
    <t>M02359</t>
  </si>
  <si>
    <t>M02360</t>
  </si>
  <si>
    <t>M02361</t>
  </si>
  <si>
    <t>M02362</t>
  </si>
  <si>
    <t>M02363</t>
  </si>
  <si>
    <t>M02364</t>
  </si>
  <si>
    <t>M02365</t>
  </si>
  <si>
    <t>M02366</t>
  </si>
  <si>
    <t>M02367</t>
  </si>
  <si>
    <t>M02368</t>
  </si>
  <si>
    <t>M02369</t>
  </si>
  <si>
    <t>M02370</t>
  </si>
  <si>
    <t>M02371</t>
  </si>
  <si>
    <t>M02372</t>
  </si>
  <si>
    <t>M02373</t>
  </si>
  <si>
    <t>M02374</t>
  </si>
  <si>
    <t>M02375</t>
  </si>
  <si>
    <t>M02376</t>
  </si>
  <si>
    <t>M02377</t>
  </si>
  <si>
    <t>M02378</t>
  </si>
  <si>
    <t>M02379</t>
  </si>
  <si>
    <t>M02380</t>
  </si>
  <si>
    <t>M02381</t>
  </si>
  <si>
    <t>M02382</t>
  </si>
  <si>
    <t>M02383</t>
  </si>
  <si>
    <t>M02384</t>
  </si>
  <si>
    <t>M02385</t>
  </si>
  <si>
    <t>M02386</t>
  </si>
  <si>
    <t>M02387</t>
  </si>
  <si>
    <t>M02388</t>
  </si>
  <si>
    <t>M02389</t>
  </si>
  <si>
    <t>M02390</t>
  </si>
  <si>
    <t>M02391</t>
  </si>
  <si>
    <t>M02392</t>
  </si>
  <si>
    <t>M02393</t>
  </si>
  <si>
    <t>M02394</t>
  </si>
  <si>
    <t>M02395</t>
  </si>
  <si>
    <t>M02396</t>
  </si>
  <si>
    <t>M02397</t>
  </si>
  <si>
    <t>M02398</t>
  </si>
  <si>
    <t>M02399</t>
  </si>
  <si>
    <t>M02400</t>
  </si>
  <si>
    <t>M02401</t>
  </si>
  <si>
    <t>M02402</t>
  </si>
  <si>
    <t>M02403</t>
  </si>
  <si>
    <t>M02404</t>
  </si>
  <si>
    <t>M02405</t>
  </si>
  <si>
    <t>M02406</t>
  </si>
  <si>
    <t>M02407</t>
  </si>
  <si>
    <t>M02408</t>
  </si>
  <si>
    <t>M02409</t>
  </si>
  <si>
    <t>M02410</t>
  </si>
  <si>
    <t>M02411</t>
  </si>
  <si>
    <t>M02412</t>
  </si>
  <si>
    <t>M02413</t>
  </si>
  <si>
    <t>M02414</t>
  </si>
  <si>
    <t>M02415</t>
  </si>
  <si>
    <t>M02416</t>
  </si>
  <si>
    <t>M02417</t>
  </si>
  <si>
    <t>M02418</t>
  </si>
  <si>
    <t>M02419</t>
  </si>
  <si>
    <t>M02420</t>
  </si>
  <si>
    <t>M02421</t>
  </si>
  <si>
    <t>M02422</t>
  </si>
  <si>
    <t>M02423</t>
  </si>
  <si>
    <t>M02424</t>
  </si>
  <si>
    <t>M02425</t>
  </si>
  <si>
    <t>M02426</t>
  </si>
  <si>
    <t>M02427</t>
  </si>
  <si>
    <t>M02428</t>
  </si>
  <si>
    <t>M02429</t>
  </si>
  <si>
    <t>M02430</t>
  </si>
  <si>
    <t>M02431</t>
  </si>
  <si>
    <t>M02432</t>
  </si>
  <si>
    <t>M02433</t>
  </si>
  <si>
    <t>M02434</t>
  </si>
  <si>
    <t>M02435</t>
  </si>
  <si>
    <t>M02436</t>
  </si>
  <si>
    <t>M02437</t>
  </si>
  <si>
    <t>M02438</t>
  </si>
  <si>
    <t>M02439</t>
  </si>
  <si>
    <t>M02440</t>
  </si>
  <si>
    <t>M02441</t>
  </si>
  <si>
    <t>M02442</t>
  </si>
  <si>
    <t>M02443</t>
  </si>
  <si>
    <t>M02444</t>
  </si>
  <si>
    <t>M02445</t>
  </si>
  <si>
    <t>M02446</t>
  </si>
  <si>
    <t>M02447</t>
  </si>
  <si>
    <t>M02448</t>
  </si>
  <si>
    <t>M02449</t>
  </si>
  <si>
    <t>M02450</t>
  </si>
  <si>
    <t>M02451</t>
  </si>
  <si>
    <t>M02452</t>
  </si>
  <si>
    <t>M02453</t>
  </si>
  <si>
    <t>M02454</t>
  </si>
  <si>
    <t>M02455</t>
  </si>
  <si>
    <t>M02456</t>
  </si>
  <si>
    <t>M02457</t>
  </si>
  <si>
    <t>M02458</t>
  </si>
  <si>
    <t>M02459</t>
  </si>
  <si>
    <t>M02460</t>
  </si>
  <si>
    <t>M02461</t>
  </si>
  <si>
    <t>M02462</t>
  </si>
  <si>
    <t>M02463</t>
  </si>
  <si>
    <t>M02464</t>
  </si>
  <si>
    <t>M02465</t>
  </si>
  <si>
    <t>M02466</t>
  </si>
  <si>
    <t>M02467</t>
  </si>
  <si>
    <t>M02468</t>
  </si>
  <si>
    <t>M02469</t>
  </si>
  <si>
    <t>M02470</t>
  </si>
  <si>
    <t>M02471</t>
  </si>
  <si>
    <t>M02472</t>
  </si>
  <si>
    <t>M02473</t>
  </si>
  <si>
    <t>M02474</t>
  </si>
  <si>
    <t>M02475</t>
  </si>
  <si>
    <t>M02476</t>
  </si>
  <si>
    <t>M02477</t>
  </si>
  <si>
    <t>M02478</t>
  </si>
  <si>
    <t>M02479</t>
  </si>
  <si>
    <t>M02480</t>
  </si>
  <si>
    <t>M02481</t>
  </si>
  <si>
    <t>M02482</t>
  </si>
  <si>
    <t>M02483</t>
  </si>
  <si>
    <t>M02484</t>
  </si>
  <si>
    <t>M02485</t>
  </si>
  <si>
    <t>M02486</t>
  </si>
  <si>
    <t>M02487</t>
  </si>
  <si>
    <t>M02488</t>
  </si>
  <si>
    <t>M02489</t>
  </si>
  <si>
    <t>M02490</t>
  </si>
  <si>
    <t>M02491</t>
  </si>
  <si>
    <t>M02492</t>
  </si>
  <si>
    <t>M02493</t>
  </si>
  <si>
    <t>M02494</t>
  </si>
  <si>
    <t>M02495</t>
  </si>
  <si>
    <t>M02496</t>
  </si>
  <si>
    <t>M02497</t>
  </si>
  <si>
    <t>M02498</t>
  </si>
  <si>
    <t>M02499</t>
  </si>
  <si>
    <t>M02500</t>
  </si>
  <si>
    <t>M02501</t>
  </si>
  <si>
    <t>M02502</t>
  </si>
  <si>
    <t>M02503</t>
  </si>
  <si>
    <t>M02504</t>
  </si>
  <si>
    <t>M02505</t>
  </si>
  <si>
    <t>M02506</t>
  </si>
  <si>
    <t>M02507</t>
  </si>
  <si>
    <t>M02508</t>
  </si>
  <si>
    <t>M02509</t>
  </si>
  <si>
    <t>M02510</t>
  </si>
  <si>
    <t>M02511</t>
  </si>
  <si>
    <t>M02512</t>
  </si>
  <si>
    <t>M02513</t>
  </si>
  <si>
    <t>M02514</t>
  </si>
  <si>
    <t>M02515</t>
  </si>
  <si>
    <t>M02516</t>
  </si>
  <si>
    <t>M02517</t>
  </si>
  <si>
    <t>M02518</t>
  </si>
  <si>
    <t>M02519</t>
  </si>
  <si>
    <t>M02520</t>
  </si>
  <si>
    <t>M02521</t>
  </si>
  <si>
    <t>M02522</t>
  </si>
  <si>
    <t>M02523</t>
  </si>
  <si>
    <t>M02524</t>
  </si>
  <si>
    <t>M02525</t>
  </si>
  <si>
    <t>M02526</t>
  </si>
  <si>
    <t>M02527</t>
  </si>
  <si>
    <t>M02528</t>
  </si>
  <si>
    <t>M02529</t>
  </si>
  <si>
    <t>M02530</t>
  </si>
  <si>
    <t>M02531</t>
  </si>
  <si>
    <t>M02532</t>
  </si>
  <si>
    <t>M02533</t>
  </si>
  <si>
    <t>M02534</t>
  </si>
  <si>
    <t>M02535</t>
  </si>
  <si>
    <t>M02536</t>
  </si>
  <si>
    <t>M02537</t>
  </si>
  <si>
    <t>M02538</t>
  </si>
  <si>
    <t>M02539</t>
  </si>
  <si>
    <t>M02540</t>
  </si>
  <si>
    <t>M02541</t>
  </si>
  <si>
    <t>M02542</t>
  </si>
  <si>
    <t>M02543</t>
  </si>
  <si>
    <t>M02544</t>
  </si>
  <si>
    <t>M02545</t>
  </si>
  <si>
    <t>M02546</t>
  </si>
  <si>
    <t>M02547</t>
  </si>
  <si>
    <t>M02548</t>
  </si>
  <si>
    <t>M02549</t>
  </si>
  <si>
    <t>M02550</t>
  </si>
  <si>
    <t>M02551</t>
  </si>
  <si>
    <t>M02552</t>
  </si>
  <si>
    <t>M02553</t>
  </si>
  <si>
    <t>M02554</t>
  </si>
  <si>
    <t>M02555</t>
  </si>
  <si>
    <t>M02556</t>
  </si>
  <si>
    <t>M02557</t>
  </si>
  <si>
    <t>M02558</t>
  </si>
  <si>
    <t>M02559</t>
  </si>
  <si>
    <t>M02560</t>
  </si>
  <si>
    <t>M02561</t>
  </si>
  <si>
    <t>M02562</t>
  </si>
  <si>
    <t>M02563</t>
  </si>
  <si>
    <t>M02564</t>
  </si>
  <si>
    <t>M02565</t>
  </si>
  <si>
    <t>M02566</t>
  </si>
  <si>
    <t>M02567</t>
  </si>
  <si>
    <t>M02568</t>
  </si>
  <si>
    <t>M02569</t>
  </si>
  <si>
    <t>M02570</t>
  </si>
  <si>
    <t>M02571</t>
  </si>
  <si>
    <t>M02572</t>
  </si>
  <si>
    <t>M02573</t>
  </si>
  <si>
    <t>M02574</t>
  </si>
  <si>
    <t>M02575</t>
  </si>
  <si>
    <t>M02576</t>
  </si>
  <si>
    <t>M02577</t>
  </si>
  <si>
    <t>M02578</t>
  </si>
  <si>
    <t>M02579</t>
  </si>
  <si>
    <t>M02580</t>
  </si>
  <si>
    <t>M02581</t>
  </si>
  <si>
    <t>M02582</t>
  </si>
  <si>
    <t>M02583</t>
  </si>
  <si>
    <t>M02584</t>
  </si>
  <si>
    <t>M02585</t>
  </si>
  <si>
    <t>M02586</t>
  </si>
  <si>
    <t>M02587</t>
  </si>
  <si>
    <t>M02588</t>
  </si>
  <si>
    <t>M02589</t>
  </si>
  <si>
    <t>M02590</t>
  </si>
  <si>
    <t>M02591</t>
  </si>
  <si>
    <t>M02592</t>
  </si>
  <si>
    <t>M02593</t>
  </si>
  <si>
    <t>M02594</t>
  </si>
  <si>
    <t>M02595</t>
  </si>
  <si>
    <t>M02596</t>
  </si>
  <si>
    <t>M02597</t>
  </si>
  <si>
    <t>M02598</t>
  </si>
  <si>
    <t>M02599</t>
  </si>
  <si>
    <t>M02600</t>
  </si>
  <si>
    <t>M02601</t>
  </si>
  <si>
    <t>M02602</t>
  </si>
  <si>
    <t>M02603</t>
  </si>
  <si>
    <t>M02604</t>
  </si>
  <si>
    <t>M02605</t>
  </si>
  <si>
    <t>M02606</t>
  </si>
  <si>
    <t>M02607</t>
  </si>
  <si>
    <t>M02608</t>
  </si>
  <si>
    <t>M02609</t>
  </si>
  <si>
    <t>M02610</t>
  </si>
  <si>
    <t>M02611</t>
  </si>
  <si>
    <t>M02612</t>
  </si>
  <si>
    <t>M02613</t>
  </si>
  <si>
    <t>M02614</t>
  </si>
  <si>
    <t>M02615</t>
  </si>
  <si>
    <t>M02616</t>
  </si>
  <si>
    <t>M02617</t>
  </si>
  <si>
    <t>M02618</t>
  </si>
  <si>
    <t>M02619</t>
  </si>
  <si>
    <t>M02620</t>
  </si>
  <si>
    <t>M02621</t>
  </si>
  <si>
    <t>M02622</t>
  </si>
  <si>
    <t>M02623</t>
  </si>
  <si>
    <t>M02624</t>
  </si>
  <si>
    <t>M02625</t>
  </si>
  <si>
    <t>M02626</t>
  </si>
  <si>
    <t>M02627</t>
  </si>
  <si>
    <t>M02628</t>
  </si>
  <si>
    <t>M02629</t>
  </si>
  <si>
    <t>M02630</t>
  </si>
  <si>
    <t>M02631</t>
  </si>
  <si>
    <t>M02632</t>
  </si>
  <si>
    <t>M02633</t>
  </si>
  <si>
    <t>M02634</t>
  </si>
  <si>
    <t>M02635</t>
  </si>
  <si>
    <t>M02636</t>
  </si>
  <si>
    <t>M02637</t>
  </si>
  <si>
    <t>M02638</t>
  </si>
  <si>
    <t>M02639</t>
  </si>
  <si>
    <t>M02640</t>
  </si>
  <si>
    <t>M02641</t>
  </si>
  <si>
    <t>M02642</t>
  </si>
  <si>
    <t>M02643</t>
  </si>
  <si>
    <t>M02644</t>
  </si>
  <si>
    <t>M02645</t>
  </si>
  <si>
    <t>M02646</t>
  </si>
  <si>
    <t>M02647</t>
  </si>
  <si>
    <t>M02648</t>
  </si>
  <si>
    <t>M02649</t>
  </si>
  <si>
    <t>M02650</t>
  </si>
  <si>
    <t>M02651</t>
  </si>
  <si>
    <t>M02652</t>
  </si>
  <si>
    <t>M02653</t>
  </si>
  <si>
    <t>M02654</t>
  </si>
  <si>
    <t>M02655</t>
  </si>
  <si>
    <t>M02656</t>
  </si>
  <si>
    <t>M02657</t>
  </si>
  <si>
    <t>M02658</t>
  </si>
  <si>
    <t>M02659</t>
  </si>
  <si>
    <t>M02660</t>
  </si>
  <si>
    <t>M02661</t>
  </si>
  <si>
    <t>M02662</t>
  </si>
  <si>
    <t>M02663</t>
  </si>
  <si>
    <t>M02664</t>
  </si>
  <si>
    <t>M02665</t>
  </si>
  <si>
    <t>M02666</t>
  </si>
  <si>
    <t>M02667</t>
  </si>
  <si>
    <t>M02668</t>
  </si>
  <si>
    <t>M02669</t>
  </si>
  <si>
    <t>M02670</t>
  </si>
  <si>
    <t>M02671</t>
  </si>
  <si>
    <t>M02672</t>
  </si>
  <si>
    <t>M02673</t>
  </si>
  <si>
    <t>M02674</t>
  </si>
  <si>
    <t>M02675</t>
  </si>
  <si>
    <t>M02676</t>
  </si>
  <si>
    <t>M02677</t>
  </si>
  <si>
    <t>M02678</t>
  </si>
  <si>
    <t>M02679</t>
  </si>
  <si>
    <t>M02680</t>
  </si>
  <si>
    <t>M02681</t>
  </si>
  <si>
    <t>M02682</t>
  </si>
  <si>
    <t>M02683</t>
  </si>
  <si>
    <t>M02684</t>
  </si>
  <si>
    <t>M02685</t>
  </si>
  <si>
    <t>M02686</t>
  </si>
  <si>
    <t>M02687</t>
  </si>
  <si>
    <t>M02688</t>
  </si>
  <si>
    <t>M02689</t>
  </si>
  <si>
    <t>M02690</t>
  </si>
  <si>
    <t>M02691</t>
  </si>
  <si>
    <t>M02692</t>
  </si>
  <si>
    <t>M02693</t>
  </si>
  <si>
    <t>M02694</t>
  </si>
  <si>
    <t>M02695</t>
  </si>
  <si>
    <t>M02696</t>
  </si>
  <si>
    <t>M02697</t>
  </si>
  <si>
    <t>M02698</t>
  </si>
  <si>
    <t>M02699</t>
  </si>
  <si>
    <t>M02700</t>
  </si>
  <si>
    <t>M02701</t>
  </si>
  <si>
    <t>M02702</t>
  </si>
  <si>
    <t>M02703</t>
  </si>
  <si>
    <t>M02704</t>
  </si>
  <si>
    <t>M02705</t>
  </si>
  <si>
    <t>M02706</t>
  </si>
  <si>
    <t>M02707</t>
  </si>
  <si>
    <t>M02708</t>
  </si>
  <si>
    <t>M02709</t>
  </si>
  <si>
    <t>M02710</t>
  </si>
  <si>
    <t>M02711</t>
  </si>
  <si>
    <t>M02712</t>
  </si>
  <si>
    <t>M02713</t>
  </si>
  <si>
    <t>M02714</t>
  </si>
  <si>
    <t>M02715</t>
  </si>
  <si>
    <t>M02716</t>
  </si>
  <si>
    <t>M02717</t>
  </si>
  <si>
    <t>M02718</t>
  </si>
  <si>
    <t>M02719</t>
  </si>
  <si>
    <t>M02720</t>
  </si>
  <si>
    <t>M02721</t>
  </si>
  <si>
    <t>M02722</t>
  </si>
  <si>
    <t>M02723</t>
  </si>
  <si>
    <t>M02724</t>
  </si>
  <si>
    <t>M02725</t>
  </si>
  <si>
    <t>M02726</t>
  </si>
  <si>
    <t>M02727</t>
  </si>
  <si>
    <t>M02728</t>
  </si>
  <si>
    <t>M02729</t>
  </si>
  <si>
    <t>M02730</t>
  </si>
  <si>
    <t>M02731</t>
  </si>
  <si>
    <t>M02732</t>
  </si>
  <si>
    <t>M02733</t>
  </si>
  <si>
    <t>M02734</t>
  </si>
  <si>
    <t>M02735</t>
  </si>
  <si>
    <t>M02736</t>
  </si>
  <si>
    <t>M02737</t>
  </si>
  <si>
    <t>M02738</t>
  </si>
  <si>
    <t>M02739</t>
  </si>
  <si>
    <t>M02740</t>
  </si>
  <si>
    <t>M02741</t>
  </si>
  <si>
    <t>M02742</t>
  </si>
  <si>
    <t>M02743</t>
  </si>
  <si>
    <t>M02744</t>
  </si>
  <si>
    <t>M02745</t>
  </si>
  <si>
    <t>M02746</t>
  </si>
  <si>
    <t>M02747</t>
  </si>
  <si>
    <t>M02748</t>
  </si>
  <si>
    <t>M02749</t>
  </si>
  <si>
    <t>M02750</t>
  </si>
  <si>
    <t>M02751</t>
  </si>
  <si>
    <t>M02752</t>
  </si>
  <si>
    <t>M02753</t>
  </si>
  <si>
    <t>M02754</t>
  </si>
  <si>
    <t>M02755</t>
  </si>
  <si>
    <t>M02756</t>
  </si>
  <si>
    <t>M02757</t>
  </si>
  <si>
    <t>M02758</t>
  </si>
  <si>
    <t>M02759</t>
  </si>
  <si>
    <t>M02760</t>
  </si>
  <si>
    <t>M02761</t>
  </si>
  <si>
    <t>M02762</t>
  </si>
  <si>
    <t>M02763</t>
  </si>
  <si>
    <t>M02764</t>
  </si>
  <si>
    <t>M02765</t>
  </si>
  <si>
    <t>M02766</t>
  </si>
  <si>
    <t>M02767</t>
  </si>
  <si>
    <t>M02768</t>
  </si>
  <si>
    <t>M02769</t>
  </si>
  <si>
    <t>M02770</t>
  </si>
  <si>
    <t>M02771</t>
  </si>
  <si>
    <t>M02772</t>
  </si>
  <si>
    <t>M02773</t>
  </si>
  <si>
    <t>M02774</t>
  </si>
  <si>
    <t>M02775</t>
  </si>
  <si>
    <t>M02776</t>
  </si>
  <si>
    <t>M02777</t>
  </si>
  <si>
    <t>M02778</t>
  </si>
  <si>
    <t>M02779</t>
  </si>
  <si>
    <t>M02780</t>
  </si>
  <si>
    <t>M02781</t>
  </si>
  <si>
    <t>M02782</t>
  </si>
  <si>
    <t>M02783</t>
  </si>
  <si>
    <t>M02784</t>
  </si>
  <si>
    <t>M02785</t>
  </si>
  <si>
    <t>M02786</t>
  </si>
  <si>
    <t>M02787</t>
  </si>
  <si>
    <t>M02788</t>
  </si>
  <si>
    <t>M02789</t>
  </si>
  <si>
    <t>M02790</t>
  </si>
  <si>
    <t>M02791</t>
  </si>
  <si>
    <t>M02792</t>
  </si>
  <si>
    <t>M02793</t>
  </si>
  <si>
    <t>M02794</t>
  </si>
  <si>
    <t>M02795</t>
  </si>
  <si>
    <t>M02796</t>
  </si>
  <si>
    <t>M02797</t>
  </si>
  <si>
    <t>M02798</t>
  </si>
  <si>
    <t>M02799</t>
  </si>
  <si>
    <t>M02800</t>
  </si>
  <si>
    <t>M02801</t>
  </si>
  <si>
    <t>M02802</t>
  </si>
  <si>
    <t>M02803</t>
  </si>
  <si>
    <t>M02804</t>
  </si>
  <si>
    <t>M02805</t>
  </si>
  <si>
    <t>M02806</t>
  </si>
  <si>
    <t>M02807</t>
  </si>
  <si>
    <t>M02808</t>
  </si>
  <si>
    <t>M02809</t>
  </si>
  <si>
    <t>M02810</t>
  </si>
  <si>
    <t>M02811</t>
  </si>
  <si>
    <t>M02812</t>
  </si>
  <si>
    <t>M02813</t>
  </si>
  <si>
    <t>M02814</t>
  </si>
  <si>
    <t>M02815</t>
  </si>
  <si>
    <t>M02816</t>
  </si>
  <si>
    <t>M02817</t>
  </si>
  <si>
    <t>M02818</t>
  </si>
  <si>
    <t>M02819</t>
  </si>
  <si>
    <t>M02820</t>
  </si>
  <si>
    <t>M02821</t>
  </si>
  <si>
    <t>M02822</t>
  </si>
  <si>
    <t>M02823</t>
  </si>
  <si>
    <t>M02824</t>
  </si>
  <si>
    <t>M02825</t>
  </si>
  <si>
    <t>M02826</t>
  </si>
  <si>
    <t>M02827</t>
  </si>
  <si>
    <t>M02828</t>
  </si>
  <si>
    <t>M02829</t>
  </si>
  <si>
    <t>M02830</t>
  </si>
  <si>
    <t>M02831</t>
  </si>
  <si>
    <t>M02832</t>
  </si>
  <si>
    <t>M02833</t>
  </si>
  <si>
    <t>M02834</t>
  </si>
  <si>
    <t>M02835</t>
  </si>
  <si>
    <t>M02836</t>
  </si>
  <si>
    <t>M02837</t>
  </si>
  <si>
    <t>M02838</t>
  </si>
  <si>
    <t>M02839</t>
  </si>
  <si>
    <t>M02840</t>
  </si>
  <si>
    <t>M02841</t>
  </si>
  <si>
    <t>M02842</t>
  </si>
  <si>
    <t>M02843</t>
  </si>
  <si>
    <t>M02844</t>
  </si>
  <si>
    <t>M02845</t>
  </si>
  <si>
    <t>M02846</t>
  </si>
  <si>
    <t>M02847</t>
  </si>
  <si>
    <t>M02848</t>
  </si>
  <si>
    <t>M02849</t>
  </si>
  <si>
    <t>M02850</t>
  </si>
  <si>
    <t>M02851</t>
  </si>
  <si>
    <t>M02852</t>
  </si>
  <si>
    <t>M02853</t>
  </si>
  <si>
    <t>M02854</t>
  </si>
  <si>
    <t>M02855</t>
  </si>
  <si>
    <t>M02856</t>
  </si>
  <si>
    <t>M02857</t>
  </si>
  <si>
    <t>M02858</t>
  </si>
  <si>
    <t>M02859</t>
  </si>
  <si>
    <t>M02860</t>
  </si>
  <si>
    <t>M02861</t>
  </si>
  <si>
    <t>M02862</t>
  </si>
  <si>
    <t>M02863</t>
  </si>
  <si>
    <t>M02864</t>
  </si>
  <si>
    <t>M02865</t>
  </si>
  <si>
    <t>M02866</t>
  </si>
  <si>
    <t>M02867</t>
  </si>
  <si>
    <t>M02868</t>
  </si>
  <si>
    <t>M02869</t>
  </si>
  <si>
    <t>M02870</t>
  </si>
  <si>
    <t>M02871</t>
  </si>
  <si>
    <t>M02872</t>
  </si>
  <si>
    <t>M02873</t>
  </si>
  <si>
    <t>M02874</t>
  </si>
  <si>
    <t>M02875</t>
  </si>
  <si>
    <t>M02876</t>
  </si>
  <si>
    <t>M02877</t>
  </si>
  <si>
    <t>M02878</t>
  </si>
  <si>
    <t>M02879</t>
  </si>
  <si>
    <t>M02880</t>
  </si>
  <si>
    <t>M02881</t>
  </si>
  <si>
    <t>M02882</t>
  </si>
  <si>
    <t>M02883</t>
  </si>
  <si>
    <t>M02884</t>
  </si>
  <si>
    <t>M02885</t>
  </si>
  <si>
    <t>M02886</t>
  </si>
  <si>
    <t>M02887</t>
  </si>
  <si>
    <t>M02888</t>
  </si>
  <si>
    <t>M02889</t>
  </si>
  <si>
    <t>M02890</t>
  </si>
  <si>
    <t>M02891</t>
  </si>
  <si>
    <t>M02892</t>
  </si>
  <si>
    <t>M02893</t>
  </si>
  <si>
    <t>M02894</t>
  </si>
  <si>
    <t>M02895</t>
  </si>
  <si>
    <t>M02896</t>
  </si>
  <si>
    <t>M02897</t>
  </si>
  <si>
    <t>M02898</t>
  </si>
  <si>
    <t>M02899</t>
  </si>
  <si>
    <t>M02900</t>
  </si>
  <si>
    <t>M02901</t>
  </si>
  <si>
    <t>M02902</t>
  </si>
  <si>
    <t>M02903</t>
  </si>
  <si>
    <t>M02904</t>
  </si>
  <si>
    <t>M02905</t>
  </si>
  <si>
    <t>M02906</t>
  </si>
  <si>
    <t>M02907</t>
  </si>
  <si>
    <t>M02908</t>
  </si>
  <si>
    <t>M02909</t>
  </si>
  <si>
    <t>M02910</t>
  </si>
  <si>
    <t>M02911</t>
  </si>
  <si>
    <t>M02912</t>
  </si>
  <si>
    <t>M02913</t>
  </si>
  <si>
    <t>M02914</t>
  </si>
  <si>
    <t>M02915</t>
  </si>
  <si>
    <t>M02916</t>
  </si>
  <si>
    <t>M02917</t>
  </si>
  <si>
    <t>M02918</t>
  </si>
  <si>
    <t>M02919</t>
  </si>
  <si>
    <t>M02920</t>
  </si>
  <si>
    <t>M02921</t>
  </si>
  <si>
    <t>M02922</t>
  </si>
  <si>
    <t>M02923</t>
  </si>
  <si>
    <t>M02924</t>
  </si>
  <si>
    <t>M02925</t>
  </si>
  <si>
    <t>M02926</t>
  </si>
  <si>
    <t>M02927</t>
  </si>
  <si>
    <t>M02928</t>
  </si>
  <si>
    <t>M02929</t>
  </si>
  <si>
    <t>M02930</t>
  </si>
  <si>
    <t>M02931</t>
  </si>
  <si>
    <t>M02932</t>
  </si>
  <si>
    <t>M02933</t>
  </si>
  <si>
    <t>M02934</t>
  </si>
  <si>
    <t>M02935</t>
  </si>
  <si>
    <t>M02936</t>
  </si>
  <si>
    <t>M02937</t>
  </si>
  <si>
    <t>M02938</t>
  </si>
  <si>
    <t>M02939</t>
  </si>
  <si>
    <t>M02940</t>
  </si>
  <si>
    <t>M02941</t>
  </si>
  <si>
    <t>M02942</t>
  </si>
  <si>
    <t>M02943</t>
  </si>
  <si>
    <t>M02944</t>
  </si>
  <si>
    <t>M02945</t>
  </si>
  <si>
    <t>M02946</t>
  </si>
  <si>
    <t>M02947</t>
  </si>
  <si>
    <t>M02948</t>
  </si>
  <si>
    <t>M02949</t>
  </si>
  <si>
    <t>M02950</t>
  </si>
  <si>
    <t>M02951</t>
  </si>
  <si>
    <t>M02952</t>
  </si>
  <si>
    <t>M02953</t>
  </si>
  <si>
    <t>M02954</t>
  </si>
  <si>
    <t>M02955</t>
  </si>
  <si>
    <t>M02956</t>
  </si>
  <si>
    <t>M02957</t>
  </si>
  <si>
    <t>M02958</t>
  </si>
  <si>
    <t>M02959</t>
  </si>
  <si>
    <t>M02960</t>
  </si>
  <si>
    <t>M02961</t>
  </si>
  <si>
    <t>M02962</t>
  </si>
  <si>
    <t>M02963</t>
  </si>
  <si>
    <t>M02964</t>
  </si>
  <si>
    <t>M02965</t>
  </si>
  <si>
    <t>M02966</t>
  </si>
  <si>
    <t>M02967</t>
  </si>
  <si>
    <t>M02968</t>
  </si>
  <si>
    <t>M02969</t>
  </si>
  <si>
    <t>M02970</t>
  </si>
  <si>
    <t>M02971</t>
  </si>
  <si>
    <t>M02972</t>
  </si>
  <si>
    <t>M02973</t>
  </si>
  <si>
    <t>M02974</t>
  </si>
  <si>
    <t>M02975</t>
  </si>
  <si>
    <t>M02976</t>
  </si>
  <si>
    <t>M02977</t>
  </si>
  <si>
    <t>M02978</t>
  </si>
  <si>
    <t>M02979</t>
  </si>
  <si>
    <t>M02980</t>
  </si>
  <si>
    <t>M02981</t>
  </si>
  <si>
    <t>M02982</t>
  </si>
  <si>
    <t>M02983</t>
  </si>
  <si>
    <t>M02984</t>
  </si>
  <si>
    <t>M02985</t>
  </si>
  <si>
    <t>M02986</t>
  </si>
  <si>
    <t>M02987</t>
  </si>
  <si>
    <t>M02988</t>
  </si>
  <si>
    <t>M02989</t>
  </si>
  <si>
    <t>M02990</t>
  </si>
  <si>
    <t>M02991</t>
  </si>
  <si>
    <t>M02992</t>
  </si>
  <si>
    <t>M02993</t>
  </si>
  <si>
    <t>M02994</t>
  </si>
  <si>
    <t>M02995</t>
  </si>
  <si>
    <t>M02996</t>
  </si>
  <si>
    <t>M02997</t>
  </si>
  <si>
    <t>M02998</t>
  </si>
  <si>
    <t>M02999</t>
  </si>
  <si>
    <t>M03000</t>
  </si>
  <si>
    <t>M03001</t>
  </si>
  <si>
    <t>M03002</t>
  </si>
  <si>
    <t>M03003</t>
  </si>
  <si>
    <t>M03004</t>
  </si>
  <si>
    <t>M03005</t>
  </si>
  <si>
    <t>M03006</t>
  </si>
  <si>
    <t>M03007</t>
  </si>
  <si>
    <t>M03008</t>
  </si>
  <si>
    <t>M03009</t>
  </si>
  <si>
    <t>M03010</t>
  </si>
  <si>
    <t>M03011</t>
  </si>
  <si>
    <t>M03012</t>
  </si>
  <si>
    <t>M03013</t>
  </si>
  <si>
    <t>M03014</t>
  </si>
  <si>
    <t>M03015</t>
  </si>
  <si>
    <t>M03016</t>
  </si>
  <si>
    <t>M03017</t>
  </si>
  <si>
    <t>M03018</t>
  </si>
  <si>
    <t>M03019</t>
  </si>
  <si>
    <t>M03020</t>
  </si>
  <si>
    <t>M03021</t>
  </si>
  <si>
    <t>M03022</t>
  </si>
  <si>
    <t>M03023</t>
  </si>
  <si>
    <t>M03024</t>
  </si>
  <si>
    <t>M03025</t>
  </si>
  <si>
    <t>M03026</t>
  </si>
  <si>
    <t>M03027</t>
  </si>
  <si>
    <t>M03028</t>
  </si>
  <si>
    <t>M03029</t>
  </si>
  <si>
    <t>M03030</t>
  </si>
  <si>
    <t>M03031</t>
  </si>
  <si>
    <t>M03032</t>
  </si>
  <si>
    <t>M03033</t>
  </si>
  <si>
    <t>M03034</t>
  </si>
  <si>
    <t>M03035</t>
  </si>
  <si>
    <t>M03036</t>
  </si>
  <si>
    <t>M03037</t>
  </si>
  <si>
    <t>M03038</t>
  </si>
  <si>
    <t>M03039</t>
  </si>
  <si>
    <t>M03040</t>
  </si>
  <si>
    <t>M03041</t>
  </si>
  <si>
    <t>M03042</t>
  </si>
  <si>
    <t>M03043</t>
  </si>
  <si>
    <t>M03044</t>
  </si>
  <si>
    <t>M03045</t>
  </si>
  <si>
    <t>M03046</t>
  </si>
  <si>
    <t>M03047</t>
  </si>
  <si>
    <t>M03048</t>
  </si>
  <si>
    <t>M03049</t>
  </si>
  <si>
    <t>M03050</t>
  </si>
  <si>
    <t>M03051</t>
  </si>
  <si>
    <t>M03052</t>
  </si>
  <si>
    <t>M03053</t>
  </si>
  <si>
    <t>M03054</t>
  </si>
  <si>
    <t>M03055</t>
  </si>
  <si>
    <t>M03056</t>
  </si>
  <si>
    <t>M03057</t>
  </si>
  <si>
    <t>M03058</t>
  </si>
  <si>
    <t>M03059</t>
  </si>
  <si>
    <t>M03060</t>
  </si>
  <si>
    <t>M03061</t>
  </si>
  <si>
    <t>M03062</t>
  </si>
  <si>
    <t>M03063</t>
  </si>
  <si>
    <t>M03064</t>
  </si>
  <si>
    <t>M03065</t>
  </si>
  <si>
    <t>M03066</t>
  </si>
  <si>
    <t>M03067</t>
  </si>
  <si>
    <t>M03068</t>
  </si>
  <si>
    <t>M03069</t>
  </si>
  <si>
    <t>M03070</t>
  </si>
  <si>
    <t>M03071</t>
  </si>
  <si>
    <t>M03072</t>
  </si>
  <si>
    <t>M03073</t>
  </si>
  <si>
    <t>M03074</t>
  </si>
  <si>
    <t>M03075</t>
  </si>
  <si>
    <t>M03076</t>
  </si>
  <si>
    <t>M03077</t>
  </si>
  <si>
    <t>M03078</t>
  </si>
  <si>
    <t>M03079</t>
  </si>
  <si>
    <t>M03080</t>
  </si>
  <si>
    <t>M03081</t>
  </si>
  <si>
    <t>M03082</t>
  </si>
  <si>
    <t>M03083</t>
  </si>
  <si>
    <t>M03084</t>
  </si>
  <si>
    <t>M03085</t>
  </si>
  <si>
    <t>M03086</t>
  </si>
  <si>
    <t>M03087</t>
  </si>
  <si>
    <t>M03088</t>
  </si>
  <si>
    <t>M03089</t>
  </si>
  <si>
    <t>M03090</t>
  </si>
  <si>
    <t>M03091</t>
  </si>
  <si>
    <t>M03092</t>
  </si>
  <si>
    <t>M03093</t>
  </si>
  <si>
    <t>M03094</t>
  </si>
  <si>
    <t>M03095</t>
  </si>
  <si>
    <t>M03096</t>
  </si>
  <si>
    <t>M03097</t>
  </si>
  <si>
    <t>M03098</t>
  </si>
  <si>
    <t>M03099</t>
  </si>
  <si>
    <t>M03100</t>
  </si>
  <si>
    <t>M03101</t>
  </si>
  <si>
    <t>M03102</t>
  </si>
  <si>
    <t>M03103</t>
  </si>
  <si>
    <t>M03104</t>
  </si>
  <si>
    <t>M03105</t>
  </si>
  <si>
    <t>M03106</t>
  </si>
  <si>
    <t>M03107</t>
  </si>
  <si>
    <t>M03108</t>
  </si>
  <si>
    <t>M03109</t>
  </si>
  <si>
    <t>M03110</t>
  </si>
  <si>
    <t>M03111</t>
  </si>
  <si>
    <t>M03112</t>
  </si>
  <si>
    <t>M03113</t>
  </si>
  <si>
    <t>M03114</t>
  </si>
  <si>
    <t>M03115</t>
  </si>
  <si>
    <t>M03116</t>
  </si>
  <si>
    <t>M03117</t>
  </si>
  <si>
    <t>M03118</t>
  </si>
  <si>
    <t>M03119</t>
  </si>
  <si>
    <t>M03120</t>
  </si>
  <si>
    <t>M03121</t>
  </si>
  <si>
    <t>M03122</t>
  </si>
  <si>
    <t>M03123</t>
  </si>
  <si>
    <t>M03124</t>
  </si>
  <si>
    <t>M03125</t>
  </si>
  <si>
    <t>M03126</t>
  </si>
  <si>
    <t>M03127</t>
  </si>
  <si>
    <t>M03128</t>
  </si>
  <si>
    <t>M03129</t>
  </si>
  <si>
    <t>M03130</t>
  </si>
  <si>
    <t>M03131</t>
  </si>
  <si>
    <t>M03132</t>
  </si>
  <si>
    <t>M03133</t>
  </si>
  <si>
    <t>M03134</t>
  </si>
  <si>
    <t>M03135</t>
  </si>
  <si>
    <t>M03136</t>
  </si>
  <si>
    <t>M03137</t>
  </si>
  <si>
    <t>M03138</t>
  </si>
  <si>
    <t>M03139</t>
  </si>
  <si>
    <t>M03140</t>
  </si>
  <si>
    <t>M03141</t>
  </si>
  <si>
    <t>M03142</t>
  </si>
  <si>
    <t>M03143</t>
  </si>
  <si>
    <t>M03144</t>
  </si>
  <si>
    <t>M03145</t>
  </si>
  <si>
    <t>M03146</t>
  </si>
  <si>
    <t>M03147</t>
  </si>
  <si>
    <t>M03148</t>
  </si>
  <si>
    <t>M03149</t>
  </si>
  <si>
    <t>M03150</t>
  </si>
  <si>
    <t>M03151</t>
  </si>
  <si>
    <t>M03152</t>
  </si>
  <si>
    <t>M03153</t>
  </si>
  <si>
    <t>M03154</t>
  </si>
  <si>
    <t>M03155</t>
  </si>
  <si>
    <t>M03156</t>
  </si>
  <si>
    <t>M03157</t>
  </si>
  <si>
    <t>M03158</t>
  </si>
  <si>
    <t>M03159</t>
  </si>
  <si>
    <t>M03160</t>
  </si>
  <si>
    <t>M03161</t>
  </si>
  <si>
    <t>M03162</t>
  </si>
  <si>
    <t>M03163</t>
  </si>
  <si>
    <t>M03164</t>
  </si>
  <si>
    <t>M03165</t>
  </si>
  <si>
    <t>M03166</t>
  </si>
  <si>
    <t>M03167</t>
  </si>
  <si>
    <t>M03168</t>
  </si>
  <si>
    <t>M03169</t>
  </si>
  <si>
    <t>M03170</t>
  </si>
  <si>
    <t>M03171</t>
  </si>
  <si>
    <t>M03172</t>
  </si>
  <si>
    <t>M03173</t>
  </si>
  <si>
    <t>M03174</t>
  </si>
  <si>
    <t>M03175</t>
  </si>
  <si>
    <t>M03176</t>
  </si>
  <si>
    <t>M03177</t>
  </si>
  <si>
    <t>M03178</t>
  </si>
  <si>
    <t>M03179</t>
  </si>
  <si>
    <t>M03180</t>
  </si>
  <si>
    <t>M03181</t>
  </si>
  <si>
    <t>M03182</t>
  </si>
  <si>
    <t>M03183</t>
  </si>
  <si>
    <t>M03184</t>
  </si>
  <si>
    <t>M03185</t>
  </si>
  <si>
    <t>M03186</t>
  </si>
  <si>
    <t>M03187</t>
  </si>
  <si>
    <t>M03188</t>
  </si>
  <si>
    <t>M03189</t>
  </si>
  <si>
    <t>M03190</t>
  </si>
  <si>
    <t>M03191</t>
  </si>
  <si>
    <t>M03192</t>
  </si>
  <si>
    <t>M03193</t>
  </si>
  <si>
    <t>M03194</t>
  </si>
  <si>
    <t>M03195</t>
  </si>
  <si>
    <t>M03196</t>
  </si>
  <si>
    <t>M03197</t>
  </si>
  <si>
    <t>M03198</t>
  </si>
  <si>
    <t>M03199</t>
  </si>
  <si>
    <t>M03200</t>
  </si>
  <si>
    <t>Year</t>
  </si>
  <si>
    <t>Month</t>
  </si>
  <si>
    <t>MonthName</t>
  </si>
  <si>
    <t>Quarter</t>
  </si>
  <si>
    <t>Weekday</t>
  </si>
  <si>
    <t>WeekdayName</t>
  </si>
  <si>
    <t>Value</t>
  </si>
  <si>
    <t>+(99470) 419-7911</t>
  </si>
  <si>
    <t>+(99477) 548-2413</t>
  </si>
  <si>
    <t>+(99477) 912-5900</t>
  </si>
  <si>
    <t>+(99477) 742-5184</t>
  </si>
  <si>
    <t>+(99470) 162-1086</t>
  </si>
  <si>
    <t>+(99450) 341-8526</t>
  </si>
  <si>
    <t>+(99450) 651-2415</t>
  </si>
  <si>
    <t>+(99451) 582-1419</t>
  </si>
  <si>
    <t>+(99455) 148-5654</t>
  </si>
  <si>
    <t>+(99470) 402-0853</t>
  </si>
  <si>
    <t>+(99451) 489-5475</t>
  </si>
  <si>
    <t>+(99451) 223-9197</t>
  </si>
  <si>
    <t>+(99470) 606-8760</t>
  </si>
  <si>
    <t>+(99477) 596-3914</t>
  </si>
  <si>
    <t>+(99477) 933-3700</t>
  </si>
  <si>
    <t>+(99477) 520-4819</t>
  </si>
  <si>
    <t>+(99455) 320-4724</t>
  </si>
  <si>
    <t>+(99455) 990-6224</t>
  </si>
  <si>
    <t>+(99450) 885-7296</t>
  </si>
  <si>
    <t>+(99450) 761-9862</t>
  </si>
  <si>
    <t>+(99455) 281-7745</t>
  </si>
  <si>
    <t>+(99470) 606-9909</t>
  </si>
  <si>
    <t>+(99451) 327-6065</t>
  </si>
  <si>
    <t>+(99470) 266-1307</t>
  </si>
  <si>
    <t>+(99470) 496-1312</t>
  </si>
  <si>
    <t>+(99455) 418-4459</t>
  </si>
  <si>
    <t>+(99455) 508-6407</t>
  </si>
  <si>
    <t>+(99455) 347-5548</t>
  </si>
  <si>
    <t>+(99450) 143-2519</t>
  </si>
  <si>
    <t>+(99455) 187-9109</t>
  </si>
  <si>
    <t>+(99477) 282-9622</t>
  </si>
  <si>
    <t>+(99450) 202-0480</t>
  </si>
  <si>
    <t>+(99455) 348-8628</t>
  </si>
  <si>
    <t>+(99477) 594-7563</t>
  </si>
  <si>
    <t>+(99470) 857-5834</t>
  </si>
  <si>
    <t>+(99455) 815-9911</t>
  </si>
  <si>
    <t>+(99450) 256-4141</t>
  </si>
  <si>
    <t>+(99455) 305-0700</t>
  </si>
  <si>
    <t>+(99450) 951-2969</t>
  </si>
  <si>
    <t>+(99455) 479-4319</t>
  </si>
  <si>
    <t>+(99455) 688-9195</t>
  </si>
  <si>
    <t>+(99450) 990-0022</t>
  </si>
  <si>
    <t>+(99477) 242-5342</t>
  </si>
  <si>
    <t>+(99470) 914-8051</t>
  </si>
  <si>
    <t>+(99455) 916-4342</t>
  </si>
  <si>
    <t>+(99455) 454-3918</t>
  </si>
  <si>
    <t>+(99451) 316-7376</t>
  </si>
  <si>
    <t>+(99450) 831-8550</t>
  </si>
  <si>
    <t>+(99455) 293-2288</t>
  </si>
  <si>
    <t>+(99450) 508-2173</t>
  </si>
  <si>
    <t>+(99451) 228-1433</t>
  </si>
  <si>
    <t>+(99451) 272-4773</t>
  </si>
  <si>
    <t>+(99470) 853-1380</t>
  </si>
  <si>
    <t>+(99450) 886-7190</t>
  </si>
  <si>
    <t>+(99455) 874-6753</t>
  </si>
  <si>
    <t>+(99477) 745-0545</t>
  </si>
  <si>
    <t>+(99470) 941-1547</t>
  </si>
  <si>
    <t>+(99450) 515-6449</t>
  </si>
  <si>
    <t>+(99470) 785-8012</t>
  </si>
  <si>
    <t>+(99470) 576-7195</t>
  </si>
  <si>
    <t>+(99451) 686-9018</t>
  </si>
  <si>
    <t>+(99455) 731-9630</t>
  </si>
  <si>
    <t>+(99450) 708-3379</t>
  </si>
  <si>
    <t>+(99450) 596-2567</t>
  </si>
  <si>
    <t>+(99477) 319-8638</t>
  </si>
  <si>
    <t>+(99455) 498-5095</t>
  </si>
  <si>
    <t>+(99470) 425-5051</t>
  </si>
  <si>
    <t>+(99470) 371-8884</t>
  </si>
  <si>
    <t>+(99450) 965-5523</t>
  </si>
  <si>
    <t>+(99470) 253-8698</t>
  </si>
  <si>
    <t>+(99477) 727-4032</t>
  </si>
  <si>
    <t>+(99451) 330-8538</t>
  </si>
  <si>
    <t>+(99450) 232-9187</t>
  </si>
  <si>
    <t>+(99450) 583-3542</t>
  </si>
  <si>
    <t>+(99450) 938-5742</t>
  </si>
  <si>
    <t>+(99450) 691-9270</t>
  </si>
  <si>
    <t>+(99477) 951-1546</t>
  </si>
  <si>
    <t>+(99450) 699-1041</t>
  </si>
  <si>
    <t>+(99455) 667-9880</t>
  </si>
  <si>
    <t>+(99451) 205-8651</t>
  </si>
  <si>
    <t>+(99455) 964-6701</t>
  </si>
  <si>
    <t>+(99450) 656-8772</t>
  </si>
  <si>
    <t>+(99451) 932-4908</t>
  </si>
  <si>
    <t>+(99450) 822-4389</t>
  </si>
  <si>
    <t>+(99455) 848-1225</t>
  </si>
  <si>
    <t>+(99477) 829-7090</t>
  </si>
  <si>
    <t>+(99450) 339-5441</t>
  </si>
  <si>
    <t>+(99477) 154-3335</t>
  </si>
  <si>
    <t>+(99477) 715-6398</t>
  </si>
  <si>
    <t>+(99470) 297-5701</t>
  </si>
  <si>
    <t>+(99451) 305-7514</t>
  </si>
  <si>
    <t>+(99450) 587-1470</t>
  </si>
  <si>
    <t>+(99451) 332-9967</t>
  </si>
  <si>
    <t>+(99451) 244-6455</t>
  </si>
  <si>
    <t>+(99450) 310-2634</t>
  </si>
  <si>
    <t>+(99451) 316-4813</t>
  </si>
  <si>
    <t>+(99455) 478-2763</t>
  </si>
  <si>
    <t>+(99455) 310-0009</t>
  </si>
  <si>
    <t>+(99451) 387-2269</t>
  </si>
  <si>
    <t>+(99477) 544-0189</t>
  </si>
  <si>
    <t>+(99470) 510-8369</t>
  </si>
  <si>
    <t>+(99470) 912-4385</t>
  </si>
  <si>
    <t>+(99470) 319-3891</t>
  </si>
  <si>
    <t>+(99470) 515-9388</t>
  </si>
  <si>
    <t>+(99455) 624-6485</t>
  </si>
  <si>
    <t>+(99450) 251-0773</t>
  </si>
  <si>
    <t>+(99455) 930-2946</t>
  </si>
  <si>
    <t>+(99455) 776-5480</t>
  </si>
  <si>
    <t>+(99450) 748-1857</t>
  </si>
  <si>
    <t>+(99450) 760-8607</t>
  </si>
  <si>
    <t>+(99470) 938-9915</t>
  </si>
  <si>
    <t>+(99477) 964-8751</t>
  </si>
  <si>
    <t>+(99477) 955-1583</t>
  </si>
  <si>
    <t>+(99470) 616-1977</t>
  </si>
  <si>
    <t>+(99450) 906-0593</t>
  </si>
  <si>
    <t>+(99450) 420-0829</t>
  </si>
  <si>
    <t>+(99477) 891-2226</t>
  </si>
  <si>
    <t>+(99470) 981-6043</t>
  </si>
  <si>
    <t>+(99477) 912-3194</t>
  </si>
  <si>
    <t>+(99470) 631-9061</t>
  </si>
  <si>
    <t>+(99455) 345-7461</t>
  </si>
  <si>
    <t>+(99470) 459-0102</t>
  </si>
  <si>
    <t>+(99477) 501-4486</t>
  </si>
  <si>
    <t>+(99470) 654-1407</t>
  </si>
  <si>
    <t>+(99470) 901-0256</t>
  </si>
  <si>
    <t>+(99450) 393-7099</t>
  </si>
  <si>
    <t>+(99450) 115-5477</t>
  </si>
  <si>
    <t>+(99477) 928-6475</t>
  </si>
  <si>
    <t>+(99451) 869-9307</t>
  </si>
  <si>
    <t>+(99451) 780-2999</t>
  </si>
  <si>
    <t>+(99451) 111-4590</t>
  </si>
  <si>
    <t>+(99450) 538-8133</t>
  </si>
  <si>
    <t>+(99477) 621-7344</t>
  </si>
  <si>
    <t>+(99470) 726-8384</t>
  </si>
  <si>
    <t>+(99470) 986-1274</t>
  </si>
  <si>
    <t>+(99477) 351-4105</t>
  </si>
  <si>
    <t>+(99477) 847-3959</t>
  </si>
  <si>
    <t>+(99470) 617-0227</t>
  </si>
  <si>
    <t>+(99450) 810-8462</t>
  </si>
  <si>
    <t>+(99470) 401-9585</t>
  </si>
  <si>
    <t>+(99477) 323-1198</t>
  </si>
  <si>
    <t>+(99450) 138-1435</t>
  </si>
  <si>
    <t>+(99451) 872-8009</t>
  </si>
  <si>
    <t>+(99451) 445-7475</t>
  </si>
  <si>
    <t>+(99470) 836-4573</t>
  </si>
  <si>
    <t>+(99477) 635-0316</t>
  </si>
  <si>
    <t>+(99455) 561-6316</t>
  </si>
  <si>
    <t>+(99450) 677-8321</t>
  </si>
  <si>
    <t>+(99455) 731-5953</t>
  </si>
  <si>
    <t>+(99477) 792-3579</t>
  </si>
  <si>
    <t>+(99470) 722-5647</t>
  </si>
  <si>
    <t>+(99477) 166-3497</t>
  </si>
  <si>
    <t>+(99451) 658-6214</t>
  </si>
  <si>
    <t>+(99451) 443-1161</t>
  </si>
  <si>
    <t>+(99455) 538-8275</t>
  </si>
  <si>
    <t>+(99470) 176-6977</t>
  </si>
  <si>
    <t>+(99470) 595-2504</t>
  </si>
  <si>
    <t>+(99455) 919-7701</t>
  </si>
  <si>
    <t>+(99470) 408-7809</t>
  </si>
  <si>
    <t>+(99450) 791-8793</t>
  </si>
  <si>
    <t>+(99455) 201-4184</t>
  </si>
  <si>
    <t>+(99450) 128-0618</t>
  </si>
  <si>
    <t>+(99451) 279-5437</t>
  </si>
  <si>
    <t>+(99455) 765-8817</t>
  </si>
  <si>
    <t>+(99450) 256-8678</t>
  </si>
  <si>
    <t>+(99450) 938-6232</t>
  </si>
  <si>
    <t>+(99477) 897-7571</t>
  </si>
  <si>
    <t>+(99451) 627-6177</t>
  </si>
  <si>
    <t>+(99451) 752-8964</t>
  </si>
  <si>
    <t>+(99450) 263-8895</t>
  </si>
  <si>
    <t>+(99455) 855-8977</t>
  </si>
  <si>
    <t>+(99470) 243-7708</t>
  </si>
  <si>
    <t>+(99451) 753-6772</t>
  </si>
  <si>
    <t>+(99451) 246-4604</t>
  </si>
  <si>
    <t>+(99455) 256-1359</t>
  </si>
  <si>
    <t>+(99477) 507-2543</t>
  </si>
  <si>
    <t>+(99470) 344-8380</t>
  </si>
  <si>
    <t>+(99451) 931-8184</t>
  </si>
  <si>
    <t>+(99477) 737-3495</t>
  </si>
  <si>
    <t>+(99455) 436-9728</t>
  </si>
  <si>
    <t>+(99455) 730-9161</t>
  </si>
  <si>
    <t>+(99477) 145-1577</t>
  </si>
  <si>
    <t>+(99470) 937-6917</t>
  </si>
  <si>
    <t>+(99470) 904-0224</t>
  </si>
  <si>
    <t>+(99450) 516-4624</t>
  </si>
  <si>
    <t>+(99455) 822-1845</t>
  </si>
  <si>
    <t>+(99477) 470-8297</t>
  </si>
  <si>
    <t>+(99450) 909-9554</t>
  </si>
  <si>
    <t>+(99455) 863-9213</t>
  </si>
  <si>
    <t>+(99455) 174-9657</t>
  </si>
  <si>
    <t>+(99451) 965-6941</t>
  </si>
  <si>
    <t>+(99451) 825-0013</t>
  </si>
  <si>
    <t>+(99450) 460-3680</t>
  </si>
  <si>
    <t>+(99455) 646-9119</t>
  </si>
  <si>
    <t>+(99477) 758-5795</t>
  </si>
  <si>
    <t>+(99477) 242-1902</t>
  </si>
  <si>
    <t>+(99477) 751-7332</t>
  </si>
  <si>
    <t>+(99451) 379-9538</t>
  </si>
  <si>
    <t>+(99470) 329-0672</t>
  </si>
  <si>
    <t>+(99470) 844-6596</t>
  </si>
  <si>
    <t>+(99477) 584-3084</t>
  </si>
  <si>
    <t>+(99450) 549-4430</t>
  </si>
  <si>
    <t>+(99470) 271-8262</t>
  </si>
  <si>
    <t>+(99470) 296-9410</t>
  </si>
  <si>
    <t>+(99470) 378-4709</t>
  </si>
  <si>
    <t>+(99477) 382-4903</t>
  </si>
  <si>
    <t>+(99451) 790-5438</t>
  </si>
  <si>
    <t>+(99455) 515-3279</t>
  </si>
  <si>
    <t>+(99470) 858-3162</t>
  </si>
  <si>
    <t>+(99455) 104-1491</t>
  </si>
  <si>
    <t>+(99470) 465-4579</t>
  </si>
  <si>
    <t>+(99451) 914-2618</t>
  </si>
  <si>
    <t>+(99470) 101-1340</t>
  </si>
  <si>
    <t>+(99450) 704-7102</t>
  </si>
  <si>
    <t>+(99451) 820-1300</t>
  </si>
  <si>
    <t>+(99477) 846-6983</t>
  </si>
  <si>
    <t>+(99451) 742-6846</t>
  </si>
  <si>
    <t>+(99451) 214-7756</t>
  </si>
  <si>
    <t>+(99451) 790-7345</t>
  </si>
  <si>
    <t>+(99470) 689-7789</t>
  </si>
  <si>
    <t>+(99477) 578-0177</t>
  </si>
  <si>
    <t>+(99451) 757-2491</t>
  </si>
  <si>
    <t>+(99470) 219-1383</t>
  </si>
  <si>
    <t>+(99455) 389-8604</t>
  </si>
  <si>
    <t>+(99450) 767-6912</t>
  </si>
  <si>
    <t>+(99451) 565-5136</t>
  </si>
  <si>
    <t>+(99477) 210-9227</t>
  </si>
  <si>
    <t>+(99450) 860-6317</t>
  </si>
  <si>
    <t>+(99450) 374-8655</t>
  </si>
  <si>
    <t>+(99450) 149-2516</t>
  </si>
  <si>
    <t>+(99470) 863-6951</t>
  </si>
  <si>
    <t>+(99450) 293-4976</t>
  </si>
  <si>
    <t>+(99470) 351-8002</t>
  </si>
  <si>
    <t>+(99455) 555-0953</t>
  </si>
  <si>
    <t>+(99470) 215-6393</t>
  </si>
  <si>
    <t>+(99450) 718-9439</t>
  </si>
  <si>
    <t>+(99470) 427-8644</t>
  </si>
  <si>
    <t>+(99451) 681-2025</t>
  </si>
  <si>
    <t>+(99450) 444-2590</t>
  </si>
  <si>
    <t>+(99451) 972-0112</t>
  </si>
  <si>
    <t>+(99470) 225-5447</t>
  </si>
  <si>
    <t>+(99470) 647-3593</t>
  </si>
  <si>
    <t>+(99450) 375-7754</t>
  </si>
  <si>
    <t>+(99470) 544-6095</t>
  </si>
  <si>
    <t>+(99455) 348-8460</t>
  </si>
  <si>
    <t>+(99455) 391-7016</t>
  </si>
  <si>
    <t>+(99470) 270-9721</t>
  </si>
  <si>
    <t>+(99455) 240-9947</t>
  </si>
  <si>
    <t>+(99451) 254-3145</t>
  </si>
  <si>
    <t>+(99470) 932-3619</t>
  </si>
  <si>
    <t>+(99470) 349-3621</t>
  </si>
  <si>
    <t>+(99450) 247-1723</t>
  </si>
  <si>
    <t>+(99455) 904-7769</t>
  </si>
  <si>
    <t>+(99451) 143-7264</t>
  </si>
  <si>
    <t>+(99477) 490-5100</t>
  </si>
  <si>
    <t>+(99451) 751-6648</t>
  </si>
  <si>
    <t>+(99455) 338-4080</t>
  </si>
  <si>
    <t>+(99450) 251-4267</t>
  </si>
  <si>
    <t>+(99451) 318-9251</t>
  </si>
  <si>
    <t>+(99451) 286-0938</t>
  </si>
  <si>
    <t>+(99455) 606-2779</t>
  </si>
  <si>
    <t>+(99451) 698-6539</t>
  </si>
  <si>
    <t>+(99450) 756-9981</t>
  </si>
  <si>
    <t>+(99450) 932-4603</t>
  </si>
  <si>
    <t>+(99455) 849-3206</t>
  </si>
  <si>
    <t>+(99450) 747-4950</t>
  </si>
  <si>
    <t>+(99470) 270-1688</t>
  </si>
  <si>
    <t>+(99455) 275-6994</t>
  </si>
  <si>
    <t>+(99455) 909-8979</t>
  </si>
  <si>
    <t>+(99450) 655-4845</t>
  </si>
  <si>
    <t>+(99455) 498-5398</t>
  </si>
  <si>
    <t>+(99470) 247-0159</t>
  </si>
  <si>
    <t>+(99451) 589-5783</t>
  </si>
  <si>
    <t>+(99450) 750-1626</t>
  </si>
  <si>
    <t>+(99455) 479-5715</t>
  </si>
  <si>
    <t>+(99477) 481-7030</t>
  </si>
  <si>
    <t>+(99470) 601-3906</t>
  </si>
  <si>
    <t>+(99451) 301-7994</t>
  </si>
  <si>
    <t>+(99470) 231-4805</t>
  </si>
  <si>
    <t>+(99450) 751-1223</t>
  </si>
  <si>
    <t>+(99477) 976-7135</t>
  </si>
  <si>
    <t>+(99450) 269-4338</t>
  </si>
  <si>
    <t>+(99470) 162-8569</t>
  </si>
  <si>
    <t>+(99455) 498-5919</t>
  </si>
  <si>
    <t>+(99455) 924-8001</t>
  </si>
  <si>
    <t>+(99455) 552-0117</t>
  </si>
  <si>
    <t>+(99477) 727-3172</t>
  </si>
  <si>
    <t>+(99450) 391-4829</t>
  </si>
  <si>
    <t>+(99451) 559-6579</t>
  </si>
  <si>
    <t>+(99470) 848-4373</t>
  </si>
  <si>
    <t>+(99455) 146-0542</t>
  </si>
  <si>
    <t>+(99455) 787-0390</t>
  </si>
  <si>
    <t>+(99451) 523-4408</t>
  </si>
  <si>
    <t>+(99455) 466-0940</t>
  </si>
  <si>
    <t>+(99477) 574-2531</t>
  </si>
  <si>
    <t>+(99455) 416-0157</t>
  </si>
  <si>
    <t>+(99450) 934-4531</t>
  </si>
  <si>
    <t>+(99451) 675-7387</t>
  </si>
  <si>
    <t>+(99451) 403-8955</t>
  </si>
  <si>
    <t>+(99450) 472-8795</t>
  </si>
  <si>
    <t>+(99455) 878-0612</t>
  </si>
  <si>
    <t>+(99451) 939-6617</t>
  </si>
  <si>
    <t>+(99451) 674-9046</t>
  </si>
  <si>
    <t>+(99455) 197-3306</t>
  </si>
  <si>
    <t>+(99451) 827-6470</t>
  </si>
  <si>
    <t>+(99451) 725-9602</t>
  </si>
  <si>
    <t>+(99451) 479-6108</t>
  </si>
  <si>
    <t>+(99451) 209-5334</t>
  </si>
  <si>
    <t>+(99455) 827-5695</t>
  </si>
  <si>
    <t>+(99450) 483-2222</t>
  </si>
  <si>
    <t>+(99455) 162-6854</t>
  </si>
  <si>
    <t>+(99450) 133-1211</t>
  </si>
  <si>
    <t>+(99451) 444-7632</t>
  </si>
  <si>
    <t>+(99477) 330-1222</t>
  </si>
  <si>
    <t>+(99470) 433-2737</t>
  </si>
  <si>
    <t>+(99450) 932-7450</t>
  </si>
  <si>
    <t>+(99450) 928-9690</t>
  </si>
  <si>
    <t>+(99470) 596-6428</t>
  </si>
  <si>
    <t>+(99470) 294-4497</t>
  </si>
  <si>
    <t>+(99470) 550-1484</t>
  </si>
  <si>
    <t>+(99470) 556-0602</t>
  </si>
  <si>
    <t>+(99451) 274-0017</t>
  </si>
  <si>
    <t>+(99477) 148-3456</t>
  </si>
  <si>
    <t>+(99450) 538-9135</t>
  </si>
  <si>
    <t>+(99451) 667-5742</t>
  </si>
  <si>
    <t>+(99451) 191-5467</t>
  </si>
  <si>
    <t>+(99455) 504-1494</t>
  </si>
  <si>
    <t>+(99450) 870-2329</t>
  </si>
  <si>
    <t>+(99450) 272-2069</t>
  </si>
  <si>
    <t>+(99477) 447-0388</t>
  </si>
  <si>
    <t>+(99477) 893-7865</t>
  </si>
  <si>
    <t>+(99455) 589-8671</t>
  </si>
  <si>
    <t>+(99450) 526-6266</t>
  </si>
  <si>
    <t>+(99450) 795-3658</t>
  </si>
  <si>
    <t>+(99477) 325-8817</t>
  </si>
  <si>
    <t>+(99477) 397-2963</t>
  </si>
  <si>
    <t>+(99477) 639-9642</t>
  </si>
  <si>
    <t>+(99455) 593-5413</t>
  </si>
  <si>
    <t>+(99455) 464-6403</t>
  </si>
  <si>
    <t>+(99477) 640-8662</t>
  </si>
  <si>
    <t>+(99455) 808-6467</t>
  </si>
  <si>
    <t>+(99451) 580-8610</t>
  </si>
  <si>
    <t>+(99470) 271-9329</t>
  </si>
  <si>
    <t>+(99450) 740-1894</t>
  </si>
  <si>
    <t>+(99451) 843-3377</t>
  </si>
  <si>
    <t>+(99455) 852-9864</t>
  </si>
  <si>
    <t>+(99450) 818-9168</t>
  </si>
  <si>
    <t>+(99451) 167-0091</t>
  </si>
  <si>
    <t>+(99477) 700-7679</t>
  </si>
  <si>
    <t>+(99451) 797-8168</t>
  </si>
  <si>
    <t>+(99455) 466-4903</t>
  </si>
  <si>
    <t>+(99477) 509-0740</t>
  </si>
  <si>
    <t>+(99450) 967-1603</t>
  </si>
  <si>
    <t>+(99451) 637-3956</t>
  </si>
  <si>
    <t>+(99451) 457-6485</t>
  </si>
  <si>
    <t>+(99451) 139-8508</t>
  </si>
  <si>
    <t>+(99450) 481-9259</t>
  </si>
  <si>
    <t>+(99450) 997-3031</t>
  </si>
  <si>
    <t>+(99450) 586-2651</t>
  </si>
  <si>
    <t>+(99470) 362-2672</t>
  </si>
  <si>
    <t>+(99450) 337-1859</t>
  </si>
  <si>
    <t>+(99451) 676-8873</t>
  </si>
  <si>
    <t>+(99455) 426-0252</t>
  </si>
  <si>
    <t>+(99450) 587-6342</t>
  </si>
  <si>
    <t>+(99451) 267-8477</t>
  </si>
  <si>
    <t>+(99455) 355-6763</t>
  </si>
  <si>
    <t>+(99451) 831-6947</t>
  </si>
  <si>
    <t>+(99455) 917-0024</t>
  </si>
  <si>
    <t>+(99455) 228-2825</t>
  </si>
  <si>
    <t>+(99451) 161-4990</t>
  </si>
  <si>
    <t>+(99455) 324-6154</t>
  </si>
  <si>
    <t>+(99477) 335-5029</t>
  </si>
  <si>
    <t>+(99455) 167-8132</t>
  </si>
  <si>
    <t>+(99477) 706-0792</t>
  </si>
  <si>
    <t>+(99455) 541-7710</t>
  </si>
  <si>
    <t>+(99477) 522-0919</t>
  </si>
  <si>
    <t>+(99450) 941-9427</t>
  </si>
  <si>
    <t>+(99451) 364-0018</t>
  </si>
  <si>
    <t>+(99470) 903-3176</t>
  </si>
  <si>
    <t>+(99477) 370-3298</t>
  </si>
  <si>
    <t>+(99451) 966-7792</t>
  </si>
  <si>
    <t>+(99470) 908-1054</t>
  </si>
  <si>
    <t>+(99455) 381-3903</t>
  </si>
  <si>
    <t>+(99470) 321-8169</t>
  </si>
  <si>
    <t>+(99450) 397-6650</t>
  </si>
  <si>
    <t>+(99451) 102-0136</t>
  </si>
  <si>
    <t>+(99470) 485-0140</t>
  </si>
  <si>
    <t>+(99450) 813-8527</t>
  </si>
  <si>
    <t>+(99455) 417-1246</t>
  </si>
  <si>
    <t>+(99470) 444-6353</t>
  </si>
  <si>
    <t>+(99455) 538-3935</t>
  </si>
  <si>
    <t>+(99477) 909-4465</t>
  </si>
  <si>
    <t>+(99451) 299-7927</t>
  </si>
  <si>
    <t>+(99455) 187-3301</t>
  </si>
  <si>
    <t>+(99450) 207-5091</t>
  </si>
  <si>
    <t>+(99477) 580-6156</t>
  </si>
  <si>
    <t>+(99451) 969-3169</t>
  </si>
  <si>
    <t>+(99450) 703-5435</t>
  </si>
  <si>
    <t>+(99470) 436-0650</t>
  </si>
  <si>
    <t>+(99455) 563-9031</t>
  </si>
  <si>
    <t>+(99470) 949-3265</t>
  </si>
  <si>
    <t>+(99477) 519-6677</t>
  </si>
  <si>
    <t>+(99477) 145-8868</t>
  </si>
  <si>
    <t>+(99455) 966-5502</t>
  </si>
  <si>
    <t>+(99451) 899-5273</t>
  </si>
  <si>
    <t>+(99451) 506-1034</t>
  </si>
  <si>
    <t>+(99450) 231-6802</t>
  </si>
  <si>
    <t>+(99455) 926-0100</t>
  </si>
  <si>
    <t>+(99451) 315-1610</t>
  </si>
  <si>
    <t>+(99451) 867-0476</t>
  </si>
  <si>
    <t>+(99450) 645-9913</t>
  </si>
  <si>
    <t>+(99455) 713-9188</t>
  </si>
  <si>
    <t>+(99451) 320-0150</t>
  </si>
  <si>
    <t>+(99451) 344-6851</t>
  </si>
  <si>
    <t>+(99477) 995-8741</t>
  </si>
  <si>
    <t>+(99451) 200-7243</t>
  </si>
  <si>
    <t>+(99455) 532-3737</t>
  </si>
  <si>
    <t>+(99451) 577-4942</t>
  </si>
  <si>
    <t>+(99470) 343-0151</t>
  </si>
  <si>
    <t>+(99451) 676-5079</t>
  </si>
  <si>
    <t>+(99455) 973-9850</t>
  </si>
  <si>
    <t>+(99450) 453-2803</t>
  </si>
  <si>
    <t>+(99477) 239-6723</t>
  </si>
  <si>
    <t>+(99470) 312-0836</t>
  </si>
  <si>
    <t>+(99455) 846-3259</t>
  </si>
  <si>
    <t>+(99470) 978-2198</t>
  </si>
  <si>
    <t>+(99470) 616-5171</t>
  </si>
  <si>
    <t>+(99455) 887-1835</t>
  </si>
  <si>
    <t>+(99477) 487-9150</t>
  </si>
  <si>
    <t>+(99470) 734-7794</t>
  </si>
  <si>
    <t>+(99455) 992-4543</t>
  </si>
  <si>
    <t>+(99470) 859-6173</t>
  </si>
  <si>
    <t>+(99450) 411-9515</t>
  </si>
  <si>
    <t>+(99451) 124-7041</t>
  </si>
  <si>
    <t>+(99455) 234-5920</t>
  </si>
  <si>
    <t>+(99451) 519-5637</t>
  </si>
  <si>
    <t>+(99451) 873-1522</t>
  </si>
  <si>
    <t>+(99455) 366-1058</t>
  </si>
  <si>
    <t>+(99455) 433-4029</t>
  </si>
  <si>
    <t>+(99455) 125-2794</t>
  </si>
  <si>
    <t>+(99470) 360-0333</t>
  </si>
  <si>
    <t>+(99450) 696-4596</t>
  </si>
  <si>
    <t>+(99455) 836-0481</t>
  </si>
  <si>
    <t>+(99470) 834-0032</t>
  </si>
  <si>
    <t>+(99455) 369-0116</t>
  </si>
  <si>
    <t>+(99477) 735-9295</t>
  </si>
  <si>
    <t>+(99477) 750-1017</t>
  </si>
  <si>
    <t>+(99470) 640-2667</t>
  </si>
  <si>
    <t>+(99450) 914-3162</t>
  </si>
  <si>
    <t>+(99477) 529-3936</t>
  </si>
  <si>
    <t>+(99450) 885-2729</t>
  </si>
  <si>
    <t>+(99477) 168-2046</t>
  </si>
  <si>
    <t>+(99477) 746-4782</t>
  </si>
  <si>
    <t>+(99470) 277-0234</t>
  </si>
  <si>
    <t>+(99451) 773-7011</t>
  </si>
  <si>
    <t>+(99455) 723-6418</t>
  </si>
  <si>
    <t>+(99451) 729-2514</t>
  </si>
  <si>
    <t>+(99455) 127-3509</t>
  </si>
  <si>
    <t>+(99477) 957-7712</t>
  </si>
  <si>
    <t>+(99455) 519-1903</t>
  </si>
  <si>
    <t>+(99455) 909-5563</t>
  </si>
  <si>
    <t>+(99470) 231-6632</t>
  </si>
  <si>
    <t>+(99450) 741-7066</t>
  </si>
  <si>
    <t>+(99451) 357-0227</t>
  </si>
  <si>
    <t>+(99451) 824-6678</t>
  </si>
  <si>
    <t>+(99477) 769-7318</t>
  </si>
  <si>
    <t>+(99470) 763-2348</t>
  </si>
  <si>
    <t>+(99470) 642-5946</t>
  </si>
  <si>
    <t>+(99455) 678-0168</t>
  </si>
  <si>
    <t>+(99451) 838-9750</t>
  </si>
  <si>
    <t>+(99451) 347-7610</t>
  </si>
  <si>
    <t>+(99455) 450-6598</t>
  </si>
  <si>
    <t>+(99451) 130-8508</t>
  </si>
  <si>
    <t>+(99477) 555-1347</t>
  </si>
  <si>
    <t>+(99450) 132-0081</t>
  </si>
  <si>
    <t>+(99477) 991-8107</t>
  </si>
  <si>
    <t>+(99477) 611-5834</t>
  </si>
  <si>
    <t>+(99451) 940-9604</t>
  </si>
  <si>
    <t>+(99451) 673-4220</t>
  </si>
  <si>
    <t>+(99470) 503-2585</t>
  </si>
  <si>
    <t>+(99451) 332-4928</t>
  </si>
  <si>
    <t>+(99451) 365-1604</t>
  </si>
  <si>
    <t>+(99455) 794-6441</t>
  </si>
  <si>
    <t>+(99451) 143-9533</t>
  </si>
  <si>
    <t>+(99451) 487-4066</t>
  </si>
  <si>
    <t>+(99455) 408-6613</t>
  </si>
  <si>
    <t>+(99450) 552-7477</t>
  </si>
  <si>
    <t>+(99477) 921-9877</t>
  </si>
  <si>
    <t>+(99455) 761-2751</t>
  </si>
  <si>
    <t>+(99477) 763-7254</t>
  </si>
  <si>
    <t>+(99470) 767-8001</t>
  </si>
  <si>
    <t>+(99451) 877-7564</t>
  </si>
  <si>
    <t>+(99451) 759-4565</t>
  </si>
  <si>
    <t>+(99455) 643-7072</t>
  </si>
  <si>
    <t>+(99455) 243-1206</t>
  </si>
  <si>
    <t>+(99470) 173-6621</t>
  </si>
  <si>
    <t>+(99470) 616-8426</t>
  </si>
  <si>
    <t>+(99477) 524-6497</t>
  </si>
  <si>
    <t>+(99451) 898-1122</t>
  </si>
  <si>
    <t>+(99477) 448-3580</t>
  </si>
  <si>
    <t>+(99477) 600-7018</t>
  </si>
  <si>
    <t>+(99477) 397-6601</t>
  </si>
  <si>
    <t>+(99450) 816-9304</t>
  </si>
  <si>
    <t>+(99470) 980-2102</t>
  </si>
  <si>
    <t>+(99477) 581-8203</t>
  </si>
  <si>
    <t>+(99477) 932-8158</t>
  </si>
  <si>
    <t>+(99451) 102-6523</t>
  </si>
  <si>
    <t>+(99470) 176-3232</t>
  </si>
  <si>
    <t>+(99455) 213-8100</t>
  </si>
  <si>
    <t>+(99477) 148-8508</t>
  </si>
  <si>
    <t>+(99451) 907-8154</t>
  </si>
  <si>
    <t>+(99477) 602-2154</t>
  </si>
  <si>
    <t>+(99455) 211-0870</t>
  </si>
  <si>
    <t>+(99477) 753-5837</t>
  </si>
  <si>
    <t>+(99455) 794-3579</t>
  </si>
  <si>
    <t>+(99450) 727-8297</t>
  </si>
  <si>
    <t>+(99451) 419-1222</t>
  </si>
  <si>
    <t>+(99477) 322-6624</t>
  </si>
  <si>
    <t>+(99477) 246-0891</t>
  </si>
  <si>
    <t>+(99455) 436-4763</t>
  </si>
  <si>
    <t>+(99451) 559-0865</t>
  </si>
  <si>
    <t>+(99455) 554-7499</t>
  </si>
  <si>
    <t>+(99477) 668-3095</t>
  </si>
  <si>
    <t>+(99450) 244-4846</t>
  </si>
  <si>
    <t>+(99455) 657-5607</t>
  </si>
  <si>
    <t>+(99450) 864-3434</t>
  </si>
  <si>
    <t>+(99477) 532-9406</t>
  </si>
  <si>
    <t>+(99450) 897-4787</t>
  </si>
  <si>
    <t>+(99451) 952-1981</t>
  </si>
  <si>
    <t>+(99470) 772-4584</t>
  </si>
  <si>
    <t>+(99455) 449-3656</t>
  </si>
  <si>
    <t>+(99451) 230-6851</t>
  </si>
  <si>
    <t>+(99477) 263-8360</t>
  </si>
  <si>
    <t>+(99470) 649-2998</t>
  </si>
  <si>
    <t>+(99470) 991-2993</t>
  </si>
  <si>
    <t>+(99455) 829-3509</t>
  </si>
  <si>
    <t>+(99451) 593-5599</t>
  </si>
  <si>
    <t>+(99455) 152-3193</t>
  </si>
  <si>
    <t>+(99470) 454-3617</t>
  </si>
  <si>
    <t>+(99455) 310-6365</t>
  </si>
  <si>
    <t>+(99451) 242-0416</t>
  </si>
  <si>
    <t>+(99477) 811-5631</t>
  </si>
  <si>
    <t>+(99477) 935-7686</t>
  </si>
  <si>
    <t>+(99450) 163-5269</t>
  </si>
  <si>
    <t>+(99455) 880-0337</t>
  </si>
  <si>
    <t>+(99477) 188-5405</t>
  </si>
  <si>
    <t>+(99455) 806-3478</t>
  </si>
  <si>
    <t>+(99477) 536-9510</t>
  </si>
  <si>
    <t>+(99450) 581-1968</t>
  </si>
  <si>
    <t>+(99455) 531-1001</t>
  </si>
  <si>
    <t>+(99455) 394-2713</t>
  </si>
  <si>
    <t>+(99451) 358-6212</t>
  </si>
  <si>
    <t>+(99451) 678-9409</t>
  </si>
  <si>
    <t>+(99470) 605-6101</t>
  </si>
  <si>
    <t>+(99470) 119-9028</t>
  </si>
  <si>
    <t>+(99455) 824-4164</t>
  </si>
  <si>
    <t>+(99470) 873-6118</t>
  </si>
  <si>
    <t>+(99455) 117-7469</t>
  </si>
  <si>
    <t>+(99455) 468-1195</t>
  </si>
  <si>
    <t>+(99451) 304-3299</t>
  </si>
  <si>
    <t>+(99451) 285-9671</t>
  </si>
  <si>
    <t>+(99455) 531-7391</t>
  </si>
  <si>
    <t>+(99455) 544-0339</t>
  </si>
  <si>
    <t>+(99450) 341-3781</t>
  </si>
  <si>
    <t>+(99450) 218-1322</t>
  </si>
  <si>
    <t>+(99450) 755-1231</t>
  </si>
  <si>
    <t>+(99470) 831-5833</t>
  </si>
  <si>
    <t>+(99477) 702-1650</t>
  </si>
  <si>
    <t>+(99470) 586-4699</t>
  </si>
  <si>
    <t>+(99450) 702-7401</t>
  </si>
  <si>
    <t>+(99451) 920-7960</t>
  </si>
  <si>
    <t>+(99455) 194-0437</t>
  </si>
  <si>
    <t>+(99451) 490-8850</t>
  </si>
  <si>
    <t>+(99450) 507-1537</t>
  </si>
  <si>
    <t>+(99451) 207-3030</t>
  </si>
  <si>
    <t>+(99470) 665-9678</t>
  </si>
  <si>
    <t>+(99450) 390-9968</t>
  </si>
  <si>
    <t>+(99470) 508-7678</t>
  </si>
  <si>
    <t>+(99450) 110-6528</t>
  </si>
  <si>
    <t>+(99451) 445-8794</t>
  </si>
  <si>
    <t>+(99477) 401-9906</t>
  </si>
  <si>
    <t>+(99451) 421-9595</t>
  </si>
  <si>
    <t>+(99470) 449-1484</t>
  </si>
  <si>
    <t>+(99451) 172-3359</t>
  </si>
  <si>
    <t>+(99450) 275-1895</t>
  </si>
  <si>
    <t>+(99451) 846-2856</t>
  </si>
  <si>
    <t>+(99450) 497-8185</t>
  </si>
  <si>
    <t>+(99450) 831-2602</t>
  </si>
  <si>
    <t>+(99455) 552-4723</t>
  </si>
  <si>
    <t>+(99470) 869-3677</t>
  </si>
  <si>
    <t>+(99451) 485-3765</t>
  </si>
  <si>
    <t>+(99450) 818-2500</t>
  </si>
  <si>
    <t>+(99477) 108-5187</t>
  </si>
  <si>
    <t>+(99477) 761-5594</t>
  </si>
  <si>
    <t>+(99451) 322-6537</t>
  </si>
  <si>
    <t>+(99451) 870-5487</t>
  </si>
  <si>
    <t>+(99470) 102-2878</t>
  </si>
  <si>
    <t>+(99455) 447-5340</t>
  </si>
  <si>
    <t>+(99450) 286-1709</t>
  </si>
  <si>
    <t>+(99450) 443-4507</t>
  </si>
  <si>
    <t>+(99451) 478-2209</t>
  </si>
  <si>
    <t>+(99455) 859-0191</t>
  </si>
  <si>
    <t>+(99477) 717-6462</t>
  </si>
  <si>
    <t>+(99455) 229-0961</t>
  </si>
  <si>
    <t>+(99450) 591-8567</t>
  </si>
  <si>
    <t>+(99450) 136-9713</t>
  </si>
  <si>
    <t>+(99455) 647-4513</t>
  </si>
  <si>
    <t>+(99451) 912-4251</t>
  </si>
  <si>
    <t>+(99451) 369-7606</t>
  </si>
  <si>
    <t>+(99450) 169-0406</t>
  </si>
  <si>
    <t>+(99455) 676-8795</t>
  </si>
  <si>
    <t>+(99470) 937-8825</t>
  </si>
  <si>
    <t>+(99455) 895-0901</t>
  </si>
  <si>
    <t>+(99470) 167-2446</t>
  </si>
  <si>
    <t>+(99455) 255-1575</t>
  </si>
  <si>
    <t>+(99450) 240-2399</t>
  </si>
  <si>
    <t>+(99455) 958-2482</t>
  </si>
  <si>
    <t>+(99455) 678-6800</t>
  </si>
  <si>
    <t>+(99470) 584-2475</t>
  </si>
  <si>
    <t>+(99477) 244-4148</t>
  </si>
  <si>
    <t>+(99450) 111-1046</t>
  </si>
  <si>
    <t>+(99451) 740-5029</t>
  </si>
  <si>
    <t>+(99470) 476-6824</t>
  </si>
  <si>
    <t>+(99470) 400-9367</t>
  </si>
  <si>
    <t>+(99477) 906-1215</t>
  </si>
  <si>
    <t>+(99477) 129-4357</t>
  </si>
  <si>
    <t>+(99455) 373-9867</t>
  </si>
  <si>
    <t>+(99450) 962-1249</t>
  </si>
  <si>
    <t>+(99455) 605-1155</t>
  </si>
  <si>
    <t>+(99450) 329-7630</t>
  </si>
  <si>
    <t>+(99451) 944-5363</t>
  </si>
  <si>
    <t>+(99450) 800-1908</t>
  </si>
  <si>
    <t>+(99455) 333-2267</t>
  </si>
  <si>
    <t>+(99451) 480-1288</t>
  </si>
  <si>
    <t>+(99470) 823-5132</t>
  </si>
  <si>
    <t>+(99455) 172-6143</t>
  </si>
  <si>
    <t>+(99451) 410-0124</t>
  </si>
  <si>
    <t>+(99477) 505-7108</t>
  </si>
  <si>
    <t>+(99455) 388-1880</t>
  </si>
  <si>
    <t>+(99455) 410-5895</t>
  </si>
  <si>
    <t>+(99451) 783-8023</t>
  </si>
  <si>
    <t>+(99455) 168-1298</t>
  </si>
  <si>
    <t>+(99470) 478-9527</t>
  </si>
  <si>
    <t>+(99451) 121-4510</t>
  </si>
  <si>
    <t>+(99450) 340-5308</t>
  </si>
  <si>
    <t>+(99451) 668-1296</t>
  </si>
  <si>
    <t>+(99477) 557-9723</t>
  </si>
  <si>
    <t>+(99451) 862-7505</t>
  </si>
  <si>
    <t>+(99450) 214-4687</t>
  </si>
  <si>
    <t>+(99477) 261-6210</t>
  </si>
  <si>
    <t>+(99470) 946-9050</t>
  </si>
  <si>
    <t>+(99450) 743-6241</t>
  </si>
  <si>
    <t>+(99451) 924-5659</t>
  </si>
  <si>
    <t>+(99477) 888-2244</t>
  </si>
  <si>
    <t>+(99477) 691-8393</t>
  </si>
  <si>
    <t>+(99455) 145-1304</t>
  </si>
  <si>
    <t>+(99450) 509-7480</t>
  </si>
  <si>
    <t>+(99455) 384-8423</t>
  </si>
  <si>
    <t>+(99450) 888-0256</t>
  </si>
  <si>
    <t>+(99450) 445-4568</t>
  </si>
  <si>
    <t>+(99470) 438-4948</t>
  </si>
  <si>
    <t>+(99455) 774-4899</t>
  </si>
  <si>
    <t>+(99450) 990-9769</t>
  </si>
  <si>
    <t>+(99470) 625-7190</t>
  </si>
  <si>
    <t>+(99477) 412-9604</t>
  </si>
  <si>
    <t>+(99477) 200-4647</t>
  </si>
  <si>
    <t>+(99455) 208-0914</t>
  </si>
  <si>
    <t>+(99451) 780-9300</t>
  </si>
  <si>
    <t>+(99470) 808-0306</t>
  </si>
  <si>
    <t>+(99477) 395-2542</t>
  </si>
  <si>
    <t>+(99477) 599-9260</t>
  </si>
  <si>
    <t>+(99477) 939-2777</t>
  </si>
  <si>
    <t>+(99455) 754-2286</t>
  </si>
  <si>
    <t>+(99455) 837-3173</t>
  </si>
  <si>
    <t>+(99470) 896-6730</t>
  </si>
  <si>
    <t>+(99455) 135-3566</t>
  </si>
  <si>
    <t>+(99470) 618-8664</t>
  </si>
  <si>
    <t>+(99450) 759-3035</t>
  </si>
  <si>
    <t>+(99455) 781-6395</t>
  </si>
  <si>
    <t>+(99450) 369-0114</t>
  </si>
  <si>
    <t>+(99470) 145-8871</t>
  </si>
  <si>
    <t>+(99455) 237-9624</t>
  </si>
  <si>
    <t>+(99470) 323-9922</t>
  </si>
  <si>
    <t>+(99455) 405-1595</t>
  </si>
  <si>
    <t>+(99477) 483-7070</t>
  </si>
  <si>
    <t>+(99477) 536-4723</t>
  </si>
  <si>
    <t>+(99470) 861-1954</t>
  </si>
  <si>
    <t>+(99470) 318-4382</t>
  </si>
  <si>
    <t>+(99470) 344-8514</t>
  </si>
  <si>
    <t>+(99450) 117-3144</t>
  </si>
  <si>
    <t>+(99470) 529-8752</t>
  </si>
  <si>
    <t>+(99477) 176-3562</t>
  </si>
  <si>
    <t>+(99450) 400-9366</t>
  </si>
  <si>
    <t>+(99477) 826-3354</t>
  </si>
  <si>
    <t>+(99470) 574-6702</t>
  </si>
  <si>
    <t>+(99455) 924-2223</t>
  </si>
  <si>
    <t>+(99451) 407-2601</t>
  </si>
  <si>
    <t>+(99470) 698-1414</t>
  </si>
  <si>
    <t>+(99450) 441-8084</t>
  </si>
  <si>
    <t>+(99451) 106-9218</t>
  </si>
  <si>
    <t>+(99455) 143-5572</t>
  </si>
  <si>
    <t>+(99450) 236-0015</t>
  </si>
  <si>
    <t>+(99477) 860-1790</t>
  </si>
  <si>
    <t>+(99455) 193-1723</t>
  </si>
  <si>
    <t>+(99451) 769-2721</t>
  </si>
  <si>
    <t>+(99470) 825-3770</t>
  </si>
  <si>
    <t>+(99455) 960-0893</t>
  </si>
  <si>
    <t>+(99450) 808-8983</t>
  </si>
  <si>
    <t>+(99470) 476-1958</t>
  </si>
  <si>
    <t>+(99470) 833-7608</t>
  </si>
  <si>
    <t>+(99470) 595-7359</t>
  </si>
  <si>
    <t>+(99450) 879-5642</t>
  </si>
  <si>
    <t>+(99450) 291-1520</t>
  </si>
  <si>
    <t>+(99455) 626-7145</t>
  </si>
  <si>
    <t>+(99451) 410-5251</t>
  </si>
  <si>
    <t>+(99470) 295-7536</t>
  </si>
  <si>
    <t>+(99455) 705-2024</t>
  </si>
  <si>
    <t>+(99450) 126-6510</t>
  </si>
  <si>
    <t>+(99470) 420-3013</t>
  </si>
  <si>
    <t>+(99470) 913-7735</t>
  </si>
  <si>
    <t>+(99455) 113-2108</t>
  </si>
  <si>
    <t>+(99455) 162-1045</t>
  </si>
  <si>
    <t>+(99477) 131-9096</t>
  </si>
  <si>
    <t>+(99470) 681-7736</t>
  </si>
  <si>
    <t>+(99470) 489-4044</t>
  </si>
  <si>
    <t>+(99470) 704-4085</t>
  </si>
  <si>
    <t>+(99451) 390-7342</t>
  </si>
  <si>
    <t>+(99477) 178-9356</t>
  </si>
  <si>
    <t>+(99450) 206-8131</t>
  </si>
  <si>
    <t>+(99455) 695-9954</t>
  </si>
  <si>
    <t>Unknown Supplier</t>
  </si>
  <si>
    <t>Row Labels</t>
  </si>
  <si>
    <t>Grand Total</t>
  </si>
  <si>
    <t>April</t>
  </si>
  <si>
    <t>August</t>
  </si>
  <si>
    <t>December</t>
  </si>
  <si>
    <t>February</t>
  </si>
  <si>
    <t>January</t>
  </si>
  <si>
    <t>July</t>
  </si>
  <si>
    <t>June</t>
  </si>
  <si>
    <t>March</t>
  </si>
  <si>
    <t>May</t>
  </si>
  <si>
    <t>November</t>
  </si>
  <si>
    <t>October</t>
  </si>
  <si>
    <t>September</t>
  </si>
  <si>
    <t>november</t>
  </si>
  <si>
    <t>Net Sales</t>
  </si>
  <si>
    <t>MTD Sales</t>
  </si>
  <si>
    <t>YTD Sales</t>
  </si>
  <si>
    <t>Gross Profit</t>
  </si>
  <si>
    <t>Gross Margin %</t>
  </si>
  <si>
    <t>Unique Customers</t>
  </si>
  <si>
    <t>Average Order Value</t>
  </si>
  <si>
    <t>Stock In Qty</t>
  </si>
  <si>
    <t>Stock Out Qty</t>
  </si>
  <si>
    <t>Current Stock Qty</t>
  </si>
  <si>
    <t>Current Stock Value</t>
  </si>
  <si>
    <t>Low Stock Products</t>
  </si>
  <si>
    <t>Out of Stock Products</t>
  </si>
  <si>
    <t>Sales &amp; Inventory Intelligence Dashboard</t>
  </si>
  <si>
    <t>Excel Data Model | Power Pivot | Interactive Analysis</t>
  </si>
  <si>
    <t>Order Count</t>
  </si>
  <si>
    <t>Discount Rate %</t>
  </si>
  <si>
    <t>Values</t>
  </si>
  <si>
    <t>Column Labels</t>
  </si>
  <si>
    <t>Stock Value</t>
  </si>
  <si>
    <t>CurrentStockQty</t>
  </si>
  <si>
    <t>CurrentStockValue</t>
  </si>
  <si>
    <t>VarianceVsReorder</t>
  </si>
  <si>
    <t>Status</t>
  </si>
  <si>
    <t>Out of Stock</t>
  </si>
  <si>
    <t>Low Stock</t>
  </si>
  <si>
    <t>Product</t>
  </si>
  <si>
    <t>Reorder Level</t>
  </si>
  <si>
    <t>Current Stock</t>
  </si>
  <si>
    <t>Variance</t>
  </si>
  <si>
    <t xml:space="preserve"> </t>
  </si>
  <si>
    <t>Inventory Risk &amp; Stock Control Dashboard</t>
  </si>
  <si>
    <t>Current Stock | Movement Analysis | Reorder Risk</t>
  </si>
  <si>
    <t>Inventory Risk Table | Source Data</t>
  </si>
  <si>
    <t>Power Query Output for Low Stock and Out of Stock Items</t>
  </si>
  <si>
    <t>Profitability &amp; Discount Analysis Dashboard</t>
  </si>
  <si>
    <t>Step</t>
  </si>
  <si>
    <t>Gross Sales</t>
  </si>
  <si>
    <t>Discount Amount</t>
  </si>
  <si>
    <t>COGS</t>
  </si>
  <si>
    <t>Gross Profi</t>
  </si>
  <si>
    <t>MTD Gross Profit</t>
  </si>
  <si>
    <t>Inventory Net Movement</t>
  </si>
  <si>
    <t>Low Stock Value</t>
  </si>
  <si>
    <t>Active Products</t>
  </si>
  <si>
    <t>Active Salespersons</t>
  </si>
  <si>
    <t>Average Discount per Order</t>
  </si>
  <si>
    <t>Margin Value per Customer</t>
  </si>
  <si>
    <t>Profit per Order</t>
  </si>
  <si>
    <t>Total Risk Products</t>
  </si>
  <si>
    <t>Net Sales Check</t>
  </si>
  <si>
    <t>Net Sales Variance</t>
  </si>
  <si>
    <t>Total Qty</t>
  </si>
  <si>
    <t>Average Selling Price</t>
  </si>
  <si>
    <t>Product Count Sold</t>
  </si>
  <si>
    <t>Sales per Customer</t>
  </si>
  <si>
    <t>Qty per Order</t>
  </si>
  <si>
    <t>Previous Month Sales</t>
  </si>
  <si>
    <t>MoM Growth</t>
  </si>
  <si>
    <t>MoM Growth %</t>
  </si>
  <si>
    <t>YTD Gross Profit</t>
  </si>
  <si>
    <t>Previous Year Sales</t>
  </si>
  <si>
    <t>YoY Growth</t>
  </si>
  <si>
    <t>YoY Growth %</t>
  </si>
  <si>
    <t>Gross profit</t>
  </si>
  <si>
    <t>Margin | Discount Impact | Profit Drivers</t>
  </si>
  <si>
    <t>Last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</si>
</sst>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quot;$&quot;#,##0.00"/>
    <numFmt numFmtId="165" formatCode="&quot;$&quot;#,##0"/>
    <numFmt numFmtId="166" formatCode="\$#,##0;\(\$#,##0\);\$#,##0"/>
    <numFmt numFmtId="167" formatCode="0.00%;\-0.00%;0.00%"/>
    <numFmt numFmtId="168" formatCode="[$-809]dd\ mmmm\ yyyy;@"/>
    <numFmt numFmtId="169" formatCode="&quot;$&quot;\ #,##0.00"/>
    <numFmt numFmtId="170" formatCode="&quot;$&quot;\ #,#00"/>
    <numFmt numFmtId="171" formatCode="&quot;$&quot;\ #,#00.00"/>
    <numFmt numFmtId="172" formatCode="&quot;$&quot;\ #,##0"/>
    <numFmt numFmtId="173" formatCode="\ #,##0"/>
    <numFmt numFmtId="174" formatCode="[$-809]d\ mmmm\ yyyy;@"/>
  </numFmts>
  <fonts count="36"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charset val="204"/>
      <scheme val="minor"/>
    </font>
    <font>
      <b/>
      <sz val="11"/>
      <color theme="1"/>
      <name val="Amasis MT Pro Black"/>
      <family val="1"/>
    </font>
    <font>
      <b/>
      <sz val="16"/>
      <color theme="1"/>
      <name val="Calibri"/>
      <family val="2"/>
      <charset val="204"/>
      <scheme val="minor"/>
    </font>
    <font>
      <b/>
      <sz val="14"/>
      <color theme="0"/>
      <name val="Calibri"/>
      <family val="2"/>
      <charset val="204"/>
      <scheme val="minor"/>
    </font>
    <font>
      <sz val="10"/>
      <color theme="1"/>
      <name val="Calibri"/>
      <family val="2"/>
      <scheme val="minor"/>
    </font>
    <font>
      <b/>
      <sz val="11"/>
      <color rgb="FFC00000"/>
      <name val="Calibri"/>
      <family val="2"/>
      <charset val="204"/>
      <scheme val="minor"/>
    </font>
    <font>
      <b/>
      <sz val="11"/>
      <color theme="2" tint="-0.499984740745262"/>
      <name val="Calibri"/>
      <family val="2"/>
      <charset val="204"/>
      <scheme val="minor"/>
    </font>
    <font>
      <b/>
      <sz val="24"/>
      <color theme="0"/>
      <name val="Calibri"/>
      <family val="2"/>
      <charset val="204"/>
      <scheme val="minor"/>
    </font>
    <font>
      <sz val="8"/>
      <name val="Calibri"/>
      <family val="2"/>
      <scheme val="minor"/>
    </font>
    <font>
      <b/>
      <sz val="22"/>
      <color theme="0"/>
      <name val="Calibri"/>
      <family val="2"/>
      <charset val="204"/>
      <scheme val="minor"/>
    </font>
    <font>
      <b/>
      <sz val="14"/>
      <color theme="0"/>
      <name val="Calibri"/>
      <family val="2"/>
      <scheme val="minor"/>
    </font>
    <font>
      <sz val="14"/>
      <color theme="1"/>
      <name val="Calibri"/>
      <family val="2"/>
      <scheme val="minor"/>
    </font>
    <font>
      <b/>
      <sz val="14"/>
      <color rgb="FFC00000"/>
      <name val="Calibri"/>
      <family val="2"/>
      <scheme val="minor"/>
    </font>
    <font>
      <b/>
      <sz val="14"/>
      <color theme="2" tint="-0.499984740745262"/>
      <name val="Calibri"/>
      <family val="2"/>
      <scheme val="minor"/>
    </font>
    <font>
      <b/>
      <sz val="14"/>
      <color theme="0"/>
      <name val="Aptos Slab SemiBold"/>
      <family val="2"/>
    </font>
    <font>
      <sz val="16"/>
      <color theme="0"/>
      <name val="Amasis MT Pro Black"/>
      <family val="1"/>
    </font>
    <font>
      <b/>
      <sz val="36"/>
      <color theme="0"/>
      <name val="Calibri"/>
      <family val="2"/>
      <charset val="204"/>
      <scheme val="minor"/>
    </font>
    <font>
      <b/>
      <sz val="11"/>
      <color theme="0"/>
      <name val="Calibri"/>
      <family val="2"/>
      <charset val="204"/>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bgColor indexed="64"/>
      </patternFill>
    </fill>
    <fill>
      <patternFill patternType="solid">
        <fgColor theme="7"/>
        <bgColor theme="7"/>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FFFF"/>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7"/>
      </top>
      <bottom/>
      <diagonal/>
    </border>
    <border>
      <left/>
      <right style="thin">
        <color theme="0"/>
      </right>
      <top/>
      <bottom style="thin">
        <color theme="7"/>
      </bottom>
      <diagonal/>
    </border>
    <border>
      <left style="thin">
        <color theme="0"/>
      </left>
      <right style="thin">
        <color theme="0"/>
      </right>
      <top/>
      <bottom style="thin">
        <color theme="7"/>
      </bottom>
      <diagonal/>
    </border>
    <border>
      <left/>
      <right style="thin">
        <color theme="7" tint="-0.249977111117893"/>
      </right>
      <top style="thin">
        <color theme="7"/>
      </top>
      <bottom style="thin">
        <color theme="7"/>
      </bottom>
      <diagonal/>
    </border>
    <border>
      <left/>
      <right style="thin">
        <color theme="7" tint="-0.249977111117893"/>
      </right>
      <top style="thin">
        <color theme="7"/>
      </top>
      <bottom/>
      <diagonal/>
    </border>
    <border>
      <left style="thin">
        <color theme="7" tint="-0.249977111117893"/>
      </left>
      <right style="thin">
        <color theme="7" tint="-0.249977111117893"/>
      </right>
      <top style="thin">
        <color theme="7"/>
      </top>
      <bottom style="thin">
        <color theme="7" tint="-0.249977111117893"/>
      </bottom>
      <diagonal/>
    </border>
    <border>
      <left style="thin">
        <color theme="7" tint="-0.249977111117893"/>
      </left>
      <right style="thin">
        <color theme="7" tint="-0.249977111117893"/>
      </right>
      <top style="thin">
        <color theme="7" tint="-0.249977111117893"/>
      </top>
      <bottom/>
      <diagonal/>
    </border>
    <border>
      <left style="thin">
        <color theme="7" tint="-0.249977111117893"/>
      </left>
      <right style="thin">
        <color theme="7" tint="-0.249977111117893"/>
      </right>
      <top style="thin">
        <color theme="7"/>
      </top>
      <bottom style="thin">
        <color theme="7"/>
      </bottom>
      <diagonal/>
    </border>
    <border>
      <left style="thin">
        <color theme="7" tint="-0.249977111117893"/>
      </left>
      <right style="thin">
        <color theme="7" tint="-0.249977111117893"/>
      </right>
      <top style="thin">
        <color theme="7"/>
      </top>
      <bottom/>
      <diagonal/>
    </border>
    <border>
      <left/>
      <right/>
      <top/>
      <bottom style="thin">
        <color theme="7" tint="-0.249977111117893"/>
      </bottom>
      <diagonal/>
    </border>
    <border>
      <left/>
      <right/>
      <top/>
      <bottom style="thin">
        <color indexed="64"/>
      </bottom>
      <diagonal/>
    </border>
    <border>
      <left/>
      <right/>
      <top style="thin">
        <color indexed="64"/>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7">
    <xf numFmtId="0" fontId="0" fillId="0" borderId="0" xfId="0"/>
    <xf numFmtId="0" fontId="0" fillId="0" borderId="0" xfId="0" pivotButton="1"/>
    <xf numFmtId="0" fontId="0" fillId="0" borderId="0" xfId="0" applyAlignment="1">
      <alignment horizontal="left"/>
    </xf>
    <xf numFmtId="1" fontId="0" fillId="0" borderId="0" xfId="0" applyNumberFormat="1"/>
    <xf numFmtId="166" fontId="0" fillId="0" borderId="0" xfId="0" applyNumberFormat="1"/>
    <xf numFmtId="167" fontId="0" fillId="0" borderId="0" xfId="0" applyNumberFormat="1"/>
    <xf numFmtId="0" fontId="0" fillId="33" borderId="0" xfId="0" applyFill="1"/>
    <xf numFmtId="0" fontId="18" fillId="33" borderId="0" xfId="0" applyFont="1" applyFill="1"/>
    <xf numFmtId="0" fontId="0" fillId="34" borderId="0" xfId="0" applyFill="1"/>
    <xf numFmtId="0" fontId="23" fillId="0" borderId="0" xfId="0" applyFont="1"/>
    <xf numFmtId="0" fontId="24" fillId="0" borderId="0" xfId="0" applyFont="1"/>
    <xf numFmtId="0" fontId="0" fillId="36" borderId="0" xfId="0" applyFill="1"/>
    <xf numFmtId="0" fontId="28" fillId="35" borderId="11" xfId="0" applyFont="1" applyFill="1" applyBorder="1"/>
    <xf numFmtId="0" fontId="28" fillId="35" borderId="12" xfId="0" applyFont="1" applyFill="1" applyBorder="1"/>
    <xf numFmtId="0" fontId="28" fillId="35" borderId="0" xfId="0" applyFont="1" applyFill="1"/>
    <xf numFmtId="0" fontId="29" fillId="34" borderId="13" xfId="0" applyFont="1" applyFill="1" applyBorder="1"/>
    <xf numFmtId="0" fontId="29" fillId="34" borderId="15" xfId="0" applyFont="1" applyFill="1" applyBorder="1"/>
    <xf numFmtId="0" fontId="29" fillId="34" borderId="17" xfId="0" applyFont="1" applyFill="1" applyBorder="1"/>
    <xf numFmtId="0" fontId="30" fillId="34" borderId="17" xfId="0" applyFont="1" applyFill="1" applyBorder="1"/>
    <xf numFmtId="169" fontId="29" fillId="34" borderId="17" xfId="0" applyNumberFormat="1" applyFont="1" applyFill="1" applyBorder="1"/>
    <xf numFmtId="0" fontId="30" fillId="34" borderId="10" xfId="0" applyFont="1" applyFill="1" applyBorder="1" applyAlignment="1">
      <alignment horizontal="center" vertical="center"/>
    </xf>
    <xf numFmtId="0" fontId="29" fillId="34" borderId="14" xfId="0" applyFont="1" applyFill="1" applyBorder="1"/>
    <xf numFmtId="0" fontId="29" fillId="34" borderId="16" xfId="0" applyFont="1" applyFill="1" applyBorder="1"/>
    <xf numFmtId="0" fontId="29" fillId="34" borderId="18" xfId="0" applyFont="1" applyFill="1" applyBorder="1"/>
    <xf numFmtId="0" fontId="31" fillId="34" borderId="18" xfId="0" applyFont="1" applyFill="1" applyBorder="1"/>
    <xf numFmtId="169" fontId="29" fillId="34" borderId="18" xfId="0" applyNumberFormat="1" applyFont="1" applyFill="1" applyBorder="1"/>
    <xf numFmtId="0" fontId="31" fillId="34" borderId="10" xfId="0" applyFont="1" applyFill="1" applyBorder="1" applyAlignment="1">
      <alignment horizontal="center" vertical="center"/>
    </xf>
    <xf numFmtId="0" fontId="22" fillId="0" borderId="0" xfId="0" applyFont="1" applyAlignment="1">
      <alignment horizontal="left"/>
    </xf>
    <xf numFmtId="166" fontId="22" fillId="0" borderId="0" xfId="0" applyNumberFormat="1" applyFont="1"/>
    <xf numFmtId="2" fontId="0" fillId="0" borderId="0" xfId="0" applyNumberFormat="1"/>
    <xf numFmtId="14" fontId="0" fillId="0" borderId="0" xfId="0" applyNumberFormat="1"/>
    <xf numFmtId="0" fontId="0" fillId="37" borderId="0" xfId="0" applyFill="1"/>
    <xf numFmtId="0" fontId="18" fillId="37" borderId="0" xfId="0" applyFont="1" applyFill="1"/>
    <xf numFmtId="0" fontId="16" fillId="37" borderId="0" xfId="0" applyFont="1" applyFill="1"/>
    <xf numFmtId="0" fontId="19" fillId="37" borderId="0" xfId="0" applyFont="1" applyFill="1" applyAlignment="1">
      <alignment horizontal="center" vertical="center"/>
    </xf>
    <xf numFmtId="0" fontId="0" fillId="37" borderId="0" xfId="0" applyFill="1" applyAlignment="1">
      <alignment wrapText="1"/>
    </xf>
    <xf numFmtId="0" fontId="18" fillId="37" borderId="19" xfId="0" applyFont="1" applyFill="1" applyBorder="1" applyAlignment="1">
      <alignment vertical="center"/>
    </xf>
    <xf numFmtId="0" fontId="18" fillId="37" borderId="19" xfId="0" applyFont="1" applyFill="1" applyBorder="1" applyAlignment="1">
      <alignment horizontal="center" vertical="center"/>
    </xf>
    <xf numFmtId="0" fontId="18" fillId="37" borderId="0" xfId="0" applyFont="1" applyFill="1" applyAlignment="1">
      <alignment horizontal="center"/>
    </xf>
    <xf numFmtId="0" fontId="18" fillId="37" borderId="0" xfId="0" applyFont="1" applyFill="1" applyAlignment="1">
      <alignment horizontal="center" vertical="center"/>
    </xf>
    <xf numFmtId="0" fontId="18" fillId="37" borderId="20" xfId="0" applyFont="1" applyFill="1" applyBorder="1" applyAlignment="1">
      <alignment horizontal="center" vertical="center"/>
    </xf>
    <xf numFmtId="0" fontId="0" fillId="37" borderId="21" xfId="0" applyFill="1" applyBorder="1"/>
    <xf numFmtId="170" fontId="0" fillId="37" borderId="21" xfId="0" applyNumberFormat="1" applyFill="1" applyBorder="1" applyAlignment="1">
      <alignment horizontal="right"/>
    </xf>
    <xf numFmtId="10" fontId="0" fillId="37" borderId="0" xfId="0" applyNumberFormat="1" applyFill="1"/>
    <xf numFmtId="170" fontId="0" fillId="37" borderId="0" xfId="0" applyNumberFormat="1" applyFill="1" applyAlignment="1">
      <alignment horizontal="right"/>
    </xf>
    <xf numFmtId="0" fontId="32" fillId="36" borderId="0" xfId="0" applyFont="1" applyFill="1" applyAlignment="1">
      <alignment horizontal="center" vertical="center" wrapText="1"/>
    </xf>
    <xf numFmtId="0" fontId="32" fillId="39" borderId="0" xfId="0" applyFont="1" applyFill="1" applyAlignment="1">
      <alignment horizontal="center" vertical="center" wrapText="1"/>
    </xf>
    <xf numFmtId="0" fontId="33" fillId="38" borderId="0" xfId="0" applyFont="1" applyFill="1" applyAlignment="1">
      <alignment horizontal="center" vertical="center"/>
    </xf>
    <xf numFmtId="170" fontId="33" fillId="38" borderId="0" xfId="0" applyNumberFormat="1" applyFont="1" applyFill="1" applyAlignment="1">
      <alignment horizontal="center" vertical="center"/>
    </xf>
    <xf numFmtId="167" fontId="33" fillId="38" borderId="0" xfId="0" applyNumberFormat="1" applyFont="1" applyFill="1" applyAlignment="1">
      <alignment horizontal="center" vertical="center"/>
    </xf>
    <xf numFmtId="1" fontId="33" fillId="38" borderId="0" xfId="0" applyNumberFormat="1" applyFont="1" applyFill="1" applyAlignment="1">
      <alignment horizontal="center" vertical="center"/>
    </xf>
    <xf numFmtId="171" fontId="33" fillId="38" borderId="0" xfId="0" applyNumberFormat="1" applyFont="1" applyFill="1" applyAlignment="1">
      <alignment horizontal="center" vertical="center"/>
    </xf>
    <xf numFmtId="172" fontId="33" fillId="38" borderId="0" xfId="0" applyNumberFormat="1" applyFont="1" applyFill="1" applyAlignment="1">
      <alignment horizontal="center" vertical="center"/>
    </xf>
    <xf numFmtId="167" fontId="33" fillId="39" borderId="0" xfId="0" applyNumberFormat="1" applyFont="1" applyFill="1" applyAlignment="1">
      <alignment horizontal="center" vertical="center"/>
    </xf>
    <xf numFmtId="166" fontId="33" fillId="38" borderId="0" xfId="0" applyNumberFormat="1" applyFont="1" applyFill="1" applyAlignment="1">
      <alignment horizontal="center" vertical="center"/>
    </xf>
    <xf numFmtId="2" fontId="33" fillId="38" borderId="0" xfId="0" applyNumberFormat="1" applyFont="1" applyFill="1" applyAlignment="1">
      <alignment horizontal="center" vertical="center"/>
    </xf>
    <xf numFmtId="173" fontId="33" fillId="38" borderId="0" xfId="0" applyNumberFormat="1" applyFont="1" applyFill="1" applyAlignment="1">
      <alignment horizontal="center" vertical="center"/>
    </xf>
    <xf numFmtId="174" fontId="35" fillId="36" borderId="0" xfId="0" applyNumberFormat="1" applyFont="1" applyFill="1" applyAlignment="1">
      <alignment horizontal="left"/>
    </xf>
    <xf numFmtId="0" fontId="0" fillId="41" borderId="0" xfId="0" applyFill="1"/>
    <xf numFmtId="0" fontId="34" fillId="41" borderId="0" xfId="0" applyFont="1" applyFill="1" applyAlignment="1">
      <alignment horizontal="left"/>
    </xf>
    <xf numFmtId="0" fontId="20" fillId="41" borderId="0" xfId="0" applyFont="1" applyFill="1"/>
    <xf numFmtId="0" fontId="21" fillId="41" borderId="0" xfId="0" applyFont="1" applyFill="1" applyAlignment="1">
      <alignment horizontal="right"/>
    </xf>
    <xf numFmtId="168" fontId="21" fillId="41" borderId="0" xfId="0" applyNumberFormat="1" applyFont="1" applyFill="1" applyAlignment="1">
      <alignment horizontal="left"/>
    </xf>
    <xf numFmtId="0" fontId="19" fillId="37" borderId="0" xfId="0" applyFont="1" applyFill="1" applyAlignment="1">
      <alignment horizontal="center" vertical="center"/>
    </xf>
    <xf numFmtId="165" fontId="19" fillId="37" borderId="0" xfId="0" applyNumberFormat="1" applyFont="1" applyFill="1" applyAlignment="1">
      <alignment horizontal="center" vertical="center"/>
    </xf>
    <xf numFmtId="10" fontId="19" fillId="37" borderId="0" xfId="1" applyNumberFormat="1" applyFont="1" applyFill="1" applyAlignment="1" applyProtection="1">
      <alignment horizontal="center" vertical="center"/>
    </xf>
    <xf numFmtId="0" fontId="25" fillId="36" borderId="0" xfId="0" applyFont="1" applyFill="1"/>
    <xf numFmtId="0" fontId="20" fillId="33" borderId="0" xfId="0" applyFont="1" applyFill="1"/>
    <xf numFmtId="168" fontId="21" fillId="36" borderId="0" xfId="0" applyNumberFormat="1" applyFont="1" applyFill="1" applyAlignment="1">
      <alignment horizontal="right"/>
    </xf>
    <xf numFmtId="164" fontId="19" fillId="37" borderId="0" xfId="0" applyNumberFormat="1" applyFont="1" applyFill="1" applyAlignment="1">
      <alignment horizontal="center" vertical="center"/>
    </xf>
    <xf numFmtId="0" fontId="19" fillId="37" borderId="0" xfId="0" applyFont="1" applyFill="1" applyAlignment="1">
      <alignment horizontal="center" vertical="center" wrapText="1"/>
    </xf>
    <xf numFmtId="0" fontId="20" fillId="33" borderId="0" xfId="0" applyFont="1" applyFill="1" applyAlignment="1">
      <alignment horizontal="left"/>
    </xf>
    <xf numFmtId="0" fontId="27" fillId="36" borderId="0" xfId="0" applyFont="1" applyFill="1"/>
    <xf numFmtId="0" fontId="18" fillId="33" borderId="0" xfId="0" applyFont="1" applyFill="1"/>
    <xf numFmtId="174" fontId="35" fillId="40" borderId="0" xfId="0" applyNumberFormat="1" applyFont="1" applyFill="1" applyAlignment="1">
      <alignment horizontal="left" vertical="center"/>
    </xf>
    <xf numFmtId="0" fontId="18" fillId="40" borderId="0" xfId="0" applyFont="1" applyFill="1" applyAlignment="1">
      <alignment horizontal="right" vertic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7">
    <dxf>
      <font>
        <sz val="10"/>
      </font>
    </dxf>
    <dxf>
      <font>
        <sz val="10"/>
      </font>
    </dxf>
    <dxf>
      <font>
        <sz val="10"/>
      </font>
    </dxf>
    <dxf>
      <font>
        <sz val="10"/>
      </font>
    </dxf>
    <dxf>
      <font>
        <color theme="0" tint="-4.9989318521683403E-2"/>
      </font>
    </dxf>
    <dxf>
      <font>
        <color theme="0" tint="-4.9989318521683403E-2"/>
      </font>
    </dxf>
    <dxf>
      <font>
        <color theme="0" tint="-4.9989318521683403E-2"/>
      </font>
    </dxf>
    <dxf>
      <font>
        <b val="0"/>
        <i val="0"/>
        <strike val="0"/>
        <u val="none"/>
        <color theme="0" tint="-4.9989318521683403E-2"/>
      </font>
    </dxf>
    <dxf>
      <font>
        <sz val="10"/>
      </font>
    </dxf>
    <dxf>
      <font>
        <sz val="10"/>
      </font>
    </dxf>
    <dxf>
      <numFmt numFmtId="19" formatCode="m/d/yyyy"/>
    </dxf>
    <dxf>
      <font>
        <strike val="0"/>
        <outline val="0"/>
        <shadow val="0"/>
        <u val="none"/>
        <vertAlign val="baseline"/>
        <sz val="14"/>
        <name val="Calibri"/>
        <family val="2"/>
        <scheme val="minor"/>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9" formatCode="&quot;$&quot;\ #,##0.00"/>
      <fill>
        <patternFill patternType="solid">
          <fgColor indexed="64"/>
          <bgColor theme="0"/>
        </patternFill>
      </fill>
      <border diagonalUp="0" diagonalDown="0" outline="0">
        <left/>
        <right/>
        <top style="thin">
          <color theme="7"/>
        </top>
        <bottom/>
      </border>
    </dxf>
    <dxf>
      <font>
        <strike val="0"/>
        <outline val="0"/>
        <shadow val="0"/>
        <u val="none"/>
        <vertAlign val="baseline"/>
        <sz val="14"/>
        <name val="Calibri"/>
        <family val="2"/>
        <scheme val="minor"/>
      </font>
      <fill>
        <patternFill patternType="solid">
          <fgColor indexed="64"/>
          <bgColor theme="0"/>
        </patternFill>
      </fill>
    </dxf>
    <dxf>
      <font>
        <strike val="0"/>
        <outline val="0"/>
        <shadow val="0"/>
        <u val="none"/>
        <vertAlign val="baseline"/>
        <sz val="14"/>
        <name val="Calibri"/>
        <family val="2"/>
        <scheme val="minor"/>
      </font>
      <fill>
        <patternFill patternType="solid">
          <fgColor indexed="64"/>
          <bgColor theme="0"/>
        </patternFill>
      </fill>
    </dxf>
    <dxf>
      <font>
        <b val="0"/>
        <i val="0"/>
        <strike val="0"/>
        <condense val="0"/>
        <extend val="0"/>
        <outline val="0"/>
        <shadow val="0"/>
        <u val="none"/>
        <vertAlign val="baseline"/>
        <sz val="14"/>
        <color theme="1"/>
        <name val="Calibri"/>
        <family val="2"/>
        <scheme val="minor"/>
      </font>
      <fill>
        <patternFill patternType="solid">
          <fgColor indexed="64"/>
          <bgColor theme="0"/>
        </patternFill>
      </fill>
      <border diagonalUp="0" diagonalDown="0" outline="0">
        <left/>
        <right/>
        <top style="thin">
          <color theme="7"/>
        </top>
        <bottom/>
      </border>
    </dxf>
    <dxf>
      <font>
        <strike val="0"/>
        <outline val="0"/>
        <shadow val="0"/>
        <u val="none"/>
        <vertAlign val="baseline"/>
        <sz val="14"/>
        <name val="Calibri"/>
        <family val="2"/>
        <scheme val="minor"/>
      </font>
      <numFmt numFmtId="0" formatCode="General"/>
      <fill>
        <patternFill patternType="solid">
          <fgColor indexed="64"/>
          <bgColor theme="0"/>
        </patternFill>
      </fill>
      <border diagonalUp="0" diagonalDown="0" outline="0">
        <left/>
        <right/>
        <top style="thin">
          <color theme="7"/>
        </top>
        <bottom/>
      </border>
    </dxf>
    <dxf>
      <font>
        <strike val="0"/>
        <outline val="0"/>
        <shadow val="0"/>
        <u val="none"/>
        <vertAlign val="baseline"/>
        <sz val="14"/>
        <name val="Calibri"/>
        <family val="2"/>
        <scheme val="minor"/>
      </font>
      <numFmt numFmtId="0" formatCode="General"/>
      <fill>
        <patternFill patternType="solid">
          <fgColor indexed="64"/>
          <bgColor theme="0"/>
        </patternFill>
      </fill>
      <border diagonalUp="0" diagonalDown="0" outline="0">
        <left/>
        <right/>
        <top style="thin">
          <color theme="7"/>
        </top>
        <bottom/>
      </border>
    </dxf>
    <dxf>
      <border outline="0">
        <left style="thin">
          <color theme="7"/>
        </left>
        <right style="thin">
          <color theme="7"/>
        </right>
        <top style="thin">
          <color theme="7"/>
        </top>
        <bottom style="thin">
          <color theme="7"/>
        </bottom>
      </border>
    </dxf>
    <dxf>
      <font>
        <strike val="0"/>
        <outline val="0"/>
        <shadow val="0"/>
        <u val="none"/>
        <vertAlign val="baseline"/>
        <sz val="14"/>
        <name val="Calibri"/>
        <family val="2"/>
        <scheme val="minor"/>
      </font>
      <fill>
        <patternFill patternType="solid">
          <fgColor indexed="64"/>
          <bgColor theme="0"/>
        </patternFill>
      </fill>
    </dxf>
    <dxf>
      <font>
        <b/>
        <i val="0"/>
        <strike val="0"/>
        <condense val="0"/>
        <extend val="0"/>
        <outline val="0"/>
        <shadow val="0"/>
        <u val="none"/>
        <vertAlign val="baseline"/>
        <sz val="14"/>
        <color theme="0"/>
        <name val="Calibri"/>
        <family val="2"/>
        <scheme val="minor"/>
      </font>
      <fill>
        <patternFill patternType="solid">
          <fgColor theme="7"/>
          <bgColor theme="7"/>
        </patternFill>
      </fill>
    </dxf>
    <dxf>
      <font>
        <b/>
        <i val="0"/>
        <sz val="14"/>
        <color theme="2" tint="-0.749961851863155"/>
        <name val="Aptos Slab SemiBold"/>
        <family val="2"/>
      </font>
      <fill>
        <patternFill>
          <bgColor theme="0" tint="-4.9989318521683403E-2"/>
        </patternFill>
      </fill>
      <border diagonalUp="0" diagonalDown="0">
        <left/>
        <right/>
        <top/>
        <bottom/>
        <vertical/>
        <horizontal/>
      </border>
    </dxf>
    <dxf>
      <font>
        <color theme="0"/>
        <name val="Aptos Slab SemiBold"/>
        <family val="2"/>
      </font>
      <fill>
        <patternFill>
          <bgColor theme="0" tint="-4.9989318521683403E-2"/>
        </patternFill>
      </fill>
    </dxf>
    <dxf>
      <font>
        <b/>
        <i val="0"/>
        <sz val="14"/>
        <color theme="2" tint="-0.749961851863155"/>
      </font>
      <fill>
        <patternFill>
          <bgColor theme="0" tint="-4.9989318521683403E-2"/>
        </patternFill>
      </fill>
      <border diagonalUp="0" diagonalDown="0">
        <left/>
        <right/>
        <top/>
        <bottom/>
        <vertical/>
        <horizontal/>
      </border>
    </dxf>
    <dxf>
      <font>
        <color theme="0"/>
      </font>
      <fill>
        <patternFill>
          <bgColor theme="0" tint="-4.9989318521683403E-2"/>
        </patternFill>
      </fill>
    </dxf>
    <dxf>
      <font>
        <b/>
        <i val="0"/>
        <sz val="14"/>
        <color theme="2" tint="-0.749961851863155"/>
      </font>
      <fill>
        <patternFill>
          <bgColor theme="0" tint="-4.9989318521683403E-2"/>
        </patternFill>
      </fill>
      <border diagonalUp="0" diagonalDown="0">
        <left/>
        <right/>
        <top/>
        <bottom/>
        <vertical/>
        <horizontal/>
      </border>
    </dxf>
    <dxf>
      <font>
        <color theme="0"/>
      </font>
      <fill>
        <patternFill>
          <bgColor theme="0" tint="-4.9989318521683403E-2"/>
        </patternFill>
      </fill>
    </dxf>
    <dxf>
      <font>
        <b/>
        <i val="0"/>
        <sz val="14"/>
        <color theme="2" tint="-0.749961851863155"/>
      </font>
      <fill>
        <patternFill>
          <bgColor theme="0"/>
        </patternFill>
      </fill>
      <border diagonalUp="0" diagonalDown="0">
        <left/>
        <right/>
        <top/>
        <bottom/>
        <vertical/>
        <horizontal/>
      </border>
    </dxf>
    <dxf>
      <font>
        <color theme="0"/>
      </font>
      <fill>
        <patternFill>
          <bgColor theme="0" tint="-0.24994659260841701"/>
        </patternFill>
      </fill>
    </dxf>
    <dxf>
      <font>
        <b/>
        <i val="0"/>
        <sz val="14"/>
        <color theme="0"/>
      </font>
      <fill>
        <patternFill>
          <bgColor theme="0" tint="-0.34998626667073579"/>
        </patternFill>
      </fill>
      <border diagonalUp="0" diagonalDown="0">
        <left/>
        <right/>
        <top/>
        <bottom/>
        <vertical/>
        <horizontal/>
      </border>
    </dxf>
    <dxf>
      <font>
        <color theme="0"/>
      </font>
      <fill>
        <patternFill>
          <bgColor theme="0"/>
        </patternFill>
      </fill>
    </dxf>
    <dxf>
      <font>
        <b/>
        <i val="0"/>
        <sz val="14"/>
        <color theme="2" tint="-0.749961851863155"/>
      </font>
      <fill>
        <patternFill>
          <bgColor theme="0"/>
        </patternFill>
      </fill>
      <border diagonalUp="0" diagonalDown="0">
        <left/>
        <right/>
        <top/>
        <bottom/>
        <vertical/>
        <horizontal/>
      </border>
    </dxf>
    <dxf>
      <font>
        <color theme="0"/>
      </font>
      <fill>
        <patternFill>
          <bgColor theme="0"/>
        </patternFill>
      </fill>
    </dxf>
    <dxf>
      <font>
        <b/>
        <i val="0"/>
        <sz val="14"/>
        <color theme="2" tint="-0.749961851863155"/>
      </font>
      <fill>
        <patternFill>
          <bgColor theme="0"/>
        </patternFill>
      </fill>
      <border>
        <left style="thin">
          <color auto="1"/>
        </left>
        <right style="thin">
          <color auto="1"/>
        </right>
        <top style="thin">
          <color auto="1"/>
        </top>
        <bottom style="thin">
          <color auto="1"/>
        </bottom>
      </border>
    </dxf>
    <dxf>
      <font>
        <color theme="0"/>
      </font>
      <fill>
        <patternFill>
          <bgColor theme="0"/>
        </patternFill>
      </fill>
    </dxf>
    <dxf>
      <font>
        <b/>
        <i val="0"/>
        <color theme="0"/>
      </font>
      <fill>
        <patternFill>
          <bgColor rgb="FF0070C0"/>
        </patternFill>
      </fill>
    </dxf>
    <dxf>
      <font>
        <color theme="0"/>
      </font>
      <fill>
        <patternFill>
          <bgColor theme="4" tint="-0.24994659260841701"/>
        </patternFill>
      </fill>
    </dxf>
  </dxfs>
  <tableStyles count="9" defaultTableStyle="TableStyleMedium2" defaultPivotStyle="PivotStyleLight16">
    <tableStyle name="PivotTable Style 1" table="0" count="1" xr9:uid="{8BD145CA-3E69-4C80-817E-0FA74B69FEDB}">
      <tableStyleElement type="headerRow" dxfId="36"/>
    </tableStyle>
    <tableStyle name="PivotTable Style 2" table="0" count="1" xr9:uid="{37C1F20B-39AC-4432-B995-D239B2E647F3}">
      <tableStyleElement type="headerRow" dxfId="35"/>
    </tableStyle>
    <tableStyle name="Slicer Style 1" pivot="0" table="0" count="5" xr9:uid="{7DC907A9-6D26-46FB-8D6A-B7240BC9ACD6}">
      <tableStyleElement type="wholeTable" dxfId="34"/>
      <tableStyleElement type="headerRow" dxfId="33"/>
    </tableStyle>
    <tableStyle name="Slicer Style 1 2" pivot="0" table="0" count="5" xr9:uid="{E30F457D-0216-4D58-97FC-56015427478D}">
      <tableStyleElement type="wholeTable" dxfId="32"/>
      <tableStyleElement type="headerRow" dxfId="31"/>
    </tableStyle>
    <tableStyle name="Slicer Style 1 2 2" pivot="0" table="0" count="5" xr9:uid="{312572F9-6829-4CBC-84EE-42909ADB6F70}">
      <tableStyleElement type="wholeTable" dxfId="30"/>
      <tableStyleElement type="headerRow" dxfId="29"/>
    </tableStyle>
    <tableStyle name="Slicer Style 1 2 3" pivot="0" table="0" count="5" xr9:uid="{7884F07F-ACA5-418F-A526-8CC0404E1BAD}">
      <tableStyleElement type="wholeTable" dxfId="28"/>
      <tableStyleElement type="headerRow" dxfId="27"/>
    </tableStyle>
    <tableStyle name="Slicer Style 1 2 4" pivot="0" table="0" count="5" xr9:uid="{E184A636-64DC-4723-99DC-31C8FE85F1D6}">
      <tableStyleElement type="wholeTable" dxfId="26"/>
      <tableStyleElement type="headerRow" dxfId="25"/>
    </tableStyle>
    <tableStyle name="Slicer Style 1 2 4 2" pivot="0" table="0" count="5" xr9:uid="{981487D8-5E14-4C39-A436-58DD0AAE2A2D}">
      <tableStyleElement type="wholeTable" dxfId="24"/>
      <tableStyleElement type="headerRow" dxfId="23"/>
    </tableStyle>
    <tableStyle name="Slicer Style 1 2 4 2 2" pivot="0" table="0" count="10" xr9:uid="{E3B0B6B3-3362-4D77-ADF6-9F97E28DE868}">
      <tableStyleElement type="wholeTable" dxfId="22"/>
      <tableStyleElement type="headerRow" dxfId="21"/>
    </tableStyle>
  </tableStyles>
  <colors>
    <mruColors>
      <color rgb="FFFFFFFF"/>
    </mruColors>
  </colors>
  <extLst>
    <ext xmlns:x14="http://schemas.microsoft.com/office/spreadsheetml/2009/9/main" uri="{46F421CA-312F-682f-3DD2-61675219B42D}">
      <x14:dxfs count="26">
        <dxf>
          <font>
            <name val="Aptos Slab SemiBold"/>
            <family val="2"/>
          </font>
        </dxf>
        <dxf>
          <font>
            <name val="Aptos Slab SemiBold"/>
            <family val="2"/>
          </font>
        </dxf>
        <dxf>
          <font>
            <b/>
            <i val="0"/>
            <color theme="0"/>
            <name val="Aptos Slab SemiBold"/>
            <family val="2"/>
          </font>
          <fill>
            <patternFill>
              <bgColor rgb="FF002060"/>
            </patternFill>
          </fill>
        </dxf>
        <dxf>
          <font>
            <name val="Aptos Slab SemiBold"/>
            <family val="2"/>
          </font>
        </dxf>
        <dxf>
          <font>
            <name val="Aptos Slab SemiBold"/>
            <family val="2"/>
          </font>
        </dxf>
        <dxf>
          <font>
            <b/>
            <i val="0"/>
            <color theme="0"/>
            <name val="Aptos Slab SemiBold"/>
            <family val="2"/>
          </font>
          <fill>
            <patternFill>
              <bgColor theme="0" tint="-0.499984740745262"/>
            </patternFill>
          </fill>
        </dxf>
        <dxf>
          <font>
            <name val="Aptos Slab SemiBold"/>
            <family val="2"/>
          </font>
        </dxf>
        <dxf>
          <font>
            <color theme="1"/>
            <name val="Aptos Slab SemiBold"/>
            <family val="2"/>
          </font>
          <fill>
            <patternFill>
              <bgColor theme="3" tint="0.79998168889431442"/>
            </patternFill>
          </fill>
        </dxf>
        <dxf>
          <font>
            <b/>
            <i val="0"/>
            <color theme="0"/>
          </font>
          <fill>
            <patternFill>
              <bgColor rgb="FF002060"/>
            </patternFill>
          </fill>
        </dxf>
        <dxf>
          <font>
            <b/>
            <i val="0"/>
            <color theme="0"/>
          </font>
          <fill>
            <patternFill>
              <bgColor theme="0" tint="-0.499984740745262"/>
            </patternFill>
          </fill>
        </dxf>
        <dxf>
          <font>
            <color theme="1"/>
          </font>
          <fill>
            <patternFill>
              <bgColor theme="3" tint="0.79998168889431442"/>
            </patternFill>
          </fill>
        </dxf>
        <dxf>
          <font>
            <b/>
            <i val="0"/>
            <color theme="0"/>
          </font>
          <fill>
            <patternFill>
              <bgColor rgb="FF002060"/>
            </patternFill>
          </fill>
        </dxf>
        <dxf>
          <font>
            <b/>
            <i val="0"/>
            <color theme="0"/>
          </font>
          <fill>
            <patternFill>
              <bgColor theme="3" tint="0.39994506668294322"/>
            </patternFill>
          </fill>
        </dxf>
        <dxf>
          <font>
            <color theme="1"/>
          </font>
          <fill>
            <patternFill>
              <bgColor theme="3" tint="0.79998168889431442"/>
            </patternFill>
          </fill>
        </dxf>
        <dxf>
          <font>
            <b/>
            <i val="0"/>
            <color theme="0"/>
          </font>
          <fill>
            <patternFill>
              <bgColor rgb="FF002060"/>
            </patternFill>
          </fill>
        </dxf>
        <dxf>
          <font>
            <b/>
            <i val="0"/>
            <color theme="0"/>
          </font>
          <fill>
            <patternFill>
              <bgColor theme="3" tint="0.39994506668294322"/>
            </patternFill>
          </fill>
        </dxf>
        <dxf>
          <font>
            <color theme="1"/>
          </font>
          <fill>
            <patternFill>
              <bgColor theme="3" tint="0.79998168889431442"/>
            </patternFill>
          </fill>
        </dxf>
        <dxf>
          <font>
            <b/>
            <i val="0"/>
            <color theme="0"/>
          </font>
          <fill>
            <patternFill>
              <bgColor rgb="FF002060"/>
            </patternFill>
          </fill>
        </dxf>
        <dxf>
          <font>
            <b/>
            <i val="0"/>
            <color theme="0"/>
          </font>
          <fill>
            <patternFill>
              <bgColor theme="3" tint="0.39994506668294322"/>
            </patternFill>
          </fill>
        </dxf>
        <dxf>
          <font>
            <color theme="1"/>
          </font>
          <fill>
            <patternFill>
              <bgColor theme="3" tint="0.79998168889431442"/>
            </patternFill>
          </fill>
        </dxf>
        <dxf>
          <font>
            <b/>
            <i val="0"/>
            <color theme="0"/>
          </font>
          <fill>
            <patternFill>
              <bgColor rgb="FF002060"/>
            </patternFill>
          </fill>
        </dxf>
        <dxf>
          <font>
            <b/>
            <i val="0"/>
            <color theme="0"/>
          </font>
          <fill>
            <patternFill>
              <bgColor theme="3" tint="0.39994506668294322"/>
            </patternFill>
          </fill>
        </dxf>
        <dxf>
          <font>
            <color theme="1"/>
          </font>
          <fill>
            <patternFill>
              <bgColor theme="3" tint="0.79998168889431442"/>
            </patternFill>
          </fill>
        </dxf>
        <dxf>
          <font>
            <b/>
            <i val="0"/>
            <color theme="0"/>
          </font>
          <fill>
            <patternFill>
              <bgColor rgb="FF002060"/>
            </patternFill>
          </fill>
        </dxf>
        <dxf>
          <font>
            <b/>
            <i val="0"/>
            <color theme="0"/>
          </font>
          <fill>
            <patternFill>
              <bgColor theme="3" tint="0.39994506668294322"/>
            </patternFill>
          </fill>
        </dxf>
        <dxf>
          <font>
            <color theme="1"/>
          </font>
          <fill>
            <patternFill>
              <bgColor theme="3" tint="0.79998168889431442"/>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25"/>
            <x14:slicerStyleElement type="selectedItemWithData" dxfId="24"/>
            <x14:slicerStyleElement type="hoveredSelectedItemWithData" dxfId="23"/>
          </x14:slicerStyleElements>
        </x14:slicerStyle>
        <x14:slicerStyle name="Slicer Style 1 2">
          <x14:slicerStyleElements>
            <x14:slicerStyleElement type="unselectedItemWithData" dxfId="22"/>
            <x14:slicerStyleElement type="selectedItemWithData" dxfId="21"/>
            <x14:slicerStyleElement type="hoveredSelectedItemWithData" dxfId="20"/>
          </x14:slicerStyleElements>
        </x14:slicerStyle>
        <x14:slicerStyle name="Slicer Style 1 2 2">
          <x14:slicerStyleElements>
            <x14:slicerStyleElement type="unselectedItemWithData" dxfId="19"/>
            <x14:slicerStyleElement type="selectedItemWithData" dxfId="18"/>
            <x14:slicerStyleElement type="hoveredSelectedItemWithData" dxfId="17"/>
          </x14:slicerStyleElements>
        </x14:slicerStyle>
        <x14:slicerStyle name="Slicer Style 1 2 3">
          <x14:slicerStyleElements>
            <x14:slicerStyleElement type="unselectedItemWithData" dxfId="16"/>
            <x14:slicerStyleElement type="selectedItemWithData" dxfId="15"/>
            <x14:slicerStyleElement type="hoveredSelectedItemWithData" dxfId="14"/>
          </x14:slicerStyleElements>
        </x14:slicerStyle>
        <x14:slicerStyle name="Slicer Style 1 2 4">
          <x14:slicerStyleElements>
            <x14:slicerStyleElement type="unselectedItemWithData" dxfId="13"/>
            <x14:slicerStyleElement type="selectedItemWithData" dxfId="12"/>
            <x14:slicerStyleElement type="hoveredSelectedItemWithData" dxfId="11"/>
          </x14:slicerStyleElements>
        </x14:slicerStyle>
        <x14:slicerStyle name="Slicer Style 1 2 4 2">
          <x14:slicerStyleElements>
            <x14:slicerStyleElement type="unselectedItemWithData" dxfId="10"/>
            <x14:slicerStyleElement type="selectedItemWithData" dxfId="9"/>
            <x14:slicerStyleElement type="hoveredSelectedItemWithData" dxfId="8"/>
          </x14:slicerStyleElements>
        </x14:slicerStyle>
        <x14:slicerStyle name="Slicer Style 1 2 4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84" Type="http://schemas.openxmlformats.org/officeDocument/2006/relationships/customXml" Target="../customXml/item45.xml"/><Relationship Id="rId89" Type="http://schemas.openxmlformats.org/officeDocument/2006/relationships/customXml" Target="../customXml/item50.xml"/><Relationship Id="rId112" Type="http://schemas.openxmlformats.org/officeDocument/2006/relationships/customXml" Target="../customXml/item73.xml"/><Relationship Id="rId16" Type="http://schemas.openxmlformats.org/officeDocument/2006/relationships/pivotCacheDefinition" Target="pivotCache/pivotCacheDefinition4.xml"/><Relationship Id="rId107" Type="http://schemas.openxmlformats.org/officeDocument/2006/relationships/customXml" Target="../customXml/item68.xml"/><Relationship Id="rId11" Type="http://schemas.openxmlformats.org/officeDocument/2006/relationships/worksheet" Target="worksheets/sheet11.xml"/><Relationship Id="rId32" Type="http://schemas.microsoft.com/office/2007/relationships/slicerCache" Target="slicerCaches/slicerCache4.xml"/><Relationship Id="rId37" Type="http://schemas.openxmlformats.org/officeDocument/2006/relationships/sheetMetadata" Target="metadata.xml"/><Relationship Id="rId53" Type="http://schemas.openxmlformats.org/officeDocument/2006/relationships/customXml" Target="../customXml/item14.xml"/><Relationship Id="rId58" Type="http://schemas.openxmlformats.org/officeDocument/2006/relationships/customXml" Target="../customXml/item19.xml"/><Relationship Id="rId74" Type="http://schemas.openxmlformats.org/officeDocument/2006/relationships/customXml" Target="../customXml/item35.xml"/><Relationship Id="rId79" Type="http://schemas.openxmlformats.org/officeDocument/2006/relationships/customXml" Target="../customXml/item40.xml"/><Relationship Id="rId102" Type="http://schemas.openxmlformats.org/officeDocument/2006/relationships/customXml" Target="../customXml/item63.xml"/><Relationship Id="rId5" Type="http://schemas.openxmlformats.org/officeDocument/2006/relationships/worksheet" Target="worksheets/sheet5.xml"/><Relationship Id="rId90" Type="http://schemas.openxmlformats.org/officeDocument/2006/relationships/customXml" Target="../customXml/item51.xml"/><Relationship Id="rId95" Type="http://schemas.openxmlformats.org/officeDocument/2006/relationships/customXml" Target="../customXml/item56.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43" Type="http://schemas.openxmlformats.org/officeDocument/2006/relationships/customXml" Target="../customXml/item4.xml"/><Relationship Id="rId48" Type="http://schemas.openxmlformats.org/officeDocument/2006/relationships/customXml" Target="../customXml/item9.xml"/><Relationship Id="rId64" Type="http://schemas.openxmlformats.org/officeDocument/2006/relationships/customXml" Target="../customXml/item25.xml"/><Relationship Id="rId69" Type="http://schemas.openxmlformats.org/officeDocument/2006/relationships/customXml" Target="../customXml/item30.xml"/><Relationship Id="rId113" Type="http://schemas.openxmlformats.org/officeDocument/2006/relationships/customXml" Target="../customXml/item74.xml"/><Relationship Id="rId80" Type="http://schemas.openxmlformats.org/officeDocument/2006/relationships/customXml" Target="../customXml/item41.xml"/><Relationship Id="rId85" Type="http://schemas.openxmlformats.org/officeDocument/2006/relationships/customXml" Target="../customXml/item46.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33" Type="http://schemas.openxmlformats.org/officeDocument/2006/relationships/theme" Target="theme/theme1.xml"/><Relationship Id="rId38" Type="http://schemas.openxmlformats.org/officeDocument/2006/relationships/powerPivotData" Target="model/item.data"/><Relationship Id="rId59" Type="http://schemas.openxmlformats.org/officeDocument/2006/relationships/customXml" Target="../customXml/item20.xml"/><Relationship Id="rId103" Type="http://schemas.openxmlformats.org/officeDocument/2006/relationships/customXml" Target="../customXml/item64.xml"/><Relationship Id="rId108" Type="http://schemas.openxmlformats.org/officeDocument/2006/relationships/customXml" Target="../customXml/item69.xml"/><Relationship Id="rId54" Type="http://schemas.openxmlformats.org/officeDocument/2006/relationships/customXml" Target="../customXml/item15.xml"/><Relationship Id="rId70" Type="http://schemas.openxmlformats.org/officeDocument/2006/relationships/customXml" Target="../customXml/item31.xml"/><Relationship Id="rId75" Type="http://schemas.openxmlformats.org/officeDocument/2006/relationships/customXml" Target="../customXml/item36.xml"/><Relationship Id="rId91" Type="http://schemas.openxmlformats.org/officeDocument/2006/relationships/customXml" Target="../customXml/item52.xml"/><Relationship Id="rId96" Type="http://schemas.openxmlformats.org/officeDocument/2006/relationships/customXml" Target="../customXml/item5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6" Type="http://schemas.openxmlformats.org/officeDocument/2006/relationships/customXml" Target="../customXml/item67.xml"/><Relationship Id="rId114" Type="http://schemas.openxmlformats.org/officeDocument/2006/relationships/customXml" Target="../customXml/item75.xml"/><Relationship Id="rId10" Type="http://schemas.openxmlformats.org/officeDocument/2006/relationships/worksheet" Target="worksheets/sheet10.xml"/><Relationship Id="rId31" Type="http://schemas.microsoft.com/office/2007/relationships/slicerCache" Target="slicerCaches/slicerCache3.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78" Type="http://schemas.openxmlformats.org/officeDocument/2006/relationships/customXml" Target="../customXml/item39.xml"/><Relationship Id="rId81" Type="http://schemas.openxmlformats.org/officeDocument/2006/relationships/customXml" Target="../customXml/item42.xml"/><Relationship Id="rId86" Type="http://schemas.openxmlformats.org/officeDocument/2006/relationships/customXml" Target="../customXml/item47.xml"/><Relationship Id="rId94" Type="http://schemas.openxmlformats.org/officeDocument/2006/relationships/customXml" Target="../customXml/item55.xml"/><Relationship Id="rId99" Type="http://schemas.openxmlformats.org/officeDocument/2006/relationships/customXml" Target="../customXml/item60.xml"/><Relationship Id="rId101" Type="http://schemas.openxmlformats.org/officeDocument/2006/relationships/customXml" Target="../customXml/item6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alcChain" Target="calcChain.xml"/><Relationship Id="rId109" Type="http://schemas.openxmlformats.org/officeDocument/2006/relationships/customXml" Target="../customXml/item70.xml"/><Relationship Id="rId34" Type="http://schemas.openxmlformats.org/officeDocument/2006/relationships/connections" Target="connections.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97" Type="http://schemas.openxmlformats.org/officeDocument/2006/relationships/customXml" Target="../customXml/item58.xml"/><Relationship Id="rId104" Type="http://schemas.openxmlformats.org/officeDocument/2006/relationships/customXml" Target="../customXml/item65.xml"/><Relationship Id="rId7" Type="http://schemas.openxmlformats.org/officeDocument/2006/relationships/worksheet" Target="worksheets/sheet7.xml"/><Relationship Id="rId71" Type="http://schemas.openxmlformats.org/officeDocument/2006/relationships/customXml" Target="../customXml/item32.xml"/><Relationship Id="rId92" Type="http://schemas.openxmlformats.org/officeDocument/2006/relationships/customXml" Target="../customXml/item53.xml"/><Relationship Id="rId2" Type="http://schemas.openxmlformats.org/officeDocument/2006/relationships/worksheet" Target="worksheets/sheet2.xml"/><Relationship Id="rId29" Type="http://schemas.microsoft.com/office/2007/relationships/slicerCache" Target="slicerCaches/slicerCache1.xml"/><Relationship Id="rId24" Type="http://schemas.openxmlformats.org/officeDocument/2006/relationships/pivotCacheDefinition" Target="pivotCache/pivotCacheDefinition12.xml"/><Relationship Id="rId40" Type="http://schemas.openxmlformats.org/officeDocument/2006/relationships/customXml" Target="../customXml/item1.xml"/><Relationship Id="rId45" Type="http://schemas.openxmlformats.org/officeDocument/2006/relationships/customXml" Target="../customXml/item6.xml"/><Relationship Id="rId66" Type="http://schemas.openxmlformats.org/officeDocument/2006/relationships/customXml" Target="../customXml/item27.xml"/><Relationship Id="rId87" Type="http://schemas.openxmlformats.org/officeDocument/2006/relationships/customXml" Target="../customXml/item48.xml"/><Relationship Id="rId110" Type="http://schemas.openxmlformats.org/officeDocument/2006/relationships/customXml" Target="../customXml/item71.xml"/><Relationship Id="rId115" Type="http://schemas.openxmlformats.org/officeDocument/2006/relationships/customXml" Target="../customXml/item76.xml"/><Relationship Id="rId61" Type="http://schemas.openxmlformats.org/officeDocument/2006/relationships/customXml" Target="../customXml/item22.xml"/><Relationship Id="rId82" Type="http://schemas.openxmlformats.org/officeDocument/2006/relationships/customXml" Target="../customXml/item43.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30" Type="http://schemas.microsoft.com/office/2007/relationships/slicerCache" Target="slicerCaches/slicerCache2.xml"/><Relationship Id="rId35" Type="http://schemas.openxmlformats.org/officeDocument/2006/relationships/styles" Target="styles.xml"/><Relationship Id="rId56" Type="http://schemas.openxmlformats.org/officeDocument/2006/relationships/customXml" Target="../customXml/item17.xml"/><Relationship Id="rId77" Type="http://schemas.openxmlformats.org/officeDocument/2006/relationships/customXml" Target="../customXml/item38.xml"/><Relationship Id="rId100" Type="http://schemas.openxmlformats.org/officeDocument/2006/relationships/customXml" Target="../customXml/item61.xml"/><Relationship Id="rId105" Type="http://schemas.openxmlformats.org/officeDocument/2006/relationships/customXml" Target="../customXml/item66.xml"/><Relationship Id="rId8" Type="http://schemas.openxmlformats.org/officeDocument/2006/relationships/worksheet" Target="worksheets/sheet8.xml"/><Relationship Id="rId51" Type="http://schemas.openxmlformats.org/officeDocument/2006/relationships/customXml" Target="../customXml/item12.xml"/><Relationship Id="rId72" Type="http://schemas.openxmlformats.org/officeDocument/2006/relationships/customXml" Target="../customXml/item33.xml"/><Relationship Id="rId93" Type="http://schemas.openxmlformats.org/officeDocument/2006/relationships/customXml" Target="../customXml/item54.xml"/><Relationship Id="rId98" Type="http://schemas.openxmlformats.org/officeDocument/2006/relationships/customXml" Target="../customXml/item59.xml"/><Relationship Id="rId3" Type="http://schemas.openxmlformats.org/officeDocument/2006/relationships/worksheet" Target="worksheets/sheet3.xml"/><Relationship Id="rId25" Type="http://schemas.openxmlformats.org/officeDocument/2006/relationships/pivotCacheDefinition" Target="pivotCache/pivotCacheDefinition13.xml"/><Relationship Id="rId46" Type="http://schemas.openxmlformats.org/officeDocument/2006/relationships/customXml" Target="../customXml/item7.xml"/><Relationship Id="rId67" Type="http://schemas.openxmlformats.org/officeDocument/2006/relationships/customXml" Target="../customXml/item28.xml"/><Relationship Id="rId116" Type="http://schemas.openxmlformats.org/officeDocument/2006/relationships/customXml" Target="../customXml/item77.xml"/><Relationship Id="rId20" Type="http://schemas.openxmlformats.org/officeDocument/2006/relationships/pivotCacheDefinition" Target="pivotCache/pivotCacheDefinition8.xml"/><Relationship Id="rId41" Type="http://schemas.openxmlformats.org/officeDocument/2006/relationships/customXml" Target="../customXml/item2.xml"/><Relationship Id="rId62" Type="http://schemas.openxmlformats.org/officeDocument/2006/relationships/customXml" Target="../customXml/item23.xml"/><Relationship Id="rId83" Type="http://schemas.openxmlformats.org/officeDocument/2006/relationships/customXml" Target="../customXml/item44.xml"/><Relationship Id="rId88" Type="http://schemas.openxmlformats.org/officeDocument/2006/relationships/customXml" Target="../customXml/item49.xml"/><Relationship Id="rId111" Type="http://schemas.openxmlformats.org/officeDocument/2006/relationships/customXml" Target="../customXml/item7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[Sales_Inventory_BI_Project.xlsx]Pivot_Source!Net Sales by Date</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Monthly Net Sales Trend</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75000"/>
              </a:schemeClr>
            </a:solidFill>
            <a:round/>
          </a:ln>
          <a:effectLst/>
        </c:spPr>
        <c:marker>
          <c:symbol val="circle"/>
          <c:size val="5"/>
          <c:spPr>
            <a:solidFill>
              <a:schemeClr val="bg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Pivot_Source!$C$2</c:f>
              <c:strCache>
                <c:ptCount val="1"/>
                <c:pt idx="0">
                  <c:v>Total</c:v>
                </c:pt>
              </c:strCache>
            </c:strRef>
          </c:tx>
          <c:spPr>
            <a:ln w="28575" cap="rnd">
              <a:solidFill>
                <a:schemeClr val="accent6">
                  <a:lumMod val="75000"/>
                </a:schemeClr>
              </a:solidFill>
              <a:round/>
            </a:ln>
            <a:effectLst/>
          </c:spPr>
          <c:marker>
            <c:symbol val="circle"/>
            <c:size val="5"/>
            <c:spPr>
              <a:solidFill>
                <a:schemeClr val="bg1">
                  <a:lumMod val="50000"/>
                </a:schemeClr>
              </a:solidFill>
              <a:ln w="9525">
                <a:solidFill>
                  <a:schemeClr val="accent1"/>
                </a:solidFill>
              </a:ln>
              <a:effectLst/>
            </c:spPr>
          </c:marker>
          <c:cat>
            <c:strRef>
              <c:f>Pivot_Source!$B$3:$B$15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Pivot_Source!$C$3:$C$15</c:f>
              <c:numCache>
                <c:formatCode>\$#,##0;\(\$#,##0\);\$#,##0</c:formatCode>
                <c:ptCount val="12"/>
                <c:pt idx="0">
                  <c:v>14305.455999999996</c:v>
                </c:pt>
                <c:pt idx="1">
                  <c:v>11030.163000000002</c:v>
                </c:pt>
                <c:pt idx="2">
                  <c:v>13640.535999999998</c:v>
                </c:pt>
                <c:pt idx="3">
                  <c:v>12448.501700000003</c:v>
                </c:pt>
                <c:pt idx="4">
                  <c:v>12486.38160000001</c:v>
                </c:pt>
                <c:pt idx="5">
                  <c:v>12753.027600000001</c:v>
                </c:pt>
                <c:pt idx="6">
                  <c:v>11793.649099999997</c:v>
                </c:pt>
                <c:pt idx="7">
                  <c:v>12880.035999999998</c:v>
                </c:pt>
                <c:pt idx="8">
                  <c:v>11616.129199999998</c:v>
                </c:pt>
                <c:pt idx="9">
                  <c:v>11456.969999999992</c:v>
                </c:pt>
                <c:pt idx="10">
                  <c:v>11869.543599999995</c:v>
                </c:pt>
                <c:pt idx="11">
                  <c:v>12953.816600000015</c:v>
                </c:pt>
              </c:numCache>
            </c:numRef>
          </c:val>
          <c:smooth val="0"/>
          <c:extLst>
            <c:ext xmlns:c16="http://schemas.microsoft.com/office/drawing/2014/chart" uri="{C3380CC4-5D6E-409C-BE32-E72D297353CC}">
              <c16:uniqueId val="{00000000-A736-49C2-A4F4-3F913E92DC53}"/>
            </c:ext>
          </c:extLst>
        </c:ser>
        <c:dLbls>
          <c:showLegendKey val="0"/>
          <c:showVal val="0"/>
          <c:showCatName val="0"/>
          <c:showSerName val="0"/>
          <c:showPercent val="0"/>
          <c:showBubbleSize val="0"/>
        </c:dLbls>
        <c:marker val="1"/>
        <c:smooth val="0"/>
        <c:axId val="198968704"/>
        <c:axId val="198960064"/>
      </c:lineChart>
      <c:catAx>
        <c:axId val="198968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198960064"/>
        <c:crosses val="autoZero"/>
        <c:auto val="1"/>
        <c:lblAlgn val="ctr"/>
        <c:lblOffset val="100"/>
        <c:noMultiLvlLbl val="0"/>
      </c:catAx>
      <c:valAx>
        <c:axId val="198960064"/>
        <c:scaling>
          <c:orientation val="minMax"/>
        </c:scaling>
        <c:delete val="0"/>
        <c:axPos val="l"/>
        <c:majorGridlines>
          <c:spPr>
            <a:ln w="9525" cap="flat" cmpd="sng" algn="ctr">
              <a:solidFill>
                <a:schemeClr val="accent1">
                  <a:shade val="95000"/>
                  <a:satMod val="105000"/>
                  <a:alpha val="40000"/>
                </a:schemeClr>
              </a:solidFill>
              <a:prstDash val="solid"/>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198968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[Sales_Inventory_BI_Project.xlsx]Pivot_Source!Net Sales by Product</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Net Sales by Product Category</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Pivot_Source!$C$17</c:f>
              <c:strCache>
                <c:ptCount val="1"/>
                <c:pt idx="0">
                  <c:v>Total</c:v>
                </c:pt>
              </c:strCache>
            </c:strRef>
          </c:tx>
          <c:spPr>
            <a:solidFill>
              <a:schemeClr val="bg1">
                <a:lumMod val="50000"/>
              </a:schemeClr>
            </a:solidFill>
            <a:ln>
              <a:noFill/>
            </a:ln>
            <a:effectLst/>
          </c:spPr>
          <c:invertIfNegative val="0"/>
          <c:cat>
            <c:strRef>
              <c:f>Pivot_Source!$B$18:$B$28</c:f>
              <c:strCache>
                <c:ptCount val="10"/>
                <c:pt idx="0">
                  <c:v>Household</c:v>
                </c:pt>
                <c:pt idx="1">
                  <c:v>Cleaning</c:v>
                </c:pt>
                <c:pt idx="2">
                  <c:v>Personal Care</c:v>
                </c:pt>
                <c:pt idx="3">
                  <c:v>Frozen</c:v>
                </c:pt>
                <c:pt idx="4">
                  <c:v>Canned</c:v>
                </c:pt>
                <c:pt idx="5">
                  <c:v>Bakery</c:v>
                </c:pt>
                <c:pt idx="6">
                  <c:v>Dairy</c:v>
                </c:pt>
                <c:pt idx="7">
                  <c:v>Snacks</c:v>
                </c:pt>
                <c:pt idx="8">
                  <c:v>Grocery</c:v>
                </c:pt>
                <c:pt idx="9">
                  <c:v>Beverages</c:v>
                </c:pt>
              </c:strCache>
            </c:strRef>
          </c:cat>
          <c:val>
            <c:numRef>
              <c:f>Pivot_Source!$C$18:$C$28</c:f>
              <c:numCache>
                <c:formatCode>\$#,##0;\(\$#,##0\);\$#,##0</c:formatCode>
                <c:ptCount val="10"/>
                <c:pt idx="0">
                  <c:v>7876.0985000000019</c:v>
                </c:pt>
                <c:pt idx="1">
                  <c:v>8330.9464999999982</c:v>
                </c:pt>
                <c:pt idx="2">
                  <c:v>9052.8248000000003</c:v>
                </c:pt>
                <c:pt idx="3">
                  <c:v>11225.692199999992</c:v>
                </c:pt>
                <c:pt idx="4">
                  <c:v>11807.175199999994</c:v>
                </c:pt>
                <c:pt idx="5">
                  <c:v>13222.233900000007</c:v>
                </c:pt>
                <c:pt idx="6">
                  <c:v>15076.679499999993</c:v>
                </c:pt>
                <c:pt idx="7">
                  <c:v>20153.621499999976</c:v>
                </c:pt>
                <c:pt idx="8">
                  <c:v>20232.560099999995</c:v>
                </c:pt>
                <c:pt idx="9">
                  <c:v>32256.378200000057</c:v>
                </c:pt>
              </c:numCache>
            </c:numRef>
          </c:val>
          <c:extLst>
            <c:ext xmlns:c16="http://schemas.microsoft.com/office/drawing/2014/chart" uri="{C3380CC4-5D6E-409C-BE32-E72D297353CC}">
              <c16:uniqueId val="{00000000-F688-4A8F-8EBA-EC71DECE2443}"/>
            </c:ext>
          </c:extLst>
        </c:ser>
        <c:dLbls>
          <c:showLegendKey val="0"/>
          <c:showVal val="0"/>
          <c:showCatName val="0"/>
          <c:showSerName val="0"/>
          <c:showPercent val="0"/>
          <c:showBubbleSize val="0"/>
        </c:dLbls>
        <c:gapWidth val="150"/>
        <c:overlap val="100"/>
        <c:axId val="1222919152"/>
        <c:axId val="1222926352"/>
      </c:barChart>
      <c:catAx>
        <c:axId val="122291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1222926352"/>
        <c:crosses val="autoZero"/>
        <c:auto val="1"/>
        <c:lblAlgn val="ctr"/>
        <c:lblOffset val="100"/>
        <c:noMultiLvlLbl val="0"/>
      </c:catAx>
      <c:valAx>
        <c:axId val="1222926352"/>
        <c:scaling>
          <c:orientation val="minMax"/>
        </c:scaling>
        <c:delete val="0"/>
        <c:axPos val="b"/>
        <c:majorGridlines>
          <c:spPr>
            <a:ln w="9525" cap="flat" cmpd="sng" algn="ctr">
              <a:solidFill>
                <a:schemeClr val="accent1">
                  <a:shade val="95000"/>
                  <a:satMod val="105000"/>
                  <a:alpha val="40000"/>
                </a:schemeClr>
              </a:solidFill>
              <a:prstDash val="solid"/>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122291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[Sales_Inventory_BI_Project.xlsx]Pivot_Source!Net Sales by Region</c:name>
    <c:fmtId val="1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Net Sales by Region</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Pivot_Source!$F$2</c:f>
              <c:strCache>
                <c:ptCount val="1"/>
                <c:pt idx="0">
                  <c:v>Total</c:v>
                </c:pt>
              </c:strCache>
            </c:strRef>
          </c:tx>
          <c:spPr>
            <a:solidFill>
              <a:schemeClr val="bg1">
                <a:lumMod val="50000"/>
              </a:schemeClr>
            </a:solidFill>
            <a:ln>
              <a:noFill/>
            </a:ln>
            <a:effectLst/>
          </c:spPr>
          <c:invertIfNegative val="0"/>
          <c:cat>
            <c:strRef>
              <c:f>Pivot_Source!$E$3:$E$11</c:f>
              <c:strCache>
                <c:ptCount val="8"/>
                <c:pt idx="0">
                  <c:v>Shaki-Zagatala</c:v>
                </c:pt>
                <c:pt idx="1">
                  <c:v>Absheron</c:v>
                </c:pt>
                <c:pt idx="2">
                  <c:v>Aran</c:v>
                </c:pt>
                <c:pt idx="3">
                  <c:v>Ganja-Dashkasan</c:v>
                </c:pt>
                <c:pt idx="4">
                  <c:v>Guba-Khachmaz</c:v>
                </c:pt>
                <c:pt idx="5">
                  <c:v>Karabakh-East Zangezur</c:v>
                </c:pt>
                <c:pt idx="6">
                  <c:v>Lankaran-Astara</c:v>
                </c:pt>
                <c:pt idx="7">
                  <c:v>Nakhchivan</c:v>
                </c:pt>
              </c:strCache>
            </c:strRef>
          </c:cat>
          <c:val>
            <c:numRef>
              <c:f>Pivot_Source!$F$3:$F$11</c:f>
              <c:numCache>
                <c:formatCode>\$#,##0;\(\$#,##0\);\$#,##0</c:formatCode>
                <c:ptCount val="8"/>
                <c:pt idx="0">
                  <c:v>15542.516000000001</c:v>
                </c:pt>
                <c:pt idx="1">
                  <c:v>48856.081900000041</c:v>
                </c:pt>
                <c:pt idx="2">
                  <c:v>21384.483199999995</c:v>
                </c:pt>
                <c:pt idx="3">
                  <c:v>16151.496899999993</c:v>
                </c:pt>
                <c:pt idx="4">
                  <c:v>17675.946700000004</c:v>
                </c:pt>
                <c:pt idx="5">
                  <c:v>9579.1865999999936</c:v>
                </c:pt>
                <c:pt idx="6">
                  <c:v>13977.534000000001</c:v>
                </c:pt>
                <c:pt idx="7">
                  <c:v>6066.9651000000003</c:v>
                </c:pt>
              </c:numCache>
            </c:numRef>
          </c:val>
          <c:extLst>
            <c:ext xmlns:c16="http://schemas.microsoft.com/office/drawing/2014/chart" uri="{C3380CC4-5D6E-409C-BE32-E72D297353CC}">
              <c16:uniqueId val="{00000000-DDA6-4A85-916B-D99B9D70C121}"/>
            </c:ext>
          </c:extLst>
        </c:ser>
        <c:dLbls>
          <c:showLegendKey val="0"/>
          <c:showVal val="0"/>
          <c:showCatName val="0"/>
          <c:showSerName val="0"/>
          <c:showPercent val="0"/>
          <c:showBubbleSize val="0"/>
        </c:dLbls>
        <c:gapWidth val="150"/>
        <c:overlap val="100"/>
        <c:axId val="923360687"/>
        <c:axId val="923362127"/>
      </c:barChart>
      <c:catAx>
        <c:axId val="92336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923362127"/>
        <c:crosses val="autoZero"/>
        <c:auto val="1"/>
        <c:lblAlgn val="ctr"/>
        <c:lblOffset val="100"/>
        <c:noMultiLvlLbl val="0"/>
      </c:catAx>
      <c:valAx>
        <c:axId val="923362127"/>
        <c:scaling>
          <c:orientation val="minMax"/>
        </c:scaling>
        <c:delete val="0"/>
        <c:axPos val="b"/>
        <c:majorGridlines>
          <c:spPr>
            <a:ln w="9525" cap="flat" cmpd="sng" algn="ctr">
              <a:solidFill>
                <a:schemeClr val="accent1">
                  <a:shade val="95000"/>
                  <a:satMod val="105000"/>
                  <a:alpha val="40000"/>
                </a:schemeClr>
              </a:solidFill>
              <a:prstDash val="solid"/>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92336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[Sales_Inventory_BI_Project.xlsx]Pivot_Source!PivotTable1</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Net Sales by Salesperson</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7825896762905"/>
          <c:y val="0.17166263575140334"/>
          <c:w val="0.82744685039370081"/>
          <c:h val="0.69599187468106061"/>
        </c:manualLayout>
      </c:layout>
      <c:barChart>
        <c:barDir val="bar"/>
        <c:grouping val="clustered"/>
        <c:varyColors val="0"/>
        <c:ser>
          <c:idx val="0"/>
          <c:order val="0"/>
          <c:tx>
            <c:strRef>
              <c:f>Pivot_Source!$F$13</c:f>
              <c:strCache>
                <c:ptCount val="1"/>
                <c:pt idx="0">
                  <c:v>Total</c:v>
                </c:pt>
              </c:strCache>
            </c:strRef>
          </c:tx>
          <c:spPr>
            <a:solidFill>
              <a:schemeClr val="bg1">
                <a:lumMod val="50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Pivot_Source!$E$14:$E$22</c:f>
              <c:strCache>
                <c:ptCount val="8"/>
                <c:pt idx="0">
                  <c:v>Leyla</c:v>
                </c:pt>
                <c:pt idx="1">
                  <c:v>Elvin</c:v>
                </c:pt>
                <c:pt idx="2">
                  <c:v>Sabina</c:v>
                </c:pt>
                <c:pt idx="3">
                  <c:v>Nigar</c:v>
                </c:pt>
                <c:pt idx="4">
                  <c:v>Murad</c:v>
                </c:pt>
                <c:pt idx="5">
                  <c:v>Kamran</c:v>
                </c:pt>
                <c:pt idx="6">
                  <c:v>Aysel</c:v>
                </c:pt>
                <c:pt idx="7">
                  <c:v>Rauf</c:v>
                </c:pt>
              </c:strCache>
            </c:strRef>
          </c:cat>
          <c:val>
            <c:numRef>
              <c:f>Pivot_Source!$F$14:$F$22</c:f>
              <c:numCache>
                <c:formatCode>\$#,##0;\(\$#,##0\);\$#,##0</c:formatCode>
                <c:ptCount val="8"/>
                <c:pt idx="0">
                  <c:v>16744.195600000006</c:v>
                </c:pt>
                <c:pt idx="1">
                  <c:v>17368.823600000014</c:v>
                </c:pt>
                <c:pt idx="2">
                  <c:v>17567.313399999995</c:v>
                </c:pt>
                <c:pt idx="3">
                  <c:v>18460.361600000007</c:v>
                </c:pt>
                <c:pt idx="4">
                  <c:v>19266.411600000014</c:v>
                </c:pt>
                <c:pt idx="5">
                  <c:v>19611.071799999983</c:v>
                </c:pt>
                <c:pt idx="6">
                  <c:v>20065.857600000021</c:v>
                </c:pt>
                <c:pt idx="7">
                  <c:v>20150.175199999991</c:v>
                </c:pt>
              </c:numCache>
            </c:numRef>
          </c:val>
          <c:extLst>
            <c:ext xmlns:c16="http://schemas.microsoft.com/office/drawing/2014/chart" uri="{C3380CC4-5D6E-409C-BE32-E72D297353CC}">
              <c16:uniqueId val="{00000000-2377-4121-954B-2F96062EB870}"/>
            </c:ext>
          </c:extLst>
        </c:ser>
        <c:dLbls>
          <c:showLegendKey val="0"/>
          <c:showVal val="0"/>
          <c:showCatName val="0"/>
          <c:showSerName val="0"/>
          <c:showPercent val="0"/>
          <c:showBubbleSize val="0"/>
        </c:dLbls>
        <c:gapWidth val="182"/>
        <c:axId val="942769679"/>
        <c:axId val="942772079"/>
      </c:barChart>
      <c:catAx>
        <c:axId val="9427696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942772079"/>
        <c:crosses val="autoZero"/>
        <c:auto val="1"/>
        <c:lblAlgn val="ctr"/>
        <c:lblOffset val="100"/>
        <c:noMultiLvlLbl val="0"/>
      </c:catAx>
      <c:valAx>
        <c:axId val="942772079"/>
        <c:scaling>
          <c:orientation val="minMax"/>
        </c:scaling>
        <c:delete val="1"/>
        <c:axPos val="b"/>
        <c:majorGridlines>
          <c:spPr>
            <a:ln w="9525" cap="flat" cmpd="sng" algn="ctr">
              <a:solidFill>
                <a:schemeClr val="accent1">
                  <a:shade val="95000"/>
                  <a:satMod val="105000"/>
                  <a:alpha val="40000"/>
                </a:schemeClr>
              </a:solidFill>
              <a:prstDash val="solid"/>
              <a:round/>
            </a:ln>
            <a:effectLst/>
          </c:spPr>
        </c:majorGridlines>
        <c:numFmt formatCode="0,&quot; K&quot;" sourceLinked="0"/>
        <c:majorTickMark val="out"/>
        <c:minorTickMark val="none"/>
        <c:tickLblPos val="nextTo"/>
        <c:crossAx val="94276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[Sales_Inventory_BI_Project.xlsx]Pivot_Source!PivotTable2</c:name>
    <c:fmtId val="4"/>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Current Stock Value by Category</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Pivot_Source!$C$30</c:f>
              <c:strCache>
                <c:ptCount val="1"/>
                <c:pt idx="0">
                  <c:v>Total</c:v>
                </c:pt>
              </c:strCache>
            </c:strRef>
          </c:tx>
          <c:spPr>
            <a:solidFill>
              <a:schemeClr val="accent1"/>
            </a:solidFill>
            <a:ln>
              <a:noFill/>
            </a:ln>
            <a:effectLst/>
          </c:spPr>
          <c:invertIfNegative val="0"/>
          <c:cat>
            <c:strRef>
              <c:f>Pivot_Source!$B$31:$B$41</c:f>
              <c:strCache>
                <c:ptCount val="10"/>
                <c:pt idx="0">
                  <c:v>Bakery</c:v>
                </c:pt>
                <c:pt idx="1">
                  <c:v>Personal Care</c:v>
                </c:pt>
                <c:pt idx="2">
                  <c:v>Canned</c:v>
                </c:pt>
                <c:pt idx="3">
                  <c:v>Household</c:v>
                </c:pt>
                <c:pt idx="4">
                  <c:v>Frozen</c:v>
                </c:pt>
                <c:pt idx="5">
                  <c:v>Cleaning</c:v>
                </c:pt>
                <c:pt idx="6">
                  <c:v>Dairy</c:v>
                </c:pt>
                <c:pt idx="7">
                  <c:v>Snacks</c:v>
                </c:pt>
                <c:pt idx="8">
                  <c:v>Grocery</c:v>
                </c:pt>
                <c:pt idx="9">
                  <c:v>Beverages</c:v>
                </c:pt>
              </c:strCache>
            </c:strRef>
          </c:cat>
          <c:val>
            <c:numRef>
              <c:f>Pivot_Source!$C$31:$C$41</c:f>
              <c:numCache>
                <c:formatCode>\$#,##0;\(\$#,##0\);\$#,##0</c:formatCode>
                <c:ptCount val="10"/>
                <c:pt idx="0">
                  <c:v>12334.3</c:v>
                </c:pt>
                <c:pt idx="1">
                  <c:v>14749.8</c:v>
                </c:pt>
                <c:pt idx="2">
                  <c:v>15447.76</c:v>
                </c:pt>
                <c:pt idx="3">
                  <c:v>15959.199999999999</c:v>
                </c:pt>
                <c:pt idx="4">
                  <c:v>19411.090000000004</c:v>
                </c:pt>
                <c:pt idx="5">
                  <c:v>19837.990000000002</c:v>
                </c:pt>
                <c:pt idx="6">
                  <c:v>20704.070000000007</c:v>
                </c:pt>
                <c:pt idx="7">
                  <c:v>27469.31</c:v>
                </c:pt>
                <c:pt idx="8">
                  <c:v>34471.989999999991</c:v>
                </c:pt>
                <c:pt idx="9">
                  <c:v>43568</c:v>
                </c:pt>
              </c:numCache>
            </c:numRef>
          </c:val>
          <c:extLst>
            <c:ext xmlns:c16="http://schemas.microsoft.com/office/drawing/2014/chart" uri="{C3380CC4-5D6E-409C-BE32-E72D297353CC}">
              <c16:uniqueId val="{00000000-1A4A-466E-8C87-2BF3FA6EFA48}"/>
            </c:ext>
          </c:extLst>
        </c:ser>
        <c:dLbls>
          <c:showLegendKey val="0"/>
          <c:showVal val="0"/>
          <c:showCatName val="0"/>
          <c:showSerName val="0"/>
          <c:showPercent val="0"/>
          <c:showBubbleSize val="0"/>
        </c:dLbls>
        <c:gapWidth val="182"/>
        <c:axId val="1703036896"/>
        <c:axId val="1703027296"/>
      </c:barChart>
      <c:catAx>
        <c:axId val="170303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1703027296"/>
        <c:crosses val="autoZero"/>
        <c:auto val="1"/>
        <c:lblAlgn val="ctr"/>
        <c:lblOffset val="100"/>
        <c:noMultiLvlLbl val="0"/>
      </c:catAx>
      <c:valAx>
        <c:axId val="1703027296"/>
        <c:scaling>
          <c:orientation val="minMax"/>
        </c:scaling>
        <c:delete val="0"/>
        <c:axPos val="b"/>
        <c:majorGridlines>
          <c:spPr>
            <a:ln w="9525" cap="flat" cmpd="sng" algn="ctr">
              <a:solidFill>
                <a:schemeClr val="accent1">
                  <a:shade val="95000"/>
                  <a:satMod val="105000"/>
                  <a:alpha val="40000"/>
                </a:schemeClr>
              </a:solidFill>
              <a:prstDash val="solid"/>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1703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[Sales_Inventory_BI_Project.xlsx]Pivot_Source!PivotTable3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30145136471364"/>
          <c:y val="0.14351851851851852"/>
          <c:w val="0.45186090102613674"/>
          <c:h val="0.73492271799358411"/>
        </c:manualLayout>
      </c:layout>
      <c:barChart>
        <c:barDir val="bar"/>
        <c:grouping val="clustered"/>
        <c:varyColors val="0"/>
        <c:ser>
          <c:idx val="0"/>
          <c:order val="0"/>
          <c:tx>
            <c:strRef>
              <c:f>Pivot_Source!$I$15</c:f>
              <c:strCache>
                <c:ptCount val="1"/>
                <c:pt idx="0">
                  <c:v>Stock In Qty</c:v>
                </c:pt>
              </c:strCache>
            </c:strRef>
          </c:tx>
          <c:spPr>
            <a:solidFill>
              <a:schemeClr val="accent1"/>
            </a:solidFill>
            <a:ln>
              <a:noFill/>
            </a:ln>
            <a:effectLst/>
          </c:spPr>
          <c:invertIfNegative val="0"/>
          <c:cat>
            <c:strRef>
              <c:f>Pivot_Source!$H$16:$H$26</c:f>
              <c:strCache>
                <c:ptCount val="10"/>
                <c:pt idx="0">
                  <c:v>Frozen</c:v>
                </c:pt>
                <c:pt idx="1">
                  <c:v>Cleaning</c:v>
                </c:pt>
                <c:pt idx="2">
                  <c:v>Personal Care</c:v>
                </c:pt>
                <c:pt idx="3">
                  <c:v>Canned</c:v>
                </c:pt>
                <c:pt idx="4">
                  <c:v>Dairy</c:v>
                </c:pt>
                <c:pt idx="5">
                  <c:v>Household</c:v>
                </c:pt>
                <c:pt idx="6">
                  <c:v>Grocery</c:v>
                </c:pt>
                <c:pt idx="7">
                  <c:v>Bakery</c:v>
                </c:pt>
                <c:pt idx="8">
                  <c:v>Snacks</c:v>
                </c:pt>
                <c:pt idx="9">
                  <c:v>Beverages</c:v>
                </c:pt>
              </c:strCache>
            </c:strRef>
          </c:cat>
          <c:val>
            <c:numRef>
              <c:f>Pivot_Source!$I$16:$I$26</c:f>
              <c:numCache>
                <c:formatCode>0</c:formatCode>
                <c:ptCount val="10"/>
                <c:pt idx="0">
                  <c:v>5584</c:v>
                </c:pt>
                <c:pt idx="1">
                  <c:v>6697</c:v>
                </c:pt>
                <c:pt idx="2">
                  <c:v>6808</c:v>
                </c:pt>
                <c:pt idx="3">
                  <c:v>6953</c:v>
                </c:pt>
                <c:pt idx="4">
                  <c:v>11651</c:v>
                </c:pt>
                <c:pt idx="5">
                  <c:v>11748</c:v>
                </c:pt>
                <c:pt idx="6">
                  <c:v>13007</c:v>
                </c:pt>
                <c:pt idx="7">
                  <c:v>16611</c:v>
                </c:pt>
                <c:pt idx="8">
                  <c:v>20127</c:v>
                </c:pt>
                <c:pt idx="9">
                  <c:v>32117</c:v>
                </c:pt>
              </c:numCache>
            </c:numRef>
          </c:val>
          <c:extLst>
            <c:ext xmlns:c16="http://schemas.microsoft.com/office/drawing/2014/chart" uri="{C3380CC4-5D6E-409C-BE32-E72D297353CC}">
              <c16:uniqueId val="{00000000-129F-458E-97B6-1D70B4F664E5}"/>
            </c:ext>
          </c:extLst>
        </c:ser>
        <c:ser>
          <c:idx val="1"/>
          <c:order val="1"/>
          <c:tx>
            <c:strRef>
              <c:f>Pivot_Source!$J$15</c:f>
              <c:strCache>
                <c:ptCount val="1"/>
                <c:pt idx="0">
                  <c:v>Stock Out Qty</c:v>
                </c:pt>
              </c:strCache>
            </c:strRef>
          </c:tx>
          <c:spPr>
            <a:solidFill>
              <a:schemeClr val="accent2"/>
            </a:solidFill>
            <a:ln>
              <a:noFill/>
            </a:ln>
            <a:effectLst/>
          </c:spPr>
          <c:invertIfNegative val="0"/>
          <c:cat>
            <c:strRef>
              <c:f>Pivot_Source!$H$16:$H$26</c:f>
              <c:strCache>
                <c:ptCount val="10"/>
                <c:pt idx="0">
                  <c:v>Frozen</c:v>
                </c:pt>
                <c:pt idx="1">
                  <c:v>Cleaning</c:v>
                </c:pt>
                <c:pt idx="2">
                  <c:v>Personal Care</c:v>
                </c:pt>
                <c:pt idx="3">
                  <c:v>Canned</c:v>
                </c:pt>
                <c:pt idx="4">
                  <c:v>Dairy</c:v>
                </c:pt>
                <c:pt idx="5">
                  <c:v>Household</c:v>
                </c:pt>
                <c:pt idx="6">
                  <c:v>Grocery</c:v>
                </c:pt>
                <c:pt idx="7">
                  <c:v>Bakery</c:v>
                </c:pt>
                <c:pt idx="8">
                  <c:v>Snacks</c:v>
                </c:pt>
                <c:pt idx="9">
                  <c:v>Beverages</c:v>
                </c:pt>
              </c:strCache>
            </c:strRef>
          </c:cat>
          <c:val>
            <c:numRef>
              <c:f>Pivot_Source!$J$16:$J$26</c:f>
              <c:numCache>
                <c:formatCode>0</c:formatCode>
                <c:ptCount val="10"/>
                <c:pt idx="0">
                  <c:v>497</c:v>
                </c:pt>
                <c:pt idx="1">
                  <c:v>522</c:v>
                </c:pt>
                <c:pt idx="2">
                  <c:v>657</c:v>
                </c:pt>
                <c:pt idx="3">
                  <c:v>1002</c:v>
                </c:pt>
                <c:pt idx="4">
                  <c:v>1578</c:v>
                </c:pt>
                <c:pt idx="5">
                  <c:v>1222</c:v>
                </c:pt>
                <c:pt idx="6">
                  <c:v>1626</c:v>
                </c:pt>
                <c:pt idx="7">
                  <c:v>3299</c:v>
                </c:pt>
                <c:pt idx="8">
                  <c:v>3166</c:v>
                </c:pt>
                <c:pt idx="9">
                  <c:v>4316</c:v>
                </c:pt>
              </c:numCache>
            </c:numRef>
          </c:val>
          <c:extLst>
            <c:ext xmlns:c16="http://schemas.microsoft.com/office/drawing/2014/chart" uri="{C3380CC4-5D6E-409C-BE32-E72D297353CC}">
              <c16:uniqueId val="{00000001-129F-458E-97B6-1D70B4F664E5}"/>
            </c:ext>
          </c:extLst>
        </c:ser>
        <c:dLbls>
          <c:showLegendKey val="0"/>
          <c:showVal val="0"/>
          <c:showCatName val="0"/>
          <c:showSerName val="0"/>
          <c:showPercent val="0"/>
          <c:showBubbleSize val="0"/>
        </c:dLbls>
        <c:gapWidth val="182"/>
        <c:axId val="676748336"/>
        <c:axId val="676767536"/>
      </c:barChart>
      <c:catAx>
        <c:axId val="6767483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676767536"/>
        <c:crosses val="autoZero"/>
        <c:auto val="1"/>
        <c:lblAlgn val="ctr"/>
        <c:lblOffset val="100"/>
        <c:noMultiLvlLbl val="0"/>
      </c:catAx>
      <c:valAx>
        <c:axId val="676767536"/>
        <c:scaling>
          <c:orientation val="minMax"/>
        </c:scaling>
        <c:delete val="0"/>
        <c:axPos val="b"/>
        <c:majorGridlines>
          <c:spPr>
            <a:ln w="9525" cap="flat" cmpd="sng" algn="ctr">
              <a:solidFill>
                <a:schemeClr val="accent1">
                  <a:shade val="95000"/>
                  <a:satMod val="105000"/>
                  <a:alpha val="40000"/>
                </a:schemeClr>
              </a:solidFill>
              <a:prstDash val="solid"/>
              <a:round/>
            </a:ln>
            <a:effectLst/>
          </c:spPr>
        </c:majorGridlines>
        <c:title>
          <c:tx>
            <c:rich>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a:t>Stock In vs Stock Out by Category</a:t>
                </a:r>
              </a:p>
            </c:rich>
          </c:tx>
          <c:layout>
            <c:manualLayout>
              <c:xMode val="edge"/>
              <c:yMode val="edge"/>
              <c:x val="0.18617467250639394"/>
              <c:y val="2.6828521434820646E-2"/>
            </c:manualLayout>
          </c:layout>
          <c:overlay val="0"/>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676748336"/>
        <c:crosses val="autoZero"/>
        <c:crossBetween val="between"/>
      </c:valAx>
      <c:spPr>
        <a:noFill/>
        <a:ln>
          <a:noFill/>
        </a:ln>
        <a:effectLst/>
      </c:spPr>
    </c:plotArea>
    <c:legend>
      <c:legendPos val="r"/>
      <c:layout>
        <c:manualLayout>
          <c:xMode val="edge"/>
          <c:yMode val="edge"/>
          <c:x val="0.71996660836765625"/>
          <c:y val="0.39525963708113204"/>
          <c:w val="0.2800333916323437"/>
          <c:h val="0.21903738116263924"/>
        </c:manualLayout>
      </c:layout>
      <c:overlay val="0"/>
      <c:spPr>
        <a:noFill/>
        <a:ln>
          <a:noFill/>
        </a:ln>
        <a:effectLst/>
      </c:spPr>
      <c:txPr>
        <a:bodyPr rot="0" spcFirstLastPara="1" vertOverflow="ellipsis" vert="horz" wrap="square" anchor="ctr" anchorCtr="1"/>
        <a:lstStyle/>
        <a:p>
          <a:pPr>
            <a:defRPr lang="en-US"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[Sales_Inventory_BI_Project.xlsx]Pivot_Source!PivotTable7</c:name>
    <c:fmtId val="2"/>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cap="none" spc="0" baseline="0">
                <a:ln w="0"/>
                <a:solidFill>
                  <a:schemeClr val="tx1"/>
                </a:solidFill>
                <a:effectLst>
                  <a:outerShdw blurRad="38100" dist="19050" dir="2700000" algn="tl" rotWithShape="0">
                    <a:schemeClr val="dk1">
                      <a:alpha val="40000"/>
                    </a:schemeClr>
                  </a:outerShdw>
                </a:effectLst>
              </a:rPr>
              <a:t>Sales vs Margin by Category</a:t>
            </a:r>
            <a:endParaRPr lang="en-US"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Pivot_Source!$C$43</c:f>
              <c:strCache>
                <c:ptCount val="1"/>
                <c:pt idx="0">
                  <c:v>Net Sales</c:v>
                </c:pt>
              </c:strCache>
            </c:strRef>
          </c:tx>
          <c:spPr>
            <a:solidFill>
              <a:schemeClr val="accent1"/>
            </a:solidFill>
            <a:ln>
              <a:noFill/>
            </a:ln>
            <a:effectLst/>
          </c:spPr>
          <c:invertIfNegative val="0"/>
          <c:cat>
            <c:strRef>
              <c:f>Pivot_Source!$B$44:$B$54</c:f>
              <c:strCache>
                <c:ptCount val="10"/>
                <c:pt idx="0">
                  <c:v>Bakery</c:v>
                </c:pt>
                <c:pt idx="1">
                  <c:v>Beverages</c:v>
                </c:pt>
                <c:pt idx="2">
                  <c:v>Canned</c:v>
                </c:pt>
                <c:pt idx="3">
                  <c:v>Cleaning</c:v>
                </c:pt>
                <c:pt idx="4">
                  <c:v>Dairy</c:v>
                </c:pt>
                <c:pt idx="5">
                  <c:v>Frozen</c:v>
                </c:pt>
                <c:pt idx="6">
                  <c:v>Grocery</c:v>
                </c:pt>
                <c:pt idx="7">
                  <c:v>Household</c:v>
                </c:pt>
                <c:pt idx="8">
                  <c:v>Personal Care</c:v>
                </c:pt>
                <c:pt idx="9">
                  <c:v>Snacks</c:v>
                </c:pt>
              </c:strCache>
            </c:strRef>
          </c:cat>
          <c:val>
            <c:numRef>
              <c:f>Pivot_Source!$C$44:$C$54</c:f>
              <c:numCache>
                <c:formatCode>\$#,##0;\(\$#,##0\);\$#,##0</c:formatCode>
                <c:ptCount val="10"/>
                <c:pt idx="0">
                  <c:v>13222.233900000007</c:v>
                </c:pt>
                <c:pt idx="1">
                  <c:v>32256.378200000057</c:v>
                </c:pt>
                <c:pt idx="2">
                  <c:v>11807.175199999994</c:v>
                </c:pt>
                <c:pt idx="3">
                  <c:v>8330.9464999999982</c:v>
                </c:pt>
                <c:pt idx="4">
                  <c:v>15076.679499999993</c:v>
                </c:pt>
                <c:pt idx="5">
                  <c:v>11225.692199999992</c:v>
                </c:pt>
                <c:pt idx="6">
                  <c:v>20232.560099999995</c:v>
                </c:pt>
                <c:pt idx="7">
                  <c:v>7876.0985000000019</c:v>
                </c:pt>
                <c:pt idx="8">
                  <c:v>9052.8248000000003</c:v>
                </c:pt>
                <c:pt idx="9">
                  <c:v>20153.621499999976</c:v>
                </c:pt>
              </c:numCache>
            </c:numRef>
          </c:val>
          <c:extLst>
            <c:ext xmlns:c16="http://schemas.microsoft.com/office/drawing/2014/chart" uri="{C3380CC4-5D6E-409C-BE32-E72D297353CC}">
              <c16:uniqueId val="{00000000-FB4C-4C5E-88F1-30D8835EBDBF}"/>
            </c:ext>
          </c:extLst>
        </c:ser>
        <c:dLbls>
          <c:showLegendKey val="0"/>
          <c:showVal val="0"/>
          <c:showCatName val="0"/>
          <c:showSerName val="0"/>
          <c:showPercent val="0"/>
          <c:showBubbleSize val="0"/>
        </c:dLbls>
        <c:gapWidth val="219"/>
        <c:overlap val="-27"/>
        <c:axId val="145150447"/>
        <c:axId val="145150927"/>
      </c:barChart>
      <c:lineChart>
        <c:grouping val="standard"/>
        <c:varyColors val="0"/>
        <c:ser>
          <c:idx val="1"/>
          <c:order val="1"/>
          <c:tx>
            <c:strRef>
              <c:f>Pivot_Source!$D$43</c:f>
              <c:strCache>
                <c:ptCount val="1"/>
                <c:pt idx="0">
                  <c:v>Gross Margin %</c:v>
                </c:pt>
              </c:strCache>
            </c:strRef>
          </c:tx>
          <c:spPr>
            <a:ln w="28575" cap="rnd">
              <a:solidFill>
                <a:schemeClr val="accent2"/>
              </a:solidFill>
              <a:round/>
            </a:ln>
            <a:effectLst/>
          </c:spPr>
          <c:marker>
            <c:symbol val="none"/>
          </c:marker>
          <c:cat>
            <c:strRef>
              <c:f>Pivot_Source!$B$44:$B$54</c:f>
              <c:strCache>
                <c:ptCount val="10"/>
                <c:pt idx="0">
                  <c:v>Bakery</c:v>
                </c:pt>
                <c:pt idx="1">
                  <c:v>Beverages</c:v>
                </c:pt>
                <c:pt idx="2">
                  <c:v>Canned</c:v>
                </c:pt>
                <c:pt idx="3">
                  <c:v>Cleaning</c:v>
                </c:pt>
                <c:pt idx="4">
                  <c:v>Dairy</c:v>
                </c:pt>
                <c:pt idx="5">
                  <c:v>Frozen</c:v>
                </c:pt>
                <c:pt idx="6">
                  <c:v>Grocery</c:v>
                </c:pt>
                <c:pt idx="7">
                  <c:v>Household</c:v>
                </c:pt>
                <c:pt idx="8">
                  <c:v>Personal Care</c:v>
                </c:pt>
                <c:pt idx="9">
                  <c:v>Snacks</c:v>
                </c:pt>
              </c:strCache>
            </c:strRef>
          </c:cat>
          <c:val>
            <c:numRef>
              <c:f>Pivot_Source!$D$44:$D$54</c:f>
              <c:numCache>
                <c:formatCode>0.00%;\-0.00%;0.00%</c:formatCode>
                <c:ptCount val="10"/>
                <c:pt idx="0">
                  <c:v>0.4149551385564284</c:v>
                </c:pt>
                <c:pt idx="1">
                  <c:v>0.40974030370216924</c:v>
                </c:pt>
                <c:pt idx="2">
                  <c:v>0.36204046502164194</c:v>
                </c:pt>
                <c:pt idx="3">
                  <c:v>0.36295473749591328</c:v>
                </c:pt>
                <c:pt idx="4">
                  <c:v>0.33454843289598285</c:v>
                </c:pt>
                <c:pt idx="5">
                  <c:v>0.37279413379960608</c:v>
                </c:pt>
                <c:pt idx="6">
                  <c:v>0.29265352830954822</c:v>
                </c:pt>
                <c:pt idx="7">
                  <c:v>0.38276292507007076</c:v>
                </c:pt>
                <c:pt idx="8">
                  <c:v>0.40168841000877403</c:v>
                </c:pt>
                <c:pt idx="9">
                  <c:v>0.42026647667269029</c:v>
                </c:pt>
              </c:numCache>
            </c:numRef>
          </c:val>
          <c:smooth val="0"/>
          <c:extLst>
            <c:ext xmlns:c16="http://schemas.microsoft.com/office/drawing/2014/chart" uri="{C3380CC4-5D6E-409C-BE32-E72D297353CC}">
              <c16:uniqueId val="{00000001-FB4C-4C5E-88F1-30D8835EBDBF}"/>
            </c:ext>
          </c:extLst>
        </c:ser>
        <c:dLbls>
          <c:showLegendKey val="0"/>
          <c:showVal val="0"/>
          <c:showCatName val="0"/>
          <c:showSerName val="0"/>
          <c:showPercent val="0"/>
          <c:showBubbleSize val="0"/>
        </c:dLbls>
        <c:marker val="1"/>
        <c:smooth val="0"/>
        <c:axId val="145182607"/>
        <c:axId val="145176847"/>
      </c:lineChart>
      <c:catAx>
        <c:axId val="14515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ru-RU"/>
          </a:p>
        </c:txPr>
        <c:crossAx val="145150927"/>
        <c:crosses val="autoZero"/>
        <c:auto val="1"/>
        <c:lblAlgn val="ctr"/>
        <c:lblOffset val="100"/>
        <c:noMultiLvlLbl val="0"/>
      </c:catAx>
      <c:valAx>
        <c:axId val="145150927"/>
        <c:scaling>
          <c:orientation val="minMax"/>
        </c:scaling>
        <c:delete val="0"/>
        <c:axPos val="l"/>
        <c:majorGridlines>
          <c:spPr>
            <a:ln w="9525" cap="flat" cmpd="sng" algn="ctr">
              <a:solidFill>
                <a:schemeClr val="accent1">
                  <a:alpha val="1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ru-RU"/>
          </a:p>
        </c:txPr>
        <c:crossAx val="145150447"/>
        <c:crosses val="autoZero"/>
        <c:crossBetween val="between"/>
      </c:valAx>
      <c:valAx>
        <c:axId val="145176847"/>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ru-RU"/>
          </a:p>
        </c:txPr>
        <c:crossAx val="145182607"/>
        <c:crosses val="max"/>
        <c:crossBetween val="between"/>
      </c:valAx>
      <c:catAx>
        <c:axId val="145182607"/>
        <c:scaling>
          <c:orientation val="minMax"/>
        </c:scaling>
        <c:delete val="1"/>
        <c:axPos val="b"/>
        <c:numFmt formatCode="General" sourceLinked="1"/>
        <c:majorTickMark val="out"/>
        <c:minorTickMark val="none"/>
        <c:tickLblPos val="nextTo"/>
        <c:crossAx val="1451768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[Sales_Inventory_BI_Project.xlsx]Pivot_Source!Bottom 5 Category</c:name>
    <c:fmtId val="3"/>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cap="none" spc="0" baseline="0">
                <a:ln w="0"/>
                <a:solidFill>
                  <a:schemeClr val="tx1"/>
                </a:solidFill>
                <a:effectLst>
                  <a:outerShdw blurRad="38100" dist="19050" dir="2700000" algn="tl" rotWithShape="0">
                    <a:schemeClr val="dk1">
                      <a:alpha val="40000"/>
                    </a:schemeClr>
                  </a:outerShdw>
                </a:effectLst>
              </a:rPr>
              <a:t>Gross Profit by Region</a:t>
            </a:r>
            <a:endParaRPr lang="en-US"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Pivot_Source!$G$43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Pivot_Source!$F$44:$F$52</c:f>
              <c:strCache>
                <c:ptCount val="8"/>
                <c:pt idx="0">
                  <c:v>Nakhchivan</c:v>
                </c:pt>
                <c:pt idx="1">
                  <c:v>Karabakh-East Zangezur</c:v>
                </c:pt>
                <c:pt idx="2">
                  <c:v>Lankaran-Astara</c:v>
                </c:pt>
                <c:pt idx="3">
                  <c:v>Shaki-Zagatala</c:v>
                </c:pt>
                <c:pt idx="4">
                  <c:v>Ganja-Dashkasan</c:v>
                </c:pt>
                <c:pt idx="5">
                  <c:v>Guba-Khachmaz</c:v>
                </c:pt>
                <c:pt idx="6">
                  <c:v>Aran</c:v>
                </c:pt>
                <c:pt idx="7">
                  <c:v>Absheron</c:v>
                </c:pt>
              </c:strCache>
            </c:strRef>
          </c:cat>
          <c:val>
            <c:numRef>
              <c:f>Pivot_Source!$G$44:$G$52</c:f>
              <c:numCache>
                <c:formatCode>\$#,##0;\(\$#,##0\);\$#,##0</c:formatCode>
                <c:ptCount val="8"/>
                <c:pt idx="0">
                  <c:v>2246.1850999999983</c:v>
                </c:pt>
                <c:pt idx="1">
                  <c:v>3593.4865999999947</c:v>
                </c:pt>
                <c:pt idx="2">
                  <c:v>5164.2839999999978</c:v>
                </c:pt>
                <c:pt idx="3">
                  <c:v>5806.0360000000019</c:v>
                </c:pt>
                <c:pt idx="4">
                  <c:v>6180.0868999999911</c:v>
                </c:pt>
                <c:pt idx="5">
                  <c:v>6555.7266999999883</c:v>
                </c:pt>
                <c:pt idx="6">
                  <c:v>8107.1231999999909</c:v>
                </c:pt>
                <c:pt idx="7">
                  <c:v>18619.741900000048</c:v>
                </c:pt>
              </c:numCache>
            </c:numRef>
          </c:val>
          <c:extLst>
            <c:ext xmlns:c16="http://schemas.microsoft.com/office/drawing/2014/chart" uri="{C3380CC4-5D6E-409C-BE32-E72D297353CC}">
              <c16:uniqueId val="{00000000-F20C-4A85-BEE3-1DAEFEA510F7}"/>
            </c:ext>
          </c:extLst>
        </c:ser>
        <c:dLbls>
          <c:dLblPos val="outEnd"/>
          <c:showLegendKey val="0"/>
          <c:showVal val="1"/>
          <c:showCatName val="0"/>
          <c:showSerName val="0"/>
          <c:showPercent val="0"/>
          <c:showBubbleSize val="0"/>
        </c:dLbls>
        <c:gapWidth val="182"/>
        <c:axId val="2018145360"/>
        <c:axId val="2018147280"/>
      </c:barChart>
      <c:catAx>
        <c:axId val="201814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2018147280"/>
        <c:crosses val="autoZero"/>
        <c:auto val="1"/>
        <c:lblAlgn val="ctr"/>
        <c:lblOffset val="100"/>
        <c:noMultiLvlLbl val="0"/>
      </c:catAx>
      <c:valAx>
        <c:axId val="2018147280"/>
        <c:scaling>
          <c:orientation val="minMax"/>
        </c:scaling>
        <c:delete val="0"/>
        <c:axPos val="b"/>
        <c:majorGridlines>
          <c:spPr>
            <a:ln w="9525" cap="flat" cmpd="sng" algn="ctr">
              <a:solidFill>
                <a:schemeClr val="accen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201814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b="1">
                <a:solidFill>
                  <a:sysClr val="windowText" lastClr="000000"/>
                </a:solidFill>
              </a:defRPr>
            </a:pPr>
            <a:r>
              <a:rPr lang="en-US" b="1">
                <a:solidFill>
                  <a:sysClr val="windowText" lastClr="000000"/>
                </a:solidFill>
              </a:rPr>
              <a:t>Profit Bridge: Sales to Profit</a:t>
            </a:r>
            <a:endParaRPr lang="en-US" sz="1400" b="1" i="0" u="none" strike="noStrike" baseline="0">
              <a:solidFill>
                <a:sysClr val="windowText" lastClr="000000"/>
              </a:solidFill>
              <a:latin typeface="Calibri"/>
            </a:endParaRPr>
          </a:p>
        </cx:rich>
      </cx:tx>
    </cx:title>
    <cx:plotArea>
      <cx:plotAreaRegion>
        <cx:series layoutId="waterfall" uniqueId="{3AF7C02B-E2FB-4A89-BD66-793D194160E2}">
          <cx:tx>
            <cx:txData>
              <cx:f>_xlchart.v1.1</cx:f>
              <cx:v>Value</cx:v>
            </cx:txData>
          </cx:tx>
          <cx:dataLabels>
            <cx:numFmt formatCode="$#,##0" sourceLinked="0"/>
            <cx:visibility seriesName="0" categoryName="0" value="1"/>
            <cx:separator>, </cx:separator>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800">
                <a:solidFill>
                  <a:sysClr val="windowText" lastClr="000000"/>
                </a:solidFill>
              </a:defRPr>
            </a:pPr>
            <a:endParaRPr lang="en-US" sz="800" b="0" i="0" u="none" strike="noStrike" baseline="0">
              <a:solidFill>
                <a:sysClr val="windowText" lastClr="000000"/>
              </a:solidFill>
              <a:latin typeface="Calibri"/>
            </a:endParaRPr>
          </a:p>
        </cx:txPr>
      </cx:axis>
      <cx:axis id="1">
        <cx:valScaling/>
        <cx:majorGridlines>
          <cx:spPr>
            <a:ln>
              <a:solidFill>
                <a:schemeClr val="accent1">
                  <a:shade val="15000"/>
                  <a:alpha val="10000"/>
                </a:schemeClr>
              </a:solidFill>
            </a:ln>
          </cx:spPr>
        </cx:majorGridlines>
        <cx:tickLabels/>
        <cx:numFmt formatCode="$#,##0" sourceLinked="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a:endParaRPr>
          </a:p>
        </cx:txPr>
      </cx:axis>
    </cx:plotArea>
    <cx:legend pos="t"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AD51C0FD-8C5C-4505-AA72-53DD77685AA9}" type="doc">
      <dgm:prSet loTypeId="urn:microsoft.com/office/officeart/2005/8/layout/vList3" loCatId="picture" qsTypeId="urn:microsoft.com/office/officeart/2005/8/quickstyle/simple4" qsCatId="simple" csTypeId="urn:microsoft.com/office/officeart/2005/8/colors/accent0_3" csCatId="mainScheme" phldr="1"/>
      <dgm:spPr/>
      <dgm:t>
        <a:bodyPr/>
        <a:lstStyle/>
        <a:p>
          <a:endParaRPr lang="ru-RU"/>
        </a:p>
      </dgm:t>
    </dgm:pt>
    <dgm:pt modelId="{EFF83967-1C2E-46C3-97CC-3D240DA77606}">
      <dgm:prSet phldrT="[Text]" custT="1"/>
      <dgm:spPr>
        <a:gradFill flip="none" rotWithShape="1">
          <a:gsLst>
            <a:gs pos="0">
              <a:srgbClr val="1F497D">
                <a:lumMod val="40000"/>
                <a:lumOff val="60000"/>
              </a:srgbClr>
            </a:gs>
            <a:gs pos="100000">
              <a:srgbClr val="1F497D">
                <a:hueOff val="0"/>
                <a:satOff val="0"/>
                <a:lumOff val="0"/>
                <a:alphaOff val="0"/>
                <a:shade val="93000"/>
                <a:satMod val="130000"/>
              </a:srgbClr>
            </a:gs>
            <a:gs pos="100000">
              <a:srgbClr val="1F497D">
                <a:hueOff val="0"/>
                <a:satOff val="0"/>
                <a:lumOff val="0"/>
                <a:alphaOff val="0"/>
                <a:shade val="94000"/>
                <a:satMod val="135000"/>
              </a:srgb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gm:spPr>
      <dgm:t>
        <a:bodyPr/>
        <a:lstStyle/>
        <a:p>
          <a:pPr marL="0" lvl="0" indent="0" algn="l" defTabSz="711200">
            <a:lnSpc>
              <a:spcPct val="90000"/>
            </a:lnSpc>
            <a:spcBef>
              <a:spcPct val="0"/>
            </a:spcBef>
            <a:spcAft>
              <a:spcPct val="35000"/>
            </a:spcAft>
            <a:buNone/>
          </a:pPr>
          <a:r>
            <a:rPr lang="en-US" sz="1900" b="1" kern="1200">
              <a:latin typeface="Abadi" panose="020B0604020104020204" pitchFamily="34" charset="0"/>
            </a:rPr>
            <a:t>Inventory Dashboard</a:t>
          </a:r>
          <a:endParaRPr lang="ru-RU" sz="1900" b="1" kern="1200">
            <a:solidFill>
              <a:sysClr val="window" lastClr="FFFFFF"/>
            </a:solidFill>
            <a:latin typeface="Calibri"/>
            <a:ea typeface="+mn-ea"/>
            <a:cs typeface="+mn-cs"/>
          </a:endParaRPr>
        </a:p>
      </dgm:t>
    </dgm:pt>
    <dgm:pt modelId="{ABCB7CDE-DDC5-481A-BBCD-D84C5A35D05B}" type="parTrans" cxnId="{BFDAFA53-0898-4B60-96A7-D4C582E0F87E}">
      <dgm:prSet/>
      <dgm:spPr/>
      <dgm:t>
        <a:bodyPr/>
        <a:lstStyle/>
        <a:p>
          <a:endParaRPr lang="ru-RU"/>
        </a:p>
      </dgm:t>
    </dgm:pt>
    <dgm:pt modelId="{F2542226-F16A-46D2-BD76-C3A2DB1B461B}" type="sibTrans" cxnId="{BFDAFA53-0898-4B60-96A7-D4C582E0F87E}">
      <dgm:prSet/>
      <dgm:spPr/>
      <dgm:t>
        <a:bodyPr/>
        <a:lstStyle/>
        <a:p>
          <a:endParaRPr lang="ru-RU"/>
        </a:p>
      </dgm:t>
    </dgm:pt>
    <dgm:pt modelId="{91CC8904-EE0B-4859-847A-8B33DB1FA126}">
      <dgm:prSet phldrT="[Text]" custT="1"/>
      <dgm:spPr>
        <a:gradFill flip="none" rotWithShape="1">
          <a:gsLst>
            <a:gs pos="0">
              <a:srgbClr val="1F497D">
                <a:lumMod val="40000"/>
                <a:lumOff val="60000"/>
              </a:srgbClr>
            </a:gs>
            <a:gs pos="100000">
              <a:srgbClr val="1F497D">
                <a:hueOff val="0"/>
                <a:satOff val="0"/>
                <a:lumOff val="0"/>
                <a:alphaOff val="0"/>
                <a:shade val="93000"/>
                <a:satMod val="130000"/>
              </a:srgbClr>
            </a:gs>
            <a:gs pos="100000">
              <a:srgbClr val="1F497D">
                <a:hueOff val="0"/>
                <a:satOff val="0"/>
                <a:lumOff val="0"/>
                <a:alphaOff val="0"/>
                <a:shade val="94000"/>
                <a:satMod val="135000"/>
              </a:srgb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gm:spPr>
      <dgm:t>
        <a:bodyPr/>
        <a:lstStyle/>
        <a:p>
          <a:pPr marL="0" lvl="0" indent="0" algn="l" defTabSz="711200">
            <a:lnSpc>
              <a:spcPct val="90000"/>
            </a:lnSpc>
            <a:spcBef>
              <a:spcPct val="0"/>
            </a:spcBef>
            <a:spcAft>
              <a:spcPct val="35000"/>
            </a:spcAft>
            <a:buNone/>
          </a:pPr>
          <a:r>
            <a:rPr lang="en-US" sz="1400" kern="1200">
              <a:solidFill>
                <a:sysClr val="windowText" lastClr="000000"/>
              </a:solidFill>
              <a:latin typeface="Abadi" panose="020B0604020104020204" pitchFamily="34" charset="0"/>
            </a:rPr>
            <a:t>Stock position, inventory movement, low stock alerts and current stock value monitoring.</a:t>
          </a:r>
          <a:endParaRPr lang="ru-RU" sz="1400" kern="1200">
            <a:solidFill>
              <a:sysClr val="windowText" lastClr="000000"/>
            </a:solidFill>
            <a:latin typeface="Calibri"/>
            <a:ea typeface="+mn-ea"/>
            <a:cs typeface="+mn-cs"/>
          </a:endParaRPr>
        </a:p>
      </dgm:t>
    </dgm:pt>
    <dgm:pt modelId="{864E8C0E-93A2-464B-92EE-FAE76468FF7F}" type="parTrans" cxnId="{0357740F-3005-483D-B9AB-DB4652B5D809}">
      <dgm:prSet/>
      <dgm:spPr/>
      <dgm:t>
        <a:bodyPr/>
        <a:lstStyle/>
        <a:p>
          <a:endParaRPr lang="ru-RU"/>
        </a:p>
      </dgm:t>
    </dgm:pt>
    <dgm:pt modelId="{5389AA56-0B65-46FF-80BD-4A889F6E3672}" type="sibTrans" cxnId="{0357740F-3005-483D-B9AB-DB4652B5D809}">
      <dgm:prSet/>
      <dgm:spPr/>
      <dgm:t>
        <a:bodyPr/>
        <a:lstStyle/>
        <a:p>
          <a:endParaRPr lang="ru-RU"/>
        </a:p>
      </dgm:t>
    </dgm:pt>
    <dgm:pt modelId="{B5123EFE-40A8-4A73-8CEE-F07AE37C7436}">
      <dgm:prSet phldrT="[Text]" custT="1"/>
      <dgm:spPr>
        <a:gradFill flip="none" rotWithShape="1">
          <a:gsLst>
            <a:gs pos="0">
              <a:srgbClr val="1F497D">
                <a:lumMod val="40000"/>
                <a:lumOff val="60000"/>
              </a:srgbClr>
            </a:gs>
            <a:gs pos="100000">
              <a:srgbClr val="1F497D">
                <a:hueOff val="0"/>
                <a:satOff val="0"/>
                <a:lumOff val="0"/>
                <a:alphaOff val="0"/>
                <a:shade val="93000"/>
                <a:satMod val="130000"/>
              </a:srgbClr>
            </a:gs>
            <a:gs pos="100000">
              <a:srgbClr val="1F497D">
                <a:hueOff val="0"/>
                <a:satOff val="0"/>
                <a:lumOff val="0"/>
                <a:alphaOff val="0"/>
                <a:shade val="94000"/>
                <a:satMod val="135000"/>
              </a:srgb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gm:spPr>
      <dgm:t>
        <a:bodyPr/>
        <a:lstStyle/>
        <a:p>
          <a:pPr marL="0" lvl="0" indent="0" algn="l" defTabSz="711200">
            <a:lnSpc>
              <a:spcPct val="90000"/>
            </a:lnSpc>
            <a:spcBef>
              <a:spcPct val="0"/>
            </a:spcBef>
            <a:spcAft>
              <a:spcPct val="35000"/>
            </a:spcAft>
            <a:buNone/>
          </a:pPr>
          <a:r>
            <a:rPr lang="en-US" sz="1900" kern="1200">
              <a:latin typeface="Abadi" panose="020B0604020104020204" pitchFamily="34" charset="0"/>
            </a:rPr>
            <a:t>Profitability Dashboard</a:t>
          </a:r>
          <a:endParaRPr lang="ru-RU" sz="1900" kern="1200">
            <a:solidFill>
              <a:sysClr val="window" lastClr="FFFFFF"/>
            </a:solidFill>
            <a:latin typeface="Calibri"/>
            <a:ea typeface="+mn-ea"/>
            <a:cs typeface="+mn-cs"/>
          </a:endParaRPr>
        </a:p>
      </dgm:t>
    </dgm:pt>
    <dgm:pt modelId="{30C8BCF3-9B14-4AE6-AF82-66DE66EB0893}" type="parTrans" cxnId="{FA5DD457-BACF-4CA6-92D9-6C734FC01617}">
      <dgm:prSet/>
      <dgm:spPr/>
      <dgm:t>
        <a:bodyPr/>
        <a:lstStyle/>
        <a:p>
          <a:endParaRPr lang="ru-RU"/>
        </a:p>
      </dgm:t>
    </dgm:pt>
    <dgm:pt modelId="{913ACF72-EF17-40E2-82F3-D4CF576B23ED}" type="sibTrans" cxnId="{FA5DD457-BACF-4CA6-92D9-6C734FC01617}">
      <dgm:prSet/>
      <dgm:spPr/>
      <dgm:t>
        <a:bodyPr/>
        <a:lstStyle/>
        <a:p>
          <a:endParaRPr lang="ru-RU"/>
        </a:p>
      </dgm:t>
    </dgm:pt>
    <dgm:pt modelId="{4B0990FE-CA32-448C-ACEC-B812169A31C1}">
      <dgm:prSet phldrT="[Text]" custT="1"/>
      <dgm:spPr>
        <a:gradFill flip="none" rotWithShape="1">
          <a:gsLst>
            <a:gs pos="0">
              <a:srgbClr val="1F497D">
                <a:lumMod val="40000"/>
                <a:lumOff val="60000"/>
              </a:srgbClr>
            </a:gs>
            <a:gs pos="100000">
              <a:srgbClr val="1F497D">
                <a:hueOff val="0"/>
                <a:satOff val="0"/>
                <a:lumOff val="0"/>
                <a:alphaOff val="0"/>
                <a:shade val="93000"/>
                <a:satMod val="130000"/>
              </a:srgbClr>
            </a:gs>
            <a:gs pos="100000">
              <a:srgbClr val="1F497D">
                <a:hueOff val="0"/>
                <a:satOff val="0"/>
                <a:lumOff val="0"/>
                <a:alphaOff val="0"/>
                <a:shade val="94000"/>
                <a:satMod val="135000"/>
              </a:srgb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gm:spPr>
      <dgm:t>
        <a:bodyPr/>
        <a:lstStyle/>
        <a:p>
          <a:pPr marL="0" lvl="0" indent="0" algn="l" defTabSz="711200">
            <a:lnSpc>
              <a:spcPct val="90000"/>
            </a:lnSpc>
            <a:spcBef>
              <a:spcPct val="0"/>
            </a:spcBef>
            <a:spcAft>
              <a:spcPct val="35000"/>
            </a:spcAft>
            <a:buNone/>
          </a:pPr>
          <a:r>
            <a:rPr lang="en-US" sz="1400" kern="1200">
              <a:solidFill>
                <a:sysClr val="windowText" lastClr="000000"/>
              </a:solidFill>
              <a:latin typeface="Abadi" panose="020B0604020104020204" pitchFamily="34" charset="0"/>
            </a:rPr>
            <a:t>Gross profit, margin performance, discount impact and regional/category profitability analysis.</a:t>
          </a:r>
          <a:endParaRPr lang="ru-RU" sz="1400" kern="1200">
            <a:solidFill>
              <a:sysClr val="windowText" lastClr="000000"/>
            </a:solidFill>
            <a:latin typeface="Calibri"/>
            <a:ea typeface="+mn-ea"/>
            <a:cs typeface="+mn-cs"/>
          </a:endParaRPr>
        </a:p>
      </dgm:t>
    </dgm:pt>
    <dgm:pt modelId="{B7E0EA2B-30CB-46C8-B85E-5D63641DE1D6}" type="parTrans" cxnId="{A81455AB-0D0F-48E3-95FA-F98AC48CF83A}">
      <dgm:prSet/>
      <dgm:spPr/>
      <dgm:t>
        <a:bodyPr/>
        <a:lstStyle/>
        <a:p>
          <a:endParaRPr lang="ru-RU"/>
        </a:p>
      </dgm:t>
    </dgm:pt>
    <dgm:pt modelId="{1AFBD8A1-6892-4F14-B32F-5F1F8C4E9C7E}" type="sibTrans" cxnId="{A81455AB-0D0F-48E3-95FA-F98AC48CF83A}">
      <dgm:prSet/>
      <dgm:spPr/>
      <dgm:t>
        <a:bodyPr/>
        <a:lstStyle/>
        <a:p>
          <a:endParaRPr lang="ru-RU"/>
        </a:p>
      </dgm:t>
    </dgm:pt>
    <dgm:pt modelId="{CBAB80DA-AD22-4346-AA2C-8B95D199B980}">
      <dgm:prSet phldrT="[Text]"/>
      <dgm:spPr>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gm:spPr>
      <dgm:t>
        <a:bodyPr/>
        <a:lstStyle/>
        <a:p>
          <a:pPr algn="l">
            <a:buNone/>
          </a:pPr>
          <a:r>
            <a:rPr lang="en-US" sz="1900" b="1">
              <a:solidFill>
                <a:schemeClr val="bg1"/>
              </a:solidFill>
              <a:latin typeface="Abadi" panose="020B0604020104020204" pitchFamily="34" charset="0"/>
            </a:rPr>
            <a:t>Executive Dashboard</a:t>
          </a:r>
          <a:endParaRPr lang="ru-RU" sz="1900" b="1">
            <a:solidFill>
              <a:schemeClr val="bg1"/>
            </a:solidFill>
          </a:endParaRPr>
        </a:p>
      </dgm:t>
    </dgm:pt>
    <dgm:pt modelId="{1019F8ED-750B-4311-9807-967485303ABA}" type="sibTrans" cxnId="{47F9765B-C149-4998-8A98-BA3F73635EF6}">
      <dgm:prSet/>
      <dgm:spPr/>
      <dgm:t>
        <a:bodyPr/>
        <a:lstStyle/>
        <a:p>
          <a:endParaRPr lang="ru-RU"/>
        </a:p>
      </dgm:t>
    </dgm:pt>
    <dgm:pt modelId="{6092A0C9-8BB0-4F85-B2C1-3C65CB1D37F2}" type="parTrans" cxnId="{47F9765B-C149-4998-8A98-BA3F73635EF6}">
      <dgm:prSet/>
      <dgm:spPr/>
      <dgm:t>
        <a:bodyPr/>
        <a:lstStyle/>
        <a:p>
          <a:endParaRPr lang="ru-RU"/>
        </a:p>
      </dgm:t>
    </dgm:pt>
    <dgm:pt modelId="{117207B1-3CCF-40E4-AE85-1981A6F20836}">
      <dgm:prSet phldrT="[Text]" custT="1"/>
      <dgm:spPr>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gm:spPr>
      <dgm:t>
        <a:bodyPr/>
        <a:lstStyle/>
        <a:p>
          <a:pPr algn="l">
            <a:buNone/>
          </a:pPr>
          <a:r>
            <a:rPr lang="en-US" sz="1400">
              <a:solidFill>
                <a:sysClr val="windowText" lastClr="000000"/>
              </a:solidFill>
              <a:latin typeface="Abadi" panose="020B0604020104020204" pitchFamily="34" charset="0"/>
            </a:rPr>
            <a:t>High-level sales performance, customer activity, profitability indicators and business overview.</a:t>
          </a:r>
          <a:endParaRPr lang="ru-RU" sz="1400">
            <a:solidFill>
              <a:sysClr val="windowText" lastClr="000000"/>
            </a:solidFill>
          </a:endParaRPr>
        </a:p>
      </dgm:t>
    </dgm:pt>
    <dgm:pt modelId="{1F14ED48-5D11-41C4-B7FF-4E32048A8716}" type="sibTrans" cxnId="{222BA536-0ECA-4ADC-93DA-EF29E5472B2A}">
      <dgm:prSet/>
      <dgm:spPr/>
      <dgm:t>
        <a:bodyPr/>
        <a:lstStyle/>
        <a:p>
          <a:endParaRPr lang="ru-RU"/>
        </a:p>
      </dgm:t>
    </dgm:pt>
    <dgm:pt modelId="{3FF320B4-4E63-4ECE-8634-542ABF7D8A72}" type="parTrans" cxnId="{222BA536-0ECA-4ADC-93DA-EF29E5472B2A}">
      <dgm:prSet/>
      <dgm:spPr/>
      <dgm:t>
        <a:bodyPr/>
        <a:lstStyle/>
        <a:p>
          <a:endParaRPr lang="ru-RU"/>
        </a:p>
      </dgm:t>
    </dgm:pt>
    <dgm:pt modelId="{8C7E1AF0-F982-4FEB-85A1-15A9DCDFEC40}" type="pres">
      <dgm:prSet presAssocID="{AD51C0FD-8C5C-4505-AA72-53DD77685AA9}" presName="linearFlow" presStyleCnt="0">
        <dgm:presLayoutVars>
          <dgm:dir/>
          <dgm:resizeHandles val="exact"/>
        </dgm:presLayoutVars>
      </dgm:prSet>
      <dgm:spPr/>
    </dgm:pt>
    <dgm:pt modelId="{6374F039-FC35-44D3-AA0D-66373AA0407D}" type="pres">
      <dgm:prSet presAssocID="{CBAB80DA-AD22-4346-AA2C-8B95D199B980}" presName="composite" presStyleCnt="0"/>
      <dgm:spPr/>
    </dgm:pt>
    <dgm:pt modelId="{0EF8D296-32BE-482C-B260-BCF051099C42}" type="pres">
      <dgm:prSet presAssocID="{CBAB80DA-AD22-4346-AA2C-8B95D199B980}" presName="imgShp" presStyleLbl="fgImgPlace1" presStyleIdx="0" presStyleCnt="3" custScaleX="125083" custLinFactNeighborX="-12859" custLinFactNeighborY="-200"/>
      <dgm:spPr>
        <a:effectLst>
          <a:outerShdw blurRad="50800" dist="38100" dir="2700000" algn="tl" rotWithShape="0">
            <a:prstClr val="black">
              <a:alpha val="40000"/>
            </a:prstClr>
          </a:outerShdw>
        </a:effectLst>
      </dgm:spPr>
    </dgm:pt>
    <dgm:pt modelId="{156F4652-8BDF-494E-B3F7-20EC6C18446A}" type="pres">
      <dgm:prSet presAssocID="{CBAB80DA-AD22-4346-AA2C-8B95D199B980}" presName="txShp" presStyleLbl="node1" presStyleIdx="0" presStyleCnt="3" custLinFactNeighborX="-2613">
        <dgm:presLayoutVars>
          <dgm:bulletEnabled val="1"/>
        </dgm:presLayoutVars>
      </dgm:prSet>
      <dgm:spPr>
        <a:prstGeom prst="homePlate">
          <a:avLst/>
        </a:prstGeom>
      </dgm:spPr>
    </dgm:pt>
    <dgm:pt modelId="{87C55D67-7913-4753-A062-341B8BA105CE}" type="pres">
      <dgm:prSet presAssocID="{1019F8ED-750B-4311-9807-967485303ABA}" presName="spacing" presStyleCnt="0"/>
      <dgm:spPr/>
    </dgm:pt>
    <dgm:pt modelId="{0C9945B6-8357-4DCC-9613-0BE09F352A39}" type="pres">
      <dgm:prSet presAssocID="{EFF83967-1C2E-46C3-97CC-3D240DA77606}" presName="composite" presStyleCnt="0"/>
      <dgm:spPr/>
    </dgm:pt>
    <dgm:pt modelId="{2C355304-E213-4C78-9159-ECF56DBE4F0D}" type="pres">
      <dgm:prSet presAssocID="{EFF83967-1C2E-46C3-97CC-3D240DA77606}" presName="imgShp" presStyleLbl="fgImgPlace1" presStyleIdx="1" presStyleCnt="3" custScaleX="125083" custLinFactNeighborX="-10198" custLinFactNeighborY="-2914"/>
      <dgm:spPr>
        <a:effectLst>
          <a:outerShdw blurRad="50800" dist="38100" dir="2700000" algn="tl" rotWithShape="0">
            <a:prstClr val="black">
              <a:alpha val="40000"/>
            </a:prstClr>
          </a:outerShdw>
        </a:effectLst>
      </dgm:spPr>
    </dgm:pt>
    <dgm:pt modelId="{49164127-563B-4D91-A687-BC146991E775}" type="pres">
      <dgm:prSet presAssocID="{EFF83967-1C2E-46C3-97CC-3D240DA77606}" presName="txShp" presStyleLbl="node1" presStyleIdx="1" presStyleCnt="3" custLinFactNeighborX="-2613">
        <dgm:presLayoutVars>
          <dgm:bulletEnabled val="1"/>
        </dgm:presLayoutVars>
      </dgm:prSet>
      <dgm:spPr>
        <a:prstGeom prst="homePlate">
          <a:avLst/>
        </a:prstGeom>
      </dgm:spPr>
    </dgm:pt>
    <dgm:pt modelId="{07F66981-CFBC-4651-A251-C910E48516B6}" type="pres">
      <dgm:prSet presAssocID="{F2542226-F16A-46D2-BD76-C3A2DB1B461B}" presName="spacing" presStyleCnt="0"/>
      <dgm:spPr/>
    </dgm:pt>
    <dgm:pt modelId="{ED877AC3-3598-486F-A0BA-88F9BE595531}" type="pres">
      <dgm:prSet presAssocID="{B5123EFE-40A8-4A73-8CEE-F07AE37C7436}" presName="composite" presStyleCnt="0"/>
      <dgm:spPr/>
    </dgm:pt>
    <dgm:pt modelId="{ACD1BA79-E498-4AB8-9286-D3F6F04B1355}" type="pres">
      <dgm:prSet presAssocID="{B5123EFE-40A8-4A73-8CEE-F07AE37C7436}" presName="imgShp" presStyleLbl="fgImgPlace1" presStyleIdx="2" presStyleCnt="3" custScaleX="125083" custLinFactNeighborX="-10198" custLinFactNeighborY="-2914"/>
      <dgm:spPr>
        <a:effectLst>
          <a:outerShdw blurRad="50800" dist="38100" dir="2700000" algn="tl" rotWithShape="0">
            <a:prstClr val="black">
              <a:alpha val="40000"/>
            </a:prstClr>
          </a:outerShdw>
        </a:effectLst>
      </dgm:spPr>
    </dgm:pt>
    <dgm:pt modelId="{72B98D3F-F713-4653-AD8F-53D20F3A075B}" type="pres">
      <dgm:prSet presAssocID="{B5123EFE-40A8-4A73-8CEE-F07AE37C7436}" presName="txShp" presStyleLbl="node1" presStyleIdx="2" presStyleCnt="3" custLinFactNeighborX="-2613">
        <dgm:presLayoutVars>
          <dgm:bulletEnabled val="1"/>
        </dgm:presLayoutVars>
      </dgm:prSet>
      <dgm:spPr>
        <a:prstGeom prst="homePlate">
          <a:avLst/>
        </a:prstGeom>
      </dgm:spPr>
    </dgm:pt>
  </dgm:ptLst>
  <dgm:cxnLst>
    <dgm:cxn modelId="{0357740F-3005-483D-B9AB-DB4652B5D809}" srcId="{EFF83967-1C2E-46C3-97CC-3D240DA77606}" destId="{91CC8904-EE0B-4859-847A-8B33DB1FA126}" srcOrd="0" destOrd="0" parTransId="{864E8C0E-93A2-464B-92EE-FAE76468FF7F}" sibTransId="{5389AA56-0B65-46FF-80BD-4A889F6E3672}"/>
    <dgm:cxn modelId="{295E7114-4B80-434E-A155-5D85540826E1}" type="presOf" srcId="{117207B1-3CCF-40E4-AE85-1981A6F20836}" destId="{156F4652-8BDF-494E-B3F7-20EC6C18446A}" srcOrd="0" destOrd="1" presId="urn:microsoft.com/office/officeart/2005/8/layout/vList3"/>
    <dgm:cxn modelId="{8FC4191E-F768-40FB-996E-8C282413B8F8}" type="presOf" srcId="{AD51C0FD-8C5C-4505-AA72-53DD77685AA9}" destId="{8C7E1AF0-F982-4FEB-85A1-15A9DCDFEC40}" srcOrd="0" destOrd="0" presId="urn:microsoft.com/office/officeart/2005/8/layout/vList3"/>
    <dgm:cxn modelId="{222BA536-0ECA-4ADC-93DA-EF29E5472B2A}" srcId="{CBAB80DA-AD22-4346-AA2C-8B95D199B980}" destId="{117207B1-3CCF-40E4-AE85-1981A6F20836}" srcOrd="0" destOrd="0" parTransId="{3FF320B4-4E63-4ECE-8634-542ABF7D8A72}" sibTransId="{1F14ED48-5D11-41C4-B7FF-4E32048A8716}"/>
    <dgm:cxn modelId="{B6F5883F-ABD9-43F4-AD23-D47D3B295B41}" type="presOf" srcId="{CBAB80DA-AD22-4346-AA2C-8B95D199B980}" destId="{156F4652-8BDF-494E-B3F7-20EC6C18446A}" srcOrd="0" destOrd="0" presId="urn:microsoft.com/office/officeart/2005/8/layout/vList3"/>
    <dgm:cxn modelId="{47F9765B-C149-4998-8A98-BA3F73635EF6}" srcId="{AD51C0FD-8C5C-4505-AA72-53DD77685AA9}" destId="{CBAB80DA-AD22-4346-AA2C-8B95D199B980}" srcOrd="0" destOrd="0" parTransId="{6092A0C9-8BB0-4F85-B2C1-3C65CB1D37F2}" sibTransId="{1019F8ED-750B-4311-9807-967485303ABA}"/>
    <dgm:cxn modelId="{EAA10471-3284-4EDE-B08B-063589AA5BE5}" type="presOf" srcId="{4B0990FE-CA32-448C-ACEC-B812169A31C1}" destId="{72B98D3F-F713-4653-AD8F-53D20F3A075B}" srcOrd="0" destOrd="1" presId="urn:microsoft.com/office/officeart/2005/8/layout/vList3"/>
    <dgm:cxn modelId="{BFDAFA53-0898-4B60-96A7-D4C582E0F87E}" srcId="{AD51C0FD-8C5C-4505-AA72-53DD77685AA9}" destId="{EFF83967-1C2E-46C3-97CC-3D240DA77606}" srcOrd="1" destOrd="0" parTransId="{ABCB7CDE-DDC5-481A-BBCD-D84C5A35D05B}" sibTransId="{F2542226-F16A-46D2-BD76-C3A2DB1B461B}"/>
    <dgm:cxn modelId="{FA5DD457-BACF-4CA6-92D9-6C734FC01617}" srcId="{AD51C0FD-8C5C-4505-AA72-53DD77685AA9}" destId="{B5123EFE-40A8-4A73-8CEE-F07AE37C7436}" srcOrd="2" destOrd="0" parTransId="{30C8BCF3-9B14-4AE6-AF82-66DE66EB0893}" sibTransId="{913ACF72-EF17-40E2-82F3-D4CF576B23ED}"/>
    <dgm:cxn modelId="{A81455AB-0D0F-48E3-95FA-F98AC48CF83A}" srcId="{B5123EFE-40A8-4A73-8CEE-F07AE37C7436}" destId="{4B0990FE-CA32-448C-ACEC-B812169A31C1}" srcOrd="0" destOrd="0" parTransId="{B7E0EA2B-30CB-46C8-B85E-5D63641DE1D6}" sibTransId="{1AFBD8A1-6892-4F14-B32F-5F1F8C4E9C7E}"/>
    <dgm:cxn modelId="{B8758FAC-7FC2-4FB9-94E4-24EC1D198964}" type="presOf" srcId="{91CC8904-EE0B-4859-847A-8B33DB1FA126}" destId="{49164127-563B-4D91-A687-BC146991E775}" srcOrd="0" destOrd="1" presId="urn:microsoft.com/office/officeart/2005/8/layout/vList3"/>
    <dgm:cxn modelId="{7E27CBD0-D873-4DF6-AAE3-C4176D1913BB}" type="presOf" srcId="{EFF83967-1C2E-46C3-97CC-3D240DA77606}" destId="{49164127-563B-4D91-A687-BC146991E775}" srcOrd="0" destOrd="0" presId="urn:microsoft.com/office/officeart/2005/8/layout/vList3"/>
    <dgm:cxn modelId="{65253FDE-F602-4843-87B7-43BE1EEB12D4}" type="presOf" srcId="{B5123EFE-40A8-4A73-8CEE-F07AE37C7436}" destId="{72B98D3F-F713-4653-AD8F-53D20F3A075B}" srcOrd="0" destOrd="0" presId="urn:microsoft.com/office/officeart/2005/8/layout/vList3"/>
    <dgm:cxn modelId="{DA54822B-142C-4D00-AFA3-B15E385D3D72}" type="presParOf" srcId="{8C7E1AF0-F982-4FEB-85A1-15A9DCDFEC40}" destId="{6374F039-FC35-44D3-AA0D-66373AA0407D}" srcOrd="0" destOrd="0" presId="urn:microsoft.com/office/officeart/2005/8/layout/vList3"/>
    <dgm:cxn modelId="{EAC80898-2397-49D5-85D3-22E1ED88E817}" type="presParOf" srcId="{6374F039-FC35-44D3-AA0D-66373AA0407D}" destId="{0EF8D296-32BE-482C-B260-BCF051099C42}" srcOrd="0" destOrd="0" presId="urn:microsoft.com/office/officeart/2005/8/layout/vList3"/>
    <dgm:cxn modelId="{73BE3766-F113-4D68-8596-D1EA198162C3}" type="presParOf" srcId="{6374F039-FC35-44D3-AA0D-66373AA0407D}" destId="{156F4652-8BDF-494E-B3F7-20EC6C18446A}" srcOrd="1" destOrd="0" presId="urn:microsoft.com/office/officeart/2005/8/layout/vList3"/>
    <dgm:cxn modelId="{77058AAB-1BA9-4146-B867-8B5597B52FA8}" type="presParOf" srcId="{8C7E1AF0-F982-4FEB-85A1-15A9DCDFEC40}" destId="{87C55D67-7913-4753-A062-341B8BA105CE}" srcOrd="1" destOrd="0" presId="urn:microsoft.com/office/officeart/2005/8/layout/vList3"/>
    <dgm:cxn modelId="{88736A61-127F-43E9-9A8E-E29487DC1E32}" type="presParOf" srcId="{8C7E1AF0-F982-4FEB-85A1-15A9DCDFEC40}" destId="{0C9945B6-8357-4DCC-9613-0BE09F352A39}" srcOrd="2" destOrd="0" presId="urn:microsoft.com/office/officeart/2005/8/layout/vList3"/>
    <dgm:cxn modelId="{351F87D9-B0CE-4AFD-A496-8881EC3C4E6F}" type="presParOf" srcId="{0C9945B6-8357-4DCC-9613-0BE09F352A39}" destId="{2C355304-E213-4C78-9159-ECF56DBE4F0D}" srcOrd="0" destOrd="0" presId="urn:microsoft.com/office/officeart/2005/8/layout/vList3"/>
    <dgm:cxn modelId="{85B98C23-658A-4309-9E9E-93B0DFEC92C9}" type="presParOf" srcId="{0C9945B6-8357-4DCC-9613-0BE09F352A39}" destId="{49164127-563B-4D91-A687-BC146991E775}" srcOrd="1" destOrd="0" presId="urn:microsoft.com/office/officeart/2005/8/layout/vList3"/>
    <dgm:cxn modelId="{9FEC0FE1-8D17-40CB-9949-9884C77ED7AC}" type="presParOf" srcId="{8C7E1AF0-F982-4FEB-85A1-15A9DCDFEC40}" destId="{07F66981-CFBC-4651-A251-C910E48516B6}" srcOrd="3" destOrd="0" presId="urn:microsoft.com/office/officeart/2005/8/layout/vList3"/>
    <dgm:cxn modelId="{699D7745-3A3B-4916-8CB3-C7CB2D0DA2E6}" type="presParOf" srcId="{8C7E1AF0-F982-4FEB-85A1-15A9DCDFEC40}" destId="{ED877AC3-3598-486F-A0BA-88F9BE595531}" srcOrd="4" destOrd="0" presId="urn:microsoft.com/office/officeart/2005/8/layout/vList3"/>
    <dgm:cxn modelId="{47CF79CD-DD6A-4042-8B7E-7864F97518D6}" type="presParOf" srcId="{ED877AC3-3598-486F-A0BA-88F9BE595531}" destId="{ACD1BA79-E498-4AB8-9286-D3F6F04B1355}" srcOrd="0" destOrd="0" presId="urn:microsoft.com/office/officeart/2005/8/layout/vList3"/>
    <dgm:cxn modelId="{F5C503DE-9B27-4737-9B7C-F6EF78ED2F2F}" type="presParOf" srcId="{ED877AC3-3598-486F-A0BA-88F9BE595531}" destId="{72B98D3F-F713-4653-AD8F-53D20F3A075B}" srcOrd="1" destOrd="0" presId="urn:microsoft.com/office/officeart/2005/8/layout/vList3"/>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56F4652-8BDF-494E-B3F7-20EC6C18446A}">
      <dsp:nvSpPr>
        <dsp:cNvPr id="0" name=""/>
        <dsp:cNvSpPr/>
      </dsp:nvSpPr>
      <dsp:spPr>
        <a:xfrm rot="10800000">
          <a:off x="1350180" y="1870"/>
          <a:ext cx="4687252" cy="933891"/>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11820" tIns="53340" rIns="99568" bIns="53340" numCol="1" spcCol="1270" anchor="t" anchorCtr="0">
          <a:noAutofit/>
        </a:bodyPr>
        <a:lstStyle/>
        <a:p>
          <a:pPr marL="0" lvl="0" indent="0" algn="l" defTabSz="844550">
            <a:lnSpc>
              <a:spcPct val="90000"/>
            </a:lnSpc>
            <a:spcBef>
              <a:spcPct val="0"/>
            </a:spcBef>
            <a:spcAft>
              <a:spcPct val="35000"/>
            </a:spcAft>
            <a:buNone/>
          </a:pPr>
          <a:r>
            <a:rPr lang="en-US" sz="1900" b="1" kern="1200">
              <a:solidFill>
                <a:schemeClr val="bg1"/>
              </a:solidFill>
              <a:latin typeface="Abadi" panose="020B0604020104020204" pitchFamily="34" charset="0"/>
            </a:rPr>
            <a:t>Executive Dashboard</a:t>
          </a:r>
          <a:endParaRPr lang="ru-RU" sz="1900" b="1" kern="1200">
            <a:solidFill>
              <a:schemeClr val="bg1"/>
            </a:solidFill>
          </a:endParaRPr>
        </a:p>
        <a:p>
          <a:pPr marL="114300" lvl="1" indent="-114300" algn="l" defTabSz="622300">
            <a:lnSpc>
              <a:spcPct val="90000"/>
            </a:lnSpc>
            <a:spcBef>
              <a:spcPct val="0"/>
            </a:spcBef>
            <a:spcAft>
              <a:spcPct val="15000"/>
            </a:spcAft>
            <a:buNone/>
          </a:pPr>
          <a:r>
            <a:rPr lang="en-US" sz="1400" kern="1200">
              <a:solidFill>
                <a:sysClr val="windowText" lastClr="000000"/>
              </a:solidFill>
              <a:latin typeface="Abadi" panose="020B0604020104020204" pitchFamily="34" charset="0"/>
            </a:rPr>
            <a:t>High-level sales performance, customer activity, profitability indicators and business overview.</a:t>
          </a:r>
          <a:endParaRPr lang="ru-RU" sz="1400" kern="1200">
            <a:solidFill>
              <a:sysClr val="windowText" lastClr="000000"/>
            </a:solidFill>
          </a:endParaRPr>
        </a:p>
      </dsp:txBody>
      <dsp:txXfrm rot="10800000">
        <a:off x="1583653" y="1870"/>
        <a:ext cx="4453779" cy="933891"/>
      </dsp:txXfrm>
    </dsp:sp>
    <dsp:sp modelId="{0EF8D296-32BE-482C-B260-BCF051099C42}">
      <dsp:nvSpPr>
        <dsp:cNvPr id="0" name=""/>
        <dsp:cNvSpPr/>
      </dsp:nvSpPr>
      <dsp:spPr>
        <a:xfrm>
          <a:off x="768499" y="2"/>
          <a:ext cx="1168139" cy="933891"/>
        </a:xfrm>
        <a:prstGeom prst="ellipse">
          <a:avLst/>
        </a:prstGeom>
        <a:solidFill>
          <a:schemeClr val="dk2">
            <a:tint val="50000"/>
            <a:hueOff val="0"/>
            <a:satOff val="0"/>
            <a:lumOff val="0"/>
            <a:alphaOff val="0"/>
          </a:schemeClr>
        </a:solidFill>
        <a:ln>
          <a:noFill/>
        </a:ln>
        <a:effectLst>
          <a:outerShdw blurRad="50800" dist="38100" dir="2700000" algn="tl" rotWithShape="0">
            <a:prstClr val="black">
              <a:alpha val="40000"/>
            </a:prstClr>
          </a:outerShdw>
        </a:effectLst>
      </dsp:spPr>
      <dsp:style>
        <a:lnRef idx="0">
          <a:scrgbClr r="0" g="0" b="0"/>
        </a:lnRef>
        <a:fillRef idx="1">
          <a:scrgbClr r="0" g="0" b="0"/>
        </a:fillRef>
        <a:effectRef idx="2">
          <a:scrgbClr r="0" g="0" b="0"/>
        </a:effectRef>
        <a:fontRef idx="minor"/>
      </dsp:style>
    </dsp:sp>
    <dsp:sp modelId="{49164127-563B-4D91-A687-BC146991E775}">
      <dsp:nvSpPr>
        <dsp:cNvPr id="0" name=""/>
        <dsp:cNvSpPr/>
      </dsp:nvSpPr>
      <dsp:spPr>
        <a:xfrm rot="10800000">
          <a:off x="1350180" y="1214535"/>
          <a:ext cx="4687252" cy="933891"/>
        </a:xfrm>
        <a:prstGeom prst="homePlate">
          <a:avLst/>
        </a:prstGeom>
        <a:gradFill flip="none" rotWithShape="1">
          <a:gsLst>
            <a:gs pos="0">
              <a:srgbClr val="1F497D">
                <a:lumMod val="40000"/>
                <a:lumOff val="60000"/>
              </a:srgbClr>
            </a:gs>
            <a:gs pos="100000">
              <a:srgbClr val="1F497D">
                <a:hueOff val="0"/>
                <a:satOff val="0"/>
                <a:lumOff val="0"/>
                <a:alphaOff val="0"/>
                <a:shade val="93000"/>
                <a:satMod val="130000"/>
              </a:srgbClr>
            </a:gs>
            <a:gs pos="100000">
              <a:srgbClr val="1F497D">
                <a:hueOff val="0"/>
                <a:satOff val="0"/>
                <a:lumOff val="0"/>
                <a:alphaOff val="0"/>
                <a:shade val="94000"/>
                <a:satMod val="135000"/>
              </a:srgb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11820" tIns="72390" rIns="135128" bIns="72390" numCol="1" spcCol="1270" anchor="t" anchorCtr="0">
          <a:noAutofit/>
        </a:bodyPr>
        <a:lstStyle/>
        <a:p>
          <a:pPr marL="0" lvl="0" indent="0" algn="l" defTabSz="711200">
            <a:lnSpc>
              <a:spcPct val="90000"/>
            </a:lnSpc>
            <a:spcBef>
              <a:spcPct val="0"/>
            </a:spcBef>
            <a:spcAft>
              <a:spcPct val="35000"/>
            </a:spcAft>
            <a:buNone/>
          </a:pPr>
          <a:r>
            <a:rPr lang="en-US" sz="1900" b="1" kern="1200">
              <a:latin typeface="Abadi" panose="020B0604020104020204" pitchFamily="34" charset="0"/>
            </a:rPr>
            <a:t>Inventory Dashboard</a:t>
          </a:r>
          <a:endParaRPr lang="ru-RU" sz="1900" b="1" kern="1200">
            <a:solidFill>
              <a:sysClr val="window" lastClr="FFFFFF"/>
            </a:solidFill>
            <a:latin typeface="Calibri"/>
            <a:ea typeface="+mn-ea"/>
            <a:cs typeface="+mn-cs"/>
          </a:endParaRPr>
        </a:p>
        <a:p>
          <a:pPr marL="0" lvl="0" indent="0" algn="l" defTabSz="711200">
            <a:lnSpc>
              <a:spcPct val="90000"/>
            </a:lnSpc>
            <a:spcBef>
              <a:spcPct val="0"/>
            </a:spcBef>
            <a:spcAft>
              <a:spcPct val="35000"/>
            </a:spcAft>
            <a:buNone/>
          </a:pPr>
          <a:r>
            <a:rPr lang="en-US" sz="1400" kern="1200">
              <a:solidFill>
                <a:sysClr val="windowText" lastClr="000000"/>
              </a:solidFill>
              <a:latin typeface="Abadi" panose="020B0604020104020204" pitchFamily="34" charset="0"/>
            </a:rPr>
            <a:t>Stock position, inventory movement, low stock alerts and current stock value monitoring.</a:t>
          </a:r>
          <a:endParaRPr lang="ru-RU" sz="1400" kern="1200">
            <a:solidFill>
              <a:sysClr val="windowText" lastClr="000000"/>
            </a:solidFill>
            <a:latin typeface="Calibri"/>
            <a:ea typeface="+mn-ea"/>
            <a:cs typeface="+mn-cs"/>
          </a:endParaRPr>
        </a:p>
      </dsp:txBody>
      <dsp:txXfrm rot="10800000">
        <a:off x="1583653" y="1214535"/>
        <a:ext cx="4453779" cy="933891"/>
      </dsp:txXfrm>
    </dsp:sp>
    <dsp:sp modelId="{2C355304-E213-4C78-9159-ECF56DBE4F0D}">
      <dsp:nvSpPr>
        <dsp:cNvPr id="0" name=""/>
        <dsp:cNvSpPr/>
      </dsp:nvSpPr>
      <dsp:spPr>
        <a:xfrm>
          <a:off x="793350" y="1187321"/>
          <a:ext cx="1168139" cy="933891"/>
        </a:xfrm>
        <a:prstGeom prst="ellipse">
          <a:avLst/>
        </a:prstGeom>
        <a:solidFill>
          <a:schemeClr val="dk2">
            <a:tint val="50000"/>
            <a:hueOff val="0"/>
            <a:satOff val="0"/>
            <a:lumOff val="0"/>
            <a:alphaOff val="0"/>
          </a:schemeClr>
        </a:solidFill>
        <a:ln>
          <a:noFill/>
        </a:ln>
        <a:effectLst>
          <a:outerShdw blurRad="50800" dist="38100" dir="2700000" algn="tl" rotWithShape="0">
            <a:prstClr val="black">
              <a:alpha val="40000"/>
            </a:prstClr>
          </a:outerShdw>
        </a:effectLst>
      </dsp:spPr>
      <dsp:style>
        <a:lnRef idx="0">
          <a:scrgbClr r="0" g="0" b="0"/>
        </a:lnRef>
        <a:fillRef idx="1">
          <a:scrgbClr r="0" g="0" b="0"/>
        </a:fillRef>
        <a:effectRef idx="2">
          <a:scrgbClr r="0" g="0" b="0"/>
        </a:effectRef>
        <a:fontRef idx="minor"/>
      </dsp:style>
    </dsp:sp>
    <dsp:sp modelId="{72B98D3F-F713-4653-AD8F-53D20F3A075B}">
      <dsp:nvSpPr>
        <dsp:cNvPr id="0" name=""/>
        <dsp:cNvSpPr/>
      </dsp:nvSpPr>
      <dsp:spPr>
        <a:xfrm rot="10800000">
          <a:off x="1350180" y="2427201"/>
          <a:ext cx="4687252" cy="933891"/>
        </a:xfrm>
        <a:prstGeom prst="homePlate">
          <a:avLst/>
        </a:prstGeom>
        <a:gradFill flip="none" rotWithShape="1">
          <a:gsLst>
            <a:gs pos="0">
              <a:srgbClr val="1F497D">
                <a:lumMod val="40000"/>
                <a:lumOff val="60000"/>
              </a:srgbClr>
            </a:gs>
            <a:gs pos="100000">
              <a:srgbClr val="1F497D">
                <a:hueOff val="0"/>
                <a:satOff val="0"/>
                <a:lumOff val="0"/>
                <a:alphaOff val="0"/>
                <a:shade val="93000"/>
                <a:satMod val="130000"/>
              </a:srgbClr>
            </a:gs>
            <a:gs pos="100000">
              <a:srgbClr val="1F497D">
                <a:hueOff val="0"/>
                <a:satOff val="0"/>
                <a:lumOff val="0"/>
                <a:alphaOff val="0"/>
                <a:shade val="94000"/>
                <a:satMod val="135000"/>
              </a:srgb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11820" tIns="72390" rIns="135128" bIns="72390" numCol="1" spcCol="1270" anchor="t" anchorCtr="0">
          <a:noAutofit/>
        </a:bodyPr>
        <a:lstStyle/>
        <a:p>
          <a:pPr marL="0" lvl="0" indent="0" algn="l" defTabSz="711200">
            <a:lnSpc>
              <a:spcPct val="90000"/>
            </a:lnSpc>
            <a:spcBef>
              <a:spcPct val="0"/>
            </a:spcBef>
            <a:spcAft>
              <a:spcPct val="35000"/>
            </a:spcAft>
            <a:buNone/>
          </a:pPr>
          <a:r>
            <a:rPr lang="en-US" sz="1900" kern="1200">
              <a:latin typeface="Abadi" panose="020B0604020104020204" pitchFamily="34" charset="0"/>
            </a:rPr>
            <a:t>Profitability Dashboard</a:t>
          </a:r>
          <a:endParaRPr lang="ru-RU" sz="1900" kern="1200">
            <a:solidFill>
              <a:sysClr val="window" lastClr="FFFFFF"/>
            </a:solidFill>
            <a:latin typeface="Calibri"/>
            <a:ea typeface="+mn-ea"/>
            <a:cs typeface="+mn-cs"/>
          </a:endParaRPr>
        </a:p>
        <a:p>
          <a:pPr marL="0" lvl="0" indent="0" algn="l" defTabSz="711200">
            <a:lnSpc>
              <a:spcPct val="90000"/>
            </a:lnSpc>
            <a:spcBef>
              <a:spcPct val="0"/>
            </a:spcBef>
            <a:spcAft>
              <a:spcPct val="35000"/>
            </a:spcAft>
            <a:buNone/>
          </a:pPr>
          <a:r>
            <a:rPr lang="en-US" sz="1400" kern="1200">
              <a:solidFill>
                <a:sysClr val="windowText" lastClr="000000"/>
              </a:solidFill>
              <a:latin typeface="Abadi" panose="020B0604020104020204" pitchFamily="34" charset="0"/>
            </a:rPr>
            <a:t>Gross profit, margin performance, discount impact and regional/category profitability analysis.</a:t>
          </a:r>
          <a:endParaRPr lang="ru-RU" sz="1400" kern="1200">
            <a:solidFill>
              <a:sysClr val="windowText" lastClr="000000"/>
            </a:solidFill>
            <a:latin typeface="Calibri"/>
            <a:ea typeface="+mn-ea"/>
            <a:cs typeface="+mn-cs"/>
          </a:endParaRPr>
        </a:p>
      </dsp:txBody>
      <dsp:txXfrm rot="10800000">
        <a:off x="1583653" y="2427201"/>
        <a:ext cx="4453779" cy="933891"/>
      </dsp:txXfrm>
    </dsp:sp>
    <dsp:sp modelId="{ACD1BA79-E498-4AB8-9286-D3F6F04B1355}">
      <dsp:nvSpPr>
        <dsp:cNvPr id="0" name=""/>
        <dsp:cNvSpPr/>
      </dsp:nvSpPr>
      <dsp:spPr>
        <a:xfrm>
          <a:off x="793350" y="2399987"/>
          <a:ext cx="1168139" cy="933891"/>
        </a:xfrm>
        <a:prstGeom prst="ellipse">
          <a:avLst/>
        </a:prstGeom>
        <a:solidFill>
          <a:schemeClr val="dk2">
            <a:tint val="50000"/>
            <a:hueOff val="0"/>
            <a:satOff val="0"/>
            <a:lumOff val="0"/>
            <a:alphaOff val="0"/>
          </a:schemeClr>
        </a:solidFill>
        <a:ln>
          <a:noFill/>
        </a:ln>
        <a:effectLst>
          <a:outerShdw blurRad="50800" dist="38100" dir="2700000" algn="tl" rotWithShape="0">
            <a:prstClr val="black">
              <a:alpha val="40000"/>
            </a:prstClr>
          </a:outerShdw>
        </a:effectLst>
      </dsp:spPr>
      <dsp:style>
        <a:lnRef idx="0">
          <a:scrgbClr r="0" g="0" b="0"/>
        </a:lnRef>
        <a:fillRef idx="1">
          <a:scrgbClr r="0" g="0" b="0"/>
        </a:fillRef>
        <a:effectRef idx="2">
          <a:scrgbClr r="0" g="0" b="0"/>
        </a:effectRef>
        <a:fontRef idx="minor"/>
      </dsp:style>
    </dsp:sp>
  </dsp:spTree>
</dsp:drawing>
</file>

<file path=xl/diagrams/layout1.xml><?xml version="1.0" encoding="utf-8"?>
<dgm:layoutDef xmlns:dgm="http://schemas.openxmlformats.org/drawingml/2006/diagram" xmlns:a="http://schemas.openxmlformats.org/drawingml/2006/main" uniqueId="urn:microsoft.com/office/officeart/2005/8/layout/vList3">
  <dgm:title val=""/>
  <dgm:desc val=""/>
  <dgm:catLst>
    <dgm:cat type="list" pri="14000"/>
    <dgm:cat type="convert" pri="3000"/>
    <dgm:cat type="picture" pri="27000"/>
    <dgm:cat type="pictureconvert" pri="27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dir/>
      <dgm:resizeHandles val="exact"/>
    </dgm:varLst>
    <dgm:alg type="lin">
      <dgm:param type="linDir" val="fromT"/>
      <dgm:param type="vertAlign" val="mid"/>
      <dgm:param type="horzAlign" val="ctr"/>
    </dgm:alg>
    <dgm:shape xmlns:r="http://schemas.openxmlformats.org/officeDocument/2006/relationships" r:blip="">
      <dgm:adjLst/>
    </dgm:shape>
    <dgm:presOf/>
    <dgm:constrLst>
      <dgm:constr type="w" for="ch" forName="composite" refType="w"/>
      <dgm:constr type="h" for="ch" forName="composite" refType="h"/>
      <dgm:constr type="h" for="ch" forName="spacing" refType="h" refFor="ch" refForName="composite" fact="0.25"/>
      <dgm:constr type="h" for="ch" forName="spacing" refType="w" op="lte" fact="0.1"/>
      <dgm:constr type="primFontSz" for="des" ptType="node"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w" for="ch" forName="imgShp" refType="w" fact="0.335"/>
              <dgm:constr type="h" for="ch" forName="imgShp" refType="w" refFor="ch" refForName="imgShp" op="equ"/>
              <dgm:constr type="h" for="ch" forName="imgShp" refType="h" op="lte"/>
              <dgm:constr type="ctrY" for="ch" forName="imgShp" refType="h" fact="0.5"/>
              <dgm:constr type="l" for="ch" forName="imgShp"/>
              <dgm:constr type="w" for="ch" forName="txShp" refType="w" op="equ" fact="0.665"/>
              <dgm:constr type="h" for="ch" forName="txShp" refType="h" refFor="ch" refForName="imgShp" op="equ"/>
              <dgm:constr type="ctrY" for="ch" forName="txShp" refType="h" fact="0.5"/>
              <dgm:constr type="l" for="ch" forName="txShp" refType="w" refFor="ch" refForName="imgShp" fact="0.5"/>
              <dgm:constr type="lMarg" for="ch" forName="txShp" refType="w" refFor="ch" refForName="imgShp" fact="1.25"/>
            </dgm:constrLst>
          </dgm:if>
          <dgm:else name="Name3">
            <dgm:constrLst>
              <dgm:constr type="w" for="ch" forName="imgShp" refType="w" fact="0.335"/>
              <dgm:constr type="h" for="ch" forName="imgShp" refType="w" refFor="ch" refForName="imgShp" op="equ"/>
              <dgm:constr type="h" for="ch" forName="imgShp" refType="h" op="lte"/>
              <dgm:constr type="ctrY" for="ch" forName="imgShp" refType="h" fact="0.5"/>
              <dgm:constr type="r" for="ch" forName="imgShp" refType="w"/>
              <dgm:constr type="w" for="ch" forName="txShp" refType="w" op="equ" fact="0.665"/>
              <dgm:constr type="h" for="ch" forName="txShp" refType="h" refFor="ch" refForName="imgShp" op="equ"/>
              <dgm:constr type="ctrY" for="ch" forName="txShp" refType="h" fact="0.5"/>
              <dgm:constr type="r" for="ch" forName="txShp" refType="ctrX" refFor="ch" refForName="imgShp"/>
              <dgm:constr type="rMarg" for="ch" forName="txShp" refType="w" refFor="ch" refForName="imgShp" fact="1.25"/>
            </dgm:constrLst>
          </dgm:else>
        </dgm:choose>
        <dgm:ruleLst/>
        <dgm:layoutNode name="imgShp" styleLbl="fgImgPlace1">
          <dgm:alg type="sp"/>
          <dgm:shape xmlns:r="http://schemas.openxmlformats.org/officeDocument/2006/relationships" type="ellipse" r:blip="" blipPhldr="1">
            <dgm:adjLst/>
          </dgm:shape>
          <dgm:presOf/>
          <dgm:constrLst/>
          <dgm:ruleLst/>
        </dgm:layoutNode>
        <dgm:layoutNode name="txShp">
          <dgm:varLst>
            <dgm:bulletEnabled val="1"/>
          </dgm:varLst>
          <dgm:alg type="tx"/>
          <dgm:choose name="Name4">
            <dgm:if name="Name5" func="var" arg="dir" op="equ" val="norm">
              <dgm:shape xmlns:r="http://schemas.openxmlformats.org/officeDocument/2006/relationships" rot="180" type="homePlate" r:blip="" zOrderOff="-1">
                <dgm:adjLst/>
              </dgm:shape>
            </dgm:if>
            <dgm:else name="Name6">
              <dgm:shape xmlns:r="http://schemas.openxmlformats.org/officeDocument/2006/relationships" type="homePlate" r:blip="" zOrderOff="-1">
                <dgm:adjLst/>
              </dgm:shape>
            </dgm:else>
          </dgm:choose>
          <dgm:presOf axis="desOrSelf" ptType="node"/>
          <dgm:constrLst>
            <dgm:constr type="tMarg" refType="primFontSz" fact="0.3"/>
            <dgm:constr type="bMarg" refType="primFontSz" fact="0.3"/>
          </dgm:constrLst>
          <dgm:ruleLst>
            <dgm:rule type="primFontSz" val="5" fact="NaN" max="NaN"/>
          </dgm:ruleLst>
        </dgm:layoutNode>
      </dgm:layoutNode>
      <dgm:forEach name="Name7" axis="followSib" ptType="sibTrans" cnt="1">
        <dgm:layoutNode name="spacing">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QuickStyle" Target="../diagrams/quickStyle1.xml"/><Relationship Id="rId13" Type="http://schemas.openxmlformats.org/officeDocument/2006/relationships/hyperlink" Target="#'Profitability Dashboard'!A1"/><Relationship Id="rId18" Type="http://schemas.openxmlformats.org/officeDocument/2006/relationships/image" Target="../media/image10.png"/><Relationship Id="rId26" Type="http://schemas.openxmlformats.org/officeDocument/2006/relationships/image" Target="../media/image18.png"/><Relationship Id="rId3" Type="http://schemas.openxmlformats.org/officeDocument/2006/relationships/image" Target="../media/image3.svg"/><Relationship Id="rId21" Type="http://schemas.openxmlformats.org/officeDocument/2006/relationships/image" Target="../media/image13.svg"/><Relationship Id="rId7" Type="http://schemas.openxmlformats.org/officeDocument/2006/relationships/diagramLayout" Target="../diagrams/layout1.xml"/><Relationship Id="rId12" Type="http://schemas.openxmlformats.org/officeDocument/2006/relationships/hyperlink" Target="#'Inventory Dashboard'!A1"/><Relationship Id="rId17" Type="http://schemas.openxmlformats.org/officeDocument/2006/relationships/image" Target="../media/image9.svg"/><Relationship Id="rId25" Type="http://schemas.openxmlformats.org/officeDocument/2006/relationships/image" Target="../media/image17.svg"/><Relationship Id="rId2" Type="http://schemas.openxmlformats.org/officeDocument/2006/relationships/image" Target="../media/image2.png"/><Relationship Id="rId16" Type="http://schemas.openxmlformats.org/officeDocument/2006/relationships/image" Target="../media/image8.png"/><Relationship Id="rId20" Type="http://schemas.openxmlformats.org/officeDocument/2006/relationships/image" Target="../media/image12.png"/><Relationship Id="rId29" Type="http://schemas.openxmlformats.org/officeDocument/2006/relationships/image" Target="../media/image21.svg"/><Relationship Id="rId1" Type="http://schemas.openxmlformats.org/officeDocument/2006/relationships/image" Target="../media/image1.emf"/><Relationship Id="rId6" Type="http://schemas.openxmlformats.org/officeDocument/2006/relationships/diagramData" Target="../diagrams/data1.xml"/><Relationship Id="rId11" Type="http://schemas.openxmlformats.org/officeDocument/2006/relationships/hyperlink" Target="#'Executive Dashboard'!A1"/><Relationship Id="rId24" Type="http://schemas.openxmlformats.org/officeDocument/2006/relationships/image" Target="../media/image16.png"/><Relationship Id="rId5" Type="http://schemas.openxmlformats.org/officeDocument/2006/relationships/image" Target="../media/image5.svg"/><Relationship Id="rId15" Type="http://schemas.openxmlformats.org/officeDocument/2006/relationships/image" Target="../media/image7.svg"/><Relationship Id="rId23" Type="http://schemas.openxmlformats.org/officeDocument/2006/relationships/image" Target="../media/image15.svg"/><Relationship Id="rId28" Type="http://schemas.openxmlformats.org/officeDocument/2006/relationships/image" Target="../media/image20.png"/><Relationship Id="rId10" Type="http://schemas.microsoft.com/office/2007/relationships/diagramDrawing" Target="../diagrams/drawing1.xml"/><Relationship Id="rId19"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diagramColors" Target="../diagrams/colors1.xml"/><Relationship Id="rId14" Type="http://schemas.openxmlformats.org/officeDocument/2006/relationships/image" Target="../media/image6.png"/><Relationship Id="rId22" Type="http://schemas.openxmlformats.org/officeDocument/2006/relationships/image" Target="../media/image14.png"/><Relationship Id="rId27" Type="http://schemas.openxmlformats.org/officeDocument/2006/relationships/image" Target="../media/image19.svg"/></Relationships>
</file>

<file path=xl/drawings/_rels/drawing2.xml.rels><?xml version="1.0" encoding="UTF-8" standalone="yes"?>
<Relationships xmlns="http://schemas.openxmlformats.org/package/2006/relationships"><Relationship Id="rId8" Type="http://schemas.openxmlformats.org/officeDocument/2006/relationships/image" Target="../media/image26.emf"/><Relationship Id="rId13" Type="http://schemas.openxmlformats.org/officeDocument/2006/relationships/image" Target="../media/image31.emf"/><Relationship Id="rId18" Type="http://schemas.openxmlformats.org/officeDocument/2006/relationships/hyperlink" Target="#'Profitability Dashboard'!A1"/><Relationship Id="rId3" Type="http://schemas.openxmlformats.org/officeDocument/2006/relationships/chart" Target="../charts/chart3.xml"/><Relationship Id="rId7" Type="http://schemas.openxmlformats.org/officeDocument/2006/relationships/image" Target="../media/image25.emf"/><Relationship Id="rId12" Type="http://schemas.openxmlformats.org/officeDocument/2006/relationships/image" Target="../media/image30.emf"/><Relationship Id="rId17" Type="http://schemas.openxmlformats.org/officeDocument/2006/relationships/hyperlink" Target="#'Inventory Dashboard'!A1"/><Relationship Id="rId2" Type="http://schemas.openxmlformats.org/officeDocument/2006/relationships/chart" Target="../charts/chart2.xml"/><Relationship Id="rId16" Type="http://schemas.openxmlformats.org/officeDocument/2006/relationships/image" Target="../media/image34.emf"/><Relationship Id="rId1" Type="http://schemas.openxmlformats.org/officeDocument/2006/relationships/chart" Target="../charts/chart1.xml"/><Relationship Id="rId6" Type="http://schemas.openxmlformats.org/officeDocument/2006/relationships/image" Target="../media/image24.emf"/><Relationship Id="rId11" Type="http://schemas.openxmlformats.org/officeDocument/2006/relationships/image" Target="../media/image29.emf"/><Relationship Id="rId5" Type="http://schemas.openxmlformats.org/officeDocument/2006/relationships/image" Target="../media/image23.emf"/><Relationship Id="rId15" Type="http://schemas.openxmlformats.org/officeDocument/2006/relationships/image" Target="../media/image33.emf"/><Relationship Id="rId10" Type="http://schemas.openxmlformats.org/officeDocument/2006/relationships/image" Target="../media/image28.emf"/><Relationship Id="rId19" Type="http://schemas.openxmlformats.org/officeDocument/2006/relationships/hyperlink" Target="#'Project Hub'!A1"/><Relationship Id="rId4" Type="http://schemas.openxmlformats.org/officeDocument/2006/relationships/chart" Target="../charts/chart4.xml"/><Relationship Id="rId9" Type="http://schemas.openxmlformats.org/officeDocument/2006/relationships/image" Target="../media/image27.emf"/><Relationship Id="rId14" Type="http://schemas.openxmlformats.org/officeDocument/2006/relationships/image" Target="../media/image32.emf"/></Relationships>
</file>

<file path=xl/drawings/_rels/drawing3.xml.rels><?xml version="1.0" encoding="UTF-8" standalone="yes"?>
<Relationships xmlns="http://schemas.openxmlformats.org/package/2006/relationships"><Relationship Id="rId3" Type="http://schemas.openxmlformats.org/officeDocument/2006/relationships/hyperlink" Target="#'Risk Table Source'!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Project Hub'!A1"/><Relationship Id="rId5" Type="http://schemas.openxmlformats.org/officeDocument/2006/relationships/hyperlink" Target="#'Profitability Dashboard'!A1"/><Relationship Id="rId4" Type="http://schemas.openxmlformats.org/officeDocument/2006/relationships/hyperlink" Target="#'Executive Dashboard'!A1"/></Relationships>
</file>

<file path=xl/drawings/_rels/drawing4.xml.rels><?xml version="1.0" encoding="UTF-8" standalone="yes"?>
<Relationships xmlns="http://schemas.openxmlformats.org/package/2006/relationships"><Relationship Id="rId3" Type="http://schemas.openxmlformats.org/officeDocument/2006/relationships/image" Target="../media/image47.emf"/><Relationship Id="rId7" Type="http://schemas.openxmlformats.org/officeDocument/2006/relationships/hyperlink" Target="#'Project Hub'!A1"/><Relationship Id="rId2" Type="http://schemas.openxmlformats.org/officeDocument/2006/relationships/chart" Target="../charts/chart7.xml"/><Relationship Id="rId1" Type="http://schemas.microsoft.com/office/2014/relationships/chartEx" Target="../charts/chartEx1.xml"/><Relationship Id="rId6" Type="http://schemas.openxmlformats.org/officeDocument/2006/relationships/hyperlink" Target="#'Inventory Dashboard'!A1"/><Relationship Id="rId5" Type="http://schemas.openxmlformats.org/officeDocument/2006/relationships/hyperlink" Target="#'Executive Dashboard'!A1"/><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hyperlink" Target="#'Project Hub'!A1"/><Relationship Id="rId2" Type="http://schemas.openxmlformats.org/officeDocument/2006/relationships/hyperlink" Target="#'Inventory Dashboard'!A1"/><Relationship Id="rId1" Type="http://schemas.openxmlformats.org/officeDocument/2006/relationships/hyperlink" Target="#'Executive 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22.png"/></Relationships>
</file>

<file path=xl/drawings/_rels/vmlDrawing2.vml.rels><?xml version="1.0" encoding="UTF-8" standalone="yes"?>
<Relationships xmlns="http://schemas.openxmlformats.org/package/2006/relationships"><Relationship Id="rId8" Type="http://schemas.openxmlformats.org/officeDocument/2006/relationships/image" Target="../media/image42.png"/><Relationship Id="rId3" Type="http://schemas.openxmlformats.org/officeDocument/2006/relationships/image" Target="../media/image37.png"/><Relationship Id="rId7" Type="http://schemas.openxmlformats.org/officeDocument/2006/relationships/image" Target="../media/image41.png"/><Relationship Id="rId12" Type="http://schemas.openxmlformats.org/officeDocument/2006/relationships/image" Target="../media/image46.png"/><Relationship Id="rId2" Type="http://schemas.openxmlformats.org/officeDocument/2006/relationships/image" Target="../media/image36.png"/><Relationship Id="rId1" Type="http://schemas.openxmlformats.org/officeDocument/2006/relationships/image" Target="../media/image35.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0" Type="http://schemas.openxmlformats.org/officeDocument/2006/relationships/image" Target="../media/image44.png"/><Relationship Id="rId4" Type="http://schemas.openxmlformats.org/officeDocument/2006/relationships/image" Target="../media/image38.png"/><Relationship Id="rId9" Type="http://schemas.openxmlformats.org/officeDocument/2006/relationships/image" Target="../media/image4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8.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37</xdr:col>
      <xdr:colOff>38100</xdr:colOff>
      <xdr:row>104</xdr:row>
      <xdr:rowOff>122464</xdr:rowOff>
    </xdr:to>
    <xdr:grpSp>
      <xdr:nvGrpSpPr>
        <xdr:cNvPr id="3192" name="Group 3191">
          <a:extLst>
            <a:ext uri="{FF2B5EF4-FFF2-40B4-BE49-F238E27FC236}">
              <a16:creationId xmlns:a16="http://schemas.microsoft.com/office/drawing/2014/main" id="{B02F5A94-AD1D-7A7D-D8D5-28334CA3D8CC}"/>
            </a:ext>
          </a:extLst>
        </xdr:cNvPr>
        <xdr:cNvGrpSpPr/>
      </xdr:nvGrpSpPr>
      <xdr:grpSpPr>
        <a:xfrm>
          <a:off x="0" y="0"/>
          <a:ext cx="22285779" cy="20016107"/>
          <a:chOff x="0" y="0"/>
          <a:chExt cx="22241203" cy="20006723"/>
        </a:xfrm>
      </xdr:grpSpPr>
      <xdr:sp macro="" textlink="">
        <xdr:nvSpPr>
          <xdr:cNvPr id="3180" name="Diagonal Stripe 3179">
            <a:extLst>
              <a:ext uri="{FF2B5EF4-FFF2-40B4-BE49-F238E27FC236}">
                <a16:creationId xmlns:a16="http://schemas.microsoft.com/office/drawing/2014/main" id="{7A78B4AB-B51D-3370-0DAF-CD96BE56B799}"/>
              </a:ext>
            </a:extLst>
          </xdr:cNvPr>
          <xdr:cNvSpPr/>
        </xdr:nvSpPr>
        <xdr:spPr>
          <a:xfrm flipH="1">
            <a:off x="0" y="0"/>
            <a:ext cx="15874933" cy="20006723"/>
          </a:xfrm>
          <a:prstGeom prst="diagStripe">
            <a:avLst/>
          </a:prstGeom>
          <a:pattFill prst="pct5">
            <a:fgClr>
              <a:schemeClr val="bg1">
                <a:lumMod val="85000"/>
              </a:schemeClr>
            </a:fgClr>
            <a:bgClr>
              <a:schemeClr val="bg1"/>
            </a:bgClr>
          </a:pattFill>
          <a:ln>
            <a:noFill/>
          </a:ln>
          <a:effectLst>
            <a:outerShdw blurRad="50800" dist="38100" dir="18900000" algn="b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sp macro="" textlink="">
        <xdr:nvSpPr>
          <xdr:cNvPr id="3179" name="Diagonal Stripe 3178">
            <a:extLst>
              <a:ext uri="{FF2B5EF4-FFF2-40B4-BE49-F238E27FC236}">
                <a16:creationId xmlns:a16="http://schemas.microsoft.com/office/drawing/2014/main" id="{0CFCD9C0-F2F2-C168-B12D-E004D8957306}"/>
              </a:ext>
            </a:extLst>
          </xdr:cNvPr>
          <xdr:cNvSpPr/>
        </xdr:nvSpPr>
        <xdr:spPr>
          <a:xfrm>
            <a:off x="0" y="0"/>
            <a:ext cx="22241203" cy="11737459"/>
          </a:xfrm>
          <a:prstGeom prst="diagStripe">
            <a:avLst/>
          </a:prstGeom>
          <a:solidFill>
            <a:schemeClr val="bg1">
              <a:lumMod val="85000"/>
              <a:alpha val="24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grpSp>
        <xdr:nvGrpSpPr>
          <xdr:cNvPr id="3163" name="Group 3162">
            <a:extLst>
              <a:ext uri="{FF2B5EF4-FFF2-40B4-BE49-F238E27FC236}">
                <a16:creationId xmlns:a16="http://schemas.microsoft.com/office/drawing/2014/main" id="{75C4AB6D-C9A6-4AB2-45FE-834B83F5F406}"/>
              </a:ext>
            </a:extLst>
          </xdr:cNvPr>
          <xdr:cNvGrpSpPr/>
        </xdr:nvGrpSpPr>
        <xdr:grpSpPr>
          <a:xfrm>
            <a:off x="7210941" y="4175436"/>
            <a:ext cx="6124546" cy="4053027"/>
            <a:chOff x="7279821" y="3565073"/>
            <a:chExt cx="6136821" cy="4054928"/>
          </a:xfrm>
        </xdr:grpSpPr>
        <xdr:sp macro="" textlink="">
          <xdr:nvSpPr>
            <xdr:cNvPr id="15" name="Rectangle 2">
              <a:extLst>
                <a:ext uri="{FF2B5EF4-FFF2-40B4-BE49-F238E27FC236}">
                  <a16:creationId xmlns:a16="http://schemas.microsoft.com/office/drawing/2014/main" id="{BC02B78F-4878-48A0-BE3C-8B9AF4EB0A13}"/>
                </a:ext>
              </a:extLst>
            </xdr:cNvPr>
            <xdr:cNvSpPr/>
          </xdr:nvSpPr>
          <xdr:spPr>
            <a:xfrm>
              <a:off x="7279821" y="3565073"/>
              <a:ext cx="6136821" cy="4054928"/>
            </a:xfrm>
            <a:custGeom>
              <a:avLst/>
              <a:gdLst>
                <a:gd name="csX0" fmla="*/ 0 w 11979089"/>
                <a:gd name="csY0" fmla="*/ 0 h 1539688"/>
                <a:gd name="csX1" fmla="*/ 11979089 w 11979089"/>
                <a:gd name="csY1" fmla="*/ 0 h 1539688"/>
                <a:gd name="csX2" fmla="*/ 11979089 w 11979089"/>
                <a:gd name="csY2" fmla="*/ 1539688 h 1539688"/>
                <a:gd name="csX3" fmla="*/ 0 w 11979089"/>
                <a:gd name="csY3" fmla="*/ 1539688 h 1539688"/>
                <a:gd name="csX4" fmla="*/ 0 w 11979089"/>
                <a:gd name="csY4" fmla="*/ 0 h 1539688"/>
                <a:gd name="csX0" fmla="*/ 0 w 11979089"/>
                <a:gd name="csY0" fmla="*/ 33618 h 1573306"/>
                <a:gd name="csX1" fmla="*/ 11441207 w 11979089"/>
                <a:gd name="csY1" fmla="*/ 0 h 1573306"/>
                <a:gd name="csX2" fmla="*/ 11979089 w 11979089"/>
                <a:gd name="csY2" fmla="*/ 1573306 h 1573306"/>
                <a:gd name="csX3" fmla="*/ 0 w 11979089"/>
                <a:gd name="csY3" fmla="*/ 1573306 h 1573306"/>
                <a:gd name="csX4" fmla="*/ 0 w 11979089"/>
                <a:gd name="csY4" fmla="*/ 33618 h 1573306"/>
              </a:gdLst>
              <a:ahLst/>
              <a:cxnLst>
                <a:cxn ang="0">
                  <a:pos x="csX0" y="csY0"/>
                </a:cxn>
                <a:cxn ang="0">
                  <a:pos x="csX1" y="csY1"/>
                </a:cxn>
                <a:cxn ang="0">
                  <a:pos x="csX2" y="csY2"/>
                </a:cxn>
                <a:cxn ang="0">
                  <a:pos x="csX3" y="csY3"/>
                </a:cxn>
                <a:cxn ang="0">
                  <a:pos x="csX4" y="csY4"/>
                </a:cxn>
              </a:cxnLst>
              <a:rect l="l" t="t" r="r" b="b"/>
              <a:pathLst>
                <a:path w="11979089" h="1573306">
                  <a:moveTo>
                    <a:pt x="0" y="33618"/>
                  </a:moveTo>
                  <a:lnTo>
                    <a:pt x="11441207" y="0"/>
                  </a:lnTo>
                  <a:lnTo>
                    <a:pt x="11979089" y="1573306"/>
                  </a:lnTo>
                  <a:lnTo>
                    <a:pt x="0" y="1573306"/>
                  </a:lnTo>
                  <a:lnTo>
                    <a:pt x="0" y="33618"/>
                  </a:lnTo>
                  <a:close/>
                </a:path>
              </a:pathLst>
            </a:custGeom>
            <a:solidFill>
              <a:schemeClr val="accent1">
                <a:lumMod val="20000"/>
                <a:lumOff val="80000"/>
              </a:schemeClr>
            </a:solidFill>
            <a:ln>
              <a:solidFill>
                <a:schemeClr val="tx2">
                  <a:lumMod val="40000"/>
                  <a:lumOff val="6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endParaRPr lang="ru-RU" sz="1800">
                <a:solidFill>
                  <a:schemeClr val="dk1"/>
                </a:solidFill>
                <a:latin typeface="Abadi" panose="020B0604020104020204" pitchFamily="34" charset="0"/>
                <a:ea typeface="+mn-ea"/>
                <a:cs typeface="+mn-cs"/>
              </a:endParaRPr>
            </a:p>
          </xdr:txBody>
        </xdr:sp>
        <xdr:sp macro="" textlink="">
          <xdr:nvSpPr>
            <xdr:cNvPr id="16" name="Rectangle 3">
              <a:extLst>
                <a:ext uri="{FF2B5EF4-FFF2-40B4-BE49-F238E27FC236}">
                  <a16:creationId xmlns:a16="http://schemas.microsoft.com/office/drawing/2014/main" id="{48548F50-9EC8-43F8-BB8B-BC4F87737B02}"/>
                </a:ext>
              </a:extLst>
            </xdr:cNvPr>
            <xdr:cNvSpPr/>
          </xdr:nvSpPr>
          <xdr:spPr>
            <a:xfrm>
              <a:off x="7606393" y="3796394"/>
              <a:ext cx="5483678" cy="412342"/>
            </a:xfrm>
            <a:custGeom>
              <a:avLst/>
              <a:gdLst>
                <a:gd name="csX0" fmla="*/ 0 w 2924735"/>
                <a:gd name="csY0" fmla="*/ 0 h 280147"/>
                <a:gd name="csX1" fmla="*/ 2924735 w 2924735"/>
                <a:gd name="csY1" fmla="*/ 0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622176 w 2924735"/>
                <a:gd name="csY1" fmla="*/ 67235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498912 w 2924735"/>
                <a:gd name="csY1" fmla="*/ 0 h 280147"/>
                <a:gd name="csX2" fmla="*/ 2924735 w 2924735"/>
                <a:gd name="csY2" fmla="*/ 280147 h 280147"/>
                <a:gd name="csX3" fmla="*/ 0 w 2924735"/>
                <a:gd name="csY3" fmla="*/ 280147 h 280147"/>
                <a:gd name="csX4" fmla="*/ 0 w 2924735"/>
                <a:gd name="csY4" fmla="*/ 0 h 280147"/>
              </a:gdLst>
              <a:ahLst/>
              <a:cxnLst>
                <a:cxn ang="0">
                  <a:pos x="csX0" y="csY0"/>
                </a:cxn>
                <a:cxn ang="0">
                  <a:pos x="csX1" y="csY1"/>
                </a:cxn>
                <a:cxn ang="0">
                  <a:pos x="csX2" y="csY2"/>
                </a:cxn>
                <a:cxn ang="0">
                  <a:pos x="csX3" y="csY3"/>
                </a:cxn>
                <a:cxn ang="0">
                  <a:pos x="csX4" y="csY4"/>
                </a:cxn>
              </a:cxnLst>
              <a:rect l="l" t="t" r="r" b="b"/>
              <a:pathLst>
                <a:path w="2924735" h="280147">
                  <a:moveTo>
                    <a:pt x="0" y="0"/>
                  </a:moveTo>
                  <a:lnTo>
                    <a:pt x="2498912" y="0"/>
                  </a:lnTo>
                  <a:lnTo>
                    <a:pt x="2924735" y="280147"/>
                  </a:lnTo>
                  <a:lnTo>
                    <a:pt x="0" y="280147"/>
                  </a:lnTo>
                  <a:lnTo>
                    <a:pt x="0" y="0"/>
                  </a:lnTo>
                  <a:close/>
                </a:path>
              </a:pathLst>
            </a:custGeom>
            <a:solidFill>
              <a:schemeClr val="bg1">
                <a:lumMod val="75000"/>
              </a:schemeClr>
            </a:solidFill>
            <a:ln>
              <a:solidFill>
                <a:schemeClr val="bg1">
                  <a:lumMod val="5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r>
                <a:rPr lang="en-US" sz="2000" b="1" cap="none" spc="0">
                  <a:ln w="10160">
                    <a:solidFill>
                      <a:schemeClr val="bg1">
                        <a:lumMod val="50000"/>
                      </a:schemeClr>
                    </a:solid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Project Highlights / Technology Stack</a:t>
              </a:r>
              <a:endParaRPr lang="ru-RU" sz="2000" b="1" cap="none" spc="0">
                <a:ln w="10160">
                  <a:solidFill>
                    <a:schemeClr val="bg1">
                      <a:lumMod val="50000"/>
                    </a:schemeClr>
                  </a:solid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grpSp>
          <xdr:nvGrpSpPr>
            <xdr:cNvPr id="53" name="Group 52">
              <a:extLst>
                <a:ext uri="{FF2B5EF4-FFF2-40B4-BE49-F238E27FC236}">
                  <a16:creationId xmlns:a16="http://schemas.microsoft.com/office/drawing/2014/main" id="{3554D47D-8AB8-49B6-937C-98A197F8C49B}"/>
                </a:ext>
              </a:extLst>
            </xdr:cNvPr>
            <xdr:cNvGrpSpPr/>
          </xdr:nvGrpSpPr>
          <xdr:grpSpPr>
            <a:xfrm>
              <a:off x="7356022" y="4395109"/>
              <a:ext cx="3034393" cy="3047998"/>
              <a:chOff x="7451272" y="4381502"/>
              <a:chExt cx="3034393" cy="3047998"/>
            </a:xfrm>
          </xdr:grpSpPr>
          <xdr:grpSp>
            <xdr:nvGrpSpPr>
              <xdr:cNvPr id="33" name="Group 32">
                <a:extLst>
                  <a:ext uri="{FF2B5EF4-FFF2-40B4-BE49-F238E27FC236}">
                    <a16:creationId xmlns:a16="http://schemas.microsoft.com/office/drawing/2014/main" id="{A86BD620-4DB3-4272-898B-FB016CCABABB}"/>
                  </a:ext>
                </a:extLst>
              </xdr:cNvPr>
              <xdr:cNvGrpSpPr/>
            </xdr:nvGrpSpPr>
            <xdr:grpSpPr>
              <a:xfrm>
                <a:off x="7451272" y="7157359"/>
                <a:ext cx="3034393" cy="272141"/>
                <a:chOff x="1343560" y="1013"/>
                <a:chExt cx="4406740" cy="934368"/>
              </a:xfrm>
            </xdr:grpSpPr>
            <xdr:sp macro="" textlink="">
              <xdr:nvSpPr>
                <xdr:cNvPr id="34" name="Arrow: Pentagon 33">
                  <a:extLst>
                    <a:ext uri="{FF2B5EF4-FFF2-40B4-BE49-F238E27FC236}">
                      <a16:creationId xmlns:a16="http://schemas.microsoft.com/office/drawing/2014/main" id="{6A37A676-2AC9-36B4-5E39-3B76D7205733}"/>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5" name="Arrow: Pentagon 4">
                  <a:extLst>
                    <a:ext uri="{FF2B5EF4-FFF2-40B4-BE49-F238E27FC236}">
                      <a16:creationId xmlns:a16="http://schemas.microsoft.com/office/drawing/2014/main" id="{F4F2C440-1DDC-D35A-356B-E216DC3CD0CD}"/>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Profitability and discount analysis</a:t>
                  </a:r>
                  <a:endParaRPr lang="ru-RU" sz="1200" kern="1200"/>
                </a:p>
              </xdr:txBody>
            </xdr:sp>
          </xdr:grpSp>
          <xdr:grpSp>
            <xdr:nvGrpSpPr>
              <xdr:cNvPr id="2" name="Group 1">
                <a:extLst>
                  <a:ext uri="{FF2B5EF4-FFF2-40B4-BE49-F238E27FC236}">
                    <a16:creationId xmlns:a16="http://schemas.microsoft.com/office/drawing/2014/main" id="{A8DA73F4-4149-41D2-B0E4-AAB59EE32C8E}"/>
                  </a:ext>
                </a:extLst>
              </xdr:cNvPr>
              <xdr:cNvGrpSpPr/>
            </xdr:nvGrpSpPr>
            <xdr:grpSpPr>
              <a:xfrm>
                <a:off x="7451272" y="4381502"/>
                <a:ext cx="3034393" cy="272141"/>
                <a:chOff x="1343560" y="1013"/>
                <a:chExt cx="4406740" cy="934368"/>
              </a:xfrm>
            </xdr:grpSpPr>
            <xdr:sp macro="" textlink="">
              <xdr:nvSpPr>
                <xdr:cNvPr id="11" name="Arrow: Pentagon 10">
                  <a:extLst>
                    <a:ext uri="{FF2B5EF4-FFF2-40B4-BE49-F238E27FC236}">
                      <a16:creationId xmlns:a16="http://schemas.microsoft.com/office/drawing/2014/main" id="{085277FE-1B54-E34E-5DC6-FD79D2215D7F}"/>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13" name="Arrow: Pentagon 4">
                  <a:extLst>
                    <a:ext uri="{FF2B5EF4-FFF2-40B4-BE49-F238E27FC236}">
                      <a16:creationId xmlns:a16="http://schemas.microsoft.com/office/drawing/2014/main" id="{6A1CB3B4-92C6-9A83-3371-EB8AD0B81132}"/>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3 interactive dashboards</a:t>
                  </a:r>
                  <a:endParaRPr lang="ru-RU" sz="1200" kern="1200"/>
                </a:p>
              </xdr:txBody>
            </xdr:sp>
          </xdr:grpSp>
          <xdr:grpSp>
            <xdr:nvGrpSpPr>
              <xdr:cNvPr id="17" name="Group 16">
                <a:extLst>
                  <a:ext uri="{FF2B5EF4-FFF2-40B4-BE49-F238E27FC236}">
                    <a16:creationId xmlns:a16="http://schemas.microsoft.com/office/drawing/2014/main" id="{3AD7CF9A-E0E8-4E68-975F-7BB33E5A8B53}"/>
                  </a:ext>
                </a:extLst>
              </xdr:cNvPr>
              <xdr:cNvGrpSpPr/>
            </xdr:nvGrpSpPr>
            <xdr:grpSpPr>
              <a:xfrm>
                <a:off x="7451272" y="4844145"/>
                <a:ext cx="3034393" cy="272141"/>
                <a:chOff x="1343560" y="1013"/>
                <a:chExt cx="4406740" cy="934368"/>
              </a:xfrm>
            </xdr:grpSpPr>
            <xdr:sp macro="" textlink="">
              <xdr:nvSpPr>
                <xdr:cNvPr id="21" name="Arrow: Pentagon 20">
                  <a:extLst>
                    <a:ext uri="{FF2B5EF4-FFF2-40B4-BE49-F238E27FC236}">
                      <a16:creationId xmlns:a16="http://schemas.microsoft.com/office/drawing/2014/main" id="{E3C31101-78C7-7B6A-E9B7-C35C5F7B0157}"/>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22" name="Arrow: Pentagon 4">
                  <a:extLst>
                    <a:ext uri="{FF2B5EF4-FFF2-40B4-BE49-F238E27FC236}">
                      <a16:creationId xmlns:a16="http://schemas.microsoft.com/office/drawing/2014/main" id="{991E97DF-EB23-B100-657C-28564958FDF4}"/>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Power Query transformations</a:t>
                  </a:r>
                  <a:endParaRPr lang="ru-RU" sz="1200" kern="1200"/>
                </a:p>
              </xdr:txBody>
            </xdr:sp>
          </xdr:grpSp>
          <xdr:grpSp>
            <xdr:nvGrpSpPr>
              <xdr:cNvPr id="23" name="Group 22">
                <a:extLst>
                  <a:ext uri="{FF2B5EF4-FFF2-40B4-BE49-F238E27FC236}">
                    <a16:creationId xmlns:a16="http://schemas.microsoft.com/office/drawing/2014/main" id="{61378584-2E48-4E06-9351-F19E4FF7980D}"/>
                  </a:ext>
                </a:extLst>
              </xdr:cNvPr>
              <xdr:cNvGrpSpPr/>
            </xdr:nvGrpSpPr>
            <xdr:grpSpPr>
              <a:xfrm>
                <a:off x="7451272" y="5306788"/>
                <a:ext cx="3034393" cy="272141"/>
                <a:chOff x="1343560" y="1013"/>
                <a:chExt cx="4406740" cy="934368"/>
              </a:xfrm>
            </xdr:grpSpPr>
            <xdr:sp macro="" textlink="">
              <xdr:nvSpPr>
                <xdr:cNvPr id="24" name="Arrow: Pentagon 23">
                  <a:extLst>
                    <a:ext uri="{FF2B5EF4-FFF2-40B4-BE49-F238E27FC236}">
                      <a16:creationId xmlns:a16="http://schemas.microsoft.com/office/drawing/2014/main" id="{F566F1F4-7767-C760-1D7E-DE0BD9CA9244}"/>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25" name="Arrow: Pentagon 4">
                  <a:extLst>
                    <a:ext uri="{FF2B5EF4-FFF2-40B4-BE49-F238E27FC236}">
                      <a16:creationId xmlns:a16="http://schemas.microsoft.com/office/drawing/2014/main" id="{39374FED-5C0B-55AB-9799-4BB01D1848B8}"/>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Integrated data model</a:t>
                  </a:r>
                  <a:endParaRPr lang="ru-RU" sz="1200" kern="1200"/>
                </a:p>
              </xdr:txBody>
            </xdr:sp>
          </xdr:grpSp>
          <xdr:grpSp>
            <xdr:nvGrpSpPr>
              <xdr:cNvPr id="26" name="Group 25">
                <a:extLst>
                  <a:ext uri="{FF2B5EF4-FFF2-40B4-BE49-F238E27FC236}">
                    <a16:creationId xmlns:a16="http://schemas.microsoft.com/office/drawing/2014/main" id="{DA607DA2-9690-4E01-B6EF-E69E28C82502}"/>
                  </a:ext>
                </a:extLst>
              </xdr:cNvPr>
              <xdr:cNvGrpSpPr/>
            </xdr:nvGrpSpPr>
            <xdr:grpSpPr>
              <a:xfrm>
                <a:off x="7451272" y="5769431"/>
                <a:ext cx="3034393" cy="272141"/>
                <a:chOff x="1343560" y="1013"/>
                <a:chExt cx="4406740" cy="934368"/>
              </a:xfrm>
            </xdr:grpSpPr>
            <xdr:sp macro="" textlink="">
              <xdr:nvSpPr>
                <xdr:cNvPr id="27" name="Arrow: Pentagon 26">
                  <a:extLst>
                    <a:ext uri="{FF2B5EF4-FFF2-40B4-BE49-F238E27FC236}">
                      <a16:creationId xmlns:a16="http://schemas.microsoft.com/office/drawing/2014/main" id="{779690DC-9BF2-42FB-7E05-082C8D4F5027}"/>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28" name="Arrow: Pentagon 4">
                  <a:extLst>
                    <a:ext uri="{FF2B5EF4-FFF2-40B4-BE49-F238E27FC236}">
                      <a16:creationId xmlns:a16="http://schemas.microsoft.com/office/drawing/2014/main" id="{42FD37B8-7371-6FE6-839F-673298982B6C}"/>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Profitability and discount analysis</a:t>
                  </a:r>
                  <a:endParaRPr lang="ru-RU" sz="1200" kern="1200"/>
                </a:p>
              </xdr:txBody>
            </xdr:sp>
          </xdr:grpSp>
          <xdr:grpSp>
            <xdr:nvGrpSpPr>
              <xdr:cNvPr id="32" name="Group 31">
                <a:extLst>
                  <a:ext uri="{FF2B5EF4-FFF2-40B4-BE49-F238E27FC236}">
                    <a16:creationId xmlns:a16="http://schemas.microsoft.com/office/drawing/2014/main" id="{46A54D4A-492D-4343-A879-1A75E498D6DA}"/>
                  </a:ext>
                </a:extLst>
              </xdr:cNvPr>
              <xdr:cNvGrpSpPr/>
            </xdr:nvGrpSpPr>
            <xdr:grpSpPr>
              <a:xfrm>
                <a:off x="7451272" y="6232074"/>
                <a:ext cx="3034393" cy="272141"/>
                <a:chOff x="1343560" y="1013"/>
                <a:chExt cx="4406740" cy="934368"/>
              </a:xfrm>
            </xdr:grpSpPr>
            <xdr:sp macro="" textlink="">
              <xdr:nvSpPr>
                <xdr:cNvPr id="48" name="Arrow: Pentagon 47">
                  <a:extLst>
                    <a:ext uri="{FF2B5EF4-FFF2-40B4-BE49-F238E27FC236}">
                      <a16:creationId xmlns:a16="http://schemas.microsoft.com/office/drawing/2014/main" id="{F6F6B074-3E03-FF24-857E-B032A21414E7}"/>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49" name="Arrow: Pentagon 4">
                  <a:extLst>
                    <a:ext uri="{FF2B5EF4-FFF2-40B4-BE49-F238E27FC236}">
                      <a16:creationId xmlns:a16="http://schemas.microsoft.com/office/drawing/2014/main" id="{6DCB504B-8D79-F3C8-D540-EF783A3A3BD0}"/>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DAX-based KPI structure</a:t>
                  </a:r>
                  <a:endParaRPr lang="ru-RU" sz="1200" kern="1200"/>
                </a:p>
              </xdr:txBody>
            </xdr:sp>
          </xdr:grpSp>
          <xdr:grpSp>
            <xdr:nvGrpSpPr>
              <xdr:cNvPr id="50" name="Group 49">
                <a:extLst>
                  <a:ext uri="{FF2B5EF4-FFF2-40B4-BE49-F238E27FC236}">
                    <a16:creationId xmlns:a16="http://schemas.microsoft.com/office/drawing/2014/main" id="{E8BDCFD4-7C6B-49DC-A176-3E772CC3A78D}"/>
                  </a:ext>
                </a:extLst>
              </xdr:cNvPr>
              <xdr:cNvGrpSpPr/>
            </xdr:nvGrpSpPr>
            <xdr:grpSpPr>
              <a:xfrm>
                <a:off x="7451272" y="6694717"/>
                <a:ext cx="3034393" cy="272141"/>
                <a:chOff x="1343560" y="1013"/>
                <a:chExt cx="4406740" cy="934368"/>
              </a:xfrm>
            </xdr:grpSpPr>
            <xdr:sp macro="" textlink="">
              <xdr:nvSpPr>
                <xdr:cNvPr id="51" name="Arrow: Pentagon 50">
                  <a:extLst>
                    <a:ext uri="{FF2B5EF4-FFF2-40B4-BE49-F238E27FC236}">
                      <a16:creationId xmlns:a16="http://schemas.microsoft.com/office/drawing/2014/main" id="{2F7FD0B5-CCA5-CF24-E6CE-892158DCB17F}"/>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52" name="Arrow: Pentagon 4">
                  <a:extLst>
                    <a:ext uri="{FF2B5EF4-FFF2-40B4-BE49-F238E27FC236}">
                      <a16:creationId xmlns:a16="http://schemas.microsoft.com/office/drawing/2014/main" id="{4E648FE0-B778-E3EF-01E3-60CD40877521}"/>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Inventory risk analysis</a:t>
                  </a:r>
                  <a:endParaRPr lang="ru-RU" sz="1200" kern="1200"/>
                </a:p>
              </xdr:txBody>
            </xdr:sp>
          </xdr:grpSp>
        </xdr:grpSp>
        <xdr:grpSp>
          <xdr:nvGrpSpPr>
            <xdr:cNvPr id="54" name="Group 53">
              <a:extLst>
                <a:ext uri="{FF2B5EF4-FFF2-40B4-BE49-F238E27FC236}">
                  <a16:creationId xmlns:a16="http://schemas.microsoft.com/office/drawing/2014/main" id="{AD6EFDD4-0368-475F-BA46-E177EA585C08}"/>
                </a:ext>
              </a:extLst>
            </xdr:cNvPr>
            <xdr:cNvGrpSpPr/>
          </xdr:nvGrpSpPr>
          <xdr:grpSpPr>
            <a:xfrm flipH="1">
              <a:off x="10504714" y="4367895"/>
              <a:ext cx="2544535" cy="3047998"/>
              <a:chOff x="7451272" y="4381502"/>
              <a:chExt cx="3034393" cy="3047998"/>
            </a:xfrm>
          </xdr:grpSpPr>
          <xdr:grpSp>
            <xdr:nvGrpSpPr>
              <xdr:cNvPr id="55" name="Group 54">
                <a:extLst>
                  <a:ext uri="{FF2B5EF4-FFF2-40B4-BE49-F238E27FC236}">
                    <a16:creationId xmlns:a16="http://schemas.microsoft.com/office/drawing/2014/main" id="{46CED957-4523-5927-77F8-D770F58FB54A}"/>
                  </a:ext>
                </a:extLst>
              </xdr:cNvPr>
              <xdr:cNvGrpSpPr/>
            </xdr:nvGrpSpPr>
            <xdr:grpSpPr>
              <a:xfrm>
                <a:off x="7451272" y="7157359"/>
                <a:ext cx="3034393" cy="272141"/>
                <a:chOff x="1343560" y="1013"/>
                <a:chExt cx="4406740" cy="934368"/>
              </a:xfrm>
            </xdr:grpSpPr>
            <xdr:sp macro="" textlink="">
              <xdr:nvSpPr>
                <xdr:cNvPr id="3083" name="Arrow: Pentagon 3082">
                  <a:extLst>
                    <a:ext uri="{FF2B5EF4-FFF2-40B4-BE49-F238E27FC236}">
                      <a16:creationId xmlns:a16="http://schemas.microsoft.com/office/drawing/2014/main" id="{9675616B-0CD0-5068-38A7-C04AC3A8CEA3}"/>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084" name="Arrow: Pentagon 4">
                  <a:extLst>
                    <a:ext uri="{FF2B5EF4-FFF2-40B4-BE49-F238E27FC236}">
                      <a16:creationId xmlns:a16="http://schemas.microsoft.com/office/drawing/2014/main" id="{E609602C-E600-2D5B-8807-9F671B63AA92}"/>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Slicers / Timeline</a:t>
                  </a:r>
                  <a:endParaRPr lang="ru-RU" sz="1200" kern="1200"/>
                </a:p>
              </xdr:txBody>
            </xdr:sp>
          </xdr:grpSp>
          <xdr:grpSp>
            <xdr:nvGrpSpPr>
              <xdr:cNvPr id="56" name="Group 55">
                <a:extLst>
                  <a:ext uri="{FF2B5EF4-FFF2-40B4-BE49-F238E27FC236}">
                    <a16:creationId xmlns:a16="http://schemas.microsoft.com/office/drawing/2014/main" id="{A1EF1412-D2F1-C8C3-6585-E5D37620436F}"/>
                  </a:ext>
                </a:extLst>
              </xdr:cNvPr>
              <xdr:cNvGrpSpPr/>
            </xdr:nvGrpSpPr>
            <xdr:grpSpPr>
              <a:xfrm>
                <a:off x="7451272" y="4381502"/>
                <a:ext cx="3034393" cy="272141"/>
                <a:chOff x="1343560" y="1013"/>
                <a:chExt cx="4406740" cy="934368"/>
              </a:xfrm>
            </xdr:grpSpPr>
            <xdr:sp macro="" textlink="">
              <xdr:nvSpPr>
                <xdr:cNvPr id="3081" name="Arrow: Pentagon 3080">
                  <a:extLst>
                    <a:ext uri="{FF2B5EF4-FFF2-40B4-BE49-F238E27FC236}">
                      <a16:creationId xmlns:a16="http://schemas.microsoft.com/office/drawing/2014/main" id="{307A4141-329A-B944-8852-379536FA9E9D}"/>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082" name="Arrow: Pentagon 4">
                  <a:extLst>
                    <a:ext uri="{FF2B5EF4-FFF2-40B4-BE49-F238E27FC236}">
                      <a16:creationId xmlns:a16="http://schemas.microsoft.com/office/drawing/2014/main" id="{FD9D1450-2939-6FC0-00B5-F0EDF6D66697}"/>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Excel</a:t>
                  </a:r>
                  <a:endParaRPr lang="ru-RU" sz="1200" kern="1200"/>
                </a:p>
              </xdr:txBody>
            </xdr:sp>
          </xdr:grpSp>
          <xdr:grpSp>
            <xdr:nvGrpSpPr>
              <xdr:cNvPr id="57" name="Group 56">
                <a:extLst>
                  <a:ext uri="{FF2B5EF4-FFF2-40B4-BE49-F238E27FC236}">
                    <a16:creationId xmlns:a16="http://schemas.microsoft.com/office/drawing/2014/main" id="{E5E415FE-74D6-9548-931B-0836402C89DC}"/>
                  </a:ext>
                </a:extLst>
              </xdr:cNvPr>
              <xdr:cNvGrpSpPr/>
            </xdr:nvGrpSpPr>
            <xdr:grpSpPr>
              <a:xfrm>
                <a:off x="7451272" y="4844145"/>
                <a:ext cx="3034393" cy="272141"/>
                <a:chOff x="1343560" y="1013"/>
                <a:chExt cx="4406740" cy="934368"/>
              </a:xfrm>
            </xdr:grpSpPr>
            <xdr:sp macro="" textlink="">
              <xdr:nvSpPr>
                <xdr:cNvPr id="3079" name="Arrow: Pentagon 3078">
                  <a:extLst>
                    <a:ext uri="{FF2B5EF4-FFF2-40B4-BE49-F238E27FC236}">
                      <a16:creationId xmlns:a16="http://schemas.microsoft.com/office/drawing/2014/main" id="{90072D26-3741-F0AC-6B2F-CABA123BEA9E}"/>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080" name="Arrow: Pentagon 4">
                  <a:extLst>
                    <a:ext uri="{FF2B5EF4-FFF2-40B4-BE49-F238E27FC236}">
                      <a16:creationId xmlns:a16="http://schemas.microsoft.com/office/drawing/2014/main" id="{51AF34AF-9781-9255-186D-B8C3C91DECE6}"/>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Power Query</a:t>
                  </a:r>
                  <a:endParaRPr lang="ru-RU" sz="1200" kern="1200"/>
                </a:p>
              </xdr:txBody>
            </xdr:sp>
          </xdr:grpSp>
          <xdr:grpSp>
            <xdr:nvGrpSpPr>
              <xdr:cNvPr id="58" name="Group 57">
                <a:extLst>
                  <a:ext uri="{FF2B5EF4-FFF2-40B4-BE49-F238E27FC236}">
                    <a16:creationId xmlns:a16="http://schemas.microsoft.com/office/drawing/2014/main" id="{DE4ABE07-E750-E2A9-AF57-43E847A15AA9}"/>
                  </a:ext>
                </a:extLst>
              </xdr:cNvPr>
              <xdr:cNvGrpSpPr/>
            </xdr:nvGrpSpPr>
            <xdr:grpSpPr>
              <a:xfrm>
                <a:off x="7451272" y="5306788"/>
                <a:ext cx="3034393" cy="272141"/>
                <a:chOff x="1343560" y="1013"/>
                <a:chExt cx="4406740" cy="934368"/>
              </a:xfrm>
            </xdr:grpSpPr>
            <xdr:sp macro="" textlink="">
              <xdr:nvSpPr>
                <xdr:cNvPr id="3077" name="Arrow: Pentagon 3076">
                  <a:extLst>
                    <a:ext uri="{FF2B5EF4-FFF2-40B4-BE49-F238E27FC236}">
                      <a16:creationId xmlns:a16="http://schemas.microsoft.com/office/drawing/2014/main" id="{7D78D81D-0783-798A-99F2-C2522EAE2143}"/>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078" name="Arrow: Pentagon 4">
                  <a:extLst>
                    <a:ext uri="{FF2B5EF4-FFF2-40B4-BE49-F238E27FC236}">
                      <a16:creationId xmlns:a16="http://schemas.microsoft.com/office/drawing/2014/main" id="{B9DA45B5-45C1-9696-94EC-729781DBEA56}"/>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Power Pivot</a:t>
                  </a:r>
                  <a:endParaRPr lang="ru-RU" sz="1200" kern="1200"/>
                </a:p>
              </xdr:txBody>
            </xdr:sp>
          </xdr:grpSp>
          <xdr:grpSp>
            <xdr:nvGrpSpPr>
              <xdr:cNvPr id="59" name="Group 58">
                <a:extLst>
                  <a:ext uri="{FF2B5EF4-FFF2-40B4-BE49-F238E27FC236}">
                    <a16:creationId xmlns:a16="http://schemas.microsoft.com/office/drawing/2014/main" id="{81CC4397-D5D3-3CFB-988E-FF63AE5E629D}"/>
                  </a:ext>
                </a:extLst>
              </xdr:cNvPr>
              <xdr:cNvGrpSpPr/>
            </xdr:nvGrpSpPr>
            <xdr:grpSpPr>
              <a:xfrm>
                <a:off x="7451272" y="5769431"/>
                <a:ext cx="3034393" cy="272141"/>
                <a:chOff x="1343560" y="1013"/>
                <a:chExt cx="4406740" cy="934368"/>
              </a:xfrm>
            </xdr:grpSpPr>
            <xdr:sp macro="" textlink="">
              <xdr:nvSpPr>
                <xdr:cNvPr id="3075" name="Arrow: Pentagon 3074">
                  <a:extLst>
                    <a:ext uri="{FF2B5EF4-FFF2-40B4-BE49-F238E27FC236}">
                      <a16:creationId xmlns:a16="http://schemas.microsoft.com/office/drawing/2014/main" id="{976567C4-7C3B-18C9-CF42-F199355FEFA7}"/>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076" name="Arrow: Pentagon 4">
                  <a:extLst>
                    <a:ext uri="{FF2B5EF4-FFF2-40B4-BE49-F238E27FC236}">
                      <a16:creationId xmlns:a16="http://schemas.microsoft.com/office/drawing/2014/main" id="{7AA0C048-1293-7682-DE52-94D95CAFE5CF}"/>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Data Model</a:t>
                  </a:r>
                  <a:endParaRPr lang="ru-RU" sz="1200" kern="1200"/>
                </a:p>
              </xdr:txBody>
            </xdr:sp>
          </xdr:grpSp>
          <xdr:grpSp>
            <xdr:nvGrpSpPr>
              <xdr:cNvPr id="60" name="Group 59">
                <a:extLst>
                  <a:ext uri="{FF2B5EF4-FFF2-40B4-BE49-F238E27FC236}">
                    <a16:creationId xmlns:a16="http://schemas.microsoft.com/office/drawing/2014/main" id="{77A6579D-A7D1-2234-53A5-A713B0FEEB1C}"/>
                  </a:ext>
                </a:extLst>
              </xdr:cNvPr>
              <xdr:cNvGrpSpPr/>
            </xdr:nvGrpSpPr>
            <xdr:grpSpPr>
              <a:xfrm>
                <a:off x="7451272" y="6232074"/>
                <a:ext cx="3034393" cy="272141"/>
                <a:chOff x="1343560" y="1013"/>
                <a:chExt cx="4406740" cy="934368"/>
              </a:xfrm>
            </xdr:grpSpPr>
            <xdr:sp macro="" textlink="">
              <xdr:nvSpPr>
                <xdr:cNvPr id="3072" name="Arrow: Pentagon 3071">
                  <a:extLst>
                    <a:ext uri="{FF2B5EF4-FFF2-40B4-BE49-F238E27FC236}">
                      <a16:creationId xmlns:a16="http://schemas.microsoft.com/office/drawing/2014/main" id="{E3853DA7-9096-FD4D-5DB0-DD3FBE51A8EA}"/>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074" name="Arrow: Pentagon 4">
                  <a:extLst>
                    <a:ext uri="{FF2B5EF4-FFF2-40B4-BE49-F238E27FC236}">
                      <a16:creationId xmlns:a16="http://schemas.microsoft.com/office/drawing/2014/main" id="{41130A83-C07B-D55D-C1DC-A560F5CE0578}"/>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DAX</a:t>
                  </a:r>
                  <a:endParaRPr lang="ru-RU" sz="1200" kern="1200"/>
                </a:p>
              </xdr:txBody>
            </xdr:sp>
          </xdr:grpSp>
          <xdr:grpSp>
            <xdr:nvGrpSpPr>
              <xdr:cNvPr id="61" name="Group 60">
                <a:extLst>
                  <a:ext uri="{FF2B5EF4-FFF2-40B4-BE49-F238E27FC236}">
                    <a16:creationId xmlns:a16="http://schemas.microsoft.com/office/drawing/2014/main" id="{5640062F-25B4-084D-79C9-A6570FD3A50A}"/>
                  </a:ext>
                </a:extLst>
              </xdr:cNvPr>
              <xdr:cNvGrpSpPr/>
            </xdr:nvGrpSpPr>
            <xdr:grpSpPr>
              <a:xfrm>
                <a:off x="7451272" y="6694717"/>
                <a:ext cx="3034393" cy="272141"/>
                <a:chOff x="1343560" y="1013"/>
                <a:chExt cx="4406740" cy="934368"/>
              </a:xfrm>
            </xdr:grpSpPr>
            <xdr:sp macro="" textlink="">
              <xdr:nvSpPr>
                <xdr:cNvPr id="62" name="Arrow: Pentagon 61">
                  <a:extLst>
                    <a:ext uri="{FF2B5EF4-FFF2-40B4-BE49-F238E27FC236}">
                      <a16:creationId xmlns:a16="http://schemas.microsoft.com/office/drawing/2014/main" id="{FAF31E2F-F6E2-EBFC-D1F9-A3AABF63A235}"/>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63" name="Arrow: Pentagon 4">
                  <a:extLst>
                    <a:ext uri="{FF2B5EF4-FFF2-40B4-BE49-F238E27FC236}">
                      <a16:creationId xmlns:a16="http://schemas.microsoft.com/office/drawing/2014/main" id="{2FF3342E-F678-36B3-5210-DE4BA1BEF5C0}"/>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PivotTables / PivotCharts</a:t>
                  </a:r>
                  <a:endParaRPr lang="ru-RU" sz="1200" kern="1200"/>
                </a:p>
              </xdr:txBody>
            </xdr:sp>
          </xdr:grpSp>
        </xdr:grpSp>
      </xdr:grpSp>
      <xdr:sp macro="" textlink="">
        <xdr:nvSpPr>
          <xdr:cNvPr id="3086" name="Rectangle 2">
            <a:extLst>
              <a:ext uri="{FF2B5EF4-FFF2-40B4-BE49-F238E27FC236}">
                <a16:creationId xmlns:a16="http://schemas.microsoft.com/office/drawing/2014/main" id="{56918910-3176-390F-B25D-B932FFD5453B}"/>
              </a:ext>
            </a:extLst>
          </xdr:cNvPr>
          <xdr:cNvSpPr/>
        </xdr:nvSpPr>
        <xdr:spPr>
          <a:xfrm>
            <a:off x="197305" y="81603"/>
            <a:ext cx="13043122" cy="1360077"/>
          </a:xfrm>
          <a:custGeom>
            <a:avLst/>
            <a:gdLst>
              <a:gd name="csX0" fmla="*/ 0 w 11979089"/>
              <a:gd name="csY0" fmla="*/ 0 h 1539688"/>
              <a:gd name="csX1" fmla="*/ 11979089 w 11979089"/>
              <a:gd name="csY1" fmla="*/ 0 h 1539688"/>
              <a:gd name="csX2" fmla="*/ 11979089 w 11979089"/>
              <a:gd name="csY2" fmla="*/ 1539688 h 1539688"/>
              <a:gd name="csX3" fmla="*/ 0 w 11979089"/>
              <a:gd name="csY3" fmla="*/ 1539688 h 1539688"/>
              <a:gd name="csX4" fmla="*/ 0 w 11979089"/>
              <a:gd name="csY4" fmla="*/ 0 h 1539688"/>
              <a:gd name="csX0" fmla="*/ 0 w 11979089"/>
              <a:gd name="csY0" fmla="*/ 33618 h 1573306"/>
              <a:gd name="csX1" fmla="*/ 11441207 w 11979089"/>
              <a:gd name="csY1" fmla="*/ 0 h 1573306"/>
              <a:gd name="csX2" fmla="*/ 11979089 w 11979089"/>
              <a:gd name="csY2" fmla="*/ 1573306 h 1573306"/>
              <a:gd name="csX3" fmla="*/ 0 w 11979089"/>
              <a:gd name="csY3" fmla="*/ 1573306 h 1573306"/>
              <a:gd name="csX4" fmla="*/ 0 w 11979089"/>
              <a:gd name="csY4" fmla="*/ 33618 h 1573306"/>
            </a:gdLst>
            <a:ahLst/>
            <a:cxnLst>
              <a:cxn ang="0">
                <a:pos x="csX0" y="csY0"/>
              </a:cxn>
              <a:cxn ang="0">
                <a:pos x="csX1" y="csY1"/>
              </a:cxn>
              <a:cxn ang="0">
                <a:pos x="csX2" y="csY2"/>
              </a:cxn>
              <a:cxn ang="0">
                <a:pos x="csX3" y="csY3"/>
              </a:cxn>
              <a:cxn ang="0">
                <a:pos x="csX4" y="csY4"/>
              </a:cxn>
            </a:cxnLst>
            <a:rect l="l" t="t" r="r" b="b"/>
            <a:pathLst>
              <a:path w="11979089" h="1573306">
                <a:moveTo>
                  <a:pt x="0" y="33618"/>
                </a:moveTo>
                <a:lnTo>
                  <a:pt x="11441207" y="0"/>
                </a:lnTo>
                <a:lnTo>
                  <a:pt x="11979089" y="1573306"/>
                </a:lnTo>
                <a:lnTo>
                  <a:pt x="0" y="1573306"/>
                </a:lnTo>
                <a:lnTo>
                  <a:pt x="0" y="33618"/>
                </a:lnTo>
                <a:close/>
              </a:path>
            </a:pathLst>
          </a:custGeom>
          <a:solidFill>
            <a:schemeClr val="bg1">
              <a:lumMod val="65000"/>
            </a:schemeClr>
          </a:solidFill>
          <a:ln>
            <a:no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sp macro="" textlink="">
        <xdr:nvSpPr>
          <xdr:cNvPr id="3087" name="Rectangle 3">
            <a:extLst>
              <a:ext uri="{FF2B5EF4-FFF2-40B4-BE49-F238E27FC236}">
                <a16:creationId xmlns:a16="http://schemas.microsoft.com/office/drawing/2014/main" id="{293808F4-46DD-D163-F77C-6ADDFF36D2E7}"/>
              </a:ext>
            </a:extLst>
          </xdr:cNvPr>
          <xdr:cNvSpPr/>
        </xdr:nvSpPr>
        <xdr:spPr>
          <a:xfrm>
            <a:off x="337101" y="190411"/>
            <a:ext cx="8666390" cy="612035"/>
          </a:xfrm>
          <a:custGeom>
            <a:avLst/>
            <a:gdLst>
              <a:gd name="csX0" fmla="*/ 0 w 2924735"/>
              <a:gd name="csY0" fmla="*/ 0 h 280147"/>
              <a:gd name="csX1" fmla="*/ 2924735 w 2924735"/>
              <a:gd name="csY1" fmla="*/ 0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622176 w 2924735"/>
              <a:gd name="csY1" fmla="*/ 67235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498912 w 2924735"/>
              <a:gd name="csY1" fmla="*/ 0 h 280147"/>
              <a:gd name="csX2" fmla="*/ 2924735 w 2924735"/>
              <a:gd name="csY2" fmla="*/ 280147 h 280147"/>
              <a:gd name="csX3" fmla="*/ 0 w 2924735"/>
              <a:gd name="csY3" fmla="*/ 280147 h 280147"/>
              <a:gd name="csX4" fmla="*/ 0 w 2924735"/>
              <a:gd name="csY4" fmla="*/ 0 h 280147"/>
            </a:gdLst>
            <a:ahLst/>
            <a:cxnLst>
              <a:cxn ang="0">
                <a:pos x="csX0" y="csY0"/>
              </a:cxn>
              <a:cxn ang="0">
                <a:pos x="csX1" y="csY1"/>
              </a:cxn>
              <a:cxn ang="0">
                <a:pos x="csX2" y="csY2"/>
              </a:cxn>
              <a:cxn ang="0">
                <a:pos x="csX3" y="csY3"/>
              </a:cxn>
              <a:cxn ang="0">
                <a:pos x="csX4" y="csY4"/>
              </a:cxn>
            </a:cxnLst>
            <a:rect l="l" t="t" r="r" b="b"/>
            <a:pathLst>
              <a:path w="2924735" h="280147">
                <a:moveTo>
                  <a:pt x="0" y="0"/>
                </a:moveTo>
                <a:lnTo>
                  <a:pt x="2498912" y="0"/>
                </a:lnTo>
                <a:lnTo>
                  <a:pt x="2924735" y="280147"/>
                </a:lnTo>
                <a:lnTo>
                  <a:pt x="0" y="280147"/>
                </a:lnTo>
                <a:lnTo>
                  <a:pt x="0" y="0"/>
                </a:lnTo>
                <a:close/>
              </a:path>
            </a:pathLst>
          </a:custGeom>
          <a:solidFill>
            <a:schemeClr val="bg1">
              <a:lumMod val="50000"/>
            </a:schemeClr>
          </a:solidFill>
          <a:ln>
            <a:no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r>
              <a:rPr lang="en-US" sz="2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Sales &amp; Inventory BI Project Hub</a:t>
            </a:r>
            <a:endParaRPr lang="ru-RU" sz="2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sp macro="" textlink="">
        <xdr:nvSpPr>
          <xdr:cNvPr id="3088" name="Rectangle 3">
            <a:extLst>
              <a:ext uri="{FF2B5EF4-FFF2-40B4-BE49-F238E27FC236}">
                <a16:creationId xmlns:a16="http://schemas.microsoft.com/office/drawing/2014/main" id="{1C7CBCF8-E70F-494F-8F95-13D7B8926486}"/>
              </a:ext>
            </a:extLst>
          </xdr:cNvPr>
          <xdr:cNvSpPr/>
        </xdr:nvSpPr>
        <xdr:spPr>
          <a:xfrm>
            <a:off x="337101" y="897650"/>
            <a:ext cx="10282401" cy="421624"/>
          </a:xfrm>
          <a:custGeom>
            <a:avLst/>
            <a:gdLst>
              <a:gd name="csX0" fmla="*/ 0 w 2924735"/>
              <a:gd name="csY0" fmla="*/ 0 h 280147"/>
              <a:gd name="csX1" fmla="*/ 2924735 w 2924735"/>
              <a:gd name="csY1" fmla="*/ 0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622176 w 2924735"/>
              <a:gd name="csY1" fmla="*/ 67235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498912 w 2924735"/>
              <a:gd name="csY1" fmla="*/ 0 h 280147"/>
              <a:gd name="csX2" fmla="*/ 2924735 w 2924735"/>
              <a:gd name="csY2" fmla="*/ 280147 h 280147"/>
              <a:gd name="csX3" fmla="*/ 0 w 2924735"/>
              <a:gd name="csY3" fmla="*/ 280147 h 280147"/>
              <a:gd name="csX4" fmla="*/ 0 w 2924735"/>
              <a:gd name="csY4" fmla="*/ 0 h 280147"/>
            </a:gdLst>
            <a:ahLst/>
            <a:cxnLst>
              <a:cxn ang="0">
                <a:pos x="csX0" y="csY0"/>
              </a:cxn>
              <a:cxn ang="0">
                <a:pos x="csX1" y="csY1"/>
              </a:cxn>
              <a:cxn ang="0">
                <a:pos x="csX2" y="csY2"/>
              </a:cxn>
              <a:cxn ang="0">
                <a:pos x="csX3" y="csY3"/>
              </a:cxn>
              <a:cxn ang="0">
                <a:pos x="csX4" y="csY4"/>
              </a:cxn>
            </a:cxnLst>
            <a:rect l="l" t="t" r="r" b="b"/>
            <a:pathLst>
              <a:path w="2924735" h="280147">
                <a:moveTo>
                  <a:pt x="0" y="0"/>
                </a:moveTo>
                <a:lnTo>
                  <a:pt x="2498912" y="0"/>
                </a:lnTo>
                <a:lnTo>
                  <a:pt x="2924735" y="280147"/>
                </a:lnTo>
                <a:lnTo>
                  <a:pt x="0" y="280147"/>
                </a:lnTo>
                <a:lnTo>
                  <a:pt x="0" y="0"/>
                </a:lnTo>
                <a:close/>
              </a:path>
            </a:pathLst>
          </a:custGeom>
          <a:solidFill>
            <a:schemeClr val="bg1">
              <a:lumMod val="85000"/>
            </a:schemeClr>
          </a:solidFill>
          <a:ln>
            <a:no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a:t>Excel Data Model | Power Query | Power Pivot | Interactive Dashboards</a:t>
            </a:r>
            <a:endParaRPr lang="en-US" sz="1800"/>
          </a:p>
          <a:p>
            <a:pPr marL="0" indent="0" algn="l"/>
            <a:endParaRPr lang="ru-RU" sz="1800" b="1" cap="none" spc="0">
              <a:ln w="10160">
                <a:noFill/>
                <a:prstDash val="solid"/>
              </a:ln>
              <a:solidFill>
                <a:schemeClr val="tx1"/>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mc:AlternateContent xmlns:mc="http://schemas.openxmlformats.org/markup-compatibility/2006" xmlns:a14="http://schemas.microsoft.com/office/drawing/2010/main">
        <mc:Choice Requires="a14">
          <xdr:pic>
            <xdr:nvPicPr>
              <xdr:cNvPr id="3090" name="Picture 3089">
                <a:extLst>
                  <a:ext uri="{FF2B5EF4-FFF2-40B4-BE49-F238E27FC236}">
                    <a16:creationId xmlns:a16="http://schemas.microsoft.com/office/drawing/2014/main" id="{43A79880-DC23-6445-987E-FDD6D262C669}"/>
                  </a:ext>
                </a:extLst>
              </xdr:cNvPr>
              <xdr:cNvPicPr>
                <a:picLocks noChangeAspect="1" noChangeArrowheads="1"/>
                <a:extLst>
                  <a:ext uri="{84589F7E-364E-4C9E-8A38-B11213B215E9}">
                    <a14:cameraTool cellRange="Pivot_Source!$Q$1:$R$2" spid="_x0000_s3103"/>
                  </a:ext>
                </a:extLst>
              </xdr:cNvPicPr>
            </xdr:nvPicPr>
            <xdr:blipFill>
              <a:blip xmlns:r="http://schemas.openxmlformats.org/officeDocument/2006/relationships" r:embed="rId1"/>
              <a:srcRect/>
              <a:stretch>
                <a:fillRect/>
              </a:stretch>
            </xdr:blipFill>
            <xdr:spPr bwMode="auto">
              <a:xfrm>
                <a:off x="9302251" y="163210"/>
                <a:ext cx="3734477" cy="647091"/>
              </a:xfrm>
              <a:prstGeom prst="flowChartManualInput">
                <a:avLst/>
              </a:prstGeom>
              <a:noFill/>
              <a:effectLst>
                <a:outerShdw blurRad="50800" dist="38100" dir="2700000" algn="tl" rotWithShape="0">
                  <a:prstClr val="black">
                    <a:alpha val="40000"/>
                  </a:prstClr>
                </a:outerShdw>
              </a:effectLst>
              <a:extLst>
                <a:ext uri="{909E8E84-426E-40DD-AFC4-6F175D3DCCD1}">
                  <a14:hiddenFill>
                    <a:solidFill>
                      <a:srgbClr val="FFFFFF"/>
                    </a:solidFill>
                  </a14:hiddenFill>
                </a:ext>
              </a:extLst>
            </xdr:spPr>
          </xdr:pic>
        </mc:Choice>
        <mc:Fallback xmlns=""/>
      </mc:AlternateContent>
      <xdr:grpSp>
        <xdr:nvGrpSpPr>
          <xdr:cNvPr id="3162" name="Group 3161">
            <a:extLst>
              <a:ext uri="{FF2B5EF4-FFF2-40B4-BE49-F238E27FC236}">
                <a16:creationId xmlns:a16="http://schemas.microsoft.com/office/drawing/2014/main" id="{3A5296C8-54A9-5B8E-647D-4155CC63D984}"/>
              </a:ext>
            </a:extLst>
          </xdr:cNvPr>
          <xdr:cNvGrpSpPr/>
        </xdr:nvGrpSpPr>
        <xdr:grpSpPr>
          <a:xfrm>
            <a:off x="197306" y="1564087"/>
            <a:ext cx="12635724" cy="1849704"/>
            <a:chOff x="197701" y="1564821"/>
            <a:chExt cx="12661049" cy="1850572"/>
          </a:xfrm>
        </xdr:grpSpPr>
        <xdr:sp macro="" textlink="">
          <xdr:nvSpPr>
            <xdr:cNvPr id="3" name="Rectangle 2">
              <a:extLst>
                <a:ext uri="{FF2B5EF4-FFF2-40B4-BE49-F238E27FC236}">
                  <a16:creationId xmlns:a16="http://schemas.microsoft.com/office/drawing/2014/main" id="{0B3D0B61-90BA-6DAF-0CFD-02B06B13408A}"/>
                </a:ext>
              </a:extLst>
            </xdr:cNvPr>
            <xdr:cNvSpPr/>
          </xdr:nvSpPr>
          <xdr:spPr>
            <a:xfrm>
              <a:off x="197701" y="1564821"/>
              <a:ext cx="12661049" cy="1850572"/>
            </a:xfrm>
            <a:custGeom>
              <a:avLst/>
              <a:gdLst>
                <a:gd name="csX0" fmla="*/ 0 w 11979089"/>
                <a:gd name="csY0" fmla="*/ 0 h 1539688"/>
                <a:gd name="csX1" fmla="*/ 11979089 w 11979089"/>
                <a:gd name="csY1" fmla="*/ 0 h 1539688"/>
                <a:gd name="csX2" fmla="*/ 11979089 w 11979089"/>
                <a:gd name="csY2" fmla="*/ 1539688 h 1539688"/>
                <a:gd name="csX3" fmla="*/ 0 w 11979089"/>
                <a:gd name="csY3" fmla="*/ 1539688 h 1539688"/>
                <a:gd name="csX4" fmla="*/ 0 w 11979089"/>
                <a:gd name="csY4" fmla="*/ 0 h 1539688"/>
                <a:gd name="csX0" fmla="*/ 0 w 11979089"/>
                <a:gd name="csY0" fmla="*/ 33618 h 1573306"/>
                <a:gd name="csX1" fmla="*/ 11441207 w 11979089"/>
                <a:gd name="csY1" fmla="*/ 0 h 1573306"/>
                <a:gd name="csX2" fmla="*/ 11979089 w 11979089"/>
                <a:gd name="csY2" fmla="*/ 1573306 h 1573306"/>
                <a:gd name="csX3" fmla="*/ 0 w 11979089"/>
                <a:gd name="csY3" fmla="*/ 1573306 h 1573306"/>
                <a:gd name="csX4" fmla="*/ 0 w 11979089"/>
                <a:gd name="csY4" fmla="*/ 33618 h 1573306"/>
              </a:gdLst>
              <a:ahLst/>
              <a:cxnLst>
                <a:cxn ang="0">
                  <a:pos x="csX0" y="csY0"/>
                </a:cxn>
                <a:cxn ang="0">
                  <a:pos x="csX1" y="csY1"/>
                </a:cxn>
                <a:cxn ang="0">
                  <a:pos x="csX2" y="csY2"/>
                </a:cxn>
                <a:cxn ang="0">
                  <a:pos x="csX3" y="csY3"/>
                </a:cxn>
                <a:cxn ang="0">
                  <a:pos x="csX4" y="csY4"/>
                </a:cxn>
              </a:cxnLst>
              <a:rect l="l" t="t" r="r" b="b"/>
              <a:pathLst>
                <a:path w="11979089" h="1573306">
                  <a:moveTo>
                    <a:pt x="0" y="33618"/>
                  </a:moveTo>
                  <a:lnTo>
                    <a:pt x="11441207" y="0"/>
                  </a:lnTo>
                  <a:lnTo>
                    <a:pt x="11979089" y="1573306"/>
                  </a:lnTo>
                  <a:lnTo>
                    <a:pt x="0" y="1573306"/>
                  </a:lnTo>
                  <a:lnTo>
                    <a:pt x="0" y="33618"/>
                  </a:lnTo>
                  <a:close/>
                </a:path>
              </a:pathLst>
            </a:custGeom>
            <a:solidFill>
              <a:schemeClr val="accent1">
                <a:lumMod val="20000"/>
                <a:lumOff val="80000"/>
              </a:schemeClr>
            </a:solidFill>
            <a:ln>
              <a:solidFill>
                <a:schemeClr val="tx2">
                  <a:lumMod val="40000"/>
                  <a:lumOff val="6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r>
                <a:rPr lang="en-US" sz="1600">
                  <a:latin typeface="Abadi" panose="020B0604020104020204" pitchFamily="34" charset="0"/>
                </a:rPr>
                <a:t>This workbook is an interactive Excel BI project built on sales, customer, product, and inventory data. The project leverages </a:t>
              </a:r>
              <a:r>
                <a:rPr lang="en-US" sz="1600" b="1">
                  <a:latin typeface="Abadi" panose="020B0604020104020204" pitchFamily="34" charset="0"/>
                </a:rPr>
                <a:t>Power Query, Data Modeling, Power Pivot, and DAX</a:t>
              </a:r>
              <a:r>
                <a:rPr lang="en-US" sz="1600">
                  <a:latin typeface="Abadi" panose="020B0604020104020204" pitchFamily="34" charset="0"/>
                </a:rPr>
                <a:t> to create executive-level dashboards. Its objective is to demonstrate Excel's capability in building complex analytical and visual reports using large-scale structured datasets.</a:t>
              </a:r>
              <a:endParaRPr lang="ru-RU" sz="16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grpSp>
          <xdr:nvGrpSpPr>
            <xdr:cNvPr id="3161" name="Group 3160">
              <a:extLst>
                <a:ext uri="{FF2B5EF4-FFF2-40B4-BE49-F238E27FC236}">
                  <a16:creationId xmlns:a16="http://schemas.microsoft.com/office/drawing/2014/main" id="{38FB9810-97EF-25EE-9335-B8446027B135}"/>
                </a:ext>
              </a:extLst>
            </xdr:cNvPr>
            <xdr:cNvGrpSpPr/>
          </xdr:nvGrpSpPr>
          <xdr:grpSpPr>
            <a:xfrm>
              <a:off x="378600" y="1639660"/>
              <a:ext cx="2953551" cy="394608"/>
              <a:chOff x="378600" y="1639660"/>
              <a:chExt cx="2953551" cy="394608"/>
            </a:xfrm>
          </xdr:grpSpPr>
          <xdr:sp macro="" textlink="">
            <xdr:nvSpPr>
              <xdr:cNvPr id="4" name="Rectangle 3">
                <a:extLst>
                  <a:ext uri="{FF2B5EF4-FFF2-40B4-BE49-F238E27FC236}">
                    <a16:creationId xmlns:a16="http://schemas.microsoft.com/office/drawing/2014/main" id="{2F645DEB-53C5-C825-AB60-A9FC43E0FBDA}"/>
                  </a:ext>
                </a:extLst>
              </xdr:cNvPr>
              <xdr:cNvSpPr/>
            </xdr:nvSpPr>
            <xdr:spPr>
              <a:xfrm>
                <a:off x="378600" y="1646464"/>
                <a:ext cx="2953551" cy="387405"/>
              </a:xfrm>
              <a:custGeom>
                <a:avLst/>
                <a:gdLst>
                  <a:gd name="csX0" fmla="*/ 0 w 2924735"/>
                  <a:gd name="csY0" fmla="*/ 0 h 280147"/>
                  <a:gd name="csX1" fmla="*/ 2924735 w 2924735"/>
                  <a:gd name="csY1" fmla="*/ 0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622176 w 2924735"/>
                  <a:gd name="csY1" fmla="*/ 67235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498912 w 2924735"/>
                  <a:gd name="csY1" fmla="*/ 0 h 280147"/>
                  <a:gd name="csX2" fmla="*/ 2924735 w 2924735"/>
                  <a:gd name="csY2" fmla="*/ 280147 h 280147"/>
                  <a:gd name="csX3" fmla="*/ 0 w 2924735"/>
                  <a:gd name="csY3" fmla="*/ 280147 h 280147"/>
                  <a:gd name="csX4" fmla="*/ 0 w 2924735"/>
                  <a:gd name="csY4" fmla="*/ 0 h 280147"/>
                </a:gdLst>
                <a:ahLst/>
                <a:cxnLst>
                  <a:cxn ang="0">
                    <a:pos x="csX0" y="csY0"/>
                  </a:cxn>
                  <a:cxn ang="0">
                    <a:pos x="csX1" y="csY1"/>
                  </a:cxn>
                  <a:cxn ang="0">
                    <a:pos x="csX2" y="csY2"/>
                  </a:cxn>
                  <a:cxn ang="0">
                    <a:pos x="csX3" y="csY3"/>
                  </a:cxn>
                  <a:cxn ang="0">
                    <a:pos x="csX4" y="csY4"/>
                  </a:cxn>
                </a:cxnLst>
                <a:rect l="l" t="t" r="r" b="b"/>
                <a:pathLst>
                  <a:path w="2924735" h="280147">
                    <a:moveTo>
                      <a:pt x="0" y="0"/>
                    </a:moveTo>
                    <a:lnTo>
                      <a:pt x="2498912" y="0"/>
                    </a:lnTo>
                    <a:lnTo>
                      <a:pt x="2924735" y="280147"/>
                    </a:lnTo>
                    <a:lnTo>
                      <a:pt x="0" y="280147"/>
                    </a:lnTo>
                    <a:lnTo>
                      <a:pt x="0" y="0"/>
                    </a:lnTo>
                    <a:close/>
                  </a:path>
                </a:pathLst>
              </a:custGeom>
              <a:solidFill>
                <a:schemeClr val="bg1">
                  <a:lumMod val="75000"/>
                </a:schemeClr>
              </a:solidFill>
              <a:ln>
                <a:solidFill>
                  <a:schemeClr val="bg1">
                    <a:lumMod val="5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r>
                  <a:rPr lang="az-Latn-AZ" sz="1800" b="1" cap="none" spc="0">
                    <a:ln w="10160">
                      <a:solidFill>
                        <a:schemeClr val="tx1">
                          <a:lumMod val="50000"/>
                          <a:lumOff val="50000"/>
                        </a:schemeClr>
                      </a:solid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About</a:t>
                </a:r>
                <a:r>
                  <a:rPr lang="az-Latn-AZ" sz="1800" b="1" cap="none" spc="0" baseline="0">
                    <a:ln w="10160">
                      <a:solidFill>
                        <a:schemeClr val="tx1">
                          <a:lumMod val="50000"/>
                          <a:lumOff val="50000"/>
                        </a:schemeClr>
                      </a:solid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 this project</a:t>
                </a:r>
                <a:endParaRPr lang="ru-RU" sz="1800" b="1" cap="none" spc="0">
                  <a:ln w="10160">
                    <a:solidFill>
                      <a:schemeClr val="tx1">
                        <a:lumMod val="50000"/>
                        <a:lumOff val="50000"/>
                      </a:schemeClr>
                    </a:solid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pic>
            <xdr:nvPicPr>
              <xdr:cNvPr id="3137" name="Graphic 3136" descr="Information with solid fill">
                <a:extLst>
                  <a:ext uri="{FF2B5EF4-FFF2-40B4-BE49-F238E27FC236}">
                    <a16:creationId xmlns:a16="http://schemas.microsoft.com/office/drawing/2014/main" id="{A8814A10-5F2F-E9A1-2433-AC6EABA0EB5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26847" y="1639660"/>
                <a:ext cx="397330" cy="394608"/>
              </a:xfrm>
              <a:prstGeom prst="rect">
                <a:avLst/>
              </a:prstGeom>
              <a:effectLst/>
            </xdr:spPr>
          </xdr:pic>
        </xdr:grpSp>
      </xdr:grpSp>
      <xdr:pic>
        <xdr:nvPicPr>
          <xdr:cNvPr id="3159" name="Graphic 3158" descr="Lights On with solid fill">
            <a:extLst>
              <a:ext uri="{FF2B5EF4-FFF2-40B4-BE49-F238E27FC236}">
                <a16:creationId xmlns:a16="http://schemas.microsoft.com/office/drawing/2014/main" id="{020BD5E2-661E-B646-FF24-65C18D1FF5C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38685" y="3767410"/>
            <a:ext cx="945453" cy="829647"/>
          </a:xfrm>
          <a:prstGeom prst="rect">
            <a:avLst/>
          </a:prstGeom>
        </xdr:spPr>
      </xdr:pic>
      <xdr:grpSp>
        <xdr:nvGrpSpPr>
          <xdr:cNvPr id="3186" name="Group 3185">
            <a:extLst>
              <a:ext uri="{FF2B5EF4-FFF2-40B4-BE49-F238E27FC236}">
                <a16:creationId xmlns:a16="http://schemas.microsoft.com/office/drawing/2014/main" id="{51F6A8D9-A80B-0A90-740D-C2593063EC6D}"/>
              </a:ext>
            </a:extLst>
          </xdr:cNvPr>
          <xdr:cNvGrpSpPr/>
        </xdr:nvGrpSpPr>
        <xdr:grpSpPr>
          <a:xfrm>
            <a:off x="0" y="3536199"/>
            <a:ext cx="7034402" cy="4719464"/>
            <a:chOff x="0" y="3537858"/>
            <a:chExt cx="7048500" cy="4721678"/>
          </a:xfrm>
        </xdr:grpSpPr>
        <xdr:grpSp>
          <xdr:nvGrpSpPr>
            <xdr:cNvPr id="3170" name="Group 3169">
              <a:extLst>
                <a:ext uri="{FF2B5EF4-FFF2-40B4-BE49-F238E27FC236}">
                  <a16:creationId xmlns:a16="http://schemas.microsoft.com/office/drawing/2014/main" id="{C786A3B0-595C-A746-5D41-D2ABE1705273}"/>
                </a:ext>
              </a:extLst>
            </xdr:cNvPr>
            <xdr:cNvGrpSpPr/>
          </xdr:nvGrpSpPr>
          <xdr:grpSpPr>
            <a:xfrm>
              <a:off x="0" y="3537858"/>
              <a:ext cx="7048500" cy="4721678"/>
              <a:chOff x="0" y="3537858"/>
              <a:chExt cx="7048500" cy="4721678"/>
            </a:xfrm>
          </xdr:grpSpPr>
          <xdr:sp macro="" textlink="">
            <xdr:nvSpPr>
              <xdr:cNvPr id="8" name="Rectangle 2">
                <a:extLst>
                  <a:ext uri="{FF2B5EF4-FFF2-40B4-BE49-F238E27FC236}">
                    <a16:creationId xmlns:a16="http://schemas.microsoft.com/office/drawing/2014/main" id="{68F0F79B-52C9-4752-BBC6-3229C00674FC}"/>
                  </a:ext>
                </a:extLst>
              </xdr:cNvPr>
              <xdr:cNvSpPr/>
            </xdr:nvSpPr>
            <xdr:spPr>
              <a:xfrm>
                <a:off x="204106" y="3537858"/>
                <a:ext cx="6776357" cy="4721678"/>
              </a:xfrm>
              <a:custGeom>
                <a:avLst/>
                <a:gdLst>
                  <a:gd name="csX0" fmla="*/ 0 w 11979089"/>
                  <a:gd name="csY0" fmla="*/ 0 h 1539688"/>
                  <a:gd name="csX1" fmla="*/ 11979089 w 11979089"/>
                  <a:gd name="csY1" fmla="*/ 0 h 1539688"/>
                  <a:gd name="csX2" fmla="*/ 11979089 w 11979089"/>
                  <a:gd name="csY2" fmla="*/ 1539688 h 1539688"/>
                  <a:gd name="csX3" fmla="*/ 0 w 11979089"/>
                  <a:gd name="csY3" fmla="*/ 1539688 h 1539688"/>
                  <a:gd name="csX4" fmla="*/ 0 w 11979089"/>
                  <a:gd name="csY4" fmla="*/ 0 h 1539688"/>
                  <a:gd name="csX0" fmla="*/ 0 w 11979089"/>
                  <a:gd name="csY0" fmla="*/ 33618 h 1573306"/>
                  <a:gd name="csX1" fmla="*/ 11441207 w 11979089"/>
                  <a:gd name="csY1" fmla="*/ 0 h 1573306"/>
                  <a:gd name="csX2" fmla="*/ 11979089 w 11979089"/>
                  <a:gd name="csY2" fmla="*/ 1573306 h 1573306"/>
                  <a:gd name="csX3" fmla="*/ 0 w 11979089"/>
                  <a:gd name="csY3" fmla="*/ 1573306 h 1573306"/>
                  <a:gd name="csX4" fmla="*/ 0 w 11979089"/>
                  <a:gd name="csY4" fmla="*/ 33618 h 1573306"/>
                </a:gdLst>
                <a:ahLst/>
                <a:cxnLst>
                  <a:cxn ang="0">
                    <a:pos x="csX0" y="csY0"/>
                  </a:cxn>
                  <a:cxn ang="0">
                    <a:pos x="csX1" y="csY1"/>
                  </a:cxn>
                  <a:cxn ang="0">
                    <a:pos x="csX2" y="csY2"/>
                  </a:cxn>
                  <a:cxn ang="0">
                    <a:pos x="csX3" y="csY3"/>
                  </a:cxn>
                  <a:cxn ang="0">
                    <a:pos x="csX4" y="csY4"/>
                  </a:cxn>
                </a:cxnLst>
                <a:rect l="l" t="t" r="r" b="b"/>
                <a:pathLst>
                  <a:path w="11979089" h="1573306">
                    <a:moveTo>
                      <a:pt x="0" y="33618"/>
                    </a:moveTo>
                    <a:lnTo>
                      <a:pt x="11441207" y="0"/>
                    </a:lnTo>
                    <a:lnTo>
                      <a:pt x="11979089" y="1573306"/>
                    </a:lnTo>
                    <a:lnTo>
                      <a:pt x="0" y="1573306"/>
                    </a:lnTo>
                    <a:lnTo>
                      <a:pt x="0" y="33618"/>
                    </a:lnTo>
                    <a:close/>
                  </a:path>
                </a:pathLst>
              </a:custGeom>
              <a:solidFill>
                <a:schemeClr val="accent1">
                  <a:lumMod val="20000"/>
                  <a:lumOff val="80000"/>
                </a:schemeClr>
              </a:solidFill>
              <a:ln>
                <a:solidFill>
                  <a:schemeClr val="tx2">
                    <a:lumMod val="40000"/>
                    <a:lumOff val="6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endParaRPr lang="ru-RU" sz="1800">
                  <a:solidFill>
                    <a:schemeClr val="dk1"/>
                  </a:solidFill>
                  <a:latin typeface="Abadi" panose="020B0604020104020204" pitchFamily="34" charset="0"/>
                  <a:ea typeface="+mn-ea"/>
                  <a:cs typeface="+mn-cs"/>
                </a:endParaRPr>
              </a:p>
            </xdr:txBody>
          </xdr:sp>
          <xdr:graphicFrame macro="">
            <xdr:nvGraphicFramePr>
              <xdr:cNvPr id="12" name="Diagram 11">
                <a:extLst>
                  <a:ext uri="{FF2B5EF4-FFF2-40B4-BE49-F238E27FC236}">
                    <a16:creationId xmlns:a16="http://schemas.microsoft.com/office/drawing/2014/main" id="{AE9671A7-3CCF-BCC7-C2B9-0299F9469EC9}"/>
                  </a:ext>
                </a:extLst>
              </xdr:cNvPr>
              <xdr:cNvGraphicFramePr/>
            </xdr:nvGraphicFramePr>
            <xdr:xfrm>
              <a:off x="0" y="4708070"/>
              <a:ext cx="7048500" cy="3362963"/>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sp macro="" textlink="">
            <xdr:nvSpPr>
              <xdr:cNvPr id="9" name="Rectangle 3">
                <a:extLst>
                  <a:ext uri="{FF2B5EF4-FFF2-40B4-BE49-F238E27FC236}">
                    <a16:creationId xmlns:a16="http://schemas.microsoft.com/office/drawing/2014/main" id="{CB20AA66-C41B-4637-9966-4098A7418886}"/>
                  </a:ext>
                </a:extLst>
              </xdr:cNvPr>
              <xdr:cNvSpPr/>
            </xdr:nvSpPr>
            <xdr:spPr>
              <a:xfrm>
                <a:off x="408215" y="3759874"/>
                <a:ext cx="5823856" cy="837940"/>
              </a:xfrm>
              <a:custGeom>
                <a:avLst/>
                <a:gdLst>
                  <a:gd name="csX0" fmla="*/ 0 w 2924735"/>
                  <a:gd name="csY0" fmla="*/ 0 h 280147"/>
                  <a:gd name="csX1" fmla="*/ 2924735 w 2924735"/>
                  <a:gd name="csY1" fmla="*/ 0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622176 w 2924735"/>
                  <a:gd name="csY1" fmla="*/ 67235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498912 w 2924735"/>
                  <a:gd name="csY1" fmla="*/ 0 h 280147"/>
                  <a:gd name="csX2" fmla="*/ 2924735 w 2924735"/>
                  <a:gd name="csY2" fmla="*/ 280147 h 280147"/>
                  <a:gd name="csX3" fmla="*/ 0 w 2924735"/>
                  <a:gd name="csY3" fmla="*/ 280147 h 280147"/>
                  <a:gd name="csX4" fmla="*/ 0 w 2924735"/>
                  <a:gd name="csY4" fmla="*/ 0 h 280147"/>
                </a:gdLst>
                <a:ahLst/>
                <a:cxnLst>
                  <a:cxn ang="0">
                    <a:pos x="csX0" y="csY0"/>
                  </a:cxn>
                  <a:cxn ang="0">
                    <a:pos x="csX1" y="csY1"/>
                  </a:cxn>
                  <a:cxn ang="0">
                    <a:pos x="csX2" y="csY2"/>
                  </a:cxn>
                  <a:cxn ang="0">
                    <a:pos x="csX3" y="csY3"/>
                  </a:cxn>
                  <a:cxn ang="0">
                    <a:pos x="csX4" y="csY4"/>
                  </a:cxn>
                </a:cxnLst>
                <a:rect l="l" t="t" r="r" b="b"/>
                <a:pathLst>
                  <a:path w="2924735" h="280147">
                    <a:moveTo>
                      <a:pt x="0" y="0"/>
                    </a:moveTo>
                    <a:lnTo>
                      <a:pt x="2498912" y="0"/>
                    </a:lnTo>
                    <a:lnTo>
                      <a:pt x="2924735" y="280147"/>
                    </a:lnTo>
                    <a:lnTo>
                      <a:pt x="0" y="280147"/>
                    </a:lnTo>
                    <a:lnTo>
                      <a:pt x="0" y="0"/>
                    </a:lnTo>
                    <a:close/>
                  </a:path>
                </a:pathLst>
              </a:custGeom>
              <a:solidFill>
                <a:schemeClr val="bg1">
                  <a:lumMod val="75000"/>
                </a:schemeClr>
              </a:solidFill>
              <a:ln>
                <a:solidFill>
                  <a:schemeClr val="bg1">
                    <a:lumMod val="5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r>
                  <a:rPr lang="en-US" sz="2800" b="1" cap="none" spc="0">
                    <a:ln w="10160">
                      <a:solidFill>
                        <a:schemeClr val="bg1">
                          <a:lumMod val="50000"/>
                        </a:schemeClr>
                      </a:solid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Dashboard Navigation</a:t>
                </a:r>
                <a:endParaRPr lang="ru-RU" sz="2800" b="1" cap="none" spc="0">
                  <a:ln w="10160">
                    <a:solidFill>
                      <a:schemeClr val="bg1">
                        <a:lumMod val="50000"/>
                      </a:schemeClr>
                    </a:solid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sp macro="" textlink="">
            <xdr:nvSpPr>
              <xdr:cNvPr id="3167" name="Oval 3166">
                <a:hlinkClick xmlns:r="http://schemas.openxmlformats.org/officeDocument/2006/relationships" r:id="rId11"/>
                <a:extLst>
                  <a:ext uri="{FF2B5EF4-FFF2-40B4-BE49-F238E27FC236}">
                    <a16:creationId xmlns:a16="http://schemas.microsoft.com/office/drawing/2014/main" id="{4D64E8A2-E889-A142-F8D5-4C2D4C0C7574}"/>
                  </a:ext>
                </a:extLst>
              </xdr:cNvPr>
              <xdr:cNvSpPr>
                <a:spLocks noChangeAspect="1"/>
              </xdr:cNvSpPr>
            </xdr:nvSpPr>
            <xdr:spPr>
              <a:xfrm>
                <a:off x="870856" y="4884964"/>
                <a:ext cx="1005840" cy="640080"/>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l"/>
                <a:r>
                  <a:rPr lang="en-GB" sz="16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a:t>
                </a:r>
                <a:endParaRPr lang="ru-RU" sz="16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sp macro="" textlink="">
            <xdr:nvSpPr>
              <xdr:cNvPr id="3168" name="Oval 3167">
                <a:hlinkClick xmlns:r="http://schemas.openxmlformats.org/officeDocument/2006/relationships" r:id="rId12"/>
                <a:extLst>
                  <a:ext uri="{FF2B5EF4-FFF2-40B4-BE49-F238E27FC236}">
                    <a16:creationId xmlns:a16="http://schemas.microsoft.com/office/drawing/2014/main" id="{C7AF23B9-597C-4EA5-8D0C-A8B32EBA420C}"/>
                  </a:ext>
                </a:extLst>
              </xdr:cNvPr>
              <xdr:cNvSpPr>
                <a:spLocks noChangeAspect="1"/>
              </xdr:cNvSpPr>
            </xdr:nvSpPr>
            <xdr:spPr>
              <a:xfrm>
                <a:off x="870856" y="6064703"/>
                <a:ext cx="1005840" cy="640080"/>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l"/>
                <a:r>
                  <a:rPr lang="en-GB" sz="16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a:t>
                </a:r>
                <a:endParaRPr lang="ru-RU" sz="16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sp macro="" textlink="">
            <xdr:nvSpPr>
              <xdr:cNvPr id="3169" name="Oval 3168">
                <a:hlinkClick xmlns:r="http://schemas.openxmlformats.org/officeDocument/2006/relationships" r:id="rId13"/>
                <a:extLst>
                  <a:ext uri="{FF2B5EF4-FFF2-40B4-BE49-F238E27FC236}">
                    <a16:creationId xmlns:a16="http://schemas.microsoft.com/office/drawing/2014/main" id="{D430C450-E1E1-4041-BAEB-388DB1AEFC7A}"/>
                  </a:ext>
                </a:extLst>
              </xdr:cNvPr>
              <xdr:cNvSpPr>
                <a:spLocks noChangeAspect="1"/>
              </xdr:cNvSpPr>
            </xdr:nvSpPr>
            <xdr:spPr>
              <a:xfrm>
                <a:off x="870856" y="7244443"/>
                <a:ext cx="1005840" cy="640080"/>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l"/>
                <a:r>
                  <a:rPr lang="en-GB" sz="16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a:t>
                </a:r>
                <a:r>
                  <a:rPr lang="en-GB" sz="1600" b="1" cap="none" spc="0" baseline="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 to</a:t>
                </a:r>
              </a:p>
            </xdr:txBody>
          </xdr:sp>
        </xdr:grpSp>
        <xdr:pic>
          <xdr:nvPicPr>
            <xdr:cNvPr id="3185" name="Graphic 3184" descr="Bar chart with solid fill">
              <a:extLst>
                <a:ext uri="{FF2B5EF4-FFF2-40B4-BE49-F238E27FC236}">
                  <a16:creationId xmlns:a16="http://schemas.microsoft.com/office/drawing/2014/main" id="{B1B3A055-FF26-17A1-7684-A7E5B3E8F51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776107" y="3823607"/>
              <a:ext cx="693964" cy="693964"/>
            </a:xfrm>
            <a:prstGeom prst="rect">
              <a:avLst/>
            </a:prstGeom>
          </xdr:spPr>
        </xdr:pic>
      </xdr:grpSp>
    </xdr:grpSp>
    <xdr:clientData/>
  </xdr:twoCellAnchor>
  <xdr:twoCellAnchor>
    <xdr:from>
      <xdr:col>23</xdr:col>
      <xdr:colOff>482</xdr:colOff>
      <xdr:row>6</xdr:row>
      <xdr:rowOff>173817</xdr:rowOff>
    </xdr:from>
    <xdr:to>
      <xdr:col>30</xdr:col>
      <xdr:colOff>173606</xdr:colOff>
      <xdr:row>39</xdr:row>
      <xdr:rowOff>145074</xdr:rowOff>
    </xdr:to>
    <xdr:sp macro="" textlink="">
      <xdr:nvSpPr>
        <xdr:cNvPr id="5" name="Rectangle 2">
          <a:extLst>
            <a:ext uri="{FF2B5EF4-FFF2-40B4-BE49-F238E27FC236}">
              <a16:creationId xmlns:a16="http://schemas.microsoft.com/office/drawing/2014/main" id="{1B145184-F479-4ADE-8850-129F94F1B19F}"/>
            </a:ext>
          </a:extLst>
        </xdr:cNvPr>
        <xdr:cNvSpPr/>
      </xdr:nvSpPr>
      <xdr:spPr>
        <a:xfrm>
          <a:off x="13675661" y="1398460"/>
          <a:ext cx="4459374" cy="6257757"/>
        </a:xfrm>
        <a:custGeom>
          <a:avLst/>
          <a:gdLst>
            <a:gd name="csX0" fmla="*/ 0 w 11979089"/>
            <a:gd name="csY0" fmla="*/ 0 h 1539688"/>
            <a:gd name="csX1" fmla="*/ 11979089 w 11979089"/>
            <a:gd name="csY1" fmla="*/ 0 h 1539688"/>
            <a:gd name="csX2" fmla="*/ 11979089 w 11979089"/>
            <a:gd name="csY2" fmla="*/ 1539688 h 1539688"/>
            <a:gd name="csX3" fmla="*/ 0 w 11979089"/>
            <a:gd name="csY3" fmla="*/ 1539688 h 1539688"/>
            <a:gd name="csX4" fmla="*/ 0 w 11979089"/>
            <a:gd name="csY4" fmla="*/ 0 h 1539688"/>
            <a:gd name="csX0" fmla="*/ 0 w 11979089"/>
            <a:gd name="csY0" fmla="*/ 33618 h 1573306"/>
            <a:gd name="csX1" fmla="*/ 11441207 w 11979089"/>
            <a:gd name="csY1" fmla="*/ 0 h 1573306"/>
            <a:gd name="csX2" fmla="*/ 11979089 w 11979089"/>
            <a:gd name="csY2" fmla="*/ 1573306 h 1573306"/>
            <a:gd name="csX3" fmla="*/ 0 w 11979089"/>
            <a:gd name="csY3" fmla="*/ 1573306 h 1573306"/>
            <a:gd name="csX4" fmla="*/ 0 w 11979089"/>
            <a:gd name="csY4" fmla="*/ 33618 h 1573306"/>
            <a:gd name="csX0" fmla="*/ 0 w 11979089"/>
            <a:gd name="csY0" fmla="*/ 0 h 1539688"/>
            <a:gd name="csX1" fmla="*/ 11674261 w 11979089"/>
            <a:gd name="csY1" fmla="*/ 1173 h 1539688"/>
            <a:gd name="csX2" fmla="*/ 11979089 w 11979089"/>
            <a:gd name="csY2" fmla="*/ 1539688 h 1539688"/>
            <a:gd name="csX3" fmla="*/ 0 w 11979089"/>
            <a:gd name="csY3" fmla="*/ 1539688 h 1539688"/>
            <a:gd name="csX4" fmla="*/ 0 w 11979089"/>
            <a:gd name="csY4" fmla="*/ 0 h 1539688"/>
            <a:gd name="csX0" fmla="*/ 0 w 12864704"/>
            <a:gd name="csY0" fmla="*/ 0 h 1539688"/>
            <a:gd name="csX1" fmla="*/ 11674261 w 12864704"/>
            <a:gd name="csY1" fmla="*/ 1173 h 1539688"/>
            <a:gd name="csX2" fmla="*/ 12864704 w 12864704"/>
            <a:gd name="csY2" fmla="*/ 1535822 h 1539688"/>
            <a:gd name="csX3" fmla="*/ 0 w 12864704"/>
            <a:gd name="csY3" fmla="*/ 1539688 h 1539688"/>
            <a:gd name="csX4" fmla="*/ 0 w 12864704"/>
            <a:gd name="csY4" fmla="*/ 0 h 1539688"/>
          </a:gdLst>
          <a:ahLst/>
          <a:cxnLst>
            <a:cxn ang="0">
              <a:pos x="csX0" y="csY0"/>
            </a:cxn>
            <a:cxn ang="0">
              <a:pos x="csX1" y="csY1"/>
            </a:cxn>
            <a:cxn ang="0">
              <a:pos x="csX2" y="csY2"/>
            </a:cxn>
            <a:cxn ang="0">
              <a:pos x="csX3" y="csY3"/>
            </a:cxn>
            <a:cxn ang="0">
              <a:pos x="csX4" y="csY4"/>
            </a:cxn>
          </a:cxnLst>
          <a:rect l="l" t="t" r="r" b="b"/>
          <a:pathLst>
            <a:path w="12864704" h="1539688">
              <a:moveTo>
                <a:pt x="0" y="0"/>
              </a:moveTo>
              <a:lnTo>
                <a:pt x="11674261" y="1173"/>
              </a:lnTo>
              <a:lnTo>
                <a:pt x="12864704" y="1535822"/>
              </a:lnTo>
              <a:lnTo>
                <a:pt x="0" y="1539688"/>
              </a:lnTo>
              <a:lnTo>
                <a:pt x="0" y="0"/>
              </a:lnTo>
              <a:close/>
            </a:path>
          </a:pathLst>
        </a:custGeom>
        <a:solidFill>
          <a:schemeClr val="accent1">
            <a:lumMod val="20000"/>
            <a:lumOff val="80000"/>
          </a:schemeClr>
        </a:solidFill>
        <a:ln>
          <a:solidFill>
            <a:schemeClr val="accent1">
              <a:lumMod val="40000"/>
              <a:lumOff val="6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xdr:twoCellAnchor>
  <xdr:twoCellAnchor>
    <xdr:from>
      <xdr:col>23</xdr:col>
      <xdr:colOff>207976</xdr:colOff>
      <xdr:row>8</xdr:row>
      <xdr:rowOff>124182</xdr:rowOff>
    </xdr:from>
    <xdr:to>
      <xdr:col>29</xdr:col>
      <xdr:colOff>23805</xdr:colOff>
      <xdr:row>11</xdr:row>
      <xdr:rowOff>30849</xdr:rowOff>
    </xdr:to>
    <xdr:sp macro="" textlink="">
      <xdr:nvSpPr>
        <xdr:cNvPr id="6" name="Rectangle 3">
          <a:extLst>
            <a:ext uri="{FF2B5EF4-FFF2-40B4-BE49-F238E27FC236}">
              <a16:creationId xmlns:a16="http://schemas.microsoft.com/office/drawing/2014/main" id="{A30133CD-BEF0-401B-90C2-D53F35C4F55E}"/>
            </a:ext>
          </a:extLst>
        </xdr:cNvPr>
        <xdr:cNvSpPr/>
      </xdr:nvSpPr>
      <xdr:spPr>
        <a:xfrm>
          <a:off x="13883155" y="1729825"/>
          <a:ext cx="3489757" cy="478167"/>
        </a:xfrm>
        <a:custGeom>
          <a:avLst/>
          <a:gdLst>
            <a:gd name="csX0" fmla="*/ 0 w 2924735"/>
            <a:gd name="csY0" fmla="*/ 0 h 280147"/>
            <a:gd name="csX1" fmla="*/ 2924735 w 2924735"/>
            <a:gd name="csY1" fmla="*/ 0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622176 w 2924735"/>
            <a:gd name="csY1" fmla="*/ 67235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498912 w 2924735"/>
            <a:gd name="csY1" fmla="*/ 0 h 280147"/>
            <a:gd name="csX2" fmla="*/ 2924735 w 2924735"/>
            <a:gd name="csY2" fmla="*/ 280147 h 280147"/>
            <a:gd name="csX3" fmla="*/ 0 w 2924735"/>
            <a:gd name="csY3" fmla="*/ 280147 h 280147"/>
            <a:gd name="csX4" fmla="*/ 0 w 2924735"/>
            <a:gd name="csY4" fmla="*/ 0 h 280147"/>
          </a:gdLst>
          <a:ahLst/>
          <a:cxnLst>
            <a:cxn ang="0">
              <a:pos x="csX0" y="csY0"/>
            </a:cxn>
            <a:cxn ang="0">
              <a:pos x="csX1" y="csY1"/>
            </a:cxn>
            <a:cxn ang="0">
              <a:pos x="csX2" y="csY2"/>
            </a:cxn>
            <a:cxn ang="0">
              <a:pos x="csX3" y="csY3"/>
            </a:cxn>
            <a:cxn ang="0">
              <a:pos x="csX4" y="csY4"/>
            </a:cxn>
          </a:cxnLst>
          <a:rect l="l" t="t" r="r" b="b"/>
          <a:pathLst>
            <a:path w="2924735" h="280147">
              <a:moveTo>
                <a:pt x="0" y="0"/>
              </a:moveTo>
              <a:lnTo>
                <a:pt x="2498912" y="0"/>
              </a:lnTo>
              <a:lnTo>
                <a:pt x="2924735" y="280147"/>
              </a:lnTo>
              <a:lnTo>
                <a:pt x="0" y="280147"/>
              </a:lnTo>
              <a:lnTo>
                <a:pt x="0" y="0"/>
              </a:lnTo>
              <a:close/>
            </a:path>
          </a:pathLst>
        </a:custGeom>
        <a:solidFill>
          <a:schemeClr val="bg1">
            <a:lumMod val="75000"/>
          </a:schemeClr>
        </a:solidFill>
        <a:ln>
          <a:solidFill>
            <a:schemeClr val="bg1">
              <a:lumMod val="5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r>
            <a:rPr lang="en-US" sz="1800" b="1" cap="none" spc="0">
              <a:ln w="10160">
                <a:solidFill>
                  <a:schemeClr val="bg1">
                    <a:lumMod val="50000"/>
                  </a:schemeClr>
                </a:solid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Project Snapshot</a:t>
          </a:r>
          <a:endParaRPr lang="ru-RU" sz="1800" b="1" cap="none" spc="0">
            <a:ln w="10160">
              <a:solidFill>
                <a:schemeClr val="bg1">
                  <a:lumMod val="50000"/>
                </a:schemeClr>
              </a:solid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xdr:twoCellAnchor>
  <xdr:twoCellAnchor>
    <xdr:from>
      <xdr:col>23</xdr:col>
      <xdr:colOff>297168</xdr:colOff>
      <xdr:row>14</xdr:row>
      <xdr:rowOff>64296</xdr:rowOff>
    </xdr:from>
    <xdr:to>
      <xdr:col>28</xdr:col>
      <xdr:colOff>100657</xdr:colOff>
      <xdr:row>36</xdr:row>
      <xdr:rowOff>63737</xdr:rowOff>
    </xdr:to>
    <xdr:grpSp>
      <xdr:nvGrpSpPr>
        <xdr:cNvPr id="3190" name="Group 3189">
          <a:extLst>
            <a:ext uri="{FF2B5EF4-FFF2-40B4-BE49-F238E27FC236}">
              <a16:creationId xmlns:a16="http://schemas.microsoft.com/office/drawing/2014/main" id="{21053013-C7B3-73FF-9550-3EC672CAD2B3}"/>
            </a:ext>
          </a:extLst>
        </xdr:cNvPr>
        <xdr:cNvGrpSpPr/>
      </xdr:nvGrpSpPr>
      <xdr:grpSpPr>
        <a:xfrm>
          <a:off x="13972347" y="2812939"/>
          <a:ext cx="2865096" cy="4190441"/>
          <a:chOff x="13799038" y="2800353"/>
          <a:chExt cx="2822791" cy="4190441"/>
        </a:xfrm>
      </xdr:grpSpPr>
      <xdr:grpSp>
        <xdr:nvGrpSpPr>
          <xdr:cNvPr id="3189" name="Group 3188">
            <a:extLst>
              <a:ext uri="{FF2B5EF4-FFF2-40B4-BE49-F238E27FC236}">
                <a16:creationId xmlns:a16="http://schemas.microsoft.com/office/drawing/2014/main" id="{7F72F562-DE4D-8DA5-DF00-383C56D8EEE7}"/>
              </a:ext>
            </a:extLst>
          </xdr:cNvPr>
          <xdr:cNvGrpSpPr/>
        </xdr:nvGrpSpPr>
        <xdr:grpSpPr>
          <a:xfrm>
            <a:off x="13799038" y="2800353"/>
            <a:ext cx="2822791" cy="4179773"/>
            <a:chOff x="13799038" y="2800353"/>
            <a:chExt cx="2822791" cy="4179773"/>
          </a:xfrm>
        </xdr:grpSpPr>
        <xdr:grpSp>
          <xdr:nvGrpSpPr>
            <xdr:cNvPr id="3092" name="Group 3091">
              <a:extLst>
                <a:ext uri="{FF2B5EF4-FFF2-40B4-BE49-F238E27FC236}">
                  <a16:creationId xmlns:a16="http://schemas.microsoft.com/office/drawing/2014/main" id="{2F23151D-898F-1D57-F29F-A591B9142CE1}"/>
                </a:ext>
              </a:extLst>
            </xdr:cNvPr>
            <xdr:cNvGrpSpPr/>
          </xdr:nvGrpSpPr>
          <xdr:grpSpPr>
            <a:xfrm flipH="1">
              <a:off x="13799039" y="6606934"/>
              <a:ext cx="2822790" cy="373192"/>
              <a:chOff x="1343560" y="1013"/>
              <a:chExt cx="4406740" cy="934368"/>
            </a:xfrm>
          </xdr:grpSpPr>
          <xdr:sp macro="" textlink="">
            <xdr:nvSpPr>
              <xdr:cNvPr id="3111" name="Arrow: Pentagon 3110">
                <a:extLst>
                  <a:ext uri="{FF2B5EF4-FFF2-40B4-BE49-F238E27FC236}">
                    <a16:creationId xmlns:a16="http://schemas.microsoft.com/office/drawing/2014/main" id="{D9C35F32-0B70-E978-6168-5A495942538C}"/>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1">
                    <a:lumMod val="40000"/>
                    <a:lumOff val="60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12" name="Arrow: Pentagon 4">
                <a:extLst>
                  <a:ext uri="{FF2B5EF4-FFF2-40B4-BE49-F238E27FC236}">
                    <a16:creationId xmlns:a16="http://schemas.microsoft.com/office/drawing/2014/main" id="{49D6BAE1-4046-A2E9-86E6-D2FE07A860E0}"/>
                  </a:ext>
                </a:extLst>
              </xdr:cNvPr>
              <xdr:cNvSpPr txBox="1"/>
            </xdr:nvSpPr>
            <xdr:spPr>
              <a:xfrm rot="21600000">
                <a:off x="1577152" y="1013"/>
                <a:ext cx="4173148" cy="934368"/>
              </a:xfrm>
              <a:prstGeom prst="rect">
                <a:avLst/>
              </a:prstGeom>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r>
                  <a:rPr lang="en-US">
                    <a:latin typeface="Abadi" panose="020B0604020104020204" pitchFamily="34" charset="0"/>
                  </a:rPr>
                  <a:t>18+ KPIs | 10+ Visuals</a:t>
                </a:r>
                <a:endParaRPr lang="ru-RU">
                  <a:effectLst/>
                </a:endParaRPr>
              </a:p>
            </xdr:txBody>
          </xdr:sp>
        </xdr:grpSp>
        <xdr:grpSp>
          <xdr:nvGrpSpPr>
            <xdr:cNvPr id="3188" name="Group 3187">
              <a:extLst>
                <a:ext uri="{FF2B5EF4-FFF2-40B4-BE49-F238E27FC236}">
                  <a16:creationId xmlns:a16="http://schemas.microsoft.com/office/drawing/2014/main" id="{C66E8D5E-1452-EA2D-5B39-CF8314FEA2FC}"/>
                </a:ext>
              </a:extLst>
            </xdr:cNvPr>
            <xdr:cNvGrpSpPr/>
          </xdr:nvGrpSpPr>
          <xdr:grpSpPr>
            <a:xfrm>
              <a:off x="13799039" y="2800353"/>
              <a:ext cx="2822790" cy="373192"/>
              <a:chOff x="13799039" y="2800353"/>
              <a:chExt cx="2822790" cy="373192"/>
            </a:xfrm>
          </xdr:grpSpPr>
          <xdr:sp macro="" textlink="">
            <xdr:nvSpPr>
              <xdr:cNvPr id="3109" name="Arrow: Pentagon 3108">
                <a:extLst>
                  <a:ext uri="{FF2B5EF4-FFF2-40B4-BE49-F238E27FC236}">
                    <a16:creationId xmlns:a16="http://schemas.microsoft.com/office/drawing/2014/main" id="{CCEDE65D-FA17-6DDD-EDBF-F7D035EB2C26}"/>
                  </a:ext>
                </a:extLst>
              </xdr:cNvPr>
              <xdr:cNvSpPr/>
            </xdr:nvSpPr>
            <xdr:spPr>
              <a:xfrm rot="10800000" flipH="1">
                <a:off x="13799039" y="2800353"/>
                <a:ext cx="2822790" cy="373192"/>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1">
                    <a:lumMod val="40000"/>
                    <a:lumOff val="60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10" name="Arrow: Pentagon 4">
                <a:extLst>
                  <a:ext uri="{FF2B5EF4-FFF2-40B4-BE49-F238E27FC236}">
                    <a16:creationId xmlns:a16="http://schemas.microsoft.com/office/drawing/2014/main" id="{FC75354F-6DAC-84AE-99D8-4519CB65F7D3}"/>
                  </a:ext>
                </a:extLst>
              </xdr:cNvPr>
              <xdr:cNvSpPr txBox="1"/>
            </xdr:nvSpPr>
            <xdr:spPr>
              <a:xfrm flipH="1">
                <a:off x="13799039" y="2800353"/>
                <a:ext cx="2673160" cy="373192"/>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r>
                  <a:rPr lang="en-US">
                    <a:latin typeface="Abadi" panose="020B0604020104020204" pitchFamily="34" charset="0"/>
                  </a:rPr>
                  <a:t>6 Core Tables</a:t>
                </a:r>
                <a:endParaRPr lang="ru-RU">
                  <a:effectLst/>
                </a:endParaRPr>
              </a:p>
            </xdr:txBody>
          </xdr:sp>
        </xdr:grpSp>
        <xdr:grpSp>
          <xdr:nvGrpSpPr>
            <xdr:cNvPr id="3094" name="Group 3093">
              <a:extLst>
                <a:ext uri="{FF2B5EF4-FFF2-40B4-BE49-F238E27FC236}">
                  <a16:creationId xmlns:a16="http://schemas.microsoft.com/office/drawing/2014/main" id="{6697124B-4CDE-FC20-72E0-D3E0A9638BA3}"/>
                </a:ext>
              </a:extLst>
            </xdr:cNvPr>
            <xdr:cNvGrpSpPr/>
          </xdr:nvGrpSpPr>
          <xdr:grpSpPr>
            <a:xfrm flipH="1">
              <a:off x="13799039" y="3434783"/>
              <a:ext cx="2822790" cy="373192"/>
              <a:chOff x="1343560" y="1013"/>
              <a:chExt cx="4406740" cy="934368"/>
            </a:xfrm>
          </xdr:grpSpPr>
          <xdr:sp macro="" textlink="">
            <xdr:nvSpPr>
              <xdr:cNvPr id="3107" name="Arrow: Pentagon 3106">
                <a:extLst>
                  <a:ext uri="{FF2B5EF4-FFF2-40B4-BE49-F238E27FC236}">
                    <a16:creationId xmlns:a16="http://schemas.microsoft.com/office/drawing/2014/main" id="{5A810C67-FD9F-5C3D-D23F-6D614F736B6B}"/>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no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08" name="Arrow: Pentagon 4">
                <a:extLst>
                  <a:ext uri="{FF2B5EF4-FFF2-40B4-BE49-F238E27FC236}">
                    <a16:creationId xmlns:a16="http://schemas.microsoft.com/office/drawing/2014/main" id="{7242ECD5-F473-D08F-30A7-AE6A80427319}"/>
                  </a:ext>
                </a:extLst>
              </xdr:cNvPr>
              <xdr:cNvSpPr txBox="1"/>
            </xdr:nvSpPr>
            <xdr:spPr>
              <a:xfrm rot="21600000">
                <a:off x="1577152" y="1013"/>
                <a:ext cx="4173148" cy="934368"/>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r>
                  <a:rPr lang="en-US">
                    <a:latin typeface="Abadi" panose="020B0604020104020204" pitchFamily="34" charset="0"/>
                  </a:rPr>
                  <a:t>4,500 Sales Records</a:t>
                </a:r>
                <a:endParaRPr lang="ru-RU">
                  <a:effectLst/>
                </a:endParaRPr>
              </a:p>
            </xdr:txBody>
          </xdr:sp>
        </xdr:grpSp>
        <xdr:grpSp>
          <xdr:nvGrpSpPr>
            <xdr:cNvPr id="3095" name="Group 3094">
              <a:extLst>
                <a:ext uri="{FF2B5EF4-FFF2-40B4-BE49-F238E27FC236}">
                  <a16:creationId xmlns:a16="http://schemas.microsoft.com/office/drawing/2014/main" id="{0BF6559C-D880-19E9-5B8F-9475C4F82D81}"/>
                </a:ext>
              </a:extLst>
            </xdr:cNvPr>
            <xdr:cNvGrpSpPr/>
          </xdr:nvGrpSpPr>
          <xdr:grpSpPr>
            <a:xfrm flipH="1">
              <a:off x="13799039" y="4069214"/>
              <a:ext cx="2822790" cy="373192"/>
              <a:chOff x="1343560" y="1013"/>
              <a:chExt cx="4406740" cy="934368"/>
            </a:xfrm>
          </xdr:grpSpPr>
          <xdr:sp macro="" textlink="">
            <xdr:nvSpPr>
              <xdr:cNvPr id="3105" name="Arrow: Pentagon 3104">
                <a:extLst>
                  <a:ext uri="{FF2B5EF4-FFF2-40B4-BE49-F238E27FC236}">
                    <a16:creationId xmlns:a16="http://schemas.microsoft.com/office/drawing/2014/main" id="{8712AFC7-F0A3-B002-3B0A-8E43C70A3376}"/>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1">
                    <a:lumMod val="40000"/>
                    <a:lumOff val="60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06" name="Arrow: Pentagon 4">
                <a:extLst>
                  <a:ext uri="{FF2B5EF4-FFF2-40B4-BE49-F238E27FC236}">
                    <a16:creationId xmlns:a16="http://schemas.microsoft.com/office/drawing/2014/main" id="{20F373F1-80FD-BB71-D533-19FD596470B4}"/>
                  </a:ext>
                </a:extLst>
              </xdr:cNvPr>
              <xdr:cNvSpPr txBox="1"/>
            </xdr:nvSpPr>
            <xdr:spPr>
              <a:xfrm rot="21600000">
                <a:off x="1577152" y="1013"/>
                <a:ext cx="4173148" cy="934368"/>
              </a:xfrm>
              <a:prstGeom prst="rect">
                <a:avLst/>
              </a:prstGeom>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r>
                  <a:rPr lang="en-US">
                    <a:latin typeface="Abadi" panose="020B0604020104020204" pitchFamily="34" charset="0"/>
                  </a:rPr>
                  <a:t>3,200 Inventory Records</a:t>
                </a:r>
                <a:endParaRPr lang="ru-RU">
                  <a:effectLst/>
                </a:endParaRPr>
              </a:p>
            </xdr:txBody>
          </xdr:sp>
        </xdr:grpSp>
        <xdr:grpSp>
          <xdr:nvGrpSpPr>
            <xdr:cNvPr id="3096" name="Group 3095">
              <a:extLst>
                <a:ext uri="{FF2B5EF4-FFF2-40B4-BE49-F238E27FC236}">
                  <a16:creationId xmlns:a16="http://schemas.microsoft.com/office/drawing/2014/main" id="{19410C42-C730-1924-8CCC-9DAC4F4CA51B}"/>
                </a:ext>
              </a:extLst>
            </xdr:cNvPr>
            <xdr:cNvGrpSpPr/>
          </xdr:nvGrpSpPr>
          <xdr:grpSpPr>
            <a:xfrm flipH="1">
              <a:off x="13799039" y="4703644"/>
              <a:ext cx="2822790" cy="373192"/>
              <a:chOff x="1343560" y="1013"/>
              <a:chExt cx="4406740" cy="934368"/>
            </a:xfrm>
          </xdr:grpSpPr>
          <xdr:sp macro="" textlink="">
            <xdr:nvSpPr>
              <xdr:cNvPr id="3103" name="Arrow: Pentagon 3102">
                <a:extLst>
                  <a:ext uri="{FF2B5EF4-FFF2-40B4-BE49-F238E27FC236}">
                    <a16:creationId xmlns:a16="http://schemas.microsoft.com/office/drawing/2014/main" id="{EA83E432-351C-1005-ADAF-396C8E24490F}"/>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1">
                    <a:lumMod val="40000"/>
                    <a:lumOff val="60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04" name="Arrow: Pentagon 4">
                <a:extLst>
                  <a:ext uri="{FF2B5EF4-FFF2-40B4-BE49-F238E27FC236}">
                    <a16:creationId xmlns:a16="http://schemas.microsoft.com/office/drawing/2014/main" id="{C46C3F82-57C7-E166-4424-74C54D1932B1}"/>
                  </a:ext>
                </a:extLst>
              </xdr:cNvPr>
              <xdr:cNvSpPr txBox="1"/>
            </xdr:nvSpPr>
            <xdr:spPr>
              <a:xfrm rot="21600000">
                <a:off x="1577152" y="1013"/>
                <a:ext cx="4173148" cy="934368"/>
              </a:xfrm>
              <a:prstGeom prst="rect">
                <a:avLst/>
              </a:prstGeom>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0" lvl="1" indent="0" algn="l" defTabSz="622300">
                  <a:lnSpc>
                    <a:spcPct val="90000"/>
                  </a:lnSpc>
                  <a:spcBef>
                    <a:spcPct val="0"/>
                  </a:spcBef>
                  <a:spcAft>
                    <a:spcPct val="15000"/>
                  </a:spcAft>
                  <a:buNone/>
                </a:pPr>
                <a:r>
                  <a:rPr lang="en-US" sz="1200">
                    <a:latin typeface="Abadi" panose="020B0604020104020204" pitchFamily="34" charset="0"/>
                  </a:rPr>
                  <a:t>220 Products</a:t>
                </a:r>
                <a:endParaRPr lang="ru-RU" sz="1200" kern="1200"/>
              </a:p>
            </xdr:txBody>
          </xdr:sp>
        </xdr:grpSp>
        <xdr:grpSp>
          <xdr:nvGrpSpPr>
            <xdr:cNvPr id="3097" name="Group 3096">
              <a:extLst>
                <a:ext uri="{FF2B5EF4-FFF2-40B4-BE49-F238E27FC236}">
                  <a16:creationId xmlns:a16="http://schemas.microsoft.com/office/drawing/2014/main" id="{AE4FCBD0-5093-32BF-01FD-60D88B39AC5E}"/>
                </a:ext>
              </a:extLst>
            </xdr:cNvPr>
            <xdr:cNvGrpSpPr/>
          </xdr:nvGrpSpPr>
          <xdr:grpSpPr>
            <a:xfrm flipH="1">
              <a:off x="13799039" y="5338075"/>
              <a:ext cx="2822790" cy="373192"/>
              <a:chOff x="1343560" y="1013"/>
              <a:chExt cx="4406740" cy="934368"/>
            </a:xfrm>
          </xdr:grpSpPr>
          <xdr:sp macro="" textlink="">
            <xdr:nvSpPr>
              <xdr:cNvPr id="3101" name="Arrow: Pentagon 3100">
                <a:extLst>
                  <a:ext uri="{FF2B5EF4-FFF2-40B4-BE49-F238E27FC236}">
                    <a16:creationId xmlns:a16="http://schemas.microsoft.com/office/drawing/2014/main" id="{13A9797C-9225-CA4B-291F-FBF87935C4EB}"/>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bg1">
                    <a:lumMod val="8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02" name="Arrow: Pentagon 4">
                <a:extLst>
                  <a:ext uri="{FF2B5EF4-FFF2-40B4-BE49-F238E27FC236}">
                    <a16:creationId xmlns:a16="http://schemas.microsoft.com/office/drawing/2014/main" id="{06DF4BD3-7AAA-0EE3-054C-28CA2C89A9BC}"/>
                  </a:ext>
                </a:extLst>
              </xdr:cNvPr>
              <xdr:cNvSpPr txBox="1"/>
            </xdr:nvSpPr>
            <xdr:spPr>
              <a:xfrm rot="21600000">
                <a:off x="1577152" y="1013"/>
                <a:ext cx="4173148" cy="934368"/>
              </a:xfrm>
              <a:prstGeom prst="rect">
                <a:avLst/>
              </a:prstGeom>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r>
                  <a:rPr lang="en-US">
                    <a:latin typeface="Abadi" panose="020B0604020104020204" pitchFamily="34" charset="0"/>
                  </a:rPr>
                  <a:t>747 Unique Customers</a:t>
                </a:r>
                <a:endParaRPr lang="ru-RU">
                  <a:effectLst/>
                </a:endParaRPr>
              </a:p>
            </xdr:txBody>
          </xdr:sp>
        </xdr:grpSp>
        <xdr:grpSp>
          <xdr:nvGrpSpPr>
            <xdr:cNvPr id="3098" name="Group 3097">
              <a:extLst>
                <a:ext uri="{FF2B5EF4-FFF2-40B4-BE49-F238E27FC236}">
                  <a16:creationId xmlns:a16="http://schemas.microsoft.com/office/drawing/2014/main" id="{1ACAACFE-392B-DBD3-A2EB-C64C78BBB23A}"/>
                </a:ext>
              </a:extLst>
            </xdr:cNvPr>
            <xdr:cNvGrpSpPr/>
          </xdr:nvGrpSpPr>
          <xdr:grpSpPr>
            <a:xfrm flipH="1">
              <a:off x="13799038" y="5972505"/>
              <a:ext cx="2822790" cy="373192"/>
              <a:chOff x="1343561" y="1013"/>
              <a:chExt cx="4406741" cy="934368"/>
            </a:xfrm>
          </xdr:grpSpPr>
          <xdr:sp macro="" textlink="">
            <xdr:nvSpPr>
              <xdr:cNvPr id="3099" name="Arrow: Pentagon 3098">
                <a:extLst>
                  <a:ext uri="{FF2B5EF4-FFF2-40B4-BE49-F238E27FC236}">
                    <a16:creationId xmlns:a16="http://schemas.microsoft.com/office/drawing/2014/main" id="{8E8B4C4F-3492-D871-5A7D-807D796E3CFD}"/>
                  </a:ext>
                </a:extLst>
              </xdr:cNvPr>
              <xdr:cNvSpPr/>
            </xdr:nvSpPr>
            <xdr:spPr>
              <a:xfrm rot="10800000">
                <a:off x="1343561" y="1013"/>
                <a:ext cx="4406741"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1">
                    <a:lumMod val="40000"/>
                    <a:lumOff val="60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00" name="Arrow: Pentagon 4">
                <a:extLst>
                  <a:ext uri="{FF2B5EF4-FFF2-40B4-BE49-F238E27FC236}">
                    <a16:creationId xmlns:a16="http://schemas.microsoft.com/office/drawing/2014/main" id="{234C8F2B-6CEE-28AF-8432-53EE286F37EC}"/>
                  </a:ext>
                </a:extLst>
              </xdr:cNvPr>
              <xdr:cNvSpPr txBox="1"/>
            </xdr:nvSpPr>
            <xdr:spPr>
              <a:xfrm rot="21600000">
                <a:off x="1577152" y="1013"/>
                <a:ext cx="4173148" cy="934368"/>
              </a:xfrm>
              <a:prstGeom prst="rect">
                <a:avLst/>
              </a:prstGeom>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r>
                  <a:rPr lang="en-US">
                    <a:latin typeface="Abadi" panose="020B0604020104020204" pitchFamily="34" charset="0"/>
                  </a:rPr>
                  <a:t>3 Dashboards</a:t>
                </a:r>
                <a:endParaRPr lang="ru-RU">
                  <a:effectLst/>
                </a:endParaRPr>
              </a:p>
            </xdr:txBody>
          </xdr:sp>
        </xdr:grpSp>
      </xdr:grpSp>
      <xdr:grpSp>
        <xdr:nvGrpSpPr>
          <xdr:cNvPr id="3154" name="Group 3153">
            <a:extLst>
              <a:ext uri="{FF2B5EF4-FFF2-40B4-BE49-F238E27FC236}">
                <a16:creationId xmlns:a16="http://schemas.microsoft.com/office/drawing/2014/main" id="{A995C523-8B22-5A48-481C-83DD9F953CC6}"/>
              </a:ext>
            </a:extLst>
          </xdr:cNvPr>
          <xdr:cNvGrpSpPr/>
        </xdr:nvGrpSpPr>
        <xdr:grpSpPr>
          <a:xfrm>
            <a:off x="15771951" y="2817234"/>
            <a:ext cx="551119" cy="4173560"/>
            <a:chOff x="15730904" y="2805479"/>
            <a:chExt cx="342902" cy="3686175"/>
          </a:xfrm>
        </xdr:grpSpPr>
        <xdr:pic>
          <xdr:nvPicPr>
            <xdr:cNvPr id="3140" name="Graphic 3139" descr="Table with solid fill">
              <a:extLst>
                <a:ext uri="{FF2B5EF4-FFF2-40B4-BE49-F238E27FC236}">
                  <a16:creationId xmlns:a16="http://schemas.microsoft.com/office/drawing/2014/main" id="{4F31D5AD-3FFD-9BF0-38B7-58A40227BE7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744825" y="2805479"/>
              <a:ext cx="315791" cy="315791"/>
            </a:xfrm>
            <a:prstGeom prst="rect">
              <a:avLst/>
            </a:prstGeom>
          </xdr:spPr>
        </xdr:pic>
        <xdr:pic>
          <xdr:nvPicPr>
            <xdr:cNvPr id="3142" name="Graphic 3141" descr="Checklist with solid fill">
              <a:extLst>
                <a:ext uri="{FF2B5EF4-FFF2-40B4-BE49-F238E27FC236}">
                  <a16:creationId xmlns:a16="http://schemas.microsoft.com/office/drawing/2014/main" id="{C339D0D5-34DE-63A9-2F15-C2148591DA7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793917" y="3391877"/>
              <a:ext cx="266699" cy="266699"/>
            </a:xfrm>
            <a:prstGeom prst="rect">
              <a:avLst/>
            </a:prstGeom>
          </xdr:spPr>
        </xdr:pic>
        <xdr:pic>
          <xdr:nvPicPr>
            <xdr:cNvPr id="3144" name="Graphic 3143" descr="List with solid fill">
              <a:extLst>
                <a:ext uri="{FF2B5EF4-FFF2-40B4-BE49-F238E27FC236}">
                  <a16:creationId xmlns:a16="http://schemas.microsoft.com/office/drawing/2014/main" id="{9B8B4583-16E7-673B-BCE1-9613135DAF6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5796847" y="4507521"/>
              <a:ext cx="276959" cy="276959"/>
            </a:xfrm>
            <a:prstGeom prst="rect">
              <a:avLst/>
            </a:prstGeom>
          </xdr:spPr>
        </xdr:pic>
        <xdr:pic>
          <xdr:nvPicPr>
            <xdr:cNvPr id="3146" name="Graphic 3145" descr="Search Inventory with solid fill">
              <a:extLst>
                <a:ext uri="{FF2B5EF4-FFF2-40B4-BE49-F238E27FC236}">
                  <a16:creationId xmlns:a16="http://schemas.microsoft.com/office/drawing/2014/main" id="{532E71F3-7BBA-BEAD-C417-CB8D9E6D0492}"/>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5796846" y="3929183"/>
              <a:ext cx="263770" cy="263770"/>
            </a:xfrm>
            <a:prstGeom prst="rect">
              <a:avLst/>
            </a:prstGeom>
          </xdr:spPr>
        </xdr:pic>
        <xdr:pic>
          <xdr:nvPicPr>
            <xdr:cNvPr id="3148" name="Graphic 3147" descr="Users with solid fill">
              <a:extLst>
                <a:ext uri="{FF2B5EF4-FFF2-40B4-BE49-F238E27FC236}">
                  <a16:creationId xmlns:a16="http://schemas.microsoft.com/office/drawing/2014/main" id="{49BF2260-B4C9-43A2-37A0-DE07E934EF9F}"/>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5760212" y="5056551"/>
              <a:ext cx="300404" cy="300404"/>
            </a:xfrm>
            <a:prstGeom prst="rect">
              <a:avLst/>
            </a:prstGeom>
          </xdr:spPr>
        </xdr:pic>
        <xdr:pic>
          <xdr:nvPicPr>
            <xdr:cNvPr id="3150" name="Graphic 3149" descr="Harvey Balls 45% with solid fill">
              <a:extLst>
                <a:ext uri="{FF2B5EF4-FFF2-40B4-BE49-F238E27FC236}">
                  <a16:creationId xmlns:a16="http://schemas.microsoft.com/office/drawing/2014/main" id="{195A924C-48F6-B8A9-15EB-B6ED1F05DB38}"/>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5796846" y="5627562"/>
              <a:ext cx="263770" cy="263770"/>
            </a:xfrm>
            <a:prstGeom prst="rect">
              <a:avLst/>
            </a:prstGeom>
          </xdr:spPr>
        </xdr:pic>
        <xdr:pic>
          <xdr:nvPicPr>
            <xdr:cNvPr id="3152" name="Graphic 3151" descr="Bullseye with solid fill">
              <a:extLst>
                <a:ext uri="{FF2B5EF4-FFF2-40B4-BE49-F238E27FC236}">
                  <a16:creationId xmlns:a16="http://schemas.microsoft.com/office/drawing/2014/main" id="{AE925447-64EB-7F77-A33B-572E7CCA9D98}"/>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5730904" y="6161942"/>
              <a:ext cx="329712" cy="329712"/>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74838</xdr:colOff>
      <xdr:row>16</xdr:row>
      <xdr:rowOff>130627</xdr:rowOff>
    </xdr:from>
    <xdr:to>
      <xdr:col>14</xdr:col>
      <xdr:colOff>359445</xdr:colOff>
      <xdr:row>43</xdr:row>
      <xdr:rowOff>128451</xdr:rowOff>
    </xdr:to>
    <xdr:grpSp>
      <xdr:nvGrpSpPr>
        <xdr:cNvPr id="48" name="Group 47">
          <a:extLst>
            <a:ext uri="{FF2B5EF4-FFF2-40B4-BE49-F238E27FC236}">
              <a16:creationId xmlns:a16="http://schemas.microsoft.com/office/drawing/2014/main" id="{7D99B0C5-03EA-E798-2B58-A566B9FFB5EC}"/>
            </a:ext>
          </a:extLst>
        </xdr:cNvPr>
        <xdr:cNvGrpSpPr/>
      </xdr:nvGrpSpPr>
      <xdr:grpSpPr>
        <a:xfrm>
          <a:off x="74838" y="3229806"/>
          <a:ext cx="12183749" cy="5727041"/>
          <a:chOff x="20410" y="3001734"/>
          <a:chExt cx="12177250" cy="5141324"/>
        </a:xfrm>
      </xdr:grpSpPr>
      <xdr:sp macro="" textlink="">
        <xdr:nvSpPr>
          <xdr:cNvPr id="15" name="Rectangle: Diagonal Corners Rounded 14">
            <a:extLst>
              <a:ext uri="{FF2B5EF4-FFF2-40B4-BE49-F238E27FC236}">
                <a16:creationId xmlns:a16="http://schemas.microsoft.com/office/drawing/2014/main" id="{147083D2-2EFC-445A-B2D4-83196C055D9B}"/>
              </a:ext>
            </a:extLst>
          </xdr:cNvPr>
          <xdr:cNvSpPr/>
        </xdr:nvSpPr>
        <xdr:spPr>
          <a:xfrm>
            <a:off x="6226628" y="5674178"/>
            <a:ext cx="5971032" cy="2468880"/>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12" name="Group 11">
            <a:extLst>
              <a:ext uri="{FF2B5EF4-FFF2-40B4-BE49-F238E27FC236}">
                <a16:creationId xmlns:a16="http://schemas.microsoft.com/office/drawing/2014/main" id="{8B338793-1A54-B562-B1E1-24A9E23A507D}"/>
              </a:ext>
            </a:extLst>
          </xdr:cNvPr>
          <xdr:cNvGrpSpPr/>
        </xdr:nvGrpSpPr>
        <xdr:grpSpPr>
          <a:xfrm>
            <a:off x="20410" y="3001734"/>
            <a:ext cx="5973537" cy="2468880"/>
            <a:chOff x="40821" y="2933700"/>
            <a:chExt cx="5946321" cy="2735036"/>
          </a:xfrm>
        </xdr:grpSpPr>
        <xdr:sp macro="" textlink="">
          <xdr:nvSpPr>
            <xdr:cNvPr id="7" name="Rectangle: Diagonal Corners Rounded 6">
              <a:extLst>
                <a:ext uri="{FF2B5EF4-FFF2-40B4-BE49-F238E27FC236}">
                  <a16:creationId xmlns:a16="http://schemas.microsoft.com/office/drawing/2014/main" id="{28D2BC6B-E97C-C0BA-8178-27BD5ACB7221}"/>
                </a:ext>
              </a:extLst>
            </xdr:cNvPr>
            <xdr:cNvSpPr/>
          </xdr:nvSpPr>
          <xdr:spPr>
            <a:xfrm>
              <a:off x="40821" y="2933700"/>
              <a:ext cx="5946321" cy="2735036"/>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4" name="Chart 3">
              <a:extLst>
                <a:ext uri="{FF2B5EF4-FFF2-40B4-BE49-F238E27FC236}">
                  <a16:creationId xmlns:a16="http://schemas.microsoft.com/office/drawing/2014/main" id="{EA551456-A2F0-446B-BCFA-0A03AD0BA029}"/>
                </a:ext>
              </a:extLst>
            </xdr:cNvPr>
            <xdr:cNvGraphicFramePr>
              <a:graphicFrameLocks/>
            </xdr:cNvGraphicFramePr>
          </xdr:nvGraphicFramePr>
          <xdr:xfrm>
            <a:off x="285747" y="3102429"/>
            <a:ext cx="5279574" cy="2490107"/>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11" name="Group 10">
            <a:extLst>
              <a:ext uri="{FF2B5EF4-FFF2-40B4-BE49-F238E27FC236}">
                <a16:creationId xmlns:a16="http://schemas.microsoft.com/office/drawing/2014/main" id="{0FC5871C-D363-676D-5C70-62945E4766D5}"/>
              </a:ext>
            </a:extLst>
          </xdr:cNvPr>
          <xdr:cNvGrpSpPr/>
        </xdr:nvGrpSpPr>
        <xdr:grpSpPr>
          <a:xfrm>
            <a:off x="6226628" y="3002006"/>
            <a:ext cx="5971032" cy="2468336"/>
            <a:chOff x="6479721" y="2933700"/>
            <a:chExt cx="5946321" cy="2735036"/>
          </a:xfrm>
        </xdr:grpSpPr>
        <xdr:sp macro="" textlink="">
          <xdr:nvSpPr>
            <xdr:cNvPr id="8" name="Rectangle: Diagonal Corners Rounded 7">
              <a:extLst>
                <a:ext uri="{FF2B5EF4-FFF2-40B4-BE49-F238E27FC236}">
                  <a16:creationId xmlns:a16="http://schemas.microsoft.com/office/drawing/2014/main" id="{55BE393D-27BB-49EE-8FAF-B501A02E55CB}"/>
                </a:ext>
              </a:extLst>
            </xdr:cNvPr>
            <xdr:cNvSpPr/>
          </xdr:nvSpPr>
          <xdr:spPr>
            <a:xfrm>
              <a:off x="6479721" y="2933700"/>
              <a:ext cx="5946321" cy="2735036"/>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5" name="Chart 4">
              <a:extLst>
                <a:ext uri="{FF2B5EF4-FFF2-40B4-BE49-F238E27FC236}">
                  <a16:creationId xmlns:a16="http://schemas.microsoft.com/office/drawing/2014/main" id="{3C3C4FF4-9964-469D-AD0C-9150FE0B4563}"/>
                </a:ext>
              </a:extLst>
            </xdr:cNvPr>
            <xdr:cNvGraphicFramePr>
              <a:graphicFrameLocks/>
            </xdr:cNvGraphicFramePr>
          </xdr:nvGraphicFramePr>
          <xdr:xfrm>
            <a:off x="6912879" y="3078210"/>
            <a:ext cx="5129893" cy="2511879"/>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37" name="Group 36">
            <a:extLst>
              <a:ext uri="{FF2B5EF4-FFF2-40B4-BE49-F238E27FC236}">
                <a16:creationId xmlns:a16="http://schemas.microsoft.com/office/drawing/2014/main" id="{09E08BA1-0E3A-1949-7BB9-41F0A7B365DB}"/>
              </a:ext>
            </a:extLst>
          </xdr:cNvPr>
          <xdr:cNvGrpSpPr/>
        </xdr:nvGrpSpPr>
        <xdr:grpSpPr>
          <a:xfrm>
            <a:off x="21662" y="5660571"/>
            <a:ext cx="5971032" cy="2468880"/>
            <a:chOff x="21662" y="5660571"/>
            <a:chExt cx="5971032" cy="2468880"/>
          </a:xfrm>
        </xdr:grpSpPr>
        <xdr:sp macro="" textlink="">
          <xdr:nvSpPr>
            <xdr:cNvPr id="10" name="Rectangle: Diagonal Corners Rounded 9">
              <a:extLst>
                <a:ext uri="{FF2B5EF4-FFF2-40B4-BE49-F238E27FC236}">
                  <a16:creationId xmlns:a16="http://schemas.microsoft.com/office/drawing/2014/main" id="{F7C3E8AA-5879-465F-B1F5-1443E76A46DE}"/>
                </a:ext>
              </a:extLst>
            </xdr:cNvPr>
            <xdr:cNvSpPr/>
          </xdr:nvSpPr>
          <xdr:spPr>
            <a:xfrm>
              <a:off x="21662" y="5660571"/>
              <a:ext cx="5971032" cy="2468880"/>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9" name="Chart 8">
              <a:extLst>
                <a:ext uri="{FF2B5EF4-FFF2-40B4-BE49-F238E27FC236}">
                  <a16:creationId xmlns:a16="http://schemas.microsoft.com/office/drawing/2014/main" id="{E573B7BD-C298-44C6-93E7-4CB6B554D2E7}"/>
                </a:ext>
              </a:extLst>
            </xdr:cNvPr>
            <xdr:cNvGraphicFramePr>
              <a:graphicFrameLocks/>
            </xdr:cNvGraphicFramePr>
          </xdr:nvGraphicFramePr>
          <xdr:xfrm>
            <a:off x="267609" y="5783051"/>
            <a:ext cx="5363617" cy="2251135"/>
          </xdr:xfrm>
          <a:graphic>
            <a:graphicData uri="http://schemas.openxmlformats.org/drawingml/2006/chart">
              <c:chart xmlns:c="http://schemas.openxmlformats.org/drawingml/2006/chart" xmlns:r="http://schemas.openxmlformats.org/officeDocument/2006/relationships" r:id="rId3"/>
            </a:graphicData>
          </a:graphic>
        </xdr:graphicFrame>
      </xdr:grpSp>
      <xdr:graphicFrame macro="">
        <xdr:nvGraphicFramePr>
          <xdr:cNvPr id="14" name="Chart 13">
            <a:extLst>
              <a:ext uri="{FF2B5EF4-FFF2-40B4-BE49-F238E27FC236}">
                <a16:creationId xmlns:a16="http://schemas.microsoft.com/office/drawing/2014/main" id="{F16B33AA-7787-4C04-9674-2591982A0751}"/>
              </a:ext>
            </a:extLst>
          </xdr:cNvPr>
          <xdr:cNvGraphicFramePr>
            <a:graphicFrameLocks/>
          </xdr:cNvGraphicFramePr>
        </xdr:nvGraphicFramePr>
        <xdr:xfrm>
          <a:off x="6871607" y="5837463"/>
          <a:ext cx="4572000" cy="222612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81643</xdr:colOff>
      <xdr:row>14</xdr:row>
      <xdr:rowOff>38008</xdr:rowOff>
    </xdr:from>
    <xdr:to>
      <xdr:col>14</xdr:col>
      <xdr:colOff>312906</xdr:colOff>
      <xdr:row>16</xdr:row>
      <xdr:rowOff>66285</xdr:rowOff>
    </xdr:to>
    <mc:AlternateContent xmlns:mc="http://schemas.openxmlformats.org/markup-compatibility/2006" xmlns:a14="http://schemas.microsoft.com/office/drawing/2010/main">
      <mc:Choice Requires="a14">
        <xdr:graphicFrame macro="">
          <xdr:nvGraphicFramePr>
            <xdr:cNvPr id="31" name="CustomerRegion">
              <a:extLst>
                <a:ext uri="{FF2B5EF4-FFF2-40B4-BE49-F238E27FC236}">
                  <a16:creationId xmlns:a16="http://schemas.microsoft.com/office/drawing/2014/main" id="{E8979A56-BCD7-4AE7-B2C9-76B69572C2F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Region"/>
            </a:graphicData>
          </a:graphic>
        </xdr:graphicFrame>
      </mc:Choice>
      <mc:Fallback xmlns="">
        <xdr:sp macro="" textlink="">
          <xdr:nvSpPr>
            <xdr:cNvPr id="0" name=""/>
            <xdr:cNvSpPr>
              <a:spLocks noTextEdit="1"/>
            </xdr:cNvSpPr>
          </xdr:nvSpPr>
          <xdr:spPr>
            <a:xfrm>
              <a:off x="81643" y="2813865"/>
              <a:ext cx="12123906" cy="409277"/>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14</xdr:col>
      <xdr:colOff>470397</xdr:colOff>
      <xdr:row>14</xdr:row>
      <xdr:rowOff>41619</xdr:rowOff>
    </xdr:from>
    <xdr:to>
      <xdr:col>18</xdr:col>
      <xdr:colOff>32791</xdr:colOff>
      <xdr:row>30</xdr:row>
      <xdr:rowOff>30380</xdr:rowOff>
    </xdr:to>
    <mc:AlternateContent xmlns:mc="http://schemas.openxmlformats.org/markup-compatibility/2006" xmlns:a14="http://schemas.microsoft.com/office/drawing/2010/main">
      <mc:Choice Requires="a14">
        <xdr:graphicFrame macro="">
          <xdr:nvGraphicFramePr>
            <xdr:cNvPr id="32" name="ProductCategory">
              <a:extLst>
                <a:ext uri="{FF2B5EF4-FFF2-40B4-BE49-F238E27FC236}">
                  <a16:creationId xmlns:a16="http://schemas.microsoft.com/office/drawing/2014/main" id="{0BF86937-148F-4614-A5CB-E35DD37D2AC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2363040" y="2816675"/>
              <a:ext cx="2011680" cy="325210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14</xdr:col>
      <xdr:colOff>456790</xdr:colOff>
      <xdr:row>29</xdr:row>
      <xdr:rowOff>196625</xdr:rowOff>
    </xdr:from>
    <xdr:to>
      <xdr:col>18</xdr:col>
      <xdr:colOff>19184</xdr:colOff>
      <xdr:row>42</xdr:row>
      <xdr:rowOff>198993</xdr:rowOff>
    </xdr:to>
    <mc:AlternateContent xmlns:mc="http://schemas.openxmlformats.org/markup-compatibility/2006" xmlns:a14="http://schemas.microsoft.com/office/drawing/2010/main">
      <mc:Choice Requires="a14">
        <xdr:graphicFrame macro="">
          <xdr:nvGraphicFramePr>
            <xdr:cNvPr id="33" name="Salesperson">
              <a:extLst>
                <a:ext uri="{FF2B5EF4-FFF2-40B4-BE49-F238E27FC236}">
                  <a16:creationId xmlns:a16="http://schemas.microsoft.com/office/drawing/2014/main" id="{5093A704-EFA8-4116-97B2-F91E6B55C23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2349433" y="6027964"/>
              <a:ext cx="2011680" cy="269421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mc:AlternateContent xmlns:mc="http://schemas.openxmlformats.org/markup-compatibility/2006">
    <mc:Choice xmlns:a14="http://schemas.microsoft.com/office/drawing/2010/main" Requires="a14">
      <xdr:twoCellAnchor>
        <xdr:from>
          <xdr:col>1</xdr:col>
          <xdr:colOff>241635</xdr:colOff>
          <xdr:row>5</xdr:row>
          <xdr:rowOff>6804</xdr:rowOff>
        </xdr:from>
        <xdr:to>
          <xdr:col>13</xdr:col>
          <xdr:colOff>927434</xdr:colOff>
          <xdr:row>14</xdr:row>
          <xdr:rowOff>0</xdr:rowOff>
        </xdr:to>
        <xdr:grpSp>
          <xdr:nvGrpSpPr>
            <xdr:cNvPr id="26" name="Group 25">
              <a:extLst>
                <a:ext uri="{FF2B5EF4-FFF2-40B4-BE49-F238E27FC236}">
                  <a16:creationId xmlns:a16="http://schemas.microsoft.com/office/drawing/2014/main" id="{CE4F7E70-9111-D366-83AA-348508C43809}"/>
                </a:ext>
              </a:extLst>
            </xdr:cNvPr>
            <xdr:cNvGrpSpPr/>
          </xdr:nvGrpSpPr>
          <xdr:grpSpPr>
            <a:xfrm>
              <a:off x="483314" y="945088"/>
              <a:ext cx="11362329" cy="1784464"/>
              <a:chOff x="571500" y="891268"/>
              <a:chExt cx="11353799" cy="1979839"/>
            </a:xfrm>
          </xdr:grpSpPr>
          <xdr:grpSp>
            <xdr:nvGrpSpPr>
              <xdr:cNvPr id="25" name="Group 24">
                <a:extLst>
                  <a:ext uri="{FF2B5EF4-FFF2-40B4-BE49-F238E27FC236}">
                    <a16:creationId xmlns:a16="http://schemas.microsoft.com/office/drawing/2014/main" id="{A7EF0727-30E3-7EB1-3D7D-2432E037FD5D}"/>
                  </a:ext>
                </a:extLst>
              </xdr:cNvPr>
              <xdr:cNvGrpSpPr/>
            </xdr:nvGrpSpPr>
            <xdr:grpSpPr>
              <a:xfrm>
                <a:off x="585106" y="891268"/>
                <a:ext cx="11326587" cy="911679"/>
                <a:chOff x="557892" y="891268"/>
                <a:chExt cx="11326587" cy="911679"/>
              </a:xfrm>
            </xdr:grpSpPr>
            <xdr:pic>
              <xdr:nvPicPr>
                <xdr:cNvPr id="2" name="Picture 1">
                  <a:extLst>
                    <a:ext uri="{FF2B5EF4-FFF2-40B4-BE49-F238E27FC236}">
                      <a16:creationId xmlns:a16="http://schemas.microsoft.com/office/drawing/2014/main" id="{FD72EFB4-85F3-968B-FAE9-AB7375ED9B73}"/>
                    </a:ext>
                  </a:extLst>
                </xdr:cNvPr>
                <xdr:cNvPicPr>
                  <a:picLocks noChangeAspect="1" noChangeArrowheads="1"/>
                  <a:extLst>
                    <a:ext uri="{84589F7E-364E-4C9E-8A38-B11213B215E9}">
                      <a14:cameraTool cellRange="KPISheet!$D$1:$D$2" spid="_x0000_s1721"/>
                    </a:ext>
                  </a:extLst>
                </xdr:cNvPicPr>
              </xdr:nvPicPr>
              <xdr:blipFill>
                <a:blip xmlns:r="http://schemas.openxmlformats.org/officeDocument/2006/relationships" r:embed="rId5"/>
                <a:srcRect/>
                <a:stretch>
                  <a:fillRect/>
                </a:stretch>
              </xdr:blipFill>
              <xdr:spPr bwMode="auto">
                <a:xfrm>
                  <a:off x="557892" y="898072"/>
                  <a:ext cx="1447800" cy="904875"/>
                </a:xfrm>
                <a:prstGeom prst="round2DiagRect">
                  <a:avLst/>
                </a:prstGeom>
                <a:noFill/>
                <a:extLst>
                  <a:ext uri="{909E8E84-426E-40DD-AFC4-6F175D3DCCD1}">
                    <a14:hiddenFill>
                      <a:solidFill>
                        <a:srgbClr val="FFFFFF"/>
                      </a:solidFill>
                    </a14:hiddenFill>
                  </a:ext>
                </a:extLst>
              </xdr:spPr>
            </xdr:pic>
            <xdr:pic>
              <xdr:nvPicPr>
                <xdr:cNvPr id="3" name="Picture 2">
                  <a:extLst>
                    <a:ext uri="{FF2B5EF4-FFF2-40B4-BE49-F238E27FC236}">
                      <a16:creationId xmlns:a16="http://schemas.microsoft.com/office/drawing/2014/main" id="{BDC2680A-92AF-D410-5E76-B55B768C2B49}"/>
                    </a:ext>
                  </a:extLst>
                </xdr:cNvPr>
                <xdr:cNvPicPr>
                  <a:picLocks noChangeAspect="1" noChangeArrowheads="1"/>
                  <a:extLst>
                    <a:ext uri="{84589F7E-364E-4C9E-8A38-B11213B215E9}">
                      <a14:cameraTool cellRange="KPISheet!$E$1:$E$2" spid="_x0000_s1722"/>
                    </a:ext>
                  </a:extLst>
                </xdr:cNvPicPr>
              </xdr:nvPicPr>
              <xdr:blipFill>
                <a:blip xmlns:r="http://schemas.openxmlformats.org/officeDocument/2006/relationships" r:embed="rId6"/>
                <a:srcRect/>
                <a:stretch>
                  <a:fillRect/>
                </a:stretch>
              </xdr:blipFill>
              <xdr:spPr bwMode="auto">
                <a:xfrm>
                  <a:off x="2526029" y="891268"/>
                  <a:ext cx="1447800" cy="904875"/>
                </a:xfrm>
                <a:prstGeom prst="round2DiagRect">
                  <a:avLst/>
                </a:prstGeom>
                <a:noFill/>
                <a:extLst>
                  <a:ext uri="{909E8E84-426E-40DD-AFC4-6F175D3DCCD1}">
                    <a14:hiddenFill>
                      <a:solidFill>
                        <a:srgbClr val="FFFFFF"/>
                      </a:solidFill>
                    </a14:hiddenFill>
                  </a:ext>
                </a:extLst>
              </xdr:spPr>
            </xdr:pic>
            <xdr:pic>
              <xdr:nvPicPr>
                <xdr:cNvPr id="6" name="Picture 5">
                  <a:extLst>
                    <a:ext uri="{FF2B5EF4-FFF2-40B4-BE49-F238E27FC236}">
                      <a16:creationId xmlns:a16="http://schemas.microsoft.com/office/drawing/2014/main" id="{957756E2-CF10-0634-6B1B-F7ED6EE07EAD}"/>
                    </a:ext>
                  </a:extLst>
                </xdr:cNvPr>
                <xdr:cNvPicPr>
                  <a:picLocks noChangeAspect="1" noChangeArrowheads="1"/>
                  <a:extLst>
                    <a:ext uri="{84589F7E-364E-4C9E-8A38-B11213B215E9}">
                      <a14:cameraTool cellRange="KPISheet!$F$1:$F$2" spid="_x0000_s1723"/>
                    </a:ext>
                  </a:extLst>
                </xdr:cNvPicPr>
              </xdr:nvPicPr>
              <xdr:blipFill>
                <a:blip xmlns:r="http://schemas.openxmlformats.org/officeDocument/2006/relationships" r:embed="rId7"/>
                <a:srcRect/>
                <a:stretch>
                  <a:fillRect/>
                </a:stretch>
              </xdr:blipFill>
              <xdr:spPr bwMode="auto">
                <a:xfrm>
                  <a:off x="4503691" y="891268"/>
                  <a:ext cx="1447800" cy="904875"/>
                </a:xfrm>
                <a:prstGeom prst="round2DiagRect">
                  <a:avLst/>
                </a:prstGeom>
                <a:noFill/>
                <a:extLst>
                  <a:ext uri="{909E8E84-426E-40DD-AFC4-6F175D3DCCD1}">
                    <a14:hiddenFill>
                      <a:solidFill>
                        <a:srgbClr val="FFFFFF"/>
                      </a:solidFill>
                    </a14:hiddenFill>
                  </a:ext>
                </a:extLst>
              </xdr:spPr>
            </xdr:pic>
            <xdr:pic>
              <xdr:nvPicPr>
                <xdr:cNvPr id="13" name="Picture 12">
                  <a:extLst>
                    <a:ext uri="{FF2B5EF4-FFF2-40B4-BE49-F238E27FC236}">
                      <a16:creationId xmlns:a16="http://schemas.microsoft.com/office/drawing/2014/main" id="{0713F005-918C-C6C2-467A-BDACB725150A}"/>
                    </a:ext>
                  </a:extLst>
                </xdr:cNvPr>
                <xdr:cNvPicPr>
                  <a:picLocks noChangeAspect="1" noChangeArrowheads="1"/>
                  <a:extLst>
                    <a:ext uri="{84589F7E-364E-4C9E-8A38-B11213B215E9}">
                      <a14:cameraTool cellRange="KPISheet!$G$1:$G$2" spid="_x0000_s1724"/>
                    </a:ext>
                  </a:extLst>
                </xdr:cNvPicPr>
              </xdr:nvPicPr>
              <xdr:blipFill>
                <a:blip xmlns:r="http://schemas.openxmlformats.org/officeDocument/2006/relationships" r:embed="rId8"/>
                <a:srcRect/>
                <a:stretch>
                  <a:fillRect/>
                </a:stretch>
              </xdr:blipFill>
              <xdr:spPr bwMode="auto">
                <a:xfrm>
                  <a:off x="6481353" y="891268"/>
                  <a:ext cx="1447800" cy="904875"/>
                </a:xfrm>
                <a:prstGeom prst="round2DiagRect">
                  <a:avLst/>
                </a:prstGeom>
                <a:noFill/>
                <a:extLst>
                  <a:ext uri="{909E8E84-426E-40DD-AFC4-6F175D3DCCD1}">
                    <a14:hiddenFill>
                      <a:solidFill>
                        <a:srgbClr val="FFFFFF"/>
                      </a:solidFill>
                    </a14:hiddenFill>
                  </a:ext>
                </a:extLst>
              </xdr:spPr>
            </xdr:pic>
            <xdr:pic>
              <xdr:nvPicPr>
                <xdr:cNvPr id="16" name="Picture 15">
                  <a:extLst>
                    <a:ext uri="{FF2B5EF4-FFF2-40B4-BE49-F238E27FC236}">
                      <a16:creationId xmlns:a16="http://schemas.microsoft.com/office/drawing/2014/main" id="{66B4B9C3-85E6-C99A-0AF5-B7EEF3D297E1}"/>
                    </a:ext>
                  </a:extLst>
                </xdr:cNvPr>
                <xdr:cNvPicPr>
                  <a:picLocks noChangeAspect="1" noChangeArrowheads="1"/>
                  <a:extLst>
                    <a:ext uri="{84589F7E-364E-4C9E-8A38-B11213B215E9}">
                      <a14:cameraTool cellRange="KPISheet!$H$1:$H$2" spid="_x0000_s1725"/>
                    </a:ext>
                  </a:extLst>
                </xdr:cNvPicPr>
              </xdr:nvPicPr>
              <xdr:blipFill>
                <a:blip xmlns:r="http://schemas.openxmlformats.org/officeDocument/2006/relationships" r:embed="rId9"/>
                <a:srcRect/>
                <a:stretch>
                  <a:fillRect/>
                </a:stretch>
              </xdr:blipFill>
              <xdr:spPr bwMode="auto">
                <a:xfrm>
                  <a:off x="8459015" y="891268"/>
                  <a:ext cx="1447800" cy="904875"/>
                </a:xfrm>
                <a:prstGeom prst="round2DiagRect">
                  <a:avLst/>
                </a:prstGeom>
                <a:noFill/>
                <a:extLst>
                  <a:ext uri="{909E8E84-426E-40DD-AFC4-6F175D3DCCD1}">
                    <a14:hiddenFill>
                      <a:solidFill>
                        <a:srgbClr val="FFFFFF"/>
                      </a:solidFill>
                    </a14:hiddenFill>
                  </a:ext>
                </a:extLst>
              </xdr:spPr>
            </xdr:pic>
            <xdr:pic>
              <xdr:nvPicPr>
                <xdr:cNvPr id="17" name="Picture 16">
                  <a:extLst>
                    <a:ext uri="{FF2B5EF4-FFF2-40B4-BE49-F238E27FC236}">
                      <a16:creationId xmlns:a16="http://schemas.microsoft.com/office/drawing/2014/main" id="{43239F86-B759-AD43-10DE-5C1AEE06A92A}"/>
                    </a:ext>
                  </a:extLst>
                </xdr:cNvPr>
                <xdr:cNvPicPr>
                  <a:picLocks noChangeAspect="1" noChangeArrowheads="1"/>
                  <a:extLst>
                    <a:ext uri="{84589F7E-364E-4C9E-8A38-B11213B215E9}">
                      <a14:cameraTool cellRange="KPISheet!$I$1:$I$2" spid="_x0000_s1726"/>
                    </a:ext>
                  </a:extLst>
                </xdr:cNvPicPr>
              </xdr:nvPicPr>
              <xdr:blipFill>
                <a:blip xmlns:r="http://schemas.openxmlformats.org/officeDocument/2006/relationships" r:embed="rId10"/>
                <a:srcRect/>
                <a:stretch>
                  <a:fillRect/>
                </a:stretch>
              </xdr:blipFill>
              <xdr:spPr bwMode="auto">
                <a:xfrm>
                  <a:off x="10436679" y="891268"/>
                  <a:ext cx="1447800" cy="904875"/>
                </a:xfrm>
                <a:prstGeom prst="round2DiagRect">
                  <a:avLst/>
                </a:prstGeom>
                <a:noFill/>
                <a:extLst>
                  <a:ext uri="{909E8E84-426E-40DD-AFC4-6F175D3DCCD1}">
                    <a14:hiddenFill>
                      <a:solidFill>
                        <a:srgbClr val="FFFFFF"/>
                      </a:solidFill>
                    </a14:hiddenFill>
                  </a:ext>
                </a:extLst>
              </xdr:spPr>
            </xdr:pic>
          </xdr:grpSp>
          <xdr:grpSp>
            <xdr:nvGrpSpPr>
              <xdr:cNvPr id="24" name="Group 23">
                <a:extLst>
                  <a:ext uri="{FF2B5EF4-FFF2-40B4-BE49-F238E27FC236}">
                    <a16:creationId xmlns:a16="http://schemas.microsoft.com/office/drawing/2014/main" id="{CDFA8241-B4DC-6C38-D1B5-E9CC972F5145}"/>
                  </a:ext>
                </a:extLst>
              </xdr:cNvPr>
              <xdr:cNvGrpSpPr/>
            </xdr:nvGrpSpPr>
            <xdr:grpSpPr>
              <a:xfrm>
                <a:off x="571500" y="1966232"/>
                <a:ext cx="11353799" cy="904875"/>
                <a:chOff x="585108" y="1966232"/>
                <a:chExt cx="11353799" cy="904875"/>
              </a:xfrm>
            </xdr:grpSpPr>
            <xdr:pic>
              <xdr:nvPicPr>
                <xdr:cNvPr id="18" name="Picture 17">
                  <a:extLst>
                    <a:ext uri="{FF2B5EF4-FFF2-40B4-BE49-F238E27FC236}">
                      <a16:creationId xmlns:a16="http://schemas.microsoft.com/office/drawing/2014/main" id="{6A4FB30A-1EAA-737F-4A04-414F7C4FD5DB}"/>
                    </a:ext>
                  </a:extLst>
                </xdr:cNvPr>
                <xdr:cNvPicPr>
                  <a:picLocks noChangeAspect="1" noChangeArrowheads="1"/>
                  <a:extLst>
                    <a:ext uri="{84589F7E-364E-4C9E-8A38-B11213B215E9}">
                      <a14:cameraTool cellRange="KPISheet!$J$1:$J$2" spid="_x0000_s1727"/>
                    </a:ext>
                  </a:extLst>
                </xdr:cNvPicPr>
              </xdr:nvPicPr>
              <xdr:blipFill>
                <a:blip xmlns:r="http://schemas.openxmlformats.org/officeDocument/2006/relationships" r:embed="rId11"/>
                <a:srcRect/>
                <a:stretch>
                  <a:fillRect/>
                </a:stretch>
              </xdr:blipFill>
              <xdr:spPr bwMode="auto">
                <a:xfrm>
                  <a:off x="585108" y="1966232"/>
                  <a:ext cx="1447800" cy="904875"/>
                </a:xfrm>
                <a:prstGeom prst="round2DiagRect">
                  <a:avLst/>
                </a:prstGeom>
                <a:noFill/>
                <a:extLst>
                  <a:ext uri="{909E8E84-426E-40DD-AFC4-6F175D3DCCD1}">
                    <a14:hiddenFill>
                      <a:solidFill>
                        <a:srgbClr val="FFFFFF"/>
                      </a:solidFill>
                    </a14:hiddenFill>
                  </a:ext>
                </a:extLst>
              </xdr:spPr>
            </xdr:pic>
            <xdr:pic>
              <xdr:nvPicPr>
                <xdr:cNvPr id="19" name="Picture 18">
                  <a:extLst>
                    <a:ext uri="{FF2B5EF4-FFF2-40B4-BE49-F238E27FC236}">
                      <a16:creationId xmlns:a16="http://schemas.microsoft.com/office/drawing/2014/main" id="{55C98E39-D864-2BE6-78CC-5122FBC8CBB2}"/>
                    </a:ext>
                  </a:extLst>
                </xdr:cNvPr>
                <xdr:cNvPicPr>
                  <a:picLocks noChangeAspect="1" noChangeArrowheads="1"/>
                  <a:extLst>
                    <a:ext uri="{84589F7E-364E-4C9E-8A38-B11213B215E9}">
                      <a14:cameraTool cellRange="KPISheet!$K$1:$K$2" spid="_x0000_s1728"/>
                    </a:ext>
                  </a:extLst>
                </xdr:cNvPicPr>
              </xdr:nvPicPr>
              <xdr:blipFill>
                <a:blip xmlns:r="http://schemas.openxmlformats.org/officeDocument/2006/relationships" r:embed="rId12"/>
                <a:srcRect/>
                <a:stretch>
                  <a:fillRect/>
                </a:stretch>
              </xdr:blipFill>
              <xdr:spPr bwMode="auto">
                <a:xfrm>
                  <a:off x="2566308" y="1966232"/>
                  <a:ext cx="1447800" cy="904875"/>
                </a:xfrm>
                <a:prstGeom prst="round2DiagRect">
                  <a:avLst/>
                </a:prstGeom>
                <a:noFill/>
                <a:extLst>
                  <a:ext uri="{909E8E84-426E-40DD-AFC4-6F175D3DCCD1}">
                    <a14:hiddenFill>
                      <a:solidFill>
                        <a:srgbClr val="FFFFFF"/>
                      </a:solidFill>
                    </a14:hiddenFill>
                  </a:ext>
                </a:extLst>
              </xdr:spPr>
            </xdr:pic>
            <xdr:pic>
              <xdr:nvPicPr>
                <xdr:cNvPr id="20" name="Picture 19">
                  <a:extLst>
                    <a:ext uri="{FF2B5EF4-FFF2-40B4-BE49-F238E27FC236}">
                      <a16:creationId xmlns:a16="http://schemas.microsoft.com/office/drawing/2014/main" id="{A7A88335-5E7B-1080-8ED3-C4B771397875}"/>
                    </a:ext>
                  </a:extLst>
                </xdr:cNvPr>
                <xdr:cNvPicPr>
                  <a:picLocks noChangeAspect="1" noChangeArrowheads="1"/>
                  <a:extLst>
                    <a:ext uri="{84589F7E-364E-4C9E-8A38-B11213B215E9}">
                      <a14:cameraTool cellRange="KPISheet!$L$1:$L$2" spid="_x0000_s1729"/>
                    </a:ext>
                  </a:extLst>
                </xdr:cNvPicPr>
              </xdr:nvPicPr>
              <xdr:blipFill>
                <a:blip xmlns:r="http://schemas.openxmlformats.org/officeDocument/2006/relationships" r:embed="rId13"/>
                <a:srcRect/>
                <a:stretch>
                  <a:fillRect/>
                </a:stretch>
              </xdr:blipFill>
              <xdr:spPr bwMode="auto">
                <a:xfrm>
                  <a:off x="4547508" y="1966232"/>
                  <a:ext cx="1447800" cy="904875"/>
                </a:xfrm>
                <a:prstGeom prst="round2DiagRect">
                  <a:avLst/>
                </a:prstGeom>
                <a:noFill/>
                <a:extLst>
                  <a:ext uri="{909E8E84-426E-40DD-AFC4-6F175D3DCCD1}">
                    <a14:hiddenFill>
                      <a:solidFill>
                        <a:srgbClr val="FFFFFF"/>
                      </a:solidFill>
                    </a14:hiddenFill>
                  </a:ext>
                </a:extLst>
              </xdr:spPr>
            </xdr:pic>
            <xdr:pic>
              <xdr:nvPicPr>
                <xdr:cNvPr id="21" name="Picture 20">
                  <a:extLst>
                    <a:ext uri="{FF2B5EF4-FFF2-40B4-BE49-F238E27FC236}">
                      <a16:creationId xmlns:a16="http://schemas.microsoft.com/office/drawing/2014/main" id="{08D6875B-9C91-FF81-4760-BBE669D9AED5}"/>
                    </a:ext>
                  </a:extLst>
                </xdr:cNvPr>
                <xdr:cNvPicPr>
                  <a:picLocks noChangeAspect="1" noChangeArrowheads="1"/>
                  <a:extLst>
                    <a:ext uri="{84589F7E-364E-4C9E-8A38-B11213B215E9}">
                      <a14:cameraTool cellRange="KPISheet!$M$1:$M$2" spid="_x0000_s1730"/>
                    </a:ext>
                  </a:extLst>
                </xdr:cNvPicPr>
              </xdr:nvPicPr>
              <xdr:blipFill>
                <a:blip xmlns:r="http://schemas.openxmlformats.org/officeDocument/2006/relationships" r:embed="rId14"/>
                <a:srcRect/>
                <a:stretch>
                  <a:fillRect/>
                </a:stretch>
              </xdr:blipFill>
              <xdr:spPr bwMode="auto">
                <a:xfrm>
                  <a:off x="6528708" y="1966232"/>
                  <a:ext cx="1447800" cy="904875"/>
                </a:xfrm>
                <a:prstGeom prst="round2DiagRect">
                  <a:avLst/>
                </a:prstGeom>
                <a:noFill/>
                <a:extLst>
                  <a:ext uri="{909E8E84-426E-40DD-AFC4-6F175D3DCCD1}">
                    <a14:hiddenFill>
                      <a:solidFill>
                        <a:srgbClr val="FFFFFF"/>
                      </a:solidFill>
                    </a14:hiddenFill>
                  </a:ext>
                </a:extLst>
              </xdr:spPr>
            </xdr:pic>
            <xdr:pic>
              <xdr:nvPicPr>
                <xdr:cNvPr id="22" name="Picture 21">
                  <a:extLst>
                    <a:ext uri="{FF2B5EF4-FFF2-40B4-BE49-F238E27FC236}">
                      <a16:creationId xmlns:a16="http://schemas.microsoft.com/office/drawing/2014/main" id="{DBE0C1BB-8839-21F5-F3C4-77807BFFE1DF}"/>
                    </a:ext>
                  </a:extLst>
                </xdr:cNvPr>
                <xdr:cNvPicPr>
                  <a:picLocks noChangeAspect="1" noChangeArrowheads="1"/>
                  <a:extLst>
                    <a:ext uri="{84589F7E-364E-4C9E-8A38-B11213B215E9}">
                      <a14:cameraTool cellRange="KPISheet!$N$1:$N$2" spid="_x0000_s1731"/>
                    </a:ext>
                  </a:extLst>
                </xdr:cNvPicPr>
              </xdr:nvPicPr>
              <xdr:blipFill>
                <a:blip xmlns:r="http://schemas.openxmlformats.org/officeDocument/2006/relationships" r:embed="rId15"/>
                <a:srcRect/>
                <a:stretch>
                  <a:fillRect/>
                </a:stretch>
              </xdr:blipFill>
              <xdr:spPr bwMode="auto">
                <a:xfrm>
                  <a:off x="8509908" y="1966232"/>
                  <a:ext cx="1447800" cy="904875"/>
                </a:xfrm>
                <a:prstGeom prst="round2DiagRect">
                  <a:avLst/>
                </a:prstGeom>
                <a:noFill/>
                <a:extLst>
                  <a:ext uri="{909E8E84-426E-40DD-AFC4-6F175D3DCCD1}">
                    <a14:hiddenFill>
                      <a:solidFill>
                        <a:srgbClr val="FFFFFF"/>
                      </a:solidFill>
                    </a14:hiddenFill>
                  </a:ext>
                </a:extLst>
              </xdr:spPr>
            </xdr:pic>
            <xdr:pic>
              <xdr:nvPicPr>
                <xdr:cNvPr id="23" name="Picture 22">
                  <a:extLst>
                    <a:ext uri="{FF2B5EF4-FFF2-40B4-BE49-F238E27FC236}">
                      <a16:creationId xmlns:a16="http://schemas.microsoft.com/office/drawing/2014/main" id="{A85DD253-D4E1-0BED-61B3-5E56F49F8999}"/>
                    </a:ext>
                  </a:extLst>
                </xdr:cNvPr>
                <xdr:cNvPicPr>
                  <a:picLocks noChangeAspect="1" noChangeArrowheads="1"/>
                  <a:extLst>
                    <a:ext uri="{84589F7E-364E-4C9E-8A38-B11213B215E9}">
                      <a14:cameraTool cellRange="KPISheet!$O$1:$O$2" spid="_x0000_s1732"/>
                    </a:ext>
                  </a:extLst>
                </xdr:cNvPicPr>
              </xdr:nvPicPr>
              <xdr:blipFill>
                <a:blip xmlns:r="http://schemas.openxmlformats.org/officeDocument/2006/relationships" r:embed="rId16"/>
                <a:srcRect/>
                <a:stretch>
                  <a:fillRect/>
                </a:stretch>
              </xdr:blipFill>
              <xdr:spPr bwMode="auto">
                <a:xfrm>
                  <a:off x="10491107" y="1966232"/>
                  <a:ext cx="1447800" cy="904875"/>
                </a:xfrm>
                <a:prstGeom prst="round2DiagRect">
                  <a:avLst/>
                </a:prstGeom>
                <a:noFill/>
                <a:extLst>
                  <a:ext uri="{909E8E84-426E-40DD-AFC4-6F175D3DCCD1}">
                    <a14:hiddenFill>
                      <a:solidFill>
                        <a:srgbClr val="FFFFFF"/>
                      </a:solidFill>
                    </a14:hiddenFill>
                  </a:ext>
                </a:extLst>
              </xdr:spPr>
            </xdr:pic>
          </xdr:grpSp>
        </xdr:grpSp>
        <xdr:clientData/>
      </xdr:twoCellAnchor>
    </mc:Choice>
    <mc:Fallback/>
  </mc:AlternateContent>
  <xdr:twoCellAnchor>
    <xdr:from>
      <xdr:col>15</xdr:col>
      <xdr:colOff>6804</xdr:colOff>
      <xdr:row>6</xdr:row>
      <xdr:rowOff>40821</xdr:rowOff>
    </xdr:from>
    <xdr:to>
      <xdr:col>20</xdr:col>
      <xdr:colOff>328477</xdr:colOff>
      <xdr:row>9</xdr:row>
      <xdr:rowOff>14151</xdr:rowOff>
    </xdr:to>
    <xdr:sp macro="" textlink="">
      <xdr:nvSpPr>
        <xdr:cNvPr id="27" name="Rectangle: Rounded Corners 26">
          <a:hlinkClick xmlns:r="http://schemas.openxmlformats.org/officeDocument/2006/relationships" r:id="rId17"/>
          <a:extLst>
            <a:ext uri="{FF2B5EF4-FFF2-40B4-BE49-F238E27FC236}">
              <a16:creationId xmlns:a16="http://schemas.microsoft.com/office/drawing/2014/main" id="{5FEEB83D-CB55-FC29-956A-BBC2A90136F3}"/>
            </a:ext>
          </a:extLst>
        </xdr:cNvPr>
        <xdr:cNvSpPr/>
      </xdr:nvSpPr>
      <xdr:spPr>
        <a:xfrm>
          <a:off x="12511768" y="1088571"/>
          <a:ext cx="3383280" cy="640080"/>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lvl="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rPr>
            <a:t>Go</a:t>
          </a:r>
          <a:r>
            <a:rPr lang="az-Latn-AZ" sz="1800" b="1" cap="none" spc="0" baseline="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rPr>
            <a:t> to Inventory Dasboard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ndParaRPr>
        </a:p>
      </xdr:txBody>
    </xdr:sp>
    <xdr:clientData fLocksWithSheet="0"/>
  </xdr:twoCellAnchor>
  <xdr:twoCellAnchor>
    <xdr:from>
      <xdr:col>15</xdr:col>
      <xdr:colOff>6804</xdr:colOff>
      <xdr:row>9</xdr:row>
      <xdr:rowOff>163285</xdr:rowOff>
    </xdr:from>
    <xdr:to>
      <xdr:col>20</xdr:col>
      <xdr:colOff>401411</xdr:colOff>
      <xdr:row>12</xdr:row>
      <xdr:rowOff>136071</xdr:rowOff>
    </xdr:to>
    <xdr:sp macro="" textlink="">
      <xdr:nvSpPr>
        <xdr:cNvPr id="28" name="Rectangle: Rounded Corners 27">
          <a:hlinkClick xmlns:r="http://schemas.openxmlformats.org/officeDocument/2006/relationships" r:id="rId18"/>
          <a:extLst>
            <a:ext uri="{FF2B5EF4-FFF2-40B4-BE49-F238E27FC236}">
              <a16:creationId xmlns:a16="http://schemas.microsoft.com/office/drawing/2014/main" id="{262FAE39-78A2-4D52-9540-48131B12CD80}"/>
            </a:ext>
          </a:extLst>
        </xdr:cNvPr>
        <xdr:cNvSpPr/>
      </xdr:nvSpPr>
      <xdr:spPr>
        <a:xfrm>
          <a:off x="12511768" y="1877785"/>
          <a:ext cx="3456214" cy="653143"/>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lvl="0" indent="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 Profitability Dashboard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twoCellAnchor editAs="absolute">
    <xdr:from>
      <xdr:col>20</xdr:col>
      <xdr:colOff>554440</xdr:colOff>
      <xdr:row>6</xdr:row>
      <xdr:rowOff>85298</xdr:rowOff>
    </xdr:from>
    <xdr:to>
      <xdr:col>23</xdr:col>
      <xdr:colOff>383842</xdr:colOff>
      <xdr:row>12</xdr:row>
      <xdr:rowOff>113732</xdr:rowOff>
    </xdr:to>
    <xdr:sp macro="" textlink="">
      <xdr:nvSpPr>
        <xdr:cNvPr id="29" name="Oval 28">
          <a:hlinkClick xmlns:r="http://schemas.openxmlformats.org/officeDocument/2006/relationships" r:id="rId19"/>
          <a:extLst>
            <a:ext uri="{FF2B5EF4-FFF2-40B4-BE49-F238E27FC236}">
              <a16:creationId xmlns:a16="http://schemas.microsoft.com/office/drawing/2014/main" id="{4067A2AF-7DD9-4BBA-8CD5-A7995878E79F}"/>
            </a:ext>
          </a:extLst>
        </xdr:cNvPr>
        <xdr:cNvSpPr/>
      </xdr:nvSpPr>
      <xdr:spPr>
        <a:xfrm>
          <a:off x="16121418" y="1123097"/>
          <a:ext cx="1663320" cy="1350560"/>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GB"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a:t>
          </a:r>
          <a:r>
            <a:rPr lang="en-GB" sz="1800" b="1" cap="none" spc="0" baseline="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 to Project Hub</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12</xdr:row>
      <xdr:rowOff>12807</xdr:rowOff>
    </xdr:from>
    <xdr:to>
      <xdr:col>7</xdr:col>
      <xdr:colOff>125394</xdr:colOff>
      <xdr:row>27</xdr:row>
      <xdr:rowOff>69957</xdr:rowOff>
    </xdr:to>
    <xdr:grpSp>
      <xdr:nvGrpSpPr>
        <xdr:cNvPr id="7" name="Group 6">
          <a:extLst>
            <a:ext uri="{FF2B5EF4-FFF2-40B4-BE49-F238E27FC236}">
              <a16:creationId xmlns:a16="http://schemas.microsoft.com/office/drawing/2014/main" id="{64B710AC-0EAD-5544-83FD-0C346F0D151A}"/>
            </a:ext>
          </a:extLst>
        </xdr:cNvPr>
        <xdr:cNvGrpSpPr/>
      </xdr:nvGrpSpPr>
      <xdr:grpSpPr>
        <a:xfrm>
          <a:off x="66675" y="2467326"/>
          <a:ext cx="5810354" cy="2987919"/>
          <a:chOff x="352425" y="495300"/>
          <a:chExt cx="4721070" cy="2914650"/>
        </a:xfrm>
      </xdr:grpSpPr>
      <xdr:sp macro="" textlink="">
        <xdr:nvSpPr>
          <xdr:cNvPr id="4" name="Rectangle: Diagonal Corners Rounded 3">
            <a:extLst>
              <a:ext uri="{FF2B5EF4-FFF2-40B4-BE49-F238E27FC236}">
                <a16:creationId xmlns:a16="http://schemas.microsoft.com/office/drawing/2014/main" id="{8BE2BF5B-D56F-48EF-8F7B-F9C365F5F44B}"/>
              </a:ext>
            </a:extLst>
          </xdr:cNvPr>
          <xdr:cNvSpPr/>
        </xdr:nvSpPr>
        <xdr:spPr>
          <a:xfrm>
            <a:off x="352425" y="495300"/>
            <a:ext cx="4721070" cy="2914650"/>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2" name="Chart 1">
            <a:extLst>
              <a:ext uri="{FF2B5EF4-FFF2-40B4-BE49-F238E27FC236}">
                <a16:creationId xmlns:a16="http://schemas.microsoft.com/office/drawing/2014/main" id="{9DC985F6-6A27-71C1-4517-85DBE613202A}"/>
              </a:ext>
            </a:extLst>
          </xdr:cNvPr>
          <xdr:cNvGraphicFramePr/>
        </xdr:nvGraphicFramePr>
        <xdr:xfrm>
          <a:off x="673801" y="660280"/>
          <a:ext cx="3791693" cy="2534517"/>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7</xdr:col>
      <xdr:colOff>207308</xdr:colOff>
      <xdr:row>12</xdr:row>
      <xdr:rowOff>12807</xdr:rowOff>
    </xdr:from>
    <xdr:to>
      <xdr:col>14</xdr:col>
      <xdr:colOff>79113</xdr:colOff>
      <xdr:row>27</xdr:row>
      <xdr:rowOff>69957</xdr:rowOff>
    </xdr:to>
    <xdr:grpSp>
      <xdr:nvGrpSpPr>
        <xdr:cNvPr id="8" name="Group 7">
          <a:extLst>
            <a:ext uri="{FF2B5EF4-FFF2-40B4-BE49-F238E27FC236}">
              <a16:creationId xmlns:a16="http://schemas.microsoft.com/office/drawing/2014/main" id="{594F6E79-1D36-E903-DD70-A91139D272CA}"/>
            </a:ext>
          </a:extLst>
        </xdr:cNvPr>
        <xdr:cNvGrpSpPr/>
      </xdr:nvGrpSpPr>
      <xdr:grpSpPr>
        <a:xfrm>
          <a:off x="5958943" y="2467326"/>
          <a:ext cx="5977574" cy="2987919"/>
          <a:chOff x="5391629" y="445995"/>
          <a:chExt cx="5276914" cy="2914650"/>
        </a:xfrm>
      </xdr:grpSpPr>
      <xdr:sp macro="" textlink="">
        <xdr:nvSpPr>
          <xdr:cNvPr id="6" name="Rectangle: Diagonal Corners Rounded 5">
            <a:extLst>
              <a:ext uri="{FF2B5EF4-FFF2-40B4-BE49-F238E27FC236}">
                <a16:creationId xmlns:a16="http://schemas.microsoft.com/office/drawing/2014/main" id="{D98D5410-80DF-4EC4-8F2D-546588394A4E}"/>
              </a:ext>
            </a:extLst>
          </xdr:cNvPr>
          <xdr:cNvSpPr/>
        </xdr:nvSpPr>
        <xdr:spPr>
          <a:xfrm>
            <a:off x="5391629" y="445995"/>
            <a:ext cx="5276914" cy="2914650"/>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5" name="Chart 2">
            <a:extLst>
              <a:ext uri="{FF2B5EF4-FFF2-40B4-BE49-F238E27FC236}">
                <a16:creationId xmlns:a16="http://schemas.microsoft.com/office/drawing/2014/main" id="{7FA0D785-1554-8AA6-FAFF-5EAACF08E3B5}"/>
              </a:ext>
            </a:extLst>
          </xdr:cNvPr>
          <xdr:cNvGraphicFramePr/>
        </xdr:nvGraphicFramePr>
        <xdr:xfrm>
          <a:off x="5593557" y="616323"/>
          <a:ext cx="4711866" cy="265772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98532</xdr:colOff>
      <xdr:row>5</xdr:row>
      <xdr:rowOff>36899</xdr:rowOff>
    </xdr:from>
    <xdr:to>
      <xdr:col>13</xdr:col>
      <xdr:colOff>871224</xdr:colOff>
      <xdr:row>11</xdr:row>
      <xdr:rowOff>112939</xdr:rowOff>
    </xdr:to>
    <xdr:grpSp>
      <xdr:nvGrpSpPr>
        <xdr:cNvPr id="74" name="Group 73">
          <a:extLst>
            <a:ext uri="{FF2B5EF4-FFF2-40B4-BE49-F238E27FC236}">
              <a16:creationId xmlns:a16="http://schemas.microsoft.com/office/drawing/2014/main" id="{2DFFBC0E-7C8E-287D-FABA-718BB132F8F3}"/>
            </a:ext>
          </a:extLst>
        </xdr:cNvPr>
        <xdr:cNvGrpSpPr/>
      </xdr:nvGrpSpPr>
      <xdr:grpSpPr>
        <a:xfrm>
          <a:off x="98532" y="1123726"/>
          <a:ext cx="11653173" cy="1248348"/>
          <a:chOff x="98532" y="417899"/>
          <a:chExt cx="11743251" cy="1219040"/>
        </a:xfrm>
      </xdr:grpSpPr>
      <xdr:grpSp>
        <xdr:nvGrpSpPr>
          <xdr:cNvPr id="56" name="Group 55">
            <a:extLst>
              <a:ext uri="{FF2B5EF4-FFF2-40B4-BE49-F238E27FC236}">
                <a16:creationId xmlns:a16="http://schemas.microsoft.com/office/drawing/2014/main" id="{9C037F4C-D3ED-A080-D985-E2CCB71C166F}"/>
              </a:ext>
            </a:extLst>
          </xdr:cNvPr>
          <xdr:cNvGrpSpPr/>
        </xdr:nvGrpSpPr>
        <xdr:grpSpPr>
          <a:xfrm>
            <a:off x="10098020" y="417899"/>
            <a:ext cx="1743763" cy="1219040"/>
            <a:chOff x="9952904" y="427424"/>
            <a:chExt cx="1738720" cy="1219040"/>
          </a:xfrm>
        </xdr:grpSpPr>
        <xdr:sp macro="" textlink="">
          <xdr:nvSpPr>
            <xdr:cNvPr id="28" name="Rectangle: Diagonal Corners Rounded 27">
              <a:extLst>
                <a:ext uri="{FF2B5EF4-FFF2-40B4-BE49-F238E27FC236}">
                  <a16:creationId xmlns:a16="http://schemas.microsoft.com/office/drawing/2014/main" id="{5C73971D-1071-1BFA-80B1-5E759E625AD0}"/>
                </a:ext>
              </a:extLst>
            </xdr:cNvPr>
            <xdr:cNvSpPr/>
          </xdr:nvSpPr>
          <xdr:spPr>
            <a:xfrm>
              <a:off x="9952904" y="427424"/>
              <a:ext cx="1738720"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44" name="Rectangle: Diagonal Corners Rounded 43">
              <a:extLst>
                <a:ext uri="{FF2B5EF4-FFF2-40B4-BE49-F238E27FC236}">
                  <a16:creationId xmlns:a16="http://schemas.microsoft.com/office/drawing/2014/main" id="{489537D1-F259-4EDA-EEBC-2FDBDD84A4C5}"/>
                </a:ext>
              </a:extLst>
            </xdr:cNvPr>
            <xdr:cNvSpPr/>
          </xdr:nvSpPr>
          <xdr:spPr>
            <a:xfrm flipH="1" flipV="1">
              <a:off x="9952904" y="775607"/>
              <a:ext cx="1738720"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55" name="Group 54">
            <a:extLst>
              <a:ext uri="{FF2B5EF4-FFF2-40B4-BE49-F238E27FC236}">
                <a16:creationId xmlns:a16="http://schemas.microsoft.com/office/drawing/2014/main" id="{1754896C-B30F-67F0-5E44-07388CB501B6}"/>
              </a:ext>
            </a:extLst>
          </xdr:cNvPr>
          <xdr:cNvGrpSpPr/>
        </xdr:nvGrpSpPr>
        <xdr:grpSpPr>
          <a:xfrm>
            <a:off x="6292252" y="417899"/>
            <a:ext cx="1469443" cy="1219040"/>
            <a:chOff x="6243506" y="427424"/>
            <a:chExt cx="1464401" cy="1219040"/>
          </a:xfrm>
        </xdr:grpSpPr>
        <xdr:sp macro="" textlink="">
          <xdr:nvSpPr>
            <xdr:cNvPr id="25" name="Rectangle: Diagonal Corners Rounded 24">
              <a:extLst>
                <a:ext uri="{FF2B5EF4-FFF2-40B4-BE49-F238E27FC236}">
                  <a16:creationId xmlns:a16="http://schemas.microsoft.com/office/drawing/2014/main" id="{C4B97E45-B344-BAB5-61A7-58859962BBBC}"/>
                </a:ext>
              </a:extLst>
            </xdr:cNvPr>
            <xdr:cNvSpPr/>
          </xdr:nvSpPr>
          <xdr:spPr>
            <a:xfrm>
              <a:off x="6243506" y="427424"/>
              <a:ext cx="146440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45" name="Rectangle: Diagonal Corners Rounded 44">
              <a:extLst>
                <a:ext uri="{FF2B5EF4-FFF2-40B4-BE49-F238E27FC236}">
                  <a16:creationId xmlns:a16="http://schemas.microsoft.com/office/drawing/2014/main" id="{062B89EC-EEB2-F84B-F144-44351263F764}"/>
                </a:ext>
              </a:extLst>
            </xdr:cNvPr>
            <xdr:cNvSpPr/>
          </xdr:nvSpPr>
          <xdr:spPr>
            <a:xfrm flipH="1" flipV="1">
              <a:off x="6243506" y="775607"/>
              <a:ext cx="146440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54" name="Group 53">
            <a:extLst>
              <a:ext uri="{FF2B5EF4-FFF2-40B4-BE49-F238E27FC236}">
                <a16:creationId xmlns:a16="http://schemas.microsoft.com/office/drawing/2014/main" id="{EB10D347-3C88-DA78-999F-0251A340FDA9}"/>
              </a:ext>
            </a:extLst>
          </xdr:cNvPr>
          <xdr:cNvGrpSpPr/>
        </xdr:nvGrpSpPr>
        <xdr:grpSpPr>
          <a:xfrm>
            <a:off x="4042293" y="417899"/>
            <a:ext cx="1560884" cy="1219040"/>
            <a:chOff x="4031087" y="427424"/>
            <a:chExt cx="1555841" cy="1219040"/>
          </a:xfrm>
        </xdr:grpSpPr>
        <xdr:sp macro="" textlink="">
          <xdr:nvSpPr>
            <xdr:cNvPr id="24" name="Rectangle: Diagonal Corners Rounded 23">
              <a:extLst>
                <a:ext uri="{FF2B5EF4-FFF2-40B4-BE49-F238E27FC236}">
                  <a16:creationId xmlns:a16="http://schemas.microsoft.com/office/drawing/2014/main" id="{0F4E0068-4631-2C3E-2DA6-23B14E13A72C}"/>
                </a:ext>
              </a:extLst>
            </xdr:cNvPr>
            <xdr:cNvSpPr/>
          </xdr:nvSpPr>
          <xdr:spPr>
            <a:xfrm>
              <a:off x="4031087" y="427424"/>
              <a:ext cx="155584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46" name="Rectangle: Diagonal Corners Rounded 45">
              <a:extLst>
                <a:ext uri="{FF2B5EF4-FFF2-40B4-BE49-F238E27FC236}">
                  <a16:creationId xmlns:a16="http://schemas.microsoft.com/office/drawing/2014/main" id="{5B5C13B7-D4B7-5303-8F66-569670EC4D75}"/>
                </a:ext>
              </a:extLst>
            </xdr:cNvPr>
            <xdr:cNvSpPr/>
          </xdr:nvSpPr>
          <xdr:spPr>
            <a:xfrm flipH="1" flipV="1">
              <a:off x="4031087" y="775607"/>
              <a:ext cx="155584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57" name="Group 56">
            <a:extLst>
              <a:ext uri="{FF2B5EF4-FFF2-40B4-BE49-F238E27FC236}">
                <a16:creationId xmlns:a16="http://schemas.microsoft.com/office/drawing/2014/main" id="{765B4B36-34C2-8E88-E8A0-0A46DCD1C751}"/>
              </a:ext>
            </a:extLst>
          </xdr:cNvPr>
          <xdr:cNvGrpSpPr/>
        </xdr:nvGrpSpPr>
        <xdr:grpSpPr>
          <a:xfrm>
            <a:off x="8103647" y="417899"/>
            <a:ext cx="1652324" cy="1219040"/>
            <a:chOff x="8082916" y="427424"/>
            <a:chExt cx="1647281" cy="1219040"/>
          </a:xfrm>
        </xdr:grpSpPr>
        <xdr:sp macro="" textlink="">
          <xdr:nvSpPr>
            <xdr:cNvPr id="30" name="Rectangle: Diagonal Corners Rounded 29">
              <a:extLst>
                <a:ext uri="{FF2B5EF4-FFF2-40B4-BE49-F238E27FC236}">
                  <a16:creationId xmlns:a16="http://schemas.microsoft.com/office/drawing/2014/main" id="{70DBFCCE-3667-1527-0F8C-3941C9D2FBDE}"/>
                </a:ext>
              </a:extLst>
            </xdr:cNvPr>
            <xdr:cNvSpPr/>
          </xdr:nvSpPr>
          <xdr:spPr>
            <a:xfrm>
              <a:off x="8082916" y="427424"/>
              <a:ext cx="164728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47" name="Rectangle: Diagonal Corners Rounded 46">
              <a:extLst>
                <a:ext uri="{FF2B5EF4-FFF2-40B4-BE49-F238E27FC236}">
                  <a16:creationId xmlns:a16="http://schemas.microsoft.com/office/drawing/2014/main" id="{5C30EE78-EA36-00BD-FF3A-71AE1BFB0F2C}"/>
                </a:ext>
              </a:extLst>
            </xdr:cNvPr>
            <xdr:cNvSpPr/>
          </xdr:nvSpPr>
          <xdr:spPr>
            <a:xfrm flipH="1" flipV="1">
              <a:off x="8082916" y="775607"/>
              <a:ext cx="164728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52" name="Group 51">
            <a:extLst>
              <a:ext uri="{FF2B5EF4-FFF2-40B4-BE49-F238E27FC236}">
                <a16:creationId xmlns:a16="http://schemas.microsoft.com/office/drawing/2014/main" id="{3F0FF61F-624D-DAC3-8F95-AB53928C5AB8}"/>
              </a:ext>
            </a:extLst>
          </xdr:cNvPr>
          <xdr:cNvGrpSpPr/>
        </xdr:nvGrpSpPr>
        <xdr:grpSpPr>
          <a:xfrm>
            <a:off x="98532" y="417899"/>
            <a:ext cx="1745364" cy="1219040"/>
            <a:chOff x="98532" y="427424"/>
            <a:chExt cx="1741442" cy="1219040"/>
          </a:xfrm>
        </xdr:grpSpPr>
        <xdr:sp macro="" textlink="">
          <xdr:nvSpPr>
            <xdr:cNvPr id="23" name="Rectangle: Diagonal Corners Rounded 22">
              <a:extLst>
                <a:ext uri="{FF2B5EF4-FFF2-40B4-BE49-F238E27FC236}">
                  <a16:creationId xmlns:a16="http://schemas.microsoft.com/office/drawing/2014/main" id="{420A812B-4BC9-2BAF-FBF9-36B6CD9C88BE}"/>
                </a:ext>
              </a:extLst>
            </xdr:cNvPr>
            <xdr:cNvSpPr/>
          </xdr:nvSpPr>
          <xdr:spPr>
            <a:xfrm>
              <a:off x="98532" y="427424"/>
              <a:ext cx="1741442"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48" name="Rectangle: Diagonal Corners Rounded 47">
              <a:extLst>
                <a:ext uri="{FF2B5EF4-FFF2-40B4-BE49-F238E27FC236}">
                  <a16:creationId xmlns:a16="http://schemas.microsoft.com/office/drawing/2014/main" id="{52FA2DC1-9D19-1F76-097C-1A4AF1A5DE44}"/>
                </a:ext>
              </a:extLst>
            </xdr:cNvPr>
            <xdr:cNvSpPr/>
          </xdr:nvSpPr>
          <xdr:spPr>
            <a:xfrm flipH="1" flipV="1">
              <a:off x="98532" y="775607"/>
              <a:ext cx="1741442"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53" name="Group 52">
            <a:extLst>
              <a:ext uri="{FF2B5EF4-FFF2-40B4-BE49-F238E27FC236}">
                <a16:creationId xmlns:a16="http://schemas.microsoft.com/office/drawing/2014/main" id="{E5D90AC3-27E5-96ED-030E-3E4D2900218F}"/>
              </a:ext>
            </a:extLst>
          </xdr:cNvPr>
          <xdr:cNvGrpSpPr/>
        </xdr:nvGrpSpPr>
        <xdr:grpSpPr>
          <a:xfrm>
            <a:off x="2055637" y="417899"/>
            <a:ext cx="1652322" cy="1219040"/>
            <a:chOff x="2054516" y="427424"/>
            <a:chExt cx="1647280" cy="1219040"/>
          </a:xfrm>
        </xdr:grpSpPr>
        <xdr:sp macro="" textlink="">
          <xdr:nvSpPr>
            <xdr:cNvPr id="26" name="Rectangle: Diagonal Corners Rounded 25">
              <a:extLst>
                <a:ext uri="{FF2B5EF4-FFF2-40B4-BE49-F238E27FC236}">
                  <a16:creationId xmlns:a16="http://schemas.microsoft.com/office/drawing/2014/main" id="{280F4E17-D951-D653-6EE0-1F4861BD8073}"/>
                </a:ext>
              </a:extLst>
            </xdr:cNvPr>
            <xdr:cNvSpPr/>
          </xdr:nvSpPr>
          <xdr:spPr>
            <a:xfrm>
              <a:off x="2054516" y="427424"/>
              <a:ext cx="1647280"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49" name="Rectangle: Diagonal Corners Rounded 48">
              <a:extLst>
                <a:ext uri="{FF2B5EF4-FFF2-40B4-BE49-F238E27FC236}">
                  <a16:creationId xmlns:a16="http://schemas.microsoft.com/office/drawing/2014/main" id="{EB739871-FAB3-2C85-DBE4-B5FEFE80DC3D}"/>
                </a:ext>
              </a:extLst>
            </xdr:cNvPr>
            <xdr:cNvSpPr/>
          </xdr:nvSpPr>
          <xdr:spPr>
            <a:xfrm flipH="1" flipV="1">
              <a:off x="2054516" y="775607"/>
              <a:ext cx="1647280"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clientData/>
  </xdr:twoCellAnchor>
  <xdr:twoCellAnchor>
    <xdr:from>
      <xdr:col>0</xdr:col>
      <xdr:colOff>149678</xdr:colOff>
      <xdr:row>27</xdr:row>
      <xdr:rowOff>108857</xdr:rowOff>
    </xdr:from>
    <xdr:to>
      <xdr:col>10</xdr:col>
      <xdr:colOff>217713</xdr:colOff>
      <xdr:row>31</xdr:row>
      <xdr:rowOff>108857</xdr:rowOff>
    </xdr:to>
    <xdr:sp macro="" textlink="">
      <xdr:nvSpPr>
        <xdr:cNvPr id="78" name="Rectangle: Rounded Corners 77">
          <a:hlinkClick xmlns:r="http://schemas.openxmlformats.org/officeDocument/2006/relationships" r:id="rId3"/>
          <a:extLst>
            <a:ext uri="{FF2B5EF4-FFF2-40B4-BE49-F238E27FC236}">
              <a16:creationId xmlns:a16="http://schemas.microsoft.com/office/drawing/2014/main" id="{B502A6B2-B3C9-EA41-A3A4-72EBF83976A6}"/>
            </a:ext>
          </a:extLst>
        </xdr:cNvPr>
        <xdr:cNvSpPr/>
      </xdr:nvSpPr>
      <xdr:spPr>
        <a:xfrm>
          <a:off x="149678" y="5252357"/>
          <a:ext cx="8041821" cy="762000"/>
        </a:xfrm>
        <a:prstGeom prst="roundRect">
          <a:avLst/>
        </a:prstGeom>
        <a:solidFill>
          <a:schemeClr val="accent1">
            <a:alpha val="2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454926</xdr:colOff>
      <xdr:row>4</xdr:row>
      <xdr:rowOff>156381</xdr:rowOff>
    </xdr:from>
    <xdr:to>
      <xdr:col>20</xdr:col>
      <xdr:colOff>170370</xdr:colOff>
      <xdr:row>8</xdr:row>
      <xdr:rowOff>57207</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E78E9AC4-E52A-7D1C-7D52-C9E8C6BDCC50}"/>
            </a:ext>
          </a:extLst>
        </xdr:cNvPr>
        <xdr:cNvSpPr/>
      </xdr:nvSpPr>
      <xdr:spPr>
        <a:xfrm>
          <a:off x="12354068" y="1023582"/>
          <a:ext cx="3383280" cy="640080"/>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lvl="0" indent="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 Execitive Dasboard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twoCellAnchor>
    <xdr:from>
      <xdr:col>14</xdr:col>
      <xdr:colOff>454926</xdr:colOff>
      <xdr:row>9</xdr:row>
      <xdr:rowOff>21527</xdr:rowOff>
    </xdr:from>
    <xdr:to>
      <xdr:col>20</xdr:col>
      <xdr:colOff>243304</xdr:colOff>
      <xdr:row>12</xdr:row>
      <xdr:rowOff>120230</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B31BAE3F-9746-ED21-A43C-15E5DCCEA5C8}"/>
            </a:ext>
          </a:extLst>
        </xdr:cNvPr>
        <xdr:cNvSpPr/>
      </xdr:nvSpPr>
      <xdr:spPr>
        <a:xfrm>
          <a:off x="12354068" y="1812796"/>
          <a:ext cx="3456214" cy="653143"/>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lvl="0" indent="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 Profitability Dashboard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twoCellAnchor editAs="absolute">
    <xdr:from>
      <xdr:col>16</xdr:col>
      <xdr:colOff>0</xdr:colOff>
      <xdr:row>13</xdr:row>
      <xdr:rowOff>50800</xdr:rowOff>
    </xdr:from>
    <xdr:to>
      <xdr:col>18</xdr:col>
      <xdr:colOff>444120</xdr:colOff>
      <xdr:row>20</xdr:row>
      <xdr:rowOff>67860</xdr:rowOff>
    </xdr:to>
    <xdr:sp macro="" textlink="">
      <xdr:nvSpPr>
        <xdr:cNvPr id="3" name="Oval 2">
          <a:hlinkClick xmlns:r="http://schemas.openxmlformats.org/officeDocument/2006/relationships" r:id="rId6"/>
          <a:extLst>
            <a:ext uri="{FF2B5EF4-FFF2-40B4-BE49-F238E27FC236}">
              <a16:creationId xmlns:a16="http://schemas.microsoft.com/office/drawing/2014/main" id="{98ECC68C-1990-4A96-960E-1A2595A139DD}"/>
            </a:ext>
          </a:extLst>
        </xdr:cNvPr>
        <xdr:cNvSpPr/>
      </xdr:nvSpPr>
      <xdr:spPr>
        <a:xfrm>
          <a:off x="13106400" y="2641600"/>
          <a:ext cx="1663320" cy="1350560"/>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GB"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a:t>
          </a:r>
          <a:r>
            <a:rPr lang="en-GB" sz="1800" b="1" cap="none" spc="0" baseline="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 to Project Hub</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179512</xdr:colOff>
      <xdr:row>4</xdr:row>
      <xdr:rowOff>163417</xdr:rowOff>
    </xdr:from>
    <xdr:to>
      <xdr:col>20</xdr:col>
      <xdr:colOff>6239</xdr:colOff>
      <xdr:row>7</xdr:row>
      <xdr:rowOff>15265</xdr:rowOff>
    </xdr:to>
    <mc:AlternateContent xmlns:mc="http://schemas.openxmlformats.org/markup-compatibility/2006">
      <mc:Choice xmlns:a14="http://schemas.microsoft.com/office/drawing/2010/main" Requires="a14">
        <xdr:graphicFrame macro="">
          <xdr:nvGraphicFramePr>
            <xdr:cNvPr id="38" name="MonthName 1">
              <a:extLst>
                <a:ext uri="{FF2B5EF4-FFF2-40B4-BE49-F238E27FC236}">
                  <a16:creationId xmlns:a16="http://schemas.microsoft.com/office/drawing/2014/main" id="{FB135D6F-2B40-46D3-8345-EBC1D7623FA8}"/>
                </a:ext>
              </a:extLst>
            </xdr:cNvPr>
            <xdr:cNvGraphicFramePr/>
          </xdr:nvGraphicFramePr>
          <xdr:xfrm>
            <a:off x="0" y="0"/>
            <a:ext cx="0" cy="0"/>
          </xdr:xfrm>
          <a:graphic>
            <a:graphicData uri="http://schemas.microsoft.com/office/drawing/2010/slicer">
              <sle:slicer xmlns:sle="http://schemas.microsoft.com/office/drawing/2010/slicer" name="MonthName 1"/>
            </a:graphicData>
          </a:graphic>
        </xdr:graphicFrame>
      </mc:Choice>
      <mc:Fallback>
        <xdr:sp macro="" textlink="">
          <xdr:nvSpPr>
            <xdr:cNvPr id="0" name=""/>
            <xdr:cNvSpPr>
              <a:spLocks noTextEdit="1"/>
            </xdr:cNvSpPr>
          </xdr:nvSpPr>
          <xdr:spPr>
            <a:xfrm>
              <a:off x="179512" y="1050677"/>
              <a:ext cx="12183131" cy="43900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122464</xdr:colOff>
      <xdr:row>7</xdr:row>
      <xdr:rowOff>131618</xdr:rowOff>
    </xdr:from>
    <xdr:to>
      <xdr:col>21</xdr:col>
      <xdr:colOff>199884</xdr:colOff>
      <xdr:row>35</xdr:row>
      <xdr:rowOff>93478</xdr:rowOff>
    </xdr:to>
    <xdr:grpSp>
      <xdr:nvGrpSpPr>
        <xdr:cNvPr id="45" name="Group 44">
          <a:extLst>
            <a:ext uri="{FF2B5EF4-FFF2-40B4-BE49-F238E27FC236}">
              <a16:creationId xmlns:a16="http://schemas.microsoft.com/office/drawing/2014/main" id="{C0B0AED3-F9F6-2213-5D13-CEAC265E4139}"/>
            </a:ext>
          </a:extLst>
        </xdr:cNvPr>
        <xdr:cNvGrpSpPr/>
      </xdr:nvGrpSpPr>
      <xdr:grpSpPr>
        <a:xfrm>
          <a:off x="122464" y="1606036"/>
          <a:ext cx="13464612" cy="5441997"/>
          <a:chOff x="122464" y="1553260"/>
          <a:chExt cx="13412420" cy="5136636"/>
        </a:xfrm>
      </xdr:grpSpPr>
      <xdr:grpSp>
        <xdr:nvGrpSpPr>
          <xdr:cNvPr id="16" name="Group 15">
            <a:extLst>
              <a:ext uri="{FF2B5EF4-FFF2-40B4-BE49-F238E27FC236}">
                <a16:creationId xmlns:a16="http://schemas.microsoft.com/office/drawing/2014/main" id="{C8C143CF-3C4B-316F-E09C-F10A4241E890}"/>
              </a:ext>
            </a:extLst>
          </xdr:cNvPr>
          <xdr:cNvGrpSpPr/>
        </xdr:nvGrpSpPr>
        <xdr:grpSpPr>
          <a:xfrm>
            <a:off x="122464" y="1553260"/>
            <a:ext cx="5224148" cy="2499863"/>
            <a:chOff x="0" y="1620852"/>
            <a:chExt cx="5234748" cy="2577353"/>
          </a:xfrm>
        </xdr:grpSpPr>
        <xdr:sp macro="" textlink="">
          <xdr:nvSpPr>
            <xdr:cNvPr id="4" name="Rectangle: Diagonal Corners Rounded 3">
              <a:extLst>
                <a:ext uri="{FF2B5EF4-FFF2-40B4-BE49-F238E27FC236}">
                  <a16:creationId xmlns:a16="http://schemas.microsoft.com/office/drawing/2014/main" id="{682631AA-DF61-66D5-21C7-8F1432F24724}"/>
                </a:ext>
              </a:extLst>
            </xdr:cNvPr>
            <xdr:cNvSpPr/>
          </xdr:nvSpPr>
          <xdr:spPr>
            <a:xfrm>
              <a:off x="0" y="1620852"/>
              <a:ext cx="5234748" cy="2577353"/>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mc:AlternateContent xmlns:mc="http://schemas.openxmlformats.org/markup-compatibility/2006">
          <mc:Choice xmlns:cx1="http://schemas.microsoft.com/office/drawing/2015/9/8/chartex" Requires="cx1">
            <xdr:graphicFrame macro="">
              <xdr:nvGraphicFramePr>
                <xdr:cNvPr id="2" name="Chart 5">
                  <a:extLst>
                    <a:ext uri="{FF2B5EF4-FFF2-40B4-BE49-F238E27FC236}">
                      <a16:creationId xmlns:a16="http://schemas.microsoft.com/office/drawing/2014/main" id="{02853BF7-F803-BF77-7058-CF582C8E8A62}"/>
                    </a:ext>
                  </a:extLst>
                </xdr:cNvPr>
                <xdr:cNvGraphicFramePr/>
              </xdr:nvGraphicFramePr>
              <xdr:xfrm>
                <a:off x="392152" y="1871383"/>
                <a:ext cx="4450445" cy="207629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2152" y="1871383"/>
                  <a:ext cx="4450445" cy="2076290"/>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grpSp>
      <xdr:grpSp>
        <xdr:nvGrpSpPr>
          <xdr:cNvPr id="17" name="Group 16">
            <a:extLst>
              <a:ext uri="{FF2B5EF4-FFF2-40B4-BE49-F238E27FC236}">
                <a16:creationId xmlns:a16="http://schemas.microsoft.com/office/drawing/2014/main" id="{B28CB922-C1B7-F05D-25E8-66052DC3292C}"/>
              </a:ext>
            </a:extLst>
          </xdr:cNvPr>
          <xdr:cNvGrpSpPr/>
        </xdr:nvGrpSpPr>
        <xdr:grpSpPr>
          <a:xfrm>
            <a:off x="5608618" y="1553260"/>
            <a:ext cx="4909420" cy="2499863"/>
            <a:chOff x="5510893" y="1620852"/>
            <a:chExt cx="4912178" cy="2577353"/>
          </a:xfrm>
        </xdr:grpSpPr>
        <xdr:sp macro="" textlink="">
          <xdr:nvSpPr>
            <xdr:cNvPr id="7" name="Rectangle: Diagonal Corners Rounded 6">
              <a:extLst>
                <a:ext uri="{FF2B5EF4-FFF2-40B4-BE49-F238E27FC236}">
                  <a16:creationId xmlns:a16="http://schemas.microsoft.com/office/drawing/2014/main" id="{59C8B746-395C-41F0-9AA4-038C2E29527B}"/>
                </a:ext>
              </a:extLst>
            </xdr:cNvPr>
            <xdr:cNvSpPr/>
          </xdr:nvSpPr>
          <xdr:spPr>
            <a:xfrm>
              <a:off x="5510893" y="1620852"/>
              <a:ext cx="4912178" cy="2577353"/>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b="1"/>
            </a:p>
          </xdr:txBody>
        </xdr:sp>
        <xdr:graphicFrame macro="">
          <xdr:nvGraphicFramePr>
            <xdr:cNvPr id="6" name="Chart 6">
              <a:extLst>
                <a:ext uri="{FF2B5EF4-FFF2-40B4-BE49-F238E27FC236}">
                  <a16:creationId xmlns:a16="http://schemas.microsoft.com/office/drawing/2014/main" id="{D2E1126A-2228-323A-04FB-E155255381C7}"/>
                </a:ext>
              </a:extLst>
            </xdr:cNvPr>
            <xdr:cNvGraphicFramePr/>
          </xdr:nvGraphicFramePr>
          <xdr:xfrm>
            <a:off x="5852568" y="1749666"/>
            <a:ext cx="4228828" cy="2319725"/>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21" name="Group 20">
            <a:extLst>
              <a:ext uri="{FF2B5EF4-FFF2-40B4-BE49-F238E27FC236}">
                <a16:creationId xmlns:a16="http://schemas.microsoft.com/office/drawing/2014/main" id="{B8519521-1F26-87AA-D2DA-671340192D1A}"/>
              </a:ext>
            </a:extLst>
          </xdr:cNvPr>
          <xdr:cNvGrpSpPr/>
        </xdr:nvGrpSpPr>
        <xdr:grpSpPr>
          <a:xfrm>
            <a:off x="122464" y="4190033"/>
            <a:ext cx="5224148" cy="2499863"/>
            <a:chOff x="0" y="4256314"/>
            <a:chExt cx="5234748" cy="2577353"/>
          </a:xfrm>
        </xdr:grpSpPr>
        <xdr:grpSp>
          <xdr:nvGrpSpPr>
            <xdr:cNvPr id="15" name="Group 14">
              <a:extLst>
                <a:ext uri="{FF2B5EF4-FFF2-40B4-BE49-F238E27FC236}">
                  <a16:creationId xmlns:a16="http://schemas.microsoft.com/office/drawing/2014/main" id="{5D60B9CD-C9B3-3369-88A6-D280AF3D523B}"/>
                </a:ext>
              </a:extLst>
            </xdr:cNvPr>
            <xdr:cNvGrpSpPr/>
          </xdr:nvGrpSpPr>
          <xdr:grpSpPr>
            <a:xfrm>
              <a:off x="0" y="4256314"/>
              <a:ext cx="5234748" cy="2577353"/>
              <a:chOff x="0" y="4256314"/>
              <a:chExt cx="5234748" cy="2577353"/>
            </a:xfrm>
          </xdr:grpSpPr>
          <xdr:sp macro="" textlink="">
            <xdr:nvSpPr>
              <xdr:cNvPr id="13" name="Rectangle: Diagonal Corners Rounded 12">
                <a:extLst>
                  <a:ext uri="{FF2B5EF4-FFF2-40B4-BE49-F238E27FC236}">
                    <a16:creationId xmlns:a16="http://schemas.microsoft.com/office/drawing/2014/main" id="{F12C490F-AFA0-EA73-C4D1-329D3C9403AB}"/>
                  </a:ext>
                </a:extLst>
              </xdr:cNvPr>
              <xdr:cNvSpPr/>
            </xdr:nvSpPr>
            <xdr:spPr>
              <a:xfrm>
                <a:off x="0" y="4256314"/>
                <a:ext cx="5234748" cy="2577353"/>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mc:AlternateContent xmlns:mc="http://schemas.openxmlformats.org/markup-compatibility/2006" xmlns:a14="http://schemas.microsoft.com/office/drawing/2010/main">
            <mc:Choice Requires="a14">
              <xdr:pic>
                <xdr:nvPicPr>
                  <xdr:cNvPr id="11" name="Picture 10">
                    <a:extLst>
                      <a:ext uri="{FF2B5EF4-FFF2-40B4-BE49-F238E27FC236}">
                        <a16:creationId xmlns:a16="http://schemas.microsoft.com/office/drawing/2014/main" id="{2BDCF652-ABD0-B0E5-F617-D990C4DDF4FD}"/>
                      </a:ext>
                    </a:extLst>
                  </xdr:cNvPr>
                  <xdr:cNvPicPr>
                    <a:picLocks noChangeAspect="1" noChangeArrowheads="1"/>
                    <a:extLst>
                      <a:ext uri="{84589F7E-364E-4C9E-8A38-B11213B215E9}">
                        <a14:cameraTool cellRange="Pivot_Source!$E$32:$K$41" spid="_x0000_s12383"/>
                      </a:ext>
                    </a:extLst>
                  </xdr:cNvPicPr>
                </xdr:nvPicPr>
                <xdr:blipFill>
                  <a:blip xmlns:r="http://schemas.openxmlformats.org/officeDocument/2006/relationships" r:embed="rId3"/>
                  <a:srcRect/>
                  <a:stretch>
                    <a:fillRect/>
                  </a:stretch>
                </xdr:blipFill>
                <xdr:spPr bwMode="auto">
                  <a:xfrm>
                    <a:off x="206048" y="4759178"/>
                    <a:ext cx="4822652" cy="1571624"/>
                  </a:xfrm>
                  <a:prstGeom prst="rect">
                    <a:avLst/>
                  </a:prstGeom>
                  <a:noFill/>
                  <a:ln>
                    <a:noFill/>
                  </a:ln>
                  <a:extLst>
                    <a:ext uri="{909E8E84-426E-40DD-AFC4-6F175D3DCCD1}">
                      <a14:hiddenFill>
                        <a:solidFill>
                          <a:srgbClr val="FFFFFF"/>
                        </a:solidFill>
                      </a14:hiddenFill>
                    </a:ext>
                  </a:extLst>
                </xdr:spPr>
              </xdr:pic>
            </mc:Choice>
            <mc:Fallback xmlns=""/>
          </mc:AlternateContent>
        </xdr:grpSp>
        <xdr:sp macro="" textlink="">
          <xdr:nvSpPr>
            <xdr:cNvPr id="20" name="TextBox 19">
              <a:extLst>
                <a:ext uri="{FF2B5EF4-FFF2-40B4-BE49-F238E27FC236}">
                  <a16:creationId xmlns:a16="http://schemas.microsoft.com/office/drawing/2014/main" id="{BA3662C1-4431-B614-1281-205027A1EC43}"/>
                </a:ext>
              </a:extLst>
            </xdr:cNvPr>
            <xdr:cNvSpPr txBox="1"/>
          </xdr:nvSpPr>
          <xdr:spPr>
            <a:xfrm>
              <a:off x="889267" y="4367893"/>
              <a:ext cx="3456215" cy="2585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Gross Profit Heatmap | Region x Segment</a:t>
              </a:r>
              <a:endParaRPr lang="ru-RU" sz="1400" b="1"/>
            </a:p>
          </xdr:txBody>
        </xdr:sp>
      </xdr:grpSp>
      <xdr:grpSp>
        <xdr:nvGrpSpPr>
          <xdr:cNvPr id="42" name="Group 41">
            <a:extLst>
              <a:ext uri="{FF2B5EF4-FFF2-40B4-BE49-F238E27FC236}">
                <a16:creationId xmlns:a16="http://schemas.microsoft.com/office/drawing/2014/main" id="{9ACC7E17-EF13-A5B5-BB4A-B4063BB97C7A}"/>
              </a:ext>
            </a:extLst>
          </xdr:cNvPr>
          <xdr:cNvGrpSpPr/>
        </xdr:nvGrpSpPr>
        <xdr:grpSpPr>
          <a:xfrm>
            <a:off x="5608618" y="4190033"/>
            <a:ext cx="4909420" cy="2499863"/>
            <a:chOff x="5497285" y="4197232"/>
            <a:chExt cx="4919381" cy="2577353"/>
          </a:xfrm>
        </xdr:grpSpPr>
        <xdr:sp macro="" textlink="">
          <xdr:nvSpPr>
            <xdr:cNvPr id="27" name="Rectangle: Diagonal Corners Rounded 26">
              <a:extLst>
                <a:ext uri="{FF2B5EF4-FFF2-40B4-BE49-F238E27FC236}">
                  <a16:creationId xmlns:a16="http://schemas.microsoft.com/office/drawing/2014/main" id="{CB0772F5-26C7-ED3C-5D96-70F2D61C2E96}"/>
                </a:ext>
              </a:extLst>
            </xdr:cNvPr>
            <xdr:cNvSpPr/>
          </xdr:nvSpPr>
          <xdr:spPr>
            <a:xfrm>
              <a:off x="5497285" y="4197232"/>
              <a:ext cx="4919381" cy="2577353"/>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3" name="Chart 1">
              <a:extLst>
                <a:ext uri="{FF2B5EF4-FFF2-40B4-BE49-F238E27FC236}">
                  <a16:creationId xmlns:a16="http://schemas.microsoft.com/office/drawing/2014/main" id="{D85DC6F6-3DC5-0846-C8F3-A53C05B77BCD}"/>
                </a:ext>
              </a:extLst>
            </xdr:cNvPr>
            <xdr:cNvGraphicFramePr/>
          </xdr:nvGraphicFramePr>
          <xdr:xfrm>
            <a:off x="5670375" y="4489674"/>
            <a:ext cx="4294856" cy="2154612"/>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37" name="Group 36">
            <a:extLst>
              <a:ext uri="{FF2B5EF4-FFF2-40B4-BE49-F238E27FC236}">
                <a16:creationId xmlns:a16="http://schemas.microsoft.com/office/drawing/2014/main" id="{18B7716D-2A19-2C0F-8445-7B09948C42B2}"/>
              </a:ext>
            </a:extLst>
          </xdr:cNvPr>
          <xdr:cNvGrpSpPr/>
        </xdr:nvGrpSpPr>
        <xdr:grpSpPr>
          <a:xfrm>
            <a:off x="10633518" y="1553260"/>
            <a:ext cx="2901366" cy="5136636"/>
            <a:chOff x="10532381" y="1478725"/>
            <a:chExt cx="2907253" cy="5295860"/>
          </a:xfrm>
        </xdr:grpSpPr>
        <xdr:sp macro="" textlink="">
          <xdr:nvSpPr>
            <xdr:cNvPr id="12" name="Rectangle: Diagonal Corners Rounded 11">
              <a:extLst>
                <a:ext uri="{FF2B5EF4-FFF2-40B4-BE49-F238E27FC236}">
                  <a16:creationId xmlns:a16="http://schemas.microsoft.com/office/drawing/2014/main" id="{250D0A32-7BD7-D6E5-3CF0-2B71F9B61A1C}"/>
                </a:ext>
              </a:extLst>
            </xdr:cNvPr>
            <xdr:cNvSpPr/>
          </xdr:nvSpPr>
          <xdr:spPr>
            <a:xfrm>
              <a:off x="10533007" y="1478725"/>
              <a:ext cx="2906001" cy="2577353"/>
            </a:xfrm>
            <a:prstGeom prst="round2DiagRect">
              <a:avLst/>
            </a:prstGeom>
            <a:solidFill>
              <a:schemeClr val="bg1">
                <a:lumMod val="85000"/>
                <a:alpha val="15000"/>
              </a:schemeClr>
            </a:solidFill>
            <a:ln w="9525">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b="1"/>
            </a:p>
          </xdr:txBody>
        </xdr:sp>
        <xdr:sp macro="" textlink="">
          <xdr:nvSpPr>
            <xdr:cNvPr id="18" name="TextBox 17">
              <a:extLst>
                <a:ext uri="{FF2B5EF4-FFF2-40B4-BE49-F238E27FC236}">
                  <a16:creationId xmlns:a16="http://schemas.microsoft.com/office/drawing/2014/main" id="{AC2B79CF-0317-6997-9F11-54820236ABFF}"/>
                </a:ext>
              </a:extLst>
            </xdr:cNvPr>
            <xdr:cNvSpPr txBox="1"/>
          </xdr:nvSpPr>
          <xdr:spPr>
            <a:xfrm>
              <a:off x="10624534" y="1635609"/>
              <a:ext cx="2722947" cy="280145"/>
            </a:xfrm>
            <a:prstGeom prst="rect">
              <a:avLst/>
            </a:prstGeom>
            <a:no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u="sng" cap="none" spc="0">
                  <a:ln w="0"/>
                  <a:solidFill>
                    <a:sysClr val="windowText" lastClr="000000"/>
                  </a:solidFill>
                  <a:effectLst>
                    <a:outerShdw blurRad="38100" dist="19050" dir="2700000" algn="tl" rotWithShape="0">
                      <a:schemeClr val="dk1">
                        <a:alpha val="40000"/>
                      </a:schemeClr>
                    </a:outerShdw>
                  </a:effectLst>
                  <a:latin typeface="+mn-lt"/>
                  <a:ea typeface="+mn-ea"/>
                  <a:cs typeface="+mn-cs"/>
                </a:rPr>
                <a:t>Top 5 Categories by Gross Profit</a:t>
              </a:r>
              <a:endParaRPr lang="ru-RU" sz="1400" b="1" u="sng" cap="none" spc="0">
                <a:ln w="0"/>
                <a:solidFill>
                  <a:sysClr val="windowText" lastClr="000000"/>
                </a:solidFill>
                <a:effectLst>
                  <a:outerShdw blurRad="38100" dist="19050" dir="2700000" algn="tl" rotWithShape="0">
                    <a:schemeClr val="dk1">
                      <a:alpha val="40000"/>
                    </a:schemeClr>
                  </a:outerShdw>
                </a:effectLst>
                <a:latin typeface="+mn-lt"/>
                <a:ea typeface="+mn-ea"/>
                <a:cs typeface="+mn-cs"/>
              </a:endParaRPr>
            </a:p>
          </xdr:txBody>
        </xdr:sp>
        <xdr:sp macro="" textlink="">
          <xdr:nvSpPr>
            <xdr:cNvPr id="29" name="Rectangle: Diagonal Corners Rounded 28">
              <a:extLst>
                <a:ext uri="{FF2B5EF4-FFF2-40B4-BE49-F238E27FC236}">
                  <a16:creationId xmlns:a16="http://schemas.microsoft.com/office/drawing/2014/main" id="{45997D9C-8E0F-6BFF-C962-0D17E16650A9}"/>
                </a:ext>
              </a:extLst>
            </xdr:cNvPr>
            <xdr:cNvSpPr/>
          </xdr:nvSpPr>
          <xdr:spPr>
            <a:xfrm>
              <a:off x="10532381" y="4197232"/>
              <a:ext cx="2907253" cy="2577353"/>
            </a:xfrm>
            <a:prstGeom prst="round2DiagRect">
              <a:avLst/>
            </a:prstGeom>
            <a:solidFill>
              <a:schemeClr val="bg1">
                <a:lumMod val="85000"/>
                <a:alpha val="15000"/>
              </a:schemeClr>
            </a:solidFill>
            <a:ln w="9525">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b="1"/>
            </a:p>
          </xdr:txBody>
        </xdr:sp>
        <xdr:sp macro="" textlink="">
          <xdr:nvSpPr>
            <xdr:cNvPr id="30" name="TextBox 29">
              <a:extLst>
                <a:ext uri="{FF2B5EF4-FFF2-40B4-BE49-F238E27FC236}">
                  <a16:creationId xmlns:a16="http://schemas.microsoft.com/office/drawing/2014/main" id="{E3233B31-0DDB-77E5-35E3-ECD2301F0DBB}"/>
                </a:ext>
              </a:extLst>
            </xdr:cNvPr>
            <xdr:cNvSpPr txBox="1"/>
          </xdr:nvSpPr>
          <xdr:spPr>
            <a:xfrm>
              <a:off x="10935779" y="4438159"/>
              <a:ext cx="2100457" cy="365161"/>
            </a:xfrm>
            <a:prstGeom prst="rect">
              <a:avLst/>
            </a:prstGeom>
            <a:no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u="none" cap="none" spc="0">
                  <a:ln w="0"/>
                  <a:solidFill>
                    <a:sysClr val="windowText" lastClr="000000"/>
                  </a:solidFill>
                  <a:effectLst>
                    <a:outerShdw blurRad="38100" dist="19050" dir="2700000" algn="tl" rotWithShape="0">
                      <a:schemeClr val="dk1">
                        <a:alpha val="40000"/>
                      </a:schemeClr>
                    </a:outerShdw>
                  </a:effectLst>
                  <a:latin typeface="+mn-lt"/>
                  <a:ea typeface="+mn-ea"/>
                  <a:cs typeface="+mn-cs"/>
                </a:rPr>
                <a:t>Lowest</a:t>
              </a:r>
              <a:r>
                <a:rPr lang="en-US" sz="1200" u="none"/>
                <a:t> </a:t>
              </a:r>
              <a:r>
                <a:rPr lang="en-US" sz="1400" b="1" u="none" cap="none" spc="0">
                  <a:ln w="0"/>
                  <a:solidFill>
                    <a:sysClr val="windowText" lastClr="000000"/>
                  </a:solidFill>
                  <a:effectLst>
                    <a:outerShdw blurRad="38100" dist="19050" dir="2700000" algn="tl" rotWithShape="0">
                      <a:schemeClr val="dk1">
                        <a:alpha val="40000"/>
                      </a:schemeClr>
                    </a:outerShdw>
                  </a:effectLst>
                  <a:latin typeface="+mn-lt"/>
                  <a:ea typeface="+mn-ea"/>
                  <a:cs typeface="+mn-cs"/>
                </a:rPr>
                <a:t>Margin</a:t>
              </a:r>
              <a:r>
                <a:rPr lang="en-US" sz="1200" u="none"/>
                <a:t> </a:t>
              </a:r>
              <a:r>
                <a:rPr lang="en-US" sz="1400" b="1" u="none" cap="none" spc="0">
                  <a:ln w="0"/>
                  <a:solidFill>
                    <a:sysClr val="windowText" lastClr="000000"/>
                  </a:solidFill>
                  <a:effectLst>
                    <a:outerShdw blurRad="38100" dist="19050" dir="2700000" algn="tl" rotWithShape="0">
                      <a:schemeClr val="dk1">
                        <a:alpha val="40000"/>
                      </a:schemeClr>
                    </a:outerShdw>
                  </a:effectLst>
                  <a:latin typeface="+mn-lt"/>
                  <a:ea typeface="+mn-ea"/>
                  <a:cs typeface="+mn-cs"/>
                </a:rPr>
                <a:t>Categories</a:t>
              </a:r>
              <a:endParaRPr lang="ru-RU" sz="1400" b="1" u="none" cap="none" spc="0">
                <a:ln w="0"/>
                <a:solidFill>
                  <a:sysClr val="windowText" lastClr="000000"/>
                </a:solidFill>
                <a:effectLst>
                  <a:outerShdw blurRad="38100" dist="19050" dir="2700000" algn="tl" rotWithShape="0">
                    <a:schemeClr val="dk1">
                      <a:alpha val="40000"/>
                    </a:schemeClr>
                  </a:outerShdw>
                </a:effectLst>
                <a:latin typeface="+mn-lt"/>
                <a:ea typeface="+mn-ea"/>
                <a:cs typeface="+mn-cs"/>
              </a:endParaRPr>
            </a:p>
          </xdr:txBody>
        </xdr:sp>
      </xdr:grpSp>
    </xdr:grpSp>
    <xdr:clientData/>
  </xdr:twoCellAnchor>
  <xdr:twoCellAnchor>
    <xdr:from>
      <xdr:col>21</xdr:col>
      <xdr:colOff>497575</xdr:colOff>
      <xdr:row>4</xdr:row>
      <xdr:rowOff>99516</xdr:rowOff>
    </xdr:from>
    <xdr:to>
      <xdr:col>27</xdr:col>
      <xdr:colOff>213019</xdr:colOff>
      <xdr:row>8</xdr:row>
      <xdr:rowOff>342</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7CC6EC5E-AC3A-4DA7-5984-2E2AB16D7962}"/>
            </a:ext>
          </a:extLst>
        </xdr:cNvPr>
        <xdr:cNvSpPr/>
      </xdr:nvSpPr>
      <xdr:spPr>
        <a:xfrm>
          <a:off x="13832575" y="966717"/>
          <a:ext cx="3383280" cy="640080"/>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lvl="0" indent="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 Executive Dasboard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twoCellAnchor>
    <xdr:from>
      <xdr:col>21</xdr:col>
      <xdr:colOff>497575</xdr:colOff>
      <xdr:row>8</xdr:row>
      <xdr:rowOff>149476</xdr:rowOff>
    </xdr:from>
    <xdr:to>
      <xdr:col>27</xdr:col>
      <xdr:colOff>285953</xdr:colOff>
      <xdr:row>12</xdr:row>
      <xdr:rowOff>63365</xdr:rowOff>
    </xdr:to>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C3968E79-DC1D-C6D4-F75F-5B42ADA108C7}"/>
            </a:ext>
          </a:extLst>
        </xdr:cNvPr>
        <xdr:cNvSpPr/>
      </xdr:nvSpPr>
      <xdr:spPr>
        <a:xfrm>
          <a:off x="13832575" y="1755931"/>
          <a:ext cx="3456214" cy="653143"/>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lvl="0" indent="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 Inventory Dashboard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twoCellAnchor editAs="absolute">
    <xdr:from>
      <xdr:col>23</xdr:col>
      <xdr:colOff>412276</xdr:colOff>
      <xdr:row>13</xdr:row>
      <xdr:rowOff>28434</xdr:rowOff>
    </xdr:from>
    <xdr:to>
      <xdr:col>26</xdr:col>
      <xdr:colOff>241678</xdr:colOff>
      <xdr:row>20</xdr:row>
      <xdr:rowOff>85300</xdr:rowOff>
    </xdr:to>
    <xdr:sp macro="" textlink="">
      <xdr:nvSpPr>
        <xdr:cNvPr id="5" name="Oval 4">
          <a:hlinkClick xmlns:r="http://schemas.openxmlformats.org/officeDocument/2006/relationships" r:id="rId7"/>
          <a:extLst>
            <a:ext uri="{FF2B5EF4-FFF2-40B4-BE49-F238E27FC236}">
              <a16:creationId xmlns:a16="http://schemas.microsoft.com/office/drawing/2014/main" id="{1DB1A837-9289-45AF-A436-0BC736F19DB0}"/>
            </a:ext>
          </a:extLst>
        </xdr:cNvPr>
        <xdr:cNvSpPr/>
      </xdr:nvSpPr>
      <xdr:spPr>
        <a:xfrm>
          <a:off x="14969888" y="2558956"/>
          <a:ext cx="1663320" cy="1350560"/>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GB"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a:t>
          </a:r>
          <a:r>
            <a:rPr lang="en-GB" sz="1800" b="1" cap="none" spc="0" baseline="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 to Project Hub</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5</xdr:row>
      <xdr:rowOff>0</xdr:rowOff>
    </xdr:from>
    <xdr:to>
      <xdr:col>14</xdr:col>
      <xdr:colOff>346964</xdr:colOff>
      <xdr:row>8</xdr:row>
      <xdr:rowOff>16953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85E33E4-A2F2-40EC-9309-A6C4DB468EBF}"/>
            </a:ext>
          </a:extLst>
        </xdr:cNvPr>
        <xdr:cNvSpPr/>
      </xdr:nvSpPr>
      <xdr:spPr>
        <a:xfrm>
          <a:off x="10258425" y="990600"/>
          <a:ext cx="3394964" cy="683703"/>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lvl="0" indent="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 Executive Dasboard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twoCellAnchor>
    <xdr:from>
      <xdr:col>9</xdr:col>
      <xdr:colOff>0</xdr:colOff>
      <xdr:row>8</xdr:row>
      <xdr:rowOff>166087</xdr:rowOff>
    </xdr:from>
    <xdr:to>
      <xdr:col>14</xdr:col>
      <xdr:colOff>419898</xdr:colOff>
      <xdr:row>12</xdr:row>
      <xdr:rowOff>53228</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AB41AD24-1B1A-46A9-B65A-9274DBB97924}"/>
            </a:ext>
          </a:extLst>
        </xdr:cNvPr>
        <xdr:cNvSpPr/>
      </xdr:nvSpPr>
      <xdr:spPr>
        <a:xfrm>
          <a:off x="10258425" y="1823437"/>
          <a:ext cx="3467898" cy="696766"/>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lvl="0" indent="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 Inventory Dashboard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twoCellAnchor editAs="absolute">
    <xdr:from>
      <xdr:col>10</xdr:col>
      <xdr:colOff>531608</xdr:colOff>
      <xdr:row>13</xdr:row>
      <xdr:rowOff>23516</xdr:rowOff>
    </xdr:from>
    <xdr:to>
      <xdr:col>13</xdr:col>
      <xdr:colOff>371970</xdr:colOff>
      <xdr:row>20</xdr:row>
      <xdr:rowOff>116916</xdr:rowOff>
    </xdr:to>
    <xdr:sp macro="" textlink="">
      <xdr:nvSpPr>
        <xdr:cNvPr id="4" name="Oval 3">
          <a:hlinkClick xmlns:r="http://schemas.openxmlformats.org/officeDocument/2006/relationships" r:id="rId3"/>
          <a:extLst>
            <a:ext uri="{FF2B5EF4-FFF2-40B4-BE49-F238E27FC236}">
              <a16:creationId xmlns:a16="http://schemas.microsoft.com/office/drawing/2014/main" id="{8841CAF3-E752-4A8F-9D4A-6EEC92A35ACD}"/>
            </a:ext>
          </a:extLst>
        </xdr:cNvPr>
        <xdr:cNvSpPr/>
      </xdr:nvSpPr>
      <xdr:spPr>
        <a:xfrm>
          <a:off x="11399633" y="2680991"/>
          <a:ext cx="1669162" cy="1426900"/>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GB"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a:t>
          </a:r>
          <a:r>
            <a:rPr lang="en-GB" sz="1800" b="1" cap="none" spc="0" baseline="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 to Project Hub</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57</xdr:row>
      <xdr:rowOff>0</xdr:rowOff>
    </xdr:from>
    <xdr:to>
      <xdr:col>11</xdr:col>
      <xdr:colOff>429312</xdr:colOff>
      <xdr:row>65</xdr:row>
      <xdr:rowOff>120755</xdr:rowOff>
    </xdr:to>
    <xdr:grpSp>
      <xdr:nvGrpSpPr>
        <xdr:cNvPr id="2" name="Group 1">
          <a:extLst>
            <a:ext uri="{FF2B5EF4-FFF2-40B4-BE49-F238E27FC236}">
              <a16:creationId xmlns:a16="http://schemas.microsoft.com/office/drawing/2014/main" id="{9384F1F8-4A2F-4C82-B429-C3BCECBD75F1}"/>
            </a:ext>
          </a:extLst>
        </xdr:cNvPr>
        <xdr:cNvGrpSpPr/>
      </xdr:nvGrpSpPr>
      <xdr:grpSpPr>
        <a:xfrm>
          <a:off x="609600" y="11401425"/>
          <a:ext cx="14573937" cy="1644755"/>
          <a:chOff x="151279" y="1073361"/>
          <a:chExt cx="11640237" cy="1711430"/>
        </a:xfrm>
      </xdr:grpSpPr>
      <xdr:grpSp>
        <xdr:nvGrpSpPr>
          <xdr:cNvPr id="3" name="Group 2">
            <a:extLst>
              <a:ext uri="{FF2B5EF4-FFF2-40B4-BE49-F238E27FC236}">
                <a16:creationId xmlns:a16="http://schemas.microsoft.com/office/drawing/2014/main" id="{DB5A32A5-9D35-8804-6C54-5CCC51F4C0FD}"/>
              </a:ext>
            </a:extLst>
          </xdr:cNvPr>
          <xdr:cNvGrpSpPr/>
        </xdr:nvGrpSpPr>
        <xdr:grpSpPr>
          <a:xfrm>
            <a:off x="10061362" y="1073361"/>
            <a:ext cx="1730154" cy="822960"/>
            <a:chOff x="9952904" y="427424"/>
            <a:chExt cx="1738720" cy="1219040"/>
          </a:xfrm>
        </xdr:grpSpPr>
        <xdr:sp macro="" textlink="">
          <xdr:nvSpPr>
            <xdr:cNvPr id="37" name="Rectangle: Diagonal Corners Rounded 36">
              <a:extLst>
                <a:ext uri="{FF2B5EF4-FFF2-40B4-BE49-F238E27FC236}">
                  <a16:creationId xmlns:a16="http://schemas.microsoft.com/office/drawing/2014/main" id="{0A7ED3A0-7407-4F6E-51AA-60B74C860300}"/>
                </a:ext>
              </a:extLst>
            </xdr:cNvPr>
            <xdr:cNvSpPr/>
          </xdr:nvSpPr>
          <xdr:spPr>
            <a:xfrm>
              <a:off x="9952904" y="427424"/>
              <a:ext cx="1738720"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38" name="Rectangle: Diagonal Corners Rounded 37">
              <a:extLst>
                <a:ext uri="{FF2B5EF4-FFF2-40B4-BE49-F238E27FC236}">
                  <a16:creationId xmlns:a16="http://schemas.microsoft.com/office/drawing/2014/main" id="{15CA5BD7-8AA0-5272-253C-7DA898D7D21C}"/>
                </a:ext>
              </a:extLst>
            </xdr:cNvPr>
            <xdr:cNvSpPr/>
          </xdr:nvSpPr>
          <xdr:spPr>
            <a:xfrm flipH="1" flipV="1">
              <a:off x="9952904" y="775607"/>
              <a:ext cx="1738720"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4" name="Group 3">
            <a:extLst>
              <a:ext uri="{FF2B5EF4-FFF2-40B4-BE49-F238E27FC236}">
                <a16:creationId xmlns:a16="http://schemas.microsoft.com/office/drawing/2014/main" id="{E0A8F693-3FF4-EE0A-012A-12FDE44C71A4}"/>
              </a:ext>
            </a:extLst>
          </xdr:cNvPr>
          <xdr:cNvGrpSpPr/>
        </xdr:nvGrpSpPr>
        <xdr:grpSpPr>
          <a:xfrm>
            <a:off x="6294414" y="1073361"/>
            <a:ext cx="1457187" cy="822960"/>
            <a:chOff x="6243506" y="427424"/>
            <a:chExt cx="1464401" cy="1219040"/>
          </a:xfrm>
        </xdr:grpSpPr>
        <xdr:sp macro="" textlink="">
          <xdr:nvSpPr>
            <xdr:cNvPr id="35" name="Rectangle: Diagonal Corners Rounded 34">
              <a:extLst>
                <a:ext uri="{FF2B5EF4-FFF2-40B4-BE49-F238E27FC236}">
                  <a16:creationId xmlns:a16="http://schemas.microsoft.com/office/drawing/2014/main" id="{94E085D6-48A6-DA7E-BB66-B34DAA2E3C63}"/>
                </a:ext>
              </a:extLst>
            </xdr:cNvPr>
            <xdr:cNvSpPr/>
          </xdr:nvSpPr>
          <xdr:spPr>
            <a:xfrm>
              <a:off x="6243506" y="427424"/>
              <a:ext cx="146440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36" name="Rectangle: Diagonal Corners Rounded 35">
              <a:extLst>
                <a:ext uri="{FF2B5EF4-FFF2-40B4-BE49-F238E27FC236}">
                  <a16:creationId xmlns:a16="http://schemas.microsoft.com/office/drawing/2014/main" id="{E581FB54-BF4C-2011-5921-785373F24AA1}"/>
                </a:ext>
              </a:extLst>
            </xdr:cNvPr>
            <xdr:cNvSpPr/>
          </xdr:nvSpPr>
          <xdr:spPr>
            <a:xfrm flipH="1" flipV="1">
              <a:off x="6243506" y="775607"/>
              <a:ext cx="146440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5" name="Group 4">
            <a:extLst>
              <a:ext uri="{FF2B5EF4-FFF2-40B4-BE49-F238E27FC236}">
                <a16:creationId xmlns:a16="http://schemas.microsoft.com/office/drawing/2014/main" id="{4CA97D88-EC3E-7DF2-E5F7-B8A2E3CBDD74}"/>
              </a:ext>
            </a:extLst>
          </xdr:cNvPr>
          <xdr:cNvGrpSpPr/>
        </xdr:nvGrpSpPr>
        <xdr:grpSpPr>
          <a:xfrm>
            <a:off x="3907977" y="1073361"/>
            <a:ext cx="1737360" cy="822960"/>
            <a:chOff x="4031087" y="427424"/>
            <a:chExt cx="1555841" cy="1219040"/>
          </a:xfrm>
        </xdr:grpSpPr>
        <xdr:sp macro="" textlink="">
          <xdr:nvSpPr>
            <xdr:cNvPr id="33" name="Rectangle: Diagonal Corners Rounded 32">
              <a:extLst>
                <a:ext uri="{FF2B5EF4-FFF2-40B4-BE49-F238E27FC236}">
                  <a16:creationId xmlns:a16="http://schemas.microsoft.com/office/drawing/2014/main" id="{E2976C27-3DF4-BC9A-3410-ABD0C7989F5E}"/>
                </a:ext>
              </a:extLst>
            </xdr:cNvPr>
            <xdr:cNvSpPr/>
          </xdr:nvSpPr>
          <xdr:spPr>
            <a:xfrm>
              <a:off x="4031087" y="427424"/>
              <a:ext cx="155584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34" name="Rectangle: Diagonal Corners Rounded 33">
              <a:extLst>
                <a:ext uri="{FF2B5EF4-FFF2-40B4-BE49-F238E27FC236}">
                  <a16:creationId xmlns:a16="http://schemas.microsoft.com/office/drawing/2014/main" id="{F1CE0C34-FD79-97C3-629F-425E6B921DBD}"/>
                </a:ext>
              </a:extLst>
            </xdr:cNvPr>
            <xdr:cNvSpPr/>
          </xdr:nvSpPr>
          <xdr:spPr>
            <a:xfrm flipH="1" flipV="1">
              <a:off x="4031087" y="775607"/>
              <a:ext cx="155584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6" name="Group 5">
            <a:extLst>
              <a:ext uri="{FF2B5EF4-FFF2-40B4-BE49-F238E27FC236}">
                <a16:creationId xmlns:a16="http://schemas.microsoft.com/office/drawing/2014/main" id="{52E3B176-DCF9-327E-0FC5-36FEC8C642B0}"/>
              </a:ext>
            </a:extLst>
          </xdr:cNvPr>
          <xdr:cNvGrpSpPr/>
        </xdr:nvGrpSpPr>
        <xdr:grpSpPr>
          <a:xfrm>
            <a:off x="8086850" y="1073361"/>
            <a:ext cx="1639166" cy="822960"/>
            <a:chOff x="8082916" y="427424"/>
            <a:chExt cx="1647281" cy="1219040"/>
          </a:xfrm>
        </xdr:grpSpPr>
        <xdr:sp macro="" textlink="">
          <xdr:nvSpPr>
            <xdr:cNvPr id="31" name="Rectangle: Diagonal Corners Rounded 30">
              <a:extLst>
                <a:ext uri="{FF2B5EF4-FFF2-40B4-BE49-F238E27FC236}">
                  <a16:creationId xmlns:a16="http://schemas.microsoft.com/office/drawing/2014/main" id="{AA13A368-6687-B787-06C2-0F3BD5E16FCA}"/>
                </a:ext>
              </a:extLst>
            </xdr:cNvPr>
            <xdr:cNvSpPr/>
          </xdr:nvSpPr>
          <xdr:spPr>
            <a:xfrm>
              <a:off x="8082916" y="427424"/>
              <a:ext cx="164728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32" name="Rectangle: Diagonal Corners Rounded 31">
              <a:extLst>
                <a:ext uri="{FF2B5EF4-FFF2-40B4-BE49-F238E27FC236}">
                  <a16:creationId xmlns:a16="http://schemas.microsoft.com/office/drawing/2014/main" id="{F28C38D0-0EE5-F9B1-3655-F78F2BC5762F}"/>
                </a:ext>
              </a:extLst>
            </xdr:cNvPr>
            <xdr:cNvSpPr/>
          </xdr:nvSpPr>
          <xdr:spPr>
            <a:xfrm flipH="1" flipV="1">
              <a:off x="8082916" y="775607"/>
              <a:ext cx="164728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7" name="Group 6">
            <a:extLst>
              <a:ext uri="{FF2B5EF4-FFF2-40B4-BE49-F238E27FC236}">
                <a16:creationId xmlns:a16="http://schemas.microsoft.com/office/drawing/2014/main" id="{81AA8ECF-5648-2888-3C6E-7203FB24E05A}"/>
              </a:ext>
            </a:extLst>
          </xdr:cNvPr>
          <xdr:cNvGrpSpPr/>
        </xdr:nvGrpSpPr>
        <xdr:grpSpPr>
          <a:xfrm>
            <a:off x="151279" y="1073361"/>
            <a:ext cx="1732863" cy="822960"/>
            <a:chOff x="98532" y="427424"/>
            <a:chExt cx="1741442" cy="1219040"/>
          </a:xfrm>
        </xdr:grpSpPr>
        <xdr:sp macro="" textlink="">
          <xdr:nvSpPr>
            <xdr:cNvPr id="29" name="Rectangle: Diagonal Corners Rounded 28">
              <a:extLst>
                <a:ext uri="{FF2B5EF4-FFF2-40B4-BE49-F238E27FC236}">
                  <a16:creationId xmlns:a16="http://schemas.microsoft.com/office/drawing/2014/main" id="{F584EBF9-6D7F-F08D-1A2F-410935F8458C}"/>
                </a:ext>
              </a:extLst>
            </xdr:cNvPr>
            <xdr:cNvSpPr/>
          </xdr:nvSpPr>
          <xdr:spPr>
            <a:xfrm>
              <a:off x="98532" y="427424"/>
              <a:ext cx="1741442"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30" name="Rectangle: Diagonal Corners Rounded 29">
              <a:extLst>
                <a:ext uri="{FF2B5EF4-FFF2-40B4-BE49-F238E27FC236}">
                  <a16:creationId xmlns:a16="http://schemas.microsoft.com/office/drawing/2014/main" id="{CB21F156-A64F-FACE-06ED-39F19D8BB633}"/>
                </a:ext>
              </a:extLst>
            </xdr:cNvPr>
            <xdr:cNvSpPr/>
          </xdr:nvSpPr>
          <xdr:spPr>
            <a:xfrm flipH="1" flipV="1">
              <a:off x="98532" y="775607"/>
              <a:ext cx="1741442"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8" name="Group 7">
            <a:extLst>
              <a:ext uri="{FF2B5EF4-FFF2-40B4-BE49-F238E27FC236}">
                <a16:creationId xmlns:a16="http://schemas.microsoft.com/office/drawing/2014/main" id="{CAC8D10F-033C-AA4C-BF58-BCBE5FFDD620}"/>
              </a:ext>
            </a:extLst>
          </xdr:cNvPr>
          <xdr:cNvGrpSpPr/>
        </xdr:nvGrpSpPr>
        <xdr:grpSpPr>
          <a:xfrm>
            <a:off x="2029592" y="1073361"/>
            <a:ext cx="1639165" cy="822960"/>
            <a:chOff x="2054516" y="427424"/>
            <a:chExt cx="1647280" cy="1219040"/>
          </a:xfrm>
        </xdr:grpSpPr>
        <xdr:sp macro="" textlink="">
          <xdr:nvSpPr>
            <xdr:cNvPr id="27" name="Rectangle: Diagonal Corners Rounded 26">
              <a:extLst>
                <a:ext uri="{FF2B5EF4-FFF2-40B4-BE49-F238E27FC236}">
                  <a16:creationId xmlns:a16="http://schemas.microsoft.com/office/drawing/2014/main" id="{86234796-06F5-FAEF-E578-CDAC7E8947C4}"/>
                </a:ext>
              </a:extLst>
            </xdr:cNvPr>
            <xdr:cNvSpPr/>
          </xdr:nvSpPr>
          <xdr:spPr>
            <a:xfrm>
              <a:off x="2054516" y="427424"/>
              <a:ext cx="1647280"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8" name="Rectangle: Diagonal Corners Rounded 27">
              <a:extLst>
                <a:ext uri="{FF2B5EF4-FFF2-40B4-BE49-F238E27FC236}">
                  <a16:creationId xmlns:a16="http://schemas.microsoft.com/office/drawing/2014/main" id="{98332694-036D-84D1-234B-C9A9250F30A4}"/>
                </a:ext>
              </a:extLst>
            </xdr:cNvPr>
            <xdr:cNvSpPr/>
          </xdr:nvSpPr>
          <xdr:spPr>
            <a:xfrm flipH="1" flipV="1">
              <a:off x="2054516" y="775607"/>
              <a:ext cx="1647280"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9" name="Group 8">
            <a:extLst>
              <a:ext uri="{FF2B5EF4-FFF2-40B4-BE49-F238E27FC236}">
                <a16:creationId xmlns:a16="http://schemas.microsoft.com/office/drawing/2014/main" id="{0A7FAC94-3A90-3445-312F-D51F96DD672B}"/>
              </a:ext>
            </a:extLst>
          </xdr:cNvPr>
          <xdr:cNvGrpSpPr/>
        </xdr:nvGrpSpPr>
        <xdr:grpSpPr>
          <a:xfrm>
            <a:off x="10061362" y="1961831"/>
            <a:ext cx="1730154" cy="822960"/>
            <a:chOff x="9952904" y="427424"/>
            <a:chExt cx="1738720" cy="1219040"/>
          </a:xfrm>
        </xdr:grpSpPr>
        <xdr:sp macro="" textlink="">
          <xdr:nvSpPr>
            <xdr:cNvPr id="25" name="Rectangle: Diagonal Corners Rounded 24">
              <a:extLst>
                <a:ext uri="{FF2B5EF4-FFF2-40B4-BE49-F238E27FC236}">
                  <a16:creationId xmlns:a16="http://schemas.microsoft.com/office/drawing/2014/main" id="{9719F802-7BBC-DA2B-8F30-9B7F2C58F34E}"/>
                </a:ext>
              </a:extLst>
            </xdr:cNvPr>
            <xdr:cNvSpPr/>
          </xdr:nvSpPr>
          <xdr:spPr>
            <a:xfrm>
              <a:off x="9952904" y="427424"/>
              <a:ext cx="1738720"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6" name="Rectangle: Diagonal Corners Rounded 25">
              <a:extLst>
                <a:ext uri="{FF2B5EF4-FFF2-40B4-BE49-F238E27FC236}">
                  <a16:creationId xmlns:a16="http://schemas.microsoft.com/office/drawing/2014/main" id="{05EFACE2-1775-4743-C6BE-F7EAAFFE389F}"/>
                </a:ext>
              </a:extLst>
            </xdr:cNvPr>
            <xdr:cNvSpPr/>
          </xdr:nvSpPr>
          <xdr:spPr>
            <a:xfrm flipH="1" flipV="1">
              <a:off x="9952904" y="775607"/>
              <a:ext cx="1738720"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10" name="Group 9">
            <a:extLst>
              <a:ext uri="{FF2B5EF4-FFF2-40B4-BE49-F238E27FC236}">
                <a16:creationId xmlns:a16="http://schemas.microsoft.com/office/drawing/2014/main" id="{2E2B97CA-7490-4729-CC79-3D0C9FC2CC8D}"/>
              </a:ext>
            </a:extLst>
          </xdr:cNvPr>
          <xdr:cNvGrpSpPr/>
        </xdr:nvGrpSpPr>
        <xdr:grpSpPr>
          <a:xfrm>
            <a:off x="6294414" y="1961831"/>
            <a:ext cx="1457187" cy="822960"/>
            <a:chOff x="6243506" y="427424"/>
            <a:chExt cx="1464401" cy="1219040"/>
          </a:xfrm>
        </xdr:grpSpPr>
        <xdr:sp macro="" textlink="">
          <xdr:nvSpPr>
            <xdr:cNvPr id="23" name="Rectangle: Diagonal Corners Rounded 22">
              <a:extLst>
                <a:ext uri="{FF2B5EF4-FFF2-40B4-BE49-F238E27FC236}">
                  <a16:creationId xmlns:a16="http://schemas.microsoft.com/office/drawing/2014/main" id="{63C69AFB-75C9-93CE-3003-0994CC88BC85}"/>
                </a:ext>
              </a:extLst>
            </xdr:cNvPr>
            <xdr:cNvSpPr/>
          </xdr:nvSpPr>
          <xdr:spPr>
            <a:xfrm>
              <a:off x="6243506" y="427424"/>
              <a:ext cx="146440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4" name="Rectangle: Diagonal Corners Rounded 23">
              <a:extLst>
                <a:ext uri="{FF2B5EF4-FFF2-40B4-BE49-F238E27FC236}">
                  <a16:creationId xmlns:a16="http://schemas.microsoft.com/office/drawing/2014/main" id="{B8F3DC2E-D28C-1827-1E08-B7440CB65E74}"/>
                </a:ext>
              </a:extLst>
            </xdr:cNvPr>
            <xdr:cNvSpPr/>
          </xdr:nvSpPr>
          <xdr:spPr>
            <a:xfrm flipH="1" flipV="1">
              <a:off x="6243506" y="775607"/>
              <a:ext cx="146440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11" name="Group 10">
            <a:extLst>
              <a:ext uri="{FF2B5EF4-FFF2-40B4-BE49-F238E27FC236}">
                <a16:creationId xmlns:a16="http://schemas.microsoft.com/office/drawing/2014/main" id="{96CA14FD-F2E9-116C-A4C2-85F43F3C4800}"/>
              </a:ext>
            </a:extLst>
          </xdr:cNvPr>
          <xdr:cNvGrpSpPr/>
        </xdr:nvGrpSpPr>
        <xdr:grpSpPr>
          <a:xfrm>
            <a:off x="3907977" y="1961831"/>
            <a:ext cx="1737360" cy="822960"/>
            <a:chOff x="4031087" y="427424"/>
            <a:chExt cx="1555841" cy="1219040"/>
          </a:xfrm>
        </xdr:grpSpPr>
        <xdr:sp macro="" textlink="">
          <xdr:nvSpPr>
            <xdr:cNvPr id="21" name="Rectangle: Diagonal Corners Rounded 20">
              <a:extLst>
                <a:ext uri="{FF2B5EF4-FFF2-40B4-BE49-F238E27FC236}">
                  <a16:creationId xmlns:a16="http://schemas.microsoft.com/office/drawing/2014/main" id="{CB3BBE83-79AD-2876-7C4C-ADDEA512FA9B}"/>
                </a:ext>
              </a:extLst>
            </xdr:cNvPr>
            <xdr:cNvSpPr/>
          </xdr:nvSpPr>
          <xdr:spPr>
            <a:xfrm>
              <a:off x="4031087" y="427424"/>
              <a:ext cx="155584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2" name="Rectangle: Diagonal Corners Rounded 21">
              <a:extLst>
                <a:ext uri="{FF2B5EF4-FFF2-40B4-BE49-F238E27FC236}">
                  <a16:creationId xmlns:a16="http://schemas.microsoft.com/office/drawing/2014/main" id="{A15D3825-7DEC-DE65-7AFC-25B5A699833D}"/>
                </a:ext>
              </a:extLst>
            </xdr:cNvPr>
            <xdr:cNvSpPr/>
          </xdr:nvSpPr>
          <xdr:spPr>
            <a:xfrm flipH="1" flipV="1">
              <a:off x="4031087" y="775607"/>
              <a:ext cx="155584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12" name="Group 11">
            <a:extLst>
              <a:ext uri="{FF2B5EF4-FFF2-40B4-BE49-F238E27FC236}">
                <a16:creationId xmlns:a16="http://schemas.microsoft.com/office/drawing/2014/main" id="{E0091AB0-F396-DBA1-3E8E-A7ACB04D8C1E}"/>
              </a:ext>
            </a:extLst>
          </xdr:cNvPr>
          <xdr:cNvGrpSpPr/>
        </xdr:nvGrpSpPr>
        <xdr:grpSpPr>
          <a:xfrm>
            <a:off x="8086850" y="1961831"/>
            <a:ext cx="1639166" cy="822960"/>
            <a:chOff x="8082916" y="427424"/>
            <a:chExt cx="1647281" cy="1219040"/>
          </a:xfrm>
        </xdr:grpSpPr>
        <xdr:sp macro="" textlink="">
          <xdr:nvSpPr>
            <xdr:cNvPr id="19" name="Rectangle: Diagonal Corners Rounded 18">
              <a:extLst>
                <a:ext uri="{FF2B5EF4-FFF2-40B4-BE49-F238E27FC236}">
                  <a16:creationId xmlns:a16="http://schemas.microsoft.com/office/drawing/2014/main" id="{71A84206-F2E9-74DE-14E8-91020AA5BDE0}"/>
                </a:ext>
              </a:extLst>
            </xdr:cNvPr>
            <xdr:cNvSpPr/>
          </xdr:nvSpPr>
          <xdr:spPr>
            <a:xfrm>
              <a:off x="8082916" y="427424"/>
              <a:ext cx="164728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0" name="Rectangle: Diagonal Corners Rounded 19">
              <a:extLst>
                <a:ext uri="{FF2B5EF4-FFF2-40B4-BE49-F238E27FC236}">
                  <a16:creationId xmlns:a16="http://schemas.microsoft.com/office/drawing/2014/main" id="{84279DE3-3E69-27AC-3AB1-607BEF2B93C0}"/>
                </a:ext>
              </a:extLst>
            </xdr:cNvPr>
            <xdr:cNvSpPr/>
          </xdr:nvSpPr>
          <xdr:spPr>
            <a:xfrm flipH="1" flipV="1">
              <a:off x="8082916" y="775607"/>
              <a:ext cx="164728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13" name="Group 12">
            <a:extLst>
              <a:ext uri="{FF2B5EF4-FFF2-40B4-BE49-F238E27FC236}">
                <a16:creationId xmlns:a16="http://schemas.microsoft.com/office/drawing/2014/main" id="{871D2E11-2A1E-899F-8C65-CC7FC4B957FA}"/>
              </a:ext>
            </a:extLst>
          </xdr:cNvPr>
          <xdr:cNvGrpSpPr/>
        </xdr:nvGrpSpPr>
        <xdr:grpSpPr>
          <a:xfrm>
            <a:off x="151279" y="1961831"/>
            <a:ext cx="1732863" cy="822960"/>
            <a:chOff x="98532" y="427424"/>
            <a:chExt cx="1741442" cy="1219040"/>
          </a:xfrm>
        </xdr:grpSpPr>
        <xdr:sp macro="" textlink="">
          <xdr:nvSpPr>
            <xdr:cNvPr id="17" name="Rectangle: Diagonal Corners Rounded 16">
              <a:extLst>
                <a:ext uri="{FF2B5EF4-FFF2-40B4-BE49-F238E27FC236}">
                  <a16:creationId xmlns:a16="http://schemas.microsoft.com/office/drawing/2014/main" id="{D11C2324-E311-2557-DE41-392FC740C9E2}"/>
                </a:ext>
              </a:extLst>
            </xdr:cNvPr>
            <xdr:cNvSpPr/>
          </xdr:nvSpPr>
          <xdr:spPr>
            <a:xfrm>
              <a:off x="98532" y="427424"/>
              <a:ext cx="1741442"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18" name="Rectangle: Diagonal Corners Rounded 17">
              <a:extLst>
                <a:ext uri="{FF2B5EF4-FFF2-40B4-BE49-F238E27FC236}">
                  <a16:creationId xmlns:a16="http://schemas.microsoft.com/office/drawing/2014/main" id="{16A6B62A-CD56-0C6A-6449-0EE44E5641DB}"/>
                </a:ext>
              </a:extLst>
            </xdr:cNvPr>
            <xdr:cNvSpPr/>
          </xdr:nvSpPr>
          <xdr:spPr>
            <a:xfrm flipH="1" flipV="1">
              <a:off x="98532" y="775607"/>
              <a:ext cx="1741442"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14" name="Group 13">
            <a:extLst>
              <a:ext uri="{FF2B5EF4-FFF2-40B4-BE49-F238E27FC236}">
                <a16:creationId xmlns:a16="http://schemas.microsoft.com/office/drawing/2014/main" id="{6EDC5F4A-2046-9CD5-4E38-6D9351F1873C}"/>
              </a:ext>
            </a:extLst>
          </xdr:cNvPr>
          <xdr:cNvGrpSpPr/>
        </xdr:nvGrpSpPr>
        <xdr:grpSpPr>
          <a:xfrm>
            <a:off x="2029592" y="1961831"/>
            <a:ext cx="1639165" cy="822960"/>
            <a:chOff x="2054516" y="427424"/>
            <a:chExt cx="1647280" cy="1219040"/>
          </a:xfrm>
        </xdr:grpSpPr>
        <xdr:sp macro="" textlink="">
          <xdr:nvSpPr>
            <xdr:cNvPr id="15" name="Rectangle: Diagonal Corners Rounded 14">
              <a:extLst>
                <a:ext uri="{FF2B5EF4-FFF2-40B4-BE49-F238E27FC236}">
                  <a16:creationId xmlns:a16="http://schemas.microsoft.com/office/drawing/2014/main" id="{97A20AD0-93E3-F4DA-ED4F-9D71F2A2BB30}"/>
                </a:ext>
              </a:extLst>
            </xdr:cNvPr>
            <xdr:cNvSpPr/>
          </xdr:nvSpPr>
          <xdr:spPr>
            <a:xfrm>
              <a:off x="2054516" y="427424"/>
              <a:ext cx="1647280"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16" name="Rectangle: Diagonal Corners Rounded 15">
              <a:extLst>
                <a:ext uri="{FF2B5EF4-FFF2-40B4-BE49-F238E27FC236}">
                  <a16:creationId xmlns:a16="http://schemas.microsoft.com/office/drawing/2014/main" id="{39005F09-01B2-FC80-6828-E28350C09562}"/>
                </a:ext>
              </a:extLst>
            </xdr:cNvPr>
            <xdr:cNvSpPr/>
          </xdr:nvSpPr>
          <xdr:spPr>
            <a:xfrm flipH="1" flipV="1">
              <a:off x="2054516" y="775607"/>
              <a:ext cx="1647280"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1.203606712967" createdVersion="5" refreshedVersion="8" minRefreshableVersion="3" recordCount="0" supportSubquery="1" supportAdvancedDrill="1" xr:uid="{E3C96A60-9921-4AFC-8F6C-B757BBBAC278}">
  <cacheSource type="external" connectionId="11"/>
  <cacheFields count="3">
    <cacheField name="[dimProducts].[ProductCategory].[ProductCategory]" caption="ProductCategory" numFmtId="0" hierarchy="16" level="1">
      <sharedItems count="10">
        <s v="Bakery"/>
        <s v="Beverages"/>
        <s v="Canned"/>
        <s v="Cleaning"/>
        <s v="Dairy"/>
        <s v="Frozen"/>
        <s v="Grocery"/>
        <s v="Household"/>
        <s v="Personal Care"/>
        <s v="Snacks"/>
      </sharedItems>
    </cacheField>
    <cacheField name="[Measures].[Stock In Qty]" caption="Stock In Qty" numFmtId="0" hierarchy="77" level="32767"/>
    <cacheField name="[Measures].[Stock Out Qty]" caption="Stock Out Qty" numFmtId="0" hierarchy="78" level="32767"/>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oneField="1">
      <fieldsUsage count="1">
        <fieldUsage x="1"/>
      </fieldsUsage>
    </cacheHierarchy>
    <cacheHierarchy uniqueName="[Measures].[Stock Out Qty]" caption="Stock Out Qty" measure="1" displayFolder="" measureGroup="Fact-Inventory" count="0" oneField="1">
      <fieldsUsage count="1">
        <fieldUsage x="2"/>
      </fieldsUsage>
    </cacheHierarchy>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1.20360497685" createdVersion="5" refreshedVersion="8" minRefreshableVersion="3" recordCount="0" supportSubquery="1" supportAdvancedDrill="1" xr:uid="{C6CB8264-8A3E-4410-869B-0D3AB074E692}">
  <cacheSource type="external" connectionId="11"/>
  <cacheFields count="2">
    <cacheField name="[dimProducts].[ProductCategory].[ProductCategory]" caption="ProductCategory" numFmtId="0" hierarchy="16" level="1">
      <sharedItems count="10">
        <s v="Bakery"/>
        <s v="Beverages"/>
        <s v="Canned"/>
        <s v="Cleaning"/>
        <s v="Dairy"/>
        <s v="Frozen"/>
        <s v="Grocery"/>
        <s v="Household"/>
        <s v="Personal Care"/>
        <s v="Snacks"/>
      </sharedItems>
    </cacheField>
    <cacheField name="[Measures].[Current Stock Value]" caption="Current Stock Value" numFmtId="0" hierarchy="81" level="32767"/>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oneField="1">
      <fieldsUsage count="1">
        <fieldUsage x="1"/>
      </fieldsUsage>
    </cacheHierarchy>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1.577674189815" createdVersion="8" refreshedVersion="8" minRefreshableVersion="3" recordCount="0" supportSubquery="1" supportAdvancedDrill="1" xr:uid="{835B8808-8B28-426A-8D06-9D4E6CD49105}">
  <cacheSource type="external" connectionId="11"/>
  <cacheFields count="3">
    <cacheField name="[dimProducts].[ProductCategory].[ProductCategory]" caption="ProductCategory" numFmtId="0" hierarchy="16" level="1">
      <sharedItems count="5">
        <s v="Bakery"/>
        <s v="Beverages"/>
        <s v="Dairy"/>
        <s v="Grocery"/>
        <s v="Snacks"/>
      </sharedItems>
    </cacheField>
    <cacheField name="[Measures].[Gross Profit]" caption="Gross Profit" numFmtId="0" hierarchy="67" level="32767"/>
    <cacheField name="[dimDate].[MonthName].[MonthName]" caption="MonthName" numFmtId="0" hierarchy="13"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2"/>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oneField="1">
      <fieldsUsage count="1">
        <fieldUsage x="1"/>
      </fieldsUsage>
    </cacheHierarchy>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4.159496643515" createdVersion="5" refreshedVersion="8" minRefreshableVersion="3" recordCount="0" supportSubquery="1" supportAdvancedDrill="1" xr:uid="{D0530B43-2E16-494A-9FEC-DC7BEA42F3C1}">
  <cacheSource type="external" connectionId="11"/>
  <cacheFields count="2">
    <cacheField name="[dimCustomers].[CustomerRegion].[CustomerRegion]" caption="CustomerRegion" numFmtId="0" hierarchy="2" level="1">
      <sharedItems count="8">
        <s v="Absheron"/>
        <s v="Aran"/>
        <s v="Ganja-Dashkasan"/>
        <s v="Guba-Khachmaz"/>
        <s v="Karabakh-East Zangezur"/>
        <s v="Lankaran-Astara"/>
        <s v="Nakhchivan"/>
        <s v="Shaki-Zagatala"/>
      </sharedItems>
    </cacheField>
    <cacheField name="[Measures].[Net Sales]" caption="Net Sales" numFmtId="0" hierarchy="94" level="32767"/>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0"/>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oneField="1">
      <fieldsUsage count="1">
        <fieldUsage x="1"/>
      </fieldsUsage>
    </cacheHierarchy>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4.15949953704" createdVersion="8" refreshedVersion="8" minRefreshableVersion="3" recordCount="0" supportSubquery="1" supportAdvancedDrill="1" xr:uid="{0E215D61-5AB4-4B1C-9F81-E7F9DB81DE2D}">
  <cacheSource type="external" connectionId="11"/>
  <cacheFields count="42">
    <cacheField name="[Measures].[Net Sales]" caption="Net Sales" numFmtId="0" hierarchy="94" level="32767"/>
    <cacheField name="[Measures].[Gross Profit]" caption="Gross Profit" numFmtId="0" hierarchy="67" level="32767"/>
    <cacheField name="[Measures].[Gross Margin %]" caption="Gross Margin %" numFmtId="0" hierarchy="68" level="32767"/>
    <cacheField name="[Measures].[Order Count]" caption="Order Count" numFmtId="0" hierarchy="60" level="32767"/>
    <cacheField name="[Measures].[Unique Customers]" caption="Unique Customers" numFmtId="0" hierarchy="61" level="32767"/>
    <cacheField name="[Measures].[Average Order Value]" caption="Average Order Value" numFmtId="0" hierarchy="62" level="32767"/>
    <cacheField name="[Measures].[Current Stock Value]" caption="Current Stock Value" numFmtId="0" hierarchy="81" level="32767"/>
    <cacheField name="[Measures].[Low Stock Products]" caption="Low Stock Products" numFmtId="0" hierarchy="82" level="32767"/>
    <cacheField name="[Measures].[Out of Stock Products]" caption="Out of Stock Products" numFmtId="0" hierarchy="83" level="32767"/>
    <cacheField name="[Measures].[MTD Sales]" caption="MTD Sales" numFmtId="0" hierarchy="71" level="32767"/>
    <cacheField name="[Measures].[YTD Sales]" caption="YTD Sales" numFmtId="0" hierarchy="72" level="32767"/>
    <cacheField name="[Measures].[Discount Rate %]" caption="Discount Rate %" numFmtId="0" hierarchy="64" level="32767"/>
    <cacheField name="[Measures].[Current Stock Qty]" caption="Current Stock Qty" numFmtId="0" hierarchy="79" level="32767"/>
    <cacheField name="[Measures].[Stock In Qty]" caption="Stock In Qty" numFmtId="0" hierarchy="77" level="32767"/>
    <cacheField name="[Measures].[Stock Out Qty]" caption="Stock Out Qty" numFmtId="0" hierarchy="78" level="32767"/>
    <cacheField name="[Measures].[Gross Sales]" caption="Gross Sales" numFmtId="0" hierarchy="55" level="32767"/>
    <cacheField name="[Measures].[Discount Amount]" caption="Discount Amount" numFmtId="0" hierarchy="56" level="32767"/>
    <cacheField name="[Measures].[COGS]" caption="COGS" numFmtId="0" hierarchy="66" level="32767"/>
    <cacheField name="[Measures].[Inventory Net Movement]" caption="Inventory Net Movement" numFmtId="0" hierarchy="80" level="32767"/>
    <cacheField name="[Measures].[Low Stock Value]" caption="Low Stock Value" numFmtId="0" hierarchy="84" level="32767"/>
    <cacheField name="[Measures].[Active Products]" caption="Active Products" numFmtId="0" hierarchy="85" level="32767"/>
    <cacheField name="[Measures].[Active Salespersons]" caption="Active Salespersons" numFmtId="0" hierarchy="86" level="32767"/>
    <cacheField name="[Measures].[Average Discount per Order]" caption="Average Discount per Order" numFmtId="0" hierarchy="87" level="32767"/>
    <cacheField name="[Measures].[Margin Value per Customer]" caption="Margin Value per Customer" numFmtId="0" hierarchy="88" level="32767"/>
    <cacheField name="[Measures].[Profit per Order]" caption="Profit per Order" numFmtId="0" hierarchy="89" level="32767"/>
    <cacheField name="[Measures].[MTD Gross Profit]" caption="MTD Gross Profit" numFmtId="0" hierarchy="90" level="32767"/>
    <cacheField name="[Measures].[Total Risk Products]" caption="Total Risk Products" numFmtId="0" hierarchy="95" level="32767"/>
    <cacheField name="[Measures].[Net Sales Check]" caption="Net Sales Check" numFmtId="0" hierarchy="57" level="32767"/>
    <cacheField name="[Measures].[Net Sales Variance]" caption="Net Sales Variance" numFmtId="0" hierarchy="58" level="32767"/>
    <cacheField name="[Measures].[Total Qty]" caption="Total Qty" numFmtId="0" hierarchy="59" level="32767"/>
    <cacheField name="[Measures].[Average Selling Price]" caption="Average Selling Price" numFmtId="0" hierarchy="63" level="32767"/>
    <cacheField name="[Measures].[Product Count Sold]" caption="Product Count Sold" numFmtId="0" hierarchy="65" level="32767"/>
    <cacheField name="[Measures].[Sales per Customer]" caption="Sales per Customer" numFmtId="0" hierarchy="69" level="32767"/>
    <cacheField name="[Measures].[Qty per Order]" caption="Qty per Order" numFmtId="0" hierarchy="70" level="32767"/>
    <cacheField name="[Measures].[Previous Month Sales]" caption="Previous Month Sales" numFmtId="0" hierarchy="73" level="32767"/>
    <cacheField name="[Measures].[MoM Growth]" caption="MoM Growth" numFmtId="0" hierarchy="74" level="32767"/>
    <cacheField name="[Measures].[MoM Growth %]" caption="MoM Growth %" numFmtId="0" hierarchy="75" level="32767"/>
    <cacheField name="[Measures].[YTD Gross Profit]" caption="YTD Gross Profit" numFmtId="0" hierarchy="76" level="32767"/>
    <cacheField name="[Measures].[Previous Year Sales]" caption="Previous Year Sales" numFmtId="0" hierarchy="91" level="32767"/>
    <cacheField name="[Measures].[YoY Growth]" caption="YoY Growth" numFmtId="0" hierarchy="92" level="32767"/>
    <cacheField name="[Measures].[YoY Growth %]" caption="YoY Growth %" numFmtId="0" hierarchy="93" level="32767"/>
    <cacheField name="[dimCustomers].[CustomerRegion].[CustomerRegion]" caption="CustomerRegion" numFmtId="0" hierarchy="2"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41"/>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oneField="1">
      <fieldsUsage count="1">
        <fieldUsage x="15"/>
      </fieldsUsage>
    </cacheHierarchy>
    <cacheHierarchy uniqueName="[Measures].[Discount Amount]" caption="Discount Amount" measure="1" displayFolder="" measureGroup="Fact-Sales" count="0" oneField="1">
      <fieldsUsage count="1">
        <fieldUsage x="16"/>
      </fieldsUsage>
    </cacheHierarchy>
    <cacheHierarchy uniqueName="[Measures].[Net Sales Check]" caption="Net Sales Check" measure="1" displayFolder="" measureGroup="Fact-Sales" count="0" oneField="1">
      <fieldsUsage count="1">
        <fieldUsage x="27"/>
      </fieldsUsage>
    </cacheHierarchy>
    <cacheHierarchy uniqueName="[Measures].[Net Sales Variance]" caption="Net Sales Variance" measure="1" displayFolder="" measureGroup="Fact-Sales" count="0" oneField="1">
      <fieldsUsage count="1">
        <fieldUsage x="28"/>
      </fieldsUsage>
    </cacheHierarchy>
    <cacheHierarchy uniqueName="[Measures].[Total Qty]" caption="Total Qty" measure="1" displayFolder="" measureGroup="Fact-Sales" count="0" oneField="1">
      <fieldsUsage count="1">
        <fieldUsage x="29"/>
      </fieldsUsage>
    </cacheHierarchy>
    <cacheHierarchy uniqueName="[Measures].[Order Count]" caption="Order Count" measure="1" displayFolder="" measureGroup="Fact-Sales" count="0" oneField="1">
      <fieldsUsage count="1">
        <fieldUsage x="3"/>
      </fieldsUsage>
    </cacheHierarchy>
    <cacheHierarchy uniqueName="[Measures].[Unique Customers]" caption="Unique Customers" measure="1" displayFolder="" measureGroup="Fact-Sales" count="0" oneField="1">
      <fieldsUsage count="1">
        <fieldUsage x="4"/>
      </fieldsUsage>
    </cacheHierarchy>
    <cacheHierarchy uniqueName="[Measures].[Average Order Value]" caption="Average Order Value" measure="1" displayFolder="" measureGroup="Fact-Sales" count="0" oneField="1">
      <fieldsUsage count="1">
        <fieldUsage x="5"/>
      </fieldsUsage>
    </cacheHierarchy>
    <cacheHierarchy uniqueName="[Measures].[Average Selling Price]" caption="Average Selling Price" measure="1" displayFolder="" measureGroup="Fact-Sales" count="0" oneField="1">
      <fieldsUsage count="1">
        <fieldUsage x="30"/>
      </fieldsUsage>
    </cacheHierarchy>
    <cacheHierarchy uniqueName="[Measures].[Discount Rate %]" caption="Discount Rate %" measure="1" displayFolder="" measureGroup="Fact-Sales" count="0" oneField="1">
      <fieldsUsage count="1">
        <fieldUsage x="11"/>
      </fieldsUsage>
    </cacheHierarchy>
    <cacheHierarchy uniqueName="[Measures].[Product Count Sold]" caption="Product Count Sold" measure="1" displayFolder="" measureGroup="Fact-Sales" count="0" oneField="1">
      <fieldsUsage count="1">
        <fieldUsage x="31"/>
      </fieldsUsage>
    </cacheHierarchy>
    <cacheHierarchy uniqueName="[Measures].[COGS]" caption="COGS" measure="1" displayFolder="" measureGroup="Fact-Sales" count="0" oneField="1">
      <fieldsUsage count="1">
        <fieldUsage x="17"/>
      </fieldsUsage>
    </cacheHierarchy>
    <cacheHierarchy uniqueName="[Measures].[Gross Profit]" caption="Gross Profit" measure="1" displayFolder="" measureGroup="Fact-Sales" count="0" oneField="1">
      <fieldsUsage count="1">
        <fieldUsage x="1"/>
      </fieldsUsage>
    </cacheHierarchy>
    <cacheHierarchy uniqueName="[Measures].[Gross Margin %]" caption="Gross Margin %" measure="1" displayFolder="" measureGroup="Fact-Sales" count="0" oneField="1">
      <fieldsUsage count="1">
        <fieldUsage x="2"/>
      </fieldsUsage>
    </cacheHierarchy>
    <cacheHierarchy uniqueName="[Measures].[Sales per Customer]" caption="Sales per Customer" measure="1" displayFolder="" measureGroup="Fact-Sales" count="0" oneField="1">
      <fieldsUsage count="1">
        <fieldUsage x="32"/>
      </fieldsUsage>
    </cacheHierarchy>
    <cacheHierarchy uniqueName="[Measures].[Qty per Order]" caption="Qty per Order" measure="1" displayFolder="" measureGroup="Fact-Sales" count="0" oneField="1">
      <fieldsUsage count="1">
        <fieldUsage x="33"/>
      </fieldsUsage>
    </cacheHierarchy>
    <cacheHierarchy uniqueName="[Measures].[MTD Sales]" caption="MTD Sales" measure="1" displayFolder="" measureGroup="Fact-Sales" count="0" oneField="1">
      <fieldsUsage count="1">
        <fieldUsage x="9"/>
      </fieldsUsage>
    </cacheHierarchy>
    <cacheHierarchy uniqueName="[Measures].[YTD Sales]" caption="YTD Sales" measure="1" displayFolder="" measureGroup="Fact-Sales" count="0" oneField="1">
      <fieldsUsage count="1">
        <fieldUsage x="10"/>
      </fieldsUsage>
    </cacheHierarchy>
    <cacheHierarchy uniqueName="[Measures].[Previous Month Sales]" caption="Previous Month Sales" measure="1" displayFolder="" measureGroup="Fact-Sales" count="0" oneField="1">
      <fieldsUsage count="1">
        <fieldUsage x="34"/>
      </fieldsUsage>
    </cacheHierarchy>
    <cacheHierarchy uniqueName="[Measures].[MoM Growth]" caption="MoM Growth" measure="1" displayFolder="" measureGroup="Fact-Sales" count="0" oneField="1">
      <fieldsUsage count="1">
        <fieldUsage x="35"/>
      </fieldsUsage>
    </cacheHierarchy>
    <cacheHierarchy uniqueName="[Measures].[MoM Growth %]" caption="MoM Growth %" measure="1" displayFolder="" measureGroup="Fact-Sales" count="0" oneField="1">
      <fieldsUsage count="1">
        <fieldUsage x="36"/>
      </fieldsUsage>
    </cacheHierarchy>
    <cacheHierarchy uniqueName="[Measures].[YTD Gross Profit]" caption="YTD Gross Profit" measure="1" displayFolder="" measureGroup="Fact-Sales" count="0" oneField="1">
      <fieldsUsage count="1">
        <fieldUsage x="37"/>
      </fieldsUsage>
    </cacheHierarchy>
    <cacheHierarchy uniqueName="[Measures].[Stock In Qty]" caption="Stock In Qty" measure="1" displayFolder="" measureGroup="Fact-Inventory" count="0" oneField="1">
      <fieldsUsage count="1">
        <fieldUsage x="13"/>
      </fieldsUsage>
    </cacheHierarchy>
    <cacheHierarchy uniqueName="[Measures].[Stock Out Qty]" caption="Stock Out Qty" measure="1" displayFolder="" measureGroup="Fact-Inventory" count="0" oneField="1">
      <fieldsUsage count="1">
        <fieldUsage x="14"/>
      </fieldsUsage>
    </cacheHierarchy>
    <cacheHierarchy uniqueName="[Measures].[Current Stock Qty]" caption="Current Stock Qty" measure="1" displayFolder="" measureGroup="Fact-Inventory" count="0" oneField="1">
      <fieldsUsage count="1">
        <fieldUsage x="12"/>
      </fieldsUsage>
    </cacheHierarchy>
    <cacheHierarchy uniqueName="[Measures].[Inventory Net Movement]" caption="Inventory Net Movement" measure="1" displayFolder="" measureGroup="Fact-Inventory" count="0" oneField="1">
      <fieldsUsage count="1">
        <fieldUsage x="18"/>
      </fieldsUsage>
    </cacheHierarchy>
    <cacheHierarchy uniqueName="[Measures].[Current Stock Value]" caption="Current Stock Value" measure="1" displayFolder="" measureGroup="Fact-Inventory" count="0" oneField="1">
      <fieldsUsage count="1">
        <fieldUsage x="6"/>
      </fieldsUsage>
    </cacheHierarchy>
    <cacheHierarchy uniqueName="[Measures].[Low Stock Products]" caption="Low Stock Products" measure="1" displayFolder="" measureGroup="Fact-Inventory" count="0" oneField="1">
      <fieldsUsage count="1">
        <fieldUsage x="7"/>
      </fieldsUsage>
    </cacheHierarchy>
    <cacheHierarchy uniqueName="[Measures].[Out of Stock Products]" caption="Out of Stock Products" measure="1" displayFolder="" measureGroup="Fact-Inventory" count="0" oneField="1">
      <fieldsUsage count="1">
        <fieldUsage x="8"/>
      </fieldsUsage>
    </cacheHierarchy>
    <cacheHierarchy uniqueName="[Measures].[Low Stock Value]" caption="Low Stock Value" measure="1" displayFolder="" measureGroup="Fact-Inventory" count="0" oneField="1">
      <fieldsUsage count="1">
        <fieldUsage x="19"/>
      </fieldsUsage>
    </cacheHierarchy>
    <cacheHierarchy uniqueName="[Measures].[Active Products]" caption="Active Products" measure="1" displayFolder="" measureGroup="Fact-Inventory" count="0" oneField="1">
      <fieldsUsage count="1">
        <fieldUsage x="20"/>
      </fieldsUsage>
    </cacheHierarchy>
    <cacheHierarchy uniqueName="[Measures].[Active Salespersons]" caption="Active Salespersons" measure="1" displayFolder="" measureGroup="Fact-Inventory" count="0" oneField="1">
      <fieldsUsage count="1">
        <fieldUsage x="21"/>
      </fieldsUsage>
    </cacheHierarchy>
    <cacheHierarchy uniqueName="[Measures].[Average Discount per Order]" caption="Average Discount per Order" measure="1" displayFolder="" measureGroup="Fact-Inventory" count="0" oneField="1">
      <fieldsUsage count="1">
        <fieldUsage x="22"/>
      </fieldsUsage>
    </cacheHierarchy>
    <cacheHierarchy uniqueName="[Measures].[Margin Value per Customer]" caption="Margin Value per Customer" measure="1" displayFolder="" measureGroup="Fact-Inventory" count="0" oneField="1">
      <fieldsUsage count="1">
        <fieldUsage x="23"/>
      </fieldsUsage>
    </cacheHierarchy>
    <cacheHierarchy uniqueName="[Measures].[Profit per Order]" caption="Profit per Order" measure="1" displayFolder="" measureGroup="Fact-Inventory" count="0" oneField="1">
      <fieldsUsage count="1">
        <fieldUsage x="24"/>
      </fieldsUsage>
    </cacheHierarchy>
    <cacheHierarchy uniqueName="[Measures].[MTD Gross Profit]" caption="MTD Gross Profit" measure="1" displayFolder="" measureGroup="Fact-Inventory" count="0" oneField="1">
      <fieldsUsage count="1">
        <fieldUsage x="25"/>
      </fieldsUsage>
    </cacheHierarchy>
    <cacheHierarchy uniqueName="[Measures].[Previous Year Sales]" caption="Previous Year Sales" measure="1" displayFolder="" measureGroup="Fact-Sales" count="0" oneField="1">
      <fieldsUsage count="1">
        <fieldUsage x="38"/>
      </fieldsUsage>
    </cacheHierarchy>
    <cacheHierarchy uniqueName="[Measures].[YoY Growth]" caption="YoY Growth" measure="1" displayFolder="" measureGroup="Fact-Sales" count="0" oneField="1">
      <fieldsUsage count="1">
        <fieldUsage x="39"/>
      </fieldsUsage>
    </cacheHierarchy>
    <cacheHierarchy uniqueName="[Measures].[YoY Growth %]" caption="YoY Growth %" measure="1" displayFolder="" measureGroup="Fact-Sales" count="0" oneField="1">
      <fieldsUsage count="1">
        <fieldUsage x="40"/>
      </fieldsUsage>
    </cacheHierarchy>
    <cacheHierarchy uniqueName="[Measures].[Net Sales]" caption="Net Sales" measure="1" displayFolder="" measureGroup="Fact-Sales" count="0" oneField="1">
      <fieldsUsage count="1">
        <fieldUsage x="0"/>
      </fieldsUsage>
    </cacheHierarchy>
    <cacheHierarchy uniqueName="[Measures].[Total Risk Products]" caption="Total Risk Products" measure="1" displayFolder="" measureGroup="Fact-Inventory" count="0" oneField="1">
      <fieldsUsage count="1">
        <fieldUsage x="26"/>
      </fieldsUsage>
    </cacheHierarchy>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4.159501388887" createdVersion="5" refreshedVersion="8" minRefreshableVersion="3" recordCount="0" supportSubquery="1" supportAdvancedDrill="1" xr:uid="{239C9688-6549-464F-B122-BAE7F7B20B7A}">
  <cacheSource type="external" connectionId="11"/>
  <cacheFields count="8">
    <cacheField name="[dimProducts].[ProductCategory].[ProductCategory]" caption="ProductCategory" numFmtId="0" hierarchy="16" level="1">
      <sharedItems count="10">
        <s v="Bakery"/>
        <s v="Beverages"/>
        <s v="Canned"/>
        <s v="Cleaning"/>
        <s v="Dairy"/>
        <s v="Frozen"/>
        <s v="Grocery"/>
        <s v="Household"/>
        <s v="Personal Care"/>
        <s v="Snacks"/>
      </sharedItems>
    </cacheField>
    <cacheField name="[Measures].[Stock In Qty]" caption="Stock In Qty" numFmtId="0" hierarchy="77" level="32767"/>
    <cacheField name="[Measures].[Stock Out Qty]" caption="Stock Out Qty" numFmtId="0" hierarchy="78" level="32767"/>
    <cacheField name="[Measures].[Current Stock Qty]" caption="Current Stock Qty" numFmtId="0" hierarchy="79" level="32767"/>
    <cacheField name="[Measures].[Current Stock Value]" caption="Current Stock Value" numFmtId="0" hierarchy="81" level="32767"/>
    <cacheField name="[Measures].[Low Stock Products]" caption="Low Stock Products" numFmtId="0" hierarchy="82" level="32767"/>
    <cacheField name="[Measures].[Out of Stock Products]" caption="Out of Stock Products" numFmtId="0" hierarchy="83" level="32767"/>
    <cacheField name="[dimCustomers].[CustomerRegion].[CustomerRegion]" caption="CustomerRegion" numFmtId="0" hierarchy="2"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7"/>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oneField="1">
      <fieldsUsage count="1">
        <fieldUsage x="1"/>
      </fieldsUsage>
    </cacheHierarchy>
    <cacheHierarchy uniqueName="[Measures].[Stock Out Qty]" caption="Stock Out Qty" measure="1" displayFolder="" measureGroup="Fact-Inventory" count="0" oneField="1">
      <fieldsUsage count="1">
        <fieldUsage x="2"/>
      </fieldsUsage>
    </cacheHierarchy>
    <cacheHierarchy uniqueName="[Measures].[Current Stock Qty]" caption="Current Stock Qty" measure="1" displayFolder="" measureGroup="Fact-Inventory" count="0" oneField="1">
      <fieldsUsage count="1">
        <fieldUsage x="3"/>
      </fieldsUsage>
    </cacheHierarchy>
    <cacheHierarchy uniqueName="[Measures].[Inventory Net Movement]" caption="Inventory Net Movement" measure="1" displayFolder="" measureGroup="Fact-Inventory" count="0"/>
    <cacheHierarchy uniqueName="[Measures].[Current Stock Value]" caption="Current Stock Value" measure="1" displayFolder="" measureGroup="Fact-Inventory" count="0" oneField="1">
      <fieldsUsage count="1">
        <fieldUsage x="4"/>
      </fieldsUsage>
    </cacheHierarchy>
    <cacheHierarchy uniqueName="[Measures].[Low Stock Products]" caption="Low Stock Products" measure="1" displayFolder="" measureGroup="Fact-Inventory" count="0" oneField="1">
      <fieldsUsage count="1">
        <fieldUsage x="5"/>
      </fieldsUsage>
    </cacheHierarchy>
    <cacheHierarchy uniqueName="[Measures].[Out of Stock Products]" caption="Out of Stock Products" measure="1" displayFolder="" measureGroup="Fact-Inventory" count="0" oneField="1">
      <fieldsUsage count="1">
        <fieldUsage x="6"/>
      </fieldsUsage>
    </cacheHierarchy>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4.159503703704" createdVersion="5" refreshedVersion="8" minRefreshableVersion="3" recordCount="0" supportSubquery="1" supportAdvancedDrill="1" xr:uid="{127A8890-DAEA-4A3F-ADEF-111EDA4CEFA4}">
  <cacheSource type="external" connectionId="11"/>
  <cacheFields count="3">
    <cacheField name="[dimDate].[MonthName].[MonthName]" caption="MonthName" numFmtId="0" hierarchy="13" level="1">
      <sharedItems count="12">
        <s v="April"/>
        <s v="August"/>
        <s v="December"/>
        <s v="February"/>
        <s v="January"/>
        <s v="July"/>
        <s v="June"/>
        <s v="March"/>
        <s v="May"/>
        <s v="November"/>
        <s v="October"/>
        <s v="September"/>
      </sharedItems>
    </cacheField>
    <cacheField name="[Measures].[Net Sales]" caption="Net Sales" numFmtId="0" hierarchy="94" level="32767"/>
    <cacheField name="[dimCustomers].[CustomerRegion].[CustomerRegion]" caption="CustomerRegion" numFmtId="0" hierarchy="2"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2"/>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0"/>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oneField="1">
      <fieldsUsage count="1">
        <fieldUsage x="1"/>
      </fieldsUsage>
    </cacheHierarchy>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4.159505902775" createdVersion="8" refreshedVersion="8" minRefreshableVersion="3" recordCount="0" supportSubquery="1" supportAdvancedDrill="1" xr:uid="{DC50536E-E881-46DA-9129-C8AD4E9FF639}">
  <cacheSource type="external" connectionId="11"/>
  <cacheFields count="3">
    <cacheField name="[Measures].[Net Sales]" caption="Net Sales" numFmtId="0" hierarchy="94" level="32767"/>
    <cacheField name="[dimProducts].[ProductCategory].[ProductCategory]" caption="ProductCategory" numFmtId="0" hierarchy="16" level="1">
      <sharedItems count="10">
        <s v="Bakery"/>
        <s v="Beverages"/>
        <s v="Canned"/>
        <s v="Cleaning"/>
        <s v="Dairy"/>
        <s v="Frozen"/>
        <s v="Grocery"/>
        <s v="Household"/>
        <s v="Personal Care"/>
        <s v="Snacks"/>
      </sharedItems>
    </cacheField>
    <cacheField name="[dimCustomers].[CustomerRegion].[CustomerRegion]" caption="CustomerRegion" numFmtId="0" hierarchy="2"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2"/>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1"/>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oneField="1">
      <fieldsUsage count="1">
        <fieldUsage x="0"/>
      </fieldsUsage>
    </cacheHierarchy>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4.159507870369" createdVersion="5" refreshedVersion="8" minRefreshableVersion="3" recordCount="0" supportSubquery="1" supportAdvancedDrill="1" xr:uid="{D3FE4AB6-AB55-4DDA-9E63-BAADFD9D55B1}">
  <cacheSource type="external" connectionId="11"/>
  <cacheFields count="3">
    <cacheField name="[dimSalesperson].[Salesperson].[Salesperson]" caption="Salesperson" numFmtId="0" hierarchy="22" level="1">
      <sharedItems count="8">
        <s v="Aysel"/>
        <s v="Elvin"/>
        <s v="Kamran"/>
        <s v="Leyla"/>
        <s v="Murad"/>
        <s v="Nigar"/>
        <s v="Rauf"/>
        <s v="Sabina"/>
      </sharedItems>
    </cacheField>
    <cacheField name="[Measures].[Net Sales]" caption="Net Sales" numFmtId="0" hierarchy="94" level="32767"/>
    <cacheField name="[dimCustomers].[CustomerRegion].[CustomerRegion]" caption="CustomerRegion" numFmtId="0" hierarchy="2"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2"/>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fieldsUsage count="2">
        <fieldUsage x="-1"/>
        <fieldUsage x="0"/>
      </fieldsUsage>
    </cacheHierarchy>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oneField="1">
      <fieldsUsage count="1">
        <fieldUsage x="1"/>
      </fieldsUsage>
    </cacheHierarchy>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4.160210185182" createdVersion="8" refreshedVersion="8" minRefreshableVersion="3" recordCount="0" supportSubquery="1" supportAdvancedDrill="1" xr:uid="{B4D8F8DB-B809-4BF9-9FF6-77FDAE3A55A8}">
  <cacheSource type="external" connectionId="11"/>
  <cacheFields count="1">
    <cacheField name="[dimDate].[MonthName].[MonthName]" caption="MonthName" numFmtId="0" hierarchy="13" level="1">
      <sharedItems count="12">
        <s v="April"/>
        <s v="August"/>
        <s v="December"/>
        <s v="February"/>
        <s v="January"/>
        <s v="July"/>
        <s v="June"/>
        <s v="March"/>
        <s v="May"/>
        <s v="November"/>
        <s v="October"/>
        <s v="September"/>
      </sharedItems>
    </cacheField>
  </cacheFields>
  <cacheHierarchies count="116">
    <cacheHierarchy uniqueName="[dimCustomers].[CustomerID]" caption="CustomerID" attribute="1" defaultMemberUniqueName="[dimCustomers].[CustomerID].[All]" allUniqueName="[dimCustomers].[CustomerID].[All]" dimensionUniqueName="[dimCustomers]" displayFolder="" count="2" memberValueDatatype="130" unbalanced="0"/>
    <cacheHierarchy uniqueName="[dimCustomers].[CustomerName]" caption="CustomerName" attribute="1" defaultMemberUniqueName="[dimCustomers].[CustomerName].[All]" allUniqueName="[dimCustomers].[CustomerName].[All]" dimensionUniqueName="[dimCustomers]" displayFolder="" count="2"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cacheHierarchy uniqueName="[dimCustomers].[City]" caption="City" attribute="1" defaultMemberUniqueName="[dimCustomers].[City].[All]" allUniqueName="[dimCustomers].[City].[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Customers].[Phone]" caption="Phone" attribute="1" defaultMemberUniqueName="[dimCustomers].[Phone].[All]" allUniqueName="[dimCustomers].[Phone].[All]" dimensionUniqueName="[dimCustomers]" displayFolder="" count="2" memberValueDatatype="130" unbalanced="0"/>
    <cacheHierarchy uniqueName="[dimCustomers].[Email]" caption="Email" attribute="1" defaultMemberUniqueName="[dimCustomers].[Email].[All]" allUniqueName="[dimCustomers].[Email].[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20" unbalanced="0"/>
    <cacheHierarchy uniqueName="[dimDate].[Weekday]" caption="Weekday" attribute="1" defaultMemberUniqueName="[dimDate].[Weekday].[All]" allUniqueName="[dimDate].[Weekday].[All]" dimensionUniqueName="[dimDate]" displayFolder="" count="2" memberValueDatatype="20" unbalanced="0"/>
    <cacheHierarchy uniqueName="[dimDate].[WeekdayName]" caption="WeekdayName" attribute="1" defaultMemberUniqueName="[dimDate].[WeekdayName].[All]" allUniqueName="[dimDate].[WeekdayName].[All]" dimensionUniqueName="[dimDate]" displayFolder="" count="2"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0"/>
      </fieldsUsage>
    </cacheHierarchy>
    <cacheHierarchy uniqueName="[dimProducts].[ProductID]" caption="ProductID" attribute="1" defaultMemberUniqueName="[dimProducts].[ProductID].[All]" allUniqueName="[dimProducts].[ProductID].[All]" dimensionUniqueName="[dimProducts]" displayFolder="" count="2" memberValueDatatype="130" unbalanced="0"/>
    <cacheHierarchy uniqueName="[dimProducts].[ProductName]" caption="ProductName" attribute="1" defaultMemberUniqueName="[dimProducts].[ProductName].[All]" allUniqueName="[dimProducts].[ProductName].[All]" dimensionUniqueName="[dimProducts]" displayFolder="" count="2"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cacheHierarchy uniqueName="[dimProducts].[Brand]" caption="Brand" attribute="1" defaultMemberUniqueName="[dimProducts].[Brand].[All]" allUniqueName="[dimProducts].[Brand].[All]" dimensionUniqueName="[dimProducts]" displayFolder="" count="2" memberValueDatatype="130" unbalanced="0"/>
    <cacheHierarchy uniqueName="[dimProducts].[Unit]" caption="Unit" attribute="1" defaultMemberUniqueName="[dimProducts].[Unit].[All]" allUniqueName="[dimProducts].[Unit].[All]" dimensionUniqueName="[dimProducts]" displayFolder="" count="2" memberValueDatatype="130" unbalanced="0"/>
    <cacheHierarchy uniqueName="[dimProducts].[UnitPrice]" caption="UnitPrice" attribute="1" defaultMemberUniqueName="[dimProducts].[UnitPrice].[All]" allUniqueName="[dimProducts].[UnitPrice].[All]" dimensionUniqueName="[dimProducts]" displayFolder="" count="2" memberValueDatatype="5" unbalanced="0"/>
    <cacheHierarchy uniqueName="[dimProducts].[CostPrice]" caption="CostPrice" attribute="1" defaultMemberUniqueName="[dimProducts].[CostPrice].[All]" allUniqueName="[dimProducts].[CostPrice].[All]" dimensionUniqueName="[dimProducts]" displayFolder="" count="2" memberValueDatatype="5" unbalanced="0"/>
    <cacheHierarchy uniqueName="[dimProducts].[ReorderLevel]" caption="ReorderLevel" attribute="1" defaultMemberUniqueName="[dimProducts].[ReorderLevel].[All]" allUniqueName="[dimProducts].[ReorderLevel].[All]" dimensionUniqueName="[dimProducts]" displayFolder="" count="2"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2" memberValueDatatype="130" unbalanced="0"/>
    <cacheHierarchy uniqueName="[dimWarehouse].[Warehouse]" caption="Warehouse" attribute="1" defaultMemberUniqueName="[dimWarehouse].[Warehouse].[All]" allUniqueName="[dimWarehouse].[Warehouse].[All]" dimensionUniqueName="[dimWarehouse]" displayFolder="" count="2" memberValueDatatype="130" unbalanced="0"/>
    <cacheHierarchy uniqueName="[Fact-Inventory].[MovementID]" caption="MovementID" attribute="1" defaultMemberUniqueName="[Fact-Inventory].[MovementID].[All]" allUniqueName="[Fact-Inventory].[MovementID].[All]" dimensionUniqueName="[Fact-Inventory]" displayFolder="" count="2" memberValueDatatype="130" unbalanced="0"/>
    <cacheHierarchy uniqueName="[Fact-Inventory].[Date]" caption="Date" attribute="1" time="1" defaultMemberUniqueName="[Fact-Inventory].[Date].[All]" allUniqueName="[Fact-Inventory].[Date].[All]" dimensionUniqueName="[Fact-Inventory]" displayFolder="" count="2" memberValueDatatype="7" unbalanced="0"/>
    <cacheHierarchy uniqueName="[Fact-Inventory].[ProductID]" caption="ProductID" attribute="1" defaultMemberUniqueName="[Fact-Inventory].[ProductID].[All]" allUniqueName="[Fact-Inventory].[ProductID].[All]" dimensionUniqueName="[Fact-Inventory]" displayFolder="" count="2"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2" memberValueDatatype="130" unbalanced="0"/>
    <cacheHierarchy uniqueName="[Fact-Inventory].[Quantity]" caption="Quantity" attribute="1" defaultMemberUniqueName="[Fact-Inventory].[Quantity].[All]" allUniqueName="[Fact-Inventory].[Quantity].[All]" dimensionUniqueName="[Fact-Inventory]" displayFolder="" count="2" memberValueDatatype="20" unbalanced="0"/>
    <cacheHierarchy uniqueName="[Fact-Inventory].[Warehouse]" caption="Warehouse" attribute="1" defaultMemberUniqueName="[Fact-Inventory].[Warehouse].[All]" allUniqueName="[Fact-Inventory].[Warehouse].[All]" dimensionUniqueName="[Fact-Inventory]" displayFolder="" count="2" memberValueDatatype="130" unbalanced="0"/>
    <cacheHierarchy uniqueName="[Fact-Inventory].[Supplier]" caption="Supplier" attribute="1" defaultMemberUniqueName="[Fact-Inventory].[Supplier].[All]" allUniqueName="[Fact-Inventory].[Supplier].[All]" dimensionUniqueName="[Fact-Inventory]" displayFolder="" count="2" memberValueDatatype="130" unbalanced="0"/>
    <cacheHierarchy uniqueName="[Fact-Sales].[SaleID]" caption="SaleID" attribute="1" defaultMemberUniqueName="[Fact-Sales].[SaleID].[All]" allUniqueName="[Fact-Sales].[SaleID].[All]" dimensionUniqueName="[Fact-Sales]" displayFolder="" count="2" memberValueDatatype="130" unbalanced="0"/>
    <cacheHierarchy uniqueName="[Fact-Sales].[Date]" caption="Date" attribute="1" time="1" defaultMemberUniqueName="[Fact-Sales].[Date].[All]" allUniqueName="[Fact-Sales].[Date].[All]" dimensionUniqueName="[Fact-Sales]" displayFolder="" count="2" memberValueDatatype="7" unbalanced="0"/>
    <cacheHierarchy uniqueName="[Fact-Sales].[CustomerID]" caption="CustomerID" attribute="1" defaultMemberUniqueName="[Fact-Sales].[CustomerID].[All]" allUniqueName="[Fact-Sales].[Customer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Quantity]" caption="Quantity" attribute="1" defaultMemberUniqueName="[Fact-Sales].[Quantity].[All]" allUniqueName="[Fact-Sales].[Quantity].[All]" dimensionUniqueName="[Fact-Sales]" displayFolder="" count="2" memberValueDatatype="20" unbalanced="0"/>
    <cacheHierarchy uniqueName="[Fact-Sales].[UnitPrice]" caption="UnitPrice" attribute="1" defaultMemberUniqueName="[Fact-Sales].[UnitPrice].[All]" allUniqueName="[Fact-Sales].[UnitPrice].[All]" dimensionUniqueName="[Fact-Sales]" displayFolder="" count="2" memberValueDatatype="5" unbalanced="0"/>
    <cacheHierarchy uniqueName="[Fact-Sales].[Discount]" caption="Discount" attribute="1" defaultMemberUniqueName="[Fact-Sales].[Discount].[All]" allUniqueName="[Fact-Sales].[Discount].[All]" dimensionUniqueName="[Fact-Sales]" displayFolder="" count="2" memberValueDatatype="5" unbalanced="0"/>
    <cacheHierarchy uniqueName="[Fact-Sales].[TotalAmount]" caption="TotalAmount" attribute="1" defaultMemberUniqueName="[Fact-Sales].[TotalAmount].[All]" allUniqueName="[Fact-Sales].[TotalAmount].[All]" dimensionUniqueName="[Fact-Sales]" displayFolder="" count="2" memberValueDatatype="5" unbalanced="0"/>
    <cacheHierarchy uniqueName="[Fact-Sales].[Salesperson]" caption="Salesperson" attribute="1" defaultMemberUniqueName="[Fact-Sales].[Salesperson].[All]" allUniqueName="[Fact-Sales].[Salesperson].[All]" dimensionUniqueName="[Fact-Sales]" displayFolder="" count="2"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2" memberValueDatatype="130" unbalanced="0"/>
    <cacheHierarchy uniqueName="[qInventoryRisk].[ProductName]" caption="ProductName" attribute="1" defaultMemberUniqueName="[qInventoryRisk].[ProductName].[All]" allUniqueName="[qInventoryRisk].[ProductName].[All]" dimensionUniqueName="[qInventoryRisk]" displayFolder="" count="2" memberValueDatatype="130" unbalanced="0"/>
    <cacheHierarchy uniqueName="[qInventoryRisk].[ReorderLevel]" caption="ReorderLevel" attribute="1" defaultMemberUniqueName="[qInventoryRisk].[ReorderLevel].[All]" allUniqueName="[qInventoryRisk].[ReorderLevel].[All]" dimensionUniqueName="[qInventoryRisk]" displayFolder="" count="2" memberValueDatatype="20" unbalanced="0"/>
    <cacheHierarchy uniqueName="[qInventoryRisk].[CurrentStockQty]" caption="CurrentStockQty" attribute="1" defaultMemberUniqueName="[qInventoryRisk].[CurrentStockQty].[All]" allUniqueName="[qInventoryRisk].[CurrentStockQty].[All]" dimensionUniqueName="[qInventoryRisk]" displayFolder="" count="2"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2"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2" memberValueDatatype="5" unbalanced="0"/>
    <cacheHierarchy uniqueName="[qInventoryRisk].[Status]" caption="Status" attribute="1" defaultMemberUniqueName="[qInventoryRisk].[Status].[All]" allUniqueName="[qInventoryRisk].[Status].[All]" dimensionUniqueName="[qInventoryRisk]" displayFolder="" count="2" memberValueDatatype="130" unbalanced="0"/>
    <cacheHierarchy uniqueName="[tblCustomers].[CustomerID]" caption="CustomerID" attribute="1" defaultMemberUniqueName="[tblCustomers].[CustomerID].[All]" allUniqueName="[tblCustomers].[CustomerID].[All]" dimensionUniqueName="[tblCustomers]" displayFolder="" count="2"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cacheHierarchy uniqueName="[tblCustomers].[Region]" caption="Region" attribute="1" defaultMemberUniqueName="[tblCustomers].[Region].[All]" allUniqueName="[tblCustomers].[Region].[All]" dimensionUniqueName="[tblCustomers]" displayFolder="" count="2" memberValueDatatype="130" unbalanced="0"/>
    <cacheHierarchy uniqueName="[tblCustomers].[City]" caption="City" attribute="1" defaultMemberUniqueName="[tblCustomers].[City].[All]" allUniqueName="[tblCustomers].[City].[All]" dimensionUniqueName="[tblCustomers]" displayFolder="" count="2" memberValueDatatype="130" unbalanced="0"/>
    <cacheHierarchy uniqueName="[tblCustomers].[Segment]" caption="Segment" attribute="1" defaultMemberUniqueName="[tblCustomers].[Segment].[All]" allUniqueName="[tblCustomers].[Segment].[All]" dimensionUniqueName="[tblCustomers]" displayFolder="" count="2" memberValueDatatype="130" unbalanced="0"/>
    <cacheHierarchy uniqueName="[tblCustomers].[Phone]" caption="Phone" attribute="1" defaultMemberUniqueName="[tblCustomers].[Phone].[All]" allUniqueName="[tblCustomers].[Phone].[All]" dimensionUniqueName="[tblCustomers]" displayFolder="" count="2" memberValueDatatype="130" unbalanced="0"/>
    <cacheHierarchy uniqueName="[tblCustomers].[Email]" caption="Email" attribute="1" defaultMemberUniqueName="[tblCustomers].[Email].[All]" allUniqueName="[tblCustomers].[Email].[All]" dimensionUniqueName="[tblCustomers]" displayFolder="" count="2"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4.16021238426" createdVersion="8" refreshedVersion="8" minRefreshableVersion="3" recordCount="0" supportSubquery="1" supportAdvancedDrill="1" xr:uid="{C58CD129-F9EF-4F52-9948-5ACBB56F3CA0}">
  <cacheSource type="external" connectionId="11"/>
  <cacheFields count="4">
    <cacheField name="[dimProducts].[ProductCategory].[ProductCategory]" caption="ProductCategory" numFmtId="0" hierarchy="16" level="1">
      <sharedItems count="5">
        <s v="Bakery"/>
        <s v="Beverages"/>
        <s v="Dairy"/>
        <s v="Grocery"/>
        <s v="Snacks"/>
      </sharedItems>
    </cacheField>
    <cacheField name="[Measures].[Gross Profit]" caption="Gross Profit" numFmtId="0" hierarchy="67" level="32767"/>
    <cacheField name="[Measures].[Gross Margin %]" caption="Gross Margin %" numFmtId="0" hierarchy="68" level="32767"/>
    <cacheField name="[dimDate].[MonthName].[MonthName]" caption="MonthName" numFmtId="0" hierarchy="13"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3"/>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oneField="1">
      <fieldsUsage count="1">
        <fieldUsage x="1"/>
      </fieldsUsage>
    </cacheHierarchy>
    <cacheHierarchy uniqueName="[Measures].[Gross Margin %]" caption="Gross Margin %" measure="1" displayFolder="" measureGroup="Fact-Sales" count="0" oneField="1">
      <fieldsUsage count="1">
        <fieldUsage x="2"/>
      </fieldsUsage>
    </cacheHierarchy>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4.160214236108" createdVersion="8" refreshedVersion="8" minRefreshableVersion="3" recordCount="0" supportSubquery="1" supportAdvancedDrill="1" xr:uid="{1E1CC615-420E-46EF-A48A-898D1A8EA072}">
  <cacheSource type="external" connectionId="11"/>
  <cacheFields count="4">
    <cacheField name="[dimProducts].[ProductCategory].[ProductCategory]" caption="ProductCategory" numFmtId="0" hierarchy="16" level="1">
      <sharedItems count="5">
        <s v="Bakery"/>
        <s v="Beverages"/>
        <s v="Dairy"/>
        <s v="Grocery"/>
        <s v="Snacks"/>
      </sharedItems>
    </cacheField>
    <cacheField name="[Measures].[Gross Profit]" caption="Gross Profit" numFmtId="0" hierarchy="67" level="32767"/>
    <cacheField name="[Measures].[Gross Margin %]" caption="Gross Margin %" numFmtId="0" hierarchy="68" level="32767"/>
    <cacheField name="[dimDate].[MonthName].[MonthName]" caption="MonthName" numFmtId="0" hierarchy="13"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3"/>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oneField="1">
      <fieldsUsage count="1">
        <fieldUsage x="1"/>
      </fieldsUsage>
    </cacheHierarchy>
    <cacheHierarchy uniqueName="[Measures].[Gross Margin %]" caption="Gross Margin %" measure="1" displayFolder="" measureGroup="Fact-Sales" count="0" oneField="1">
      <fieldsUsage count="1">
        <fieldUsage x="2"/>
      </fieldsUsage>
    </cacheHierarchy>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4.160216319447" createdVersion="8" refreshedVersion="8" minRefreshableVersion="3" recordCount="0" supportSubquery="1" supportAdvancedDrill="1" xr:uid="{AFED7D11-724E-4E9F-B046-6A5238831529}">
  <cacheSource type="external" connectionId="11"/>
  <cacheFields count="4">
    <cacheField name="[dimProducts].[ProductCategory].[ProductCategory]" caption="ProductCategory" numFmtId="0" hierarchy="16" level="1">
      <sharedItems count="10">
        <s v="Bakery"/>
        <s v="Beverages"/>
        <s v="Canned"/>
        <s v="Cleaning"/>
        <s v="Dairy"/>
        <s v="Frozen"/>
        <s v="Grocery"/>
        <s v="Household"/>
        <s v="Personal Care"/>
        <s v="Snacks"/>
      </sharedItems>
    </cacheField>
    <cacheField name="[Measures].[Net Sales]" caption="Net Sales" numFmtId="0" hierarchy="94" level="32767"/>
    <cacheField name="[Measures].[Gross Margin %]" caption="Gross Margin %" numFmtId="0" hierarchy="68" level="32767"/>
    <cacheField name="[dimDate].[MonthName].[MonthName]" caption="MonthName" numFmtId="0" hierarchy="13"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3"/>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oneField="1">
      <fieldsUsage count="1">
        <fieldUsage x="2"/>
      </fieldsUsage>
    </cacheHierarchy>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oneField="1">
      <fieldsUsage count="1">
        <fieldUsage x="1"/>
      </fieldsUsage>
    </cacheHierarchy>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4.16021840278" createdVersion="8" refreshedVersion="8" minRefreshableVersion="3" recordCount="0" supportSubquery="1" supportAdvancedDrill="1" xr:uid="{81D66921-E4E4-45B2-9BE1-F573D02E0490}">
  <cacheSource type="external" connectionId="11"/>
  <cacheFields count="4">
    <cacheField name="[dimProducts].[ProductCategory].[ProductCategory]" caption="ProductCategory" numFmtId="0" hierarchy="16" level="1">
      <sharedItems count="10">
        <s v="Bakery"/>
        <s v="Beverages"/>
        <s v="Canned"/>
        <s v="Cleaning"/>
        <s v="Dairy"/>
        <s v="Frozen"/>
        <s v="Grocery"/>
        <s v="Household"/>
        <s v="Personal Care"/>
        <s v="Snacks"/>
      </sharedItems>
    </cacheField>
    <cacheField name="[Measures].[Gross Profit]" caption="Gross Profit" numFmtId="0" hierarchy="67" level="32767"/>
    <cacheField name="[dimCustomers].[CustomerRegion].[CustomerRegion]" caption="CustomerRegion" numFmtId="0" hierarchy="2" level="1">
      <sharedItems count="8">
        <s v="Absheron"/>
        <s v="Aran"/>
        <s v="Ganja-Dashkasan"/>
        <s v="Guba-Khachmaz"/>
        <s v="Karabakh-East Zangezur"/>
        <s v="Lankaran-Astara"/>
        <s v="Nakhchivan"/>
        <s v="Shaki-Zagatala"/>
      </sharedItems>
    </cacheField>
    <cacheField name="[dimDate].[MonthName].[MonthName]" caption="MonthName" numFmtId="0" hierarchy="13"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2"/>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3"/>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oneField="1">
      <fieldsUsage count="1">
        <fieldUsage x="1"/>
      </fieldsUsage>
    </cacheHierarchy>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4.160219560188" createdVersion="8" refreshedVersion="8" minRefreshableVersion="3" recordCount="0" supportSubquery="1" supportAdvancedDrill="1" xr:uid="{3B66AE3E-CDE4-4749-85B9-9BC073733DC6}">
  <cacheSource type="external" connectionId="11"/>
  <cacheFields count="4">
    <cacheField name="[dimCustomers].[CustomerRegion].[CustomerRegion]" caption="CustomerRegion" numFmtId="0" hierarchy="2" level="1">
      <sharedItems count="8">
        <s v="Absheron"/>
        <s v="Aran"/>
        <s v="Ganja-Dashkasan"/>
        <s v="Guba-Khachmaz"/>
        <s v="Karabakh-East Zangezur"/>
        <s v="Lankaran-Astara"/>
        <s v="Nakhchivan"/>
        <s v="Shaki-Zagatala"/>
      </sharedItems>
    </cacheField>
    <cacheField name="[Measures].[Gross Profit]" caption="Gross Profit" numFmtId="0" hierarchy="67" level="32767"/>
    <cacheField name="[dimCustomers].[Segment].[Segment]" caption="Segment" numFmtId="0" hierarchy="4" level="1">
      <sharedItems count="5">
        <s v="Corporate"/>
        <s v="Distributor"/>
        <s v="HoReCa"/>
        <s v="Retail"/>
        <s v="Wholesale"/>
      </sharedItems>
    </cacheField>
    <cacheField name="[dimDate].[MonthName].[MonthName]" caption="MonthName" numFmtId="0" hierarchy="13"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0"/>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2" memberValueDatatype="130" unbalanced="0">
      <fieldsUsage count="2">
        <fieldUsage x="-1"/>
        <fieldUsage x="2"/>
      </fieldsUsage>
    </cacheHierarchy>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3"/>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0" memberValueDatatype="130" unbalanced="0"/>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oneField="1">
      <fieldsUsage count="1">
        <fieldUsage x="1"/>
      </fieldsUsage>
    </cacheHierarchy>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1.203579745372" createdVersion="3" refreshedVersion="8" minRefreshableVersion="3" recordCount="0" supportSubquery="1" supportAdvancedDrill="1" xr:uid="{BE834496-27C6-46CA-946F-260BDD9808AA}">
  <cacheSource type="external" connectionId="11">
    <extLst>
      <ext xmlns:x14="http://schemas.microsoft.com/office/spreadsheetml/2009/9/main" uri="{F057638F-6D5F-4e77-A914-E7F072B9BCA8}">
        <x14:sourceConnection name="ThisWorkbookDataModel"/>
      </ext>
    </extLst>
  </cacheSource>
  <cacheFields count="0"/>
  <cacheHierarchies count="115">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3563418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6D5E7F-9FE1-42E4-9C90-6BA79124F70E}" name="Bottom 5 Category" cacheId="102" applyNumberFormats="0" applyBorderFormats="0" applyFontFormats="0" applyPatternFormats="0" applyAlignmentFormats="0" applyWidthHeightFormats="1" dataCaption="Values" tag="534809a1-bc09-47f9-9f07-4e9e71c9e1aa" updatedVersion="8" minRefreshableVersion="3" subtotalHiddenItems="1" itemPrintTitles="1" createdVersion="8" indent="0" outline="1" outlineData="1" multipleFieldFilters="0" chartFormat="5">
  <location ref="F43:G52" firstHeaderRow="1" firstDataRow="1" firstDataCol="1"/>
  <pivotFields count="4">
    <pivotField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6"/>
    </i>
    <i>
      <x v="4"/>
    </i>
    <i>
      <x v="5"/>
    </i>
    <i>
      <x v="7"/>
    </i>
    <i>
      <x v="2"/>
    </i>
    <i>
      <x v="3"/>
    </i>
    <i>
      <x v="1"/>
    </i>
    <i>
      <x/>
    </i>
    <i t="grand">
      <x/>
    </i>
  </rowItems>
  <colItems count="1">
    <i/>
  </colItems>
  <dataFields count="1">
    <dataField fld="1" subtotal="count" baseField="0" baseItem="0"/>
  </dataFields>
  <formats count="2">
    <format dxfId="9">
      <pivotArea grandRow="1" outline="0" collapsedLevelsAreSubtotals="1" fieldPosition="0"/>
    </format>
    <format dxfId="8">
      <pivotArea dataOnly="0" labelOnly="1" grandRow="1" outline="0" fieldPosition="0"/>
    </format>
  </formats>
  <chartFormats count="1">
    <chartFormat chart="3" format="1" series="1">
      <pivotArea type="data" outline="0" fieldPosition="0">
        <references count="1">
          <reference field="4294967294" count="1" selected="0">
            <x v="0"/>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Sales]"/>
        <x15:activeTabTopLevelEntity name="[dim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259F7E-54B4-4ECB-871E-C87CBED1E51A}" name="Net Sales by Product" cacheId="66" applyNumberFormats="0" applyBorderFormats="0" applyFontFormats="0" applyPatternFormats="0" applyAlignmentFormats="0" applyWidthHeightFormats="1" dataCaption="Values" tag="ea41fbdd-6a2f-4ade-a60d-2baf8d4ac63d" updatedVersion="8" minRefreshableVersion="3" useAutoFormatting="1" subtotalHiddenItems="1" itemPrintTitles="1" createdVersion="8" indent="0" outline="1" outlineData="1" multipleFieldFilters="0" chartFormat="10">
  <location ref="B17:C28" firstHeaderRow="1" firstDataRow="1" firstDataCol="1"/>
  <pivotFields count="3">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7"/>
    </i>
    <i>
      <x v="3"/>
    </i>
    <i>
      <x v="8"/>
    </i>
    <i>
      <x v="5"/>
    </i>
    <i>
      <x v="2"/>
    </i>
    <i>
      <x/>
    </i>
    <i>
      <x v="4"/>
    </i>
    <i>
      <x v="9"/>
    </i>
    <i>
      <x v="6"/>
    </i>
    <i>
      <x v="1"/>
    </i>
    <i t="grand">
      <x/>
    </i>
  </rowItems>
  <colItems count="1">
    <i/>
  </colItems>
  <dataFields count="1">
    <dataField fld="0" subtotal="count" baseField="0" baseItem="0"/>
  </dataFields>
  <formats count="6">
    <format>
      <pivotArea field="1" type="button" dataOnly="0" labelOnly="1" outline="0" axis="axisRow" fieldPosition="0"/>
    </format>
    <format>
      <pivotArea dataOnly="0" labelOnly="1" outline="0" fieldPosition="0">
        <references count="1">
          <reference field="4294967294" count="1">
            <x v="0"/>
          </reference>
        </references>
      </pivotArea>
    </format>
    <format>
      <pivotArea field="1" type="button" dataOnly="0" labelOnly="1" outline="0" axis="axisRow" fieldPosition="0"/>
    </format>
    <format>
      <pivotArea dataOnly="0" labelOnly="1" outline="0" fieldPosition="0">
        <references count="1">
          <reference field="4294967294" count="1">
            <x v="0"/>
          </reference>
        </references>
      </pivotArea>
    </format>
    <format>
      <pivotArea field="1" type="button" dataOnly="0" labelOnly="1" outline="0" axis="axisRow" fieldPosition="0"/>
    </format>
    <format>
      <pivotArea dataOnly="0" labelOnly="1"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Hierarchies count="11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7C4658-F160-4D09-8333-AC560A201BDE}" name="PivotTable3" cacheId="0" applyNumberFormats="0" applyBorderFormats="0" applyFontFormats="0" applyPatternFormats="0" applyAlignmentFormats="0" applyWidthHeightFormats="1" dataCaption="Values" tag="38cc3eec-32a9-4744-bf04-4a6a72289909" updatedVersion="8" minRefreshableVersion="3" useAutoFormatting="1" subtotalHiddenItems="1" itemPrintTitles="1" createdVersion="5" indent="0" outline="1" outlineData="1" multipleFieldFilters="0" chartFormat="7">
  <location ref="H15:J26" firstHeaderRow="0"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5"/>
    </i>
    <i>
      <x v="3"/>
    </i>
    <i>
      <x v="8"/>
    </i>
    <i>
      <x v="2"/>
    </i>
    <i>
      <x v="4"/>
    </i>
    <i>
      <x v="7"/>
    </i>
    <i>
      <x v="6"/>
    </i>
    <i>
      <x/>
    </i>
    <i>
      <x v="9"/>
    </i>
    <i>
      <x v="1"/>
    </i>
    <i t="grand">
      <x/>
    </i>
  </rowItems>
  <colFields count="1">
    <field x="-2"/>
  </colFields>
  <colItems count="2">
    <i>
      <x/>
    </i>
    <i i="1">
      <x v="1"/>
    </i>
  </colItems>
  <dataFields count="2">
    <dataField fld="1" subtotal="count" baseField="0" baseItem="0"/>
    <dataField fld="2"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EE7439-9963-4092-A37E-55527E1AC584}" name="PivotTable8" cacheId="105" applyNumberFormats="0" applyBorderFormats="0" applyFontFormats="0" applyPatternFormats="0" applyAlignmentFormats="0" applyWidthHeightFormats="1" dataCaption="Values" tag="a84b4ac3-2d81-4674-a867-fcec745b18dd" updatedVersion="8" minRefreshableVersion="3" useAutoFormatting="1" subtotalHiddenItems="1" itemPrintTitles="1" createdVersion="8" indent="0" outline="1" outlineData="1" multipleFieldFilters="0">
  <location ref="E31:K41" firstHeaderRow="1" firstDataRow="2"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6">
    <i>
      <x/>
    </i>
    <i>
      <x v="1"/>
    </i>
    <i>
      <x v="2"/>
    </i>
    <i>
      <x v="3"/>
    </i>
    <i>
      <x v="4"/>
    </i>
    <i t="grand">
      <x/>
    </i>
  </colItems>
  <dataFields count="1">
    <dataField fld="1" subtotal="count" baseField="0" baseItem="0"/>
  </dataFields>
  <conditionalFormats count="1">
    <conditionalFormat priority="1">
      <pivotAreas count="1">
        <pivotArea type="data" collapsedLevelsAreSubtotals="1" fieldPosition="0">
          <references count="3">
            <reference field="4294967294" count="1" selected="0">
              <x v="0"/>
            </reference>
            <reference field="0" count="8">
              <x v="0"/>
              <x v="1"/>
              <x v="2"/>
              <x v="3"/>
              <x v="4"/>
              <x v="5"/>
              <x v="6"/>
              <x v="7"/>
            </reference>
            <reference field="2" count="5" selected="0">
              <x v="0"/>
              <x v="1"/>
              <x v="2"/>
              <x v="3"/>
              <x v="4"/>
            </reference>
          </references>
        </pivotArea>
      </pivotAreas>
    </conditionalFormat>
  </conditional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s]"/>
        <x15:activeTabTopLevelEntity name="[tblCustomer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A90CB8-5D0A-4324-BA63-D1360A89D675}" name="Inventory" cacheId="60" applyNumberFormats="0" applyBorderFormats="0" applyFontFormats="0" applyPatternFormats="0" applyAlignmentFormats="0" applyWidthHeightFormats="1" dataCaption="Values" tag="df6659af-a435-4377-b1b4-c2afe7cf1130" updatedVersion="8" minRefreshableVersion="3" useAutoFormatting="1" subtotalHiddenItems="1" itemPrintTitles="1" createdVersion="5" indent="0" outline="1" outlineData="1" multipleFieldFilters="0">
  <location ref="H2:N13" firstHeaderRow="0" firstDataRow="1" firstDataCol="1"/>
  <pivotFields count="8">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6">
    <format>
      <pivotArea field="0" type="button" dataOnly="0" labelOnly="1" outline="0" axis="axisRow" fieldPosition="0"/>
    </format>
    <format>
      <pivotArea dataOnly="0" labelOnly="1" outline="0" fieldPosition="0">
        <references count="1">
          <reference field="4294967294" count="6">
            <x v="0"/>
            <x v="1"/>
            <x v="2"/>
            <x v="3"/>
            <x v="4"/>
            <x v="5"/>
          </reference>
        </references>
      </pivotArea>
    </format>
    <format>
      <pivotArea field="0" type="button" dataOnly="0" labelOnly="1" outline="0" axis="axisRow" fieldPosition="0"/>
    </format>
    <format>
      <pivotArea dataOnly="0" labelOnly="1" outline="0" fieldPosition="0">
        <references count="1">
          <reference field="4294967294" count="6">
            <x v="0"/>
            <x v="1"/>
            <x v="2"/>
            <x v="3"/>
            <x v="4"/>
            <x v="5"/>
          </reference>
        </references>
      </pivotArea>
    </format>
    <format>
      <pivotArea field="0" type="button" dataOnly="0" labelOnly="1" outline="0" axis="axisRow" fieldPosition="0"/>
    </format>
    <format>
      <pivotArea dataOnly="0" labelOnly="1" outline="0" fieldPosition="0">
        <references count="1">
          <reference field="4294967294" count="6">
            <x v="0"/>
            <x v="1"/>
            <x v="2"/>
            <x v="3"/>
            <x v="4"/>
            <x v="5"/>
          </reference>
        </references>
      </pivotArea>
    </format>
  </formats>
  <pivotHierarchies count="11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Inventory]"/>
        <x15:activeTabTopLevelEntity name="[dimCustomers]"/>
        <x15:activeTabTopLevelEntity name="[dimSales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5839DB-7169-471E-8EDE-297D9014444B}" name="Top 5 Category" cacheId="2" applyNumberFormats="0" applyBorderFormats="0" applyFontFormats="0" applyPatternFormats="0" applyAlignmentFormats="0" applyWidthHeightFormats="1" dataCaption="Values" tag="30cae754-9ccc-433f-9ed9-415235e98c22" updatedVersion="8" minRefreshableVersion="3" useAutoFormatting="1" subtotalHiddenItems="1" itemPrintTitles="1" createdVersion="8" indent="0" outline="1" outlineData="1" multipleFieldFilters="0">
  <location ref="I44:J5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3"/>
    </i>
    <i>
      <x/>
    </i>
    <i>
      <x v="2"/>
    </i>
    <i t="grand">
      <x/>
    </i>
  </rowItems>
  <colItems count="1">
    <i/>
  </colItems>
  <dataFields count="1">
    <dataField fld="1" subtotal="count" baseField="0" baseItem="0"/>
  </dataField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385D00-DA14-4FB3-B194-D25DD8616974}" name="PivotTable7" cacheId="99" applyNumberFormats="0" applyBorderFormats="0" applyFontFormats="0" applyPatternFormats="0" applyAlignmentFormats="0" applyWidthHeightFormats="1" dataCaption="Values" tag="72d88a0a-9e87-46f7-8078-f343f08ef078" updatedVersion="8" minRefreshableVersion="3" useAutoFormatting="1" subtotalHiddenItems="1" itemPrintTitles="1" createdVersion="8" indent="0" outline="1" outlineData="1" multipleFieldFilters="0" chartFormat="14">
  <location ref="B43:D5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718FF9-4FE5-472E-94B8-3A7A4881A8FC}" name="PivotTable2" cacheId="1" applyNumberFormats="0" applyBorderFormats="0" applyFontFormats="0" applyPatternFormats="0" applyAlignmentFormats="0" applyWidthHeightFormats="1" dataCaption="Values" tag="0cecfce9-0c32-4d1b-b8a2-1d6a0d73a25c" updatedVersion="8" minRefreshableVersion="3" useAutoFormatting="1" subtotalHiddenItems="1" itemPrintTitles="1" createdVersion="5" indent="0" outline="1" outlineData="1" multipleFieldFilters="0" chartFormat="7">
  <location ref="B30:C41" firstHeaderRow="1" firstDataRow="1" firstDataCol="1"/>
  <pivotFields count="2">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8"/>
    </i>
    <i>
      <x v="2"/>
    </i>
    <i>
      <x v="7"/>
    </i>
    <i>
      <x v="5"/>
    </i>
    <i>
      <x v="3"/>
    </i>
    <i>
      <x v="4"/>
    </i>
    <i>
      <x v="9"/>
    </i>
    <i>
      <x v="6"/>
    </i>
    <i>
      <x v="1"/>
    </i>
    <i t="grand">
      <x/>
    </i>
  </rowItems>
  <colItems count="1">
    <i/>
  </colItems>
  <dataFields count="1">
    <dataField fld="1" subtotal="count" baseField="0" baseItem="0"/>
  </dataFields>
  <chartFormats count="1">
    <chartFormat chart="4" format="10" series="1">
      <pivotArea type="data" outline="0" fieldPosition="0">
        <references count="1">
          <reference field="4294967294" count="1" selected="0">
            <x v="0"/>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8ABB52-3F7D-413F-801E-B28E0CA60300}" name="PivotTable6" cacheId="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26:M39" firstHeaderRow="1" firstDataRow="1" firstDataCol="1"/>
  <pivotFields count="1">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0"/>
  </rowFields>
  <rowItems count="13">
    <i>
      <x/>
    </i>
    <i>
      <x v="1"/>
    </i>
    <i>
      <x v="2"/>
    </i>
    <i>
      <x v="3"/>
    </i>
    <i>
      <x v="4"/>
    </i>
    <i>
      <x v="5"/>
    </i>
    <i>
      <x v="6"/>
    </i>
    <i>
      <x v="7"/>
    </i>
    <i>
      <x v="8"/>
    </i>
    <i>
      <x v="9"/>
    </i>
    <i>
      <x v="10"/>
    </i>
    <i>
      <x v="11"/>
    </i>
    <i t="grand">
      <x/>
    </i>
  </rowItem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F3A777-D34F-4F6A-8AF7-FA8A2BEBDAAA}" name="Top Profit Categories" cacheId="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15:N21"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1"/>
    </i>
    <i>
      <x v="4"/>
    </i>
    <i>
      <x v="3"/>
    </i>
    <i>
      <x/>
    </i>
    <i>
      <x v="2"/>
    </i>
    <i t="grand">
      <x/>
    </i>
  </rowItems>
  <colFields count="1">
    <field x="-2"/>
  </colFields>
  <colItems count="2">
    <i>
      <x/>
    </i>
    <i i="1">
      <x v="1"/>
    </i>
  </colItems>
  <dataFields count="2">
    <dataField fld="1" subtotal="count" baseField="0" baseItem="0"/>
    <dataField fld="2" subtotal="count" baseField="0" baseItem="0"/>
  </dataField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7">
      <autoFilter ref="A1">
        <filterColumn colId="0">
          <top10 val="5" filterVal="5"/>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F9DDEF-D6A3-402B-B68C-1E36D39467E2}" name="Lowest Margin Categories" cacheId="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15:R21" firstHeaderRow="0" firstDataRow="1"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3"/>
    </i>
    <i>
      <x v="2"/>
    </i>
    <i>
      <x v="1"/>
    </i>
    <i>
      <x/>
    </i>
    <i>
      <x v="4"/>
    </i>
    <i t="grand">
      <x/>
    </i>
  </rowItems>
  <colFields count="1">
    <field x="-2"/>
  </colFields>
  <colItems count="2">
    <i>
      <x/>
    </i>
    <i i="1">
      <x v="1"/>
    </i>
  </colItems>
  <dataFields count="2">
    <dataField fld="1" subtotal="count" baseField="0" baseItem="0"/>
    <dataField fld="2" subtotal="count" baseField="0" baseItem="0"/>
  </dataField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7">
      <autoFilter ref="A1">
        <filterColumn colId="0">
          <top10 val="5" filterVal="5"/>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4BE159-1C3B-4785-BD36-4E21C4FAC2B6}" name="Net Sales by Region" cacheId="54" applyNumberFormats="0" applyBorderFormats="0" applyFontFormats="0" applyPatternFormats="0" applyAlignmentFormats="0" applyWidthHeightFormats="1" dataCaption="Values" tag="7ac853a2-7300-4227-96d3-74e94f5076e0" updatedVersion="8" minRefreshableVersion="3" useAutoFormatting="1" subtotalHiddenItems="1" itemPrintTitles="1" createdVersion="5" indent="0" outline="1" outlineData="1" multipleFieldFilters="0" chartFormat="19">
  <location ref="E2:F11" firstHeaderRow="1" firstDataRow="1" firstDataCol="1"/>
  <pivotFields count="2">
    <pivotField axis="axisRow" allDrilled="1" subtotalTop="0" showAll="0" defaultSubtotal="0" defaultAttributeDrillState="1">
      <items count="8">
        <item x="7"/>
        <item x="0"/>
        <item x="1"/>
        <item x="2"/>
        <item x="3"/>
        <item x="4"/>
        <item x="5"/>
        <item x="6"/>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fld="1" subtotal="count" baseField="0" baseItem="0"/>
  </dataFields>
  <formats count="6">
    <format>
      <pivotArea field="0" type="button" dataOnly="0" labelOnly="1" outline="0" axis="axisRow" fieldPosition="0"/>
    </format>
    <format>
      <pivotArea dataOnly="0" labelOnly="1" outline="0" fieldPosition="0">
        <references count="1">
          <reference field="4294967294" count="1">
            <x v="0"/>
          </reference>
        </references>
      </pivotArea>
    </format>
    <format>
      <pivotArea field="0" type="button" dataOnly="0" labelOnly="1" outline="0" axis="axisRow" fieldPosition="0"/>
    </format>
    <format>
      <pivotArea dataOnly="0" labelOnly="1" outline="0" fieldPosition="0">
        <references count="1">
          <reference field="4294967294" count="1">
            <x v="0"/>
          </reference>
        </references>
      </pivotArea>
    </format>
    <format>
      <pivotArea field="0" type="button" dataOnly="0" labelOnly="1" outline="0" axis="axisRow" fieldPosition="0"/>
    </format>
    <format>
      <pivotArea dataOnly="0" labelOnly="1" outline="0" fieldPosition="0">
        <references count="1">
          <reference field="4294967294" count="1">
            <x v="0"/>
          </reference>
        </references>
      </pivotArea>
    </format>
  </formats>
  <chartFormats count="1">
    <chartFormat chart="12" format="4" series="1">
      <pivotArea type="data" outline="0" fieldPosition="0">
        <references count="1">
          <reference field="4294967294" count="1" selected="0">
            <x v="0"/>
          </reference>
        </references>
      </pivotArea>
    </chartFormat>
  </chartFormats>
  <pivotHierarchies count="11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CE5786A-7A01-4B8F-8772-E6DBCA6CC292}" name="Net Sales by Date" cacheId="63" applyNumberFormats="0" applyBorderFormats="0" applyFontFormats="0" applyPatternFormats="0" applyAlignmentFormats="0" applyWidthHeightFormats="1" dataCaption="Values" tag="cdcdfa03-3cf0-4065-af84-a8382c2f463c" updatedVersion="8" minRefreshableVersion="3" useAutoFormatting="1" subtotalHiddenItems="1" itemPrintTitles="1" createdVersion="5" indent="0" outline="1" outlineData="1" multipleFieldFilters="0" chartFormat="18" rowHeaderCaption="november">
  <location ref="B2:C1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3">
    <format>
      <pivotArea dataOnly="0" labelOnly="1" outline="0" fieldPosition="0">
        <references count="1">
          <reference field="4294967294" count="1">
            <x v="0"/>
          </reference>
        </references>
      </pivotArea>
    </format>
    <format>
      <pivotArea dataOnly="0" labelOnly="1" outline="0" fieldPosition="0">
        <references count="1">
          <reference field="4294967294" count="1">
            <x v="0"/>
          </reference>
        </references>
      </pivotArea>
    </format>
    <format>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Hierarchies count="11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s]"/>
        <x15:activeTabTopLevelEntity name="[Fact-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B3991D7-3725-4F7E-B5C9-FC08D64F3953}" name="PivotTable1" cacheId="69" applyNumberFormats="0" applyBorderFormats="0" applyFontFormats="0" applyPatternFormats="0" applyAlignmentFormats="0" applyWidthHeightFormats="1" dataCaption="Values" tag="37226bec-3f4f-4e8d-81ef-b45196a0e607" updatedVersion="8" minRefreshableVersion="3" useAutoFormatting="1" subtotalHiddenItems="1" itemPrintTitles="1" createdVersion="5" indent="0" outline="1" outlineData="1" multipleFieldFilters="0" chartFormat="5">
  <location ref="E13:F22"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3"/>
    </i>
    <i>
      <x v="1"/>
    </i>
    <i>
      <x v="7"/>
    </i>
    <i>
      <x v="5"/>
    </i>
    <i>
      <x v="4"/>
    </i>
    <i>
      <x v="2"/>
    </i>
    <i>
      <x/>
    </i>
    <i>
      <x v="6"/>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1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person]"/>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C2B81AE-7F67-4707-B6C1-F043CE064F9B}" name="ptKPI" cacheId="57" dataOnRows="1" applyNumberFormats="0" applyBorderFormats="0" applyFontFormats="0" applyPatternFormats="0" applyAlignmentFormats="0" applyWidthHeightFormats="1" dataCaption="Values" tag="662edb15-4a3e-4845-9852-29408e3242d2" updatedVersion="8" minRefreshableVersion="3" useAutoFormatting="1" subtotalHiddenItems="1" itemPrintTitles="1" createdVersion="8" indent="0" outline="1" outlineData="1" multipleFieldFilters="0">
  <location ref="B3:C44" firstHeaderRow="1" firstDataRow="1" firstDataCol="1"/>
  <pivotFields count="4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rowItems>
  <colItems count="1">
    <i/>
  </colItems>
  <dataFields count="41">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 fld="20" subtotal="count" baseField="0" baseItem="0"/>
    <dataField fld="21" subtotal="count" baseField="0" baseItem="0"/>
    <dataField fld="22" subtotal="count" baseField="0" baseItem="0"/>
    <dataField fld="23" subtotal="count" baseField="0" baseItem="0"/>
    <dataField fld="24" subtotal="count" baseField="0" baseItem="0"/>
    <dataField fld="25" subtotal="count" baseField="0" baseItem="0"/>
    <dataField fld="26" subtotal="count" baseField="0" baseItem="0"/>
    <dataField fld="27" subtotal="count" baseField="0" baseItem="0"/>
    <dataField fld="28" subtotal="count" baseField="0" baseItem="0"/>
    <dataField fld="29" subtotal="count" baseField="0" baseItem="0"/>
    <dataField fld="30" subtotal="count" baseField="0" baseItem="0"/>
    <dataField fld="31" subtotal="count" baseField="0" baseItem="0"/>
    <dataField fld="32" subtotal="count" baseField="0" baseItem="0"/>
    <dataField fld="33" subtotal="count" baseField="0" baseItem="0"/>
    <dataField fld="34" subtotal="count" baseField="0" baseItem="0"/>
    <dataField fld="35" subtotal="count" baseField="0" baseItem="0"/>
    <dataField fld="36" subtotal="count" baseField="0" baseItem="0"/>
    <dataField fld="37" subtotal="count" baseField="0" baseItem="0"/>
    <dataField fld="38" subtotal="count" baseField="0" baseItem="0"/>
    <dataField fld="39" subtotal="count" baseField="0" baseItem="0"/>
    <dataField fld="40" subtotal="count" baseField="0" baseItem="0"/>
  </dataFields>
  <pivotHierarchies count="11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Fact-Inventory]"/>
        <x15:activeTabTopLevelEntity name="[dimCustomers]"/>
        <x15:activeTabTopLevelEntity name="[dimProducts]"/>
        <x15:activeTabTopLevelEntity name="[dimSalespers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F996BD5-2CFA-4353-8ED9-77D274FB43DA}" autoFormatId="16" applyNumberFormats="0" applyBorderFormats="0" applyFontFormats="0" applyPatternFormats="0" applyAlignmentFormats="0" applyWidthHeightFormats="0">
  <queryTableRefresh nextId="8">
    <queryTableFields count="7">
      <queryTableField id="1" name="ProductCategory" tableColumnId="1"/>
      <queryTableField id="2" name="ProductName" tableColumnId="2"/>
      <queryTableField id="3" name="ReorderLevel" tableColumnId="3"/>
      <queryTableField id="4" name="CurrentStockQty" tableColumnId="4"/>
      <queryTableField id="5" name="VarianceVsReorder" tableColumnId="5"/>
      <queryTableField id="6" name="CurrentStockValue" tableColumnId="6"/>
      <queryTableField id="7" name="Status" tableColumnId="7"/>
    </queryTableFields>
  </queryTableRefresh>
  <extLst>
    <ext xmlns:x15="http://schemas.microsoft.com/office/spreadsheetml/2010/11/main" uri="{883FBD77-0823-4a55-B5E3-86C4891E6966}">
      <x15:queryTable sourceDataName="Query - qInventoryRisk"/>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4138228-F967-4A53-96E3-6AE4D0DE789E}" sourceName="[dimSalesperson].[Salesperson]">
  <pivotTables>
    <pivotTable tabId="7" name="PivotTable1"/>
    <pivotTable tabId="11" name="ptKPI"/>
    <pivotTable tabId="7" name="Inventory"/>
    <pivotTable tabId="7" name="Net Sales by Date"/>
    <pivotTable tabId="7" name="Net Sales by Product"/>
    <pivotTable tabId="7" name="Net Sales by Region"/>
  </pivotTables>
  <data>
    <olap pivotCacheId="1356341817">
      <levels count="2">
        <level uniqueName="[dimSalesperson].[Salesperson].[(All)]" sourceCaption="(All)" count="0"/>
        <level uniqueName="[dimSalesperson].[Salesperson].[Salesperson]" sourceCaption="Salesperson" count="8">
          <ranges>
            <range startItem="0">
              <i n="[dimSalesperson].[Salesperson].&amp;[Aysel]" c="Aysel"/>
              <i n="[dimSalesperson].[Salesperson].&amp;[Elvin]" c="Elvin"/>
              <i n="[dimSalesperson].[Salesperson].&amp;[Kamran]" c="Kamran"/>
              <i n="[dimSalesperson].[Salesperson].&amp;[Leyla]" c="Leyla"/>
              <i n="[dimSalesperson].[Salesperson].&amp;[Murad]" c="Murad"/>
              <i n="[dimSalesperson].[Salesperson].&amp;[Nigar]" c="Nigar"/>
              <i n="[dimSalesperson].[Salesperson].&amp;[Rauf]" c="Rauf"/>
              <i n="[dimSalesperson].[Salesperson].&amp;[Sabina]" c="Sabina"/>
            </range>
          </ranges>
        </level>
      </levels>
      <selections count="1">
        <selection n="[dimSalesperson].[Salesperson].[All]"/>
      </selections>
    </olap>
  </data>
  <extLst>
    <x:ext xmlns:x15="http://schemas.microsoft.com/office/spreadsheetml/2010/11/main" uri="{470722E0-AACD-4C17-9CDC-17EF765DBC7E}">
      <x15:slicerCacheHideItemsWithNoData count="1">
        <x15:slicerCacheOlapLevelName uniqueName="[dimSalesperson].[Salesperson].[Salespers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E6377BCA-B5E8-4193-B404-EEDFC3DA956C}" sourceName="[dimDate].[MonthName]">
  <pivotTables>
    <pivotTable tabId="7" name="PivotTable6"/>
    <pivotTable tabId="7" name="Lowest Margin Categories"/>
    <pivotTable tabId="7" name="Top Profit Categories"/>
    <pivotTable tabId="7" name="PivotTable7"/>
    <pivotTable tabId="7" name="Bottom 5 Category"/>
    <pivotTable tabId="7" name="PivotTable8"/>
  </pivotTables>
  <data>
    <olap pivotCacheId="1356341817">
      <levels count="2">
        <level uniqueName="[dimDate].[MonthName].[(All)]" sourceCaption="(All)" count="0"/>
        <level uniqueName="[dimDate].[MonthName].[MonthName]" sourceCaption="MonthName" count="12">
          <ranges>
            <range startItem="0">
              <i n="[dimDate].[MonthName].&amp;[April]" c="April"/>
              <i n="[dimDate].[MonthName].&amp;[August]" c="August"/>
              <i n="[dimDate].[MonthName].&amp;[December]" c="December"/>
              <i n="[dimDate].[MonthName].&amp;[February]" c="February"/>
              <i n="[dimDate].[MonthName].&amp;[January]" c="January"/>
              <i n="[dimDate].[MonthName].&amp;[July]" c="July"/>
              <i n="[dimDate].[MonthName].&amp;[June]" c="June"/>
              <i n="[dimDate].[MonthName].&amp;[March]" c="March"/>
              <i n="[dimDate].[MonthName].&amp;[May]" c="May"/>
              <i n="[dimDate].[MonthName].&amp;[November]" c="November"/>
              <i n="[dimDate].[MonthName].&amp;[October]" c="October"/>
              <i n="[dimDate].[MonthName].&amp;[September]" c="September"/>
            </range>
          </ranges>
        </level>
      </levels>
      <selections count="1">
        <selection n="[dimDate].[Month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890BD0FF-2824-444E-AD52-1ADF952C81D2}" sourceName="[dimProducts].[ProductCategory]">
  <pivotTables>
    <pivotTable tabId="7" name="Inventory"/>
    <pivotTable tabId="11" name="ptKPI"/>
    <pivotTable tabId="7" name="Net Sales by Date"/>
    <pivotTable tabId="7" name="Net Sales by Product"/>
    <pivotTable tabId="7" name="Net Sales by Region"/>
    <pivotTable tabId="7" name="PivotTable1"/>
  </pivotTables>
  <data>
    <olap pivotCacheId="1356341817">
      <levels count="2">
        <level uniqueName="[dimProducts].[ProductCategory].[(All)]" sourceCaption="(All)" count="0"/>
        <level uniqueName="[dimProducts].[ProductCategory].[ProductCategory]" sourceCaption="ProductCategory" count="10" sortOrder="ascending">
          <ranges>
            <range startItem="0">
              <i n="[dimProducts].[ProductCategory].&amp;[Bakery]" c="Bakery"/>
              <i n="[dimProducts].[ProductCategory].&amp;[Beverages]" c="Beverages"/>
              <i n="[dimProducts].[ProductCategory].&amp;[Canned]" c="Canned"/>
              <i n="[dimProducts].[ProductCategory].&amp;[Cleaning]" c="Cleaning"/>
              <i n="[dimProducts].[ProductCategory].&amp;[Dairy]" c="Dairy"/>
              <i n="[dimProducts].[ProductCategory].&amp;[Frozen]" c="Frozen"/>
              <i n="[dimProducts].[ProductCategory].&amp;[Grocery]" c="Grocery"/>
              <i n="[dimProducts].[ProductCategory].&amp;[Household]" c="Household"/>
              <i n="[dimProducts].[ProductCategory].&amp;[Personal Care]" c="Personal Care"/>
              <i n="[dimProducts].[ProductCategory].&amp;[Snacks]" c="Snacks"/>
            </range>
          </ranges>
        </level>
      </levels>
      <selections count="1">
        <selection n="[dimProducts].[ProductCategory].[All]"/>
      </selections>
    </olap>
  </data>
  <extLst>
    <x:ext xmlns:x15="http://schemas.microsoft.com/office/spreadsheetml/2010/11/main" uri="{470722E0-AACD-4C17-9CDC-17EF765DBC7E}">
      <x15:slicerCacheHideItemsWithNoData count="1">
        <x15:slicerCacheOlapLevelName uniqueName="[dimProducts].[ProductCategory].[ProductCategory]"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Region" xr10:uid="{294764C6-B032-4692-AC99-F37C4ECC65DC}" sourceName="[dimCustomers].[CustomerRegion]">
  <pivotTables>
    <pivotTable tabId="7" name="Net Sales by Region"/>
    <pivotTable tabId="11" name="ptKPI"/>
    <pivotTable tabId="7" name="Inventory"/>
    <pivotTable tabId="7" name="Net Sales by Date"/>
    <pivotTable tabId="7" name="Net Sales by Product"/>
    <pivotTable tabId="7" name="PivotTable1"/>
  </pivotTables>
  <data>
    <olap pivotCacheId="1356341817">
      <levels count="2">
        <level uniqueName="[dimCustomers].[CustomerRegion].[(All)]" sourceCaption="(All)" count="0"/>
        <level uniqueName="[dimCustomers].[CustomerRegion].[CustomerRegion]" sourceCaption="CustomerRegion" count="8" sortOrder="ascending" crossFilter="none">
          <ranges>
            <range startItem="0">
              <i n="[dimCustomers].[CustomerRegion].&amp;[Absheron]" c="Absheron"/>
              <i n="[dimCustomers].[CustomerRegion].&amp;[Aran]" c="Aran"/>
              <i n="[dimCustomers].[CustomerRegion].&amp;[Ganja-Dashkasan]" c="Ganja-Dashkasan"/>
              <i n="[dimCustomers].[CustomerRegion].&amp;[Guba-Khachmaz]" c="Guba-Khachmaz"/>
              <i n="[dimCustomers].[CustomerRegion].&amp;[Karabakh-East Zangezur]" c="Karabakh-East Zangezur"/>
              <i n="[dimCustomers].[CustomerRegion].&amp;[Lankaran-Astara]" c="Lankaran-Astara"/>
              <i n="[dimCustomers].[CustomerRegion].&amp;[Nakhchivan]" c="Nakhchivan"/>
              <i n="[dimCustomers].[CustomerRegion].&amp;[Shaki-Zagatala]" c="Shaki-Zagatala"/>
            </range>
          </ranges>
        </level>
      </levels>
      <selections count="1">
        <selection n="[dimCustomers].[Customer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2472DB20-72DB-4326-A626-0DAFDA370AC0}" cache="Slicer_Salesperson" caption="Salesperson" level="1" style="Slicer Style 1 2 4 2 2" lockedPosition="1" rowHeight="241300"/>
  <slicer name="ProductCategory" xr10:uid="{9FF2D7FF-B26D-40D3-9C3E-83815F4E8029}" cache="Slicer_ProductCategory" caption="ProductCategory" level="1" style="Slicer Style 1 2 4 2 2" lockedPosition="1" rowHeight="241300"/>
  <slicer name="CustomerRegion" xr10:uid="{AD76C4F4-2052-46E7-8FCB-B3B7A971C74F}" cache="Slicer_CustomerRegion" caption="CustomerRegion" columnCount="8" showCaption="0" level="1" style="Slicer Style 1 2 4 2 2" lockedPosition="1"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Name 1" xr10:uid="{54A20D29-57AC-4B18-A0B8-55C62026A267}" cache="Slicer_MonthName" caption="MonthName" columnCount="12" showCaption="0" level="1" style="Slicer Style 1 2 4"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495C7BC-E7D3-4E4A-B582-FB5BC00B6471}" name="tblRiskInventory" displayName="tblRiskInventory" ref="B7:H9" tableType="queryTable" totalsRowShown="0" headerRowDxfId="20" dataDxfId="19" tableBorderDxfId="18">
  <tableColumns count="7">
    <tableColumn id="1" xr3:uid="{10FB3431-66D9-4DFB-A77E-DAB866F0D65A}" uniqueName="1" name="ProductCategory" queryTableFieldId="1" dataDxfId="17"/>
    <tableColumn id="2" xr3:uid="{72298750-4F5C-47D9-9A58-44B47CF2D2A6}" uniqueName="2" name="ProductName" queryTableFieldId="2" dataDxfId="16"/>
    <tableColumn id="3" xr3:uid="{C41BC9C3-584D-46E7-BFF1-345AE6358B63}" uniqueName="3" name="ReorderLevel" queryTableFieldId="3" dataDxfId="15"/>
    <tableColumn id="4" xr3:uid="{8FF6EA02-CE13-4C38-A015-A9FE23F0438B}" uniqueName="4" name="CurrentStockQty" queryTableFieldId="4" dataDxfId="14"/>
    <tableColumn id="5" xr3:uid="{A86A20FC-BBE3-4424-A11E-69C7E471F5DE}" uniqueName="5" name="VarianceVsReorder" queryTableFieldId="5" dataDxfId="13"/>
    <tableColumn id="6" xr3:uid="{1E7409B9-D4B5-4F27-932B-2F4112DFE4B1}" uniqueName="6" name="CurrentStockValue" queryTableFieldId="6" dataDxfId="12"/>
    <tableColumn id="7" xr3:uid="{3FE17C99-8A06-4DF5-9B95-B3479BBDDEF9}" uniqueName="7" name="Statu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roducts" displayName="tblProducts" ref="A1:H221">
  <autoFilter ref="A1:H221" xr:uid="{00000000-0009-0000-0100-000001000000}"/>
  <tableColumns count="8">
    <tableColumn id="1" xr3:uid="{00000000-0010-0000-0000-000001000000}" name="ProductID"/>
    <tableColumn id="2" xr3:uid="{00000000-0010-0000-0000-000002000000}" name="ProductName"/>
    <tableColumn id="3" xr3:uid="{00000000-0010-0000-0000-000003000000}" name="Category"/>
    <tableColumn id="4" xr3:uid="{00000000-0010-0000-0000-000004000000}" name="Brand"/>
    <tableColumn id="5" xr3:uid="{00000000-0010-0000-0000-000005000000}" name="Unit"/>
    <tableColumn id="6" xr3:uid="{00000000-0010-0000-0000-000006000000}" name="UnitPrice"/>
    <tableColumn id="7" xr3:uid="{00000000-0010-0000-0000-000007000000}" name="CostPrice"/>
    <tableColumn id="8" xr3:uid="{00000000-0010-0000-0000-000008000000}" name="ReorderLeve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ustomers" displayName="tblCustomers" ref="A1:G751">
  <autoFilter ref="A1:G751" xr:uid="{00000000-0009-0000-0100-000002000000}"/>
  <tableColumns count="7">
    <tableColumn id="1" xr3:uid="{00000000-0010-0000-0100-000001000000}" name="CustomerID"/>
    <tableColumn id="2" xr3:uid="{00000000-0010-0000-0100-000002000000}" name="CustomerName"/>
    <tableColumn id="3" xr3:uid="{00000000-0010-0000-0100-000003000000}" name="Region"/>
    <tableColumn id="4" xr3:uid="{00000000-0010-0000-0100-000004000000}" name="City"/>
    <tableColumn id="5" xr3:uid="{00000000-0010-0000-0100-000005000000}" name="Segment"/>
    <tableColumn id="8" xr3:uid="{9D4C36C1-C394-453C-A84A-D1096F84DA34}" name="Phone"/>
    <tableColumn id="7" xr3:uid="{00000000-0010-0000-0100-000007000000}" name="Emai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Sales" displayName="tblSales" ref="A1:K4501">
  <autoFilter ref="A1:K4501" xr:uid="{00000000-000C-0000-FFFF-FFFF02000000}"/>
  <tableColumns count="11">
    <tableColumn id="1" xr3:uid="{00000000-0010-0000-0200-000001000000}" name="SaleID"/>
    <tableColumn id="2" xr3:uid="{00000000-0010-0000-0200-000002000000}" name="Date"/>
    <tableColumn id="3" xr3:uid="{00000000-0010-0000-0200-000003000000}" name="CustomerID"/>
    <tableColumn id="4" xr3:uid="{00000000-0010-0000-0200-000004000000}" name="ProductID"/>
    <tableColumn id="5" xr3:uid="{00000000-0010-0000-0200-000005000000}" name="Quantity"/>
    <tableColumn id="6" xr3:uid="{00000000-0010-0000-0200-000006000000}" name="UnitPrice"/>
    <tableColumn id="7" xr3:uid="{00000000-0010-0000-0200-000007000000}" name="Discount"/>
    <tableColumn id="8" xr3:uid="{00000000-0010-0000-0200-000008000000}" name="TotalAmount"/>
    <tableColumn id="9" xr3:uid="{00000000-0010-0000-0200-000009000000}" name="Salesperson"/>
    <tableColumn id="10" xr3:uid="{00000000-0010-0000-0200-00000A000000}" name="ProductCategory"/>
    <tableColumn id="11" xr3:uid="{00000000-0010-0000-0200-00000B000000}" name="CustomerReg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Inventory" displayName="tblInventory" ref="A1:G3201">
  <autoFilter ref="A1:G3201" xr:uid="{00000000-0009-0000-0100-000004000000}"/>
  <tableColumns count="7">
    <tableColumn id="1" xr3:uid="{00000000-0010-0000-0300-000001000000}" name="MovementID"/>
    <tableColumn id="2" xr3:uid="{00000000-0010-0000-0300-000002000000}" name="Date"/>
    <tableColumn id="3" xr3:uid="{00000000-0010-0000-0300-000003000000}" name="ProductID"/>
    <tableColumn id="4" xr3:uid="{00000000-0010-0000-0300-000004000000}" name="MovementType (IN/OUT)"/>
    <tableColumn id="5" xr3:uid="{00000000-0010-0000-0300-000005000000}" name="Quantity"/>
    <tableColumn id="6" xr3:uid="{00000000-0010-0000-0300-000006000000}" name="Warehouse"/>
    <tableColumn id="7" xr3:uid="{00000000-0010-0000-0300-000007000000}" name="Suppli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mCalendar" displayName="dimCalendar" ref="A1:G366">
  <autoFilter ref="A1:G366" xr:uid="{00000000-0009-0000-0100-000005000000}"/>
  <tableColumns count="7">
    <tableColumn id="1" xr3:uid="{00000000-0010-0000-0400-000001000000}" name="Date" dataDxfId="10"/>
    <tableColumn id="2" xr3:uid="{00000000-0010-0000-0400-000002000000}" name="Year"/>
    <tableColumn id="3" xr3:uid="{00000000-0010-0000-0400-000003000000}" name="Month"/>
    <tableColumn id="4" xr3:uid="{00000000-0010-0000-0400-000004000000}" name="MonthName"/>
    <tableColumn id="5" xr3:uid="{00000000-0010-0000-0400-000005000000}" name="Quarter">
      <calculatedColumnFormula>ROUNDUP(MONTH(A2)/3,0)</calculatedColumnFormula>
    </tableColumn>
    <tableColumn id="6" xr3:uid="{00000000-0010-0000-0400-000006000000}" name="Weekday"/>
    <tableColumn id="7" xr3:uid="{00000000-0010-0000-0400-000007000000}" name="WeekdayNam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B989F2B-557C-448D-9F99-D7629DDF8FFD}" name="Table17" displayName="Table17" ref="E24:F29" totalsRowShown="0">
  <autoFilter ref="E24:F29" xr:uid="{AB989F2B-557C-448D-9F99-D7629DDF8FFD}"/>
  <tableColumns count="2">
    <tableColumn id="1" xr3:uid="{788FB33D-2B5B-4A50-8165-F75BC5748B81}" name="Step"/>
    <tableColumn id="2" xr3:uid="{C94B7858-F9F7-4792-A987-855FF41F2F61}"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a:spPr>
      <a:bodyPr vertOverflow="clip" horzOverflow="clip" rtlCol="0" anchor="ctr"/>
      <a:lstStyle>
        <a:defPPr marL="0" indent="0" algn="l">
          <a:defRPr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defRPr>
        </a:defPPr>
      </a:lstStyle>
      <a:style>
        <a:lnRef idx="1">
          <a:schemeClr val="accent2"/>
        </a:lnRef>
        <a:fillRef idx="2">
          <a:schemeClr val="accent2"/>
        </a:fillRef>
        <a:effectRef idx="1">
          <a:schemeClr val="accent2"/>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7.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6.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2FF2A-699B-4A6B-B0FB-562813D37358}">
  <sheetPr codeName="Sheet9">
    <pageSetUpPr fitToPage="1"/>
  </sheetPr>
  <dimension ref="B1:AC7"/>
  <sheetViews>
    <sheetView showGridLines="0" showRowColHeaders="0" tabSelected="1" zoomScale="70" zoomScaleNormal="70" workbookViewId="0">
      <selection activeCell="AC46" sqref="AC46"/>
    </sheetView>
  </sheetViews>
  <sheetFormatPr defaultRowHeight="15" x14ac:dyDescent="0.25"/>
  <cols>
    <col min="1" max="1" width="3.140625" style="58" customWidth="1"/>
    <col min="2" max="16384" width="9.140625" style="58"/>
  </cols>
  <sheetData>
    <row r="1" spans="2:29" ht="25.5" customHeight="1" x14ac:dyDescent="0.3">
      <c r="X1" s="61" t="s">
        <v>11362</v>
      </c>
      <c r="Y1" s="61"/>
      <c r="Z1" s="61"/>
      <c r="AA1" s="62">
        <f ca="1">TODAY()</f>
        <v>46134</v>
      </c>
      <c r="AB1" s="62"/>
      <c r="AC1" s="62"/>
    </row>
    <row r="2" spans="2:29" x14ac:dyDescent="0.25">
      <c r="B2" s="59"/>
      <c r="C2" s="59"/>
      <c r="D2" s="59"/>
      <c r="E2" s="59"/>
      <c r="F2" s="59"/>
      <c r="G2" s="59"/>
      <c r="H2" s="59"/>
      <c r="I2" s="59"/>
      <c r="J2" s="59"/>
      <c r="K2" s="59"/>
      <c r="L2" s="59"/>
      <c r="M2" s="59"/>
      <c r="N2" s="59"/>
      <c r="O2" s="59"/>
      <c r="P2" s="59"/>
      <c r="Q2" s="59"/>
      <c r="R2" s="59"/>
      <c r="S2" s="59"/>
      <c r="T2" s="59"/>
      <c r="U2" s="59"/>
    </row>
    <row r="3" spans="2:29" x14ac:dyDescent="0.25">
      <c r="B3" s="59"/>
      <c r="C3" s="59"/>
      <c r="D3" s="59"/>
      <c r="E3" s="59"/>
      <c r="F3" s="59"/>
      <c r="G3" s="59"/>
      <c r="H3" s="59"/>
      <c r="I3" s="59"/>
      <c r="J3" s="59"/>
      <c r="K3" s="59"/>
      <c r="L3" s="59"/>
      <c r="M3" s="59"/>
      <c r="N3" s="59"/>
      <c r="O3" s="59"/>
      <c r="P3" s="59"/>
      <c r="Q3" s="59"/>
      <c r="R3" s="59"/>
      <c r="S3" s="59"/>
      <c r="T3" s="59"/>
      <c r="U3" s="59"/>
    </row>
    <row r="4" spans="2:29" x14ac:dyDescent="0.25">
      <c r="B4" s="59"/>
      <c r="C4" s="59"/>
      <c r="D4" s="59"/>
      <c r="E4" s="59"/>
      <c r="F4" s="59"/>
      <c r="G4" s="59"/>
      <c r="H4" s="59"/>
      <c r="I4" s="59"/>
      <c r="J4" s="59"/>
      <c r="K4" s="59"/>
      <c r="L4" s="59"/>
      <c r="M4" s="59"/>
      <c r="N4" s="59"/>
      <c r="O4" s="59"/>
      <c r="P4" s="59"/>
      <c r="Q4" s="59"/>
      <c r="R4" s="59"/>
      <c r="S4" s="59"/>
      <c r="T4" s="59"/>
      <c r="U4" s="59"/>
    </row>
    <row r="5" spans="2:29" x14ac:dyDescent="0.25">
      <c r="B5" s="59"/>
      <c r="C5" s="59"/>
      <c r="D5" s="59"/>
      <c r="E5" s="59"/>
      <c r="F5" s="59"/>
      <c r="G5" s="59"/>
      <c r="H5" s="59"/>
      <c r="I5" s="59"/>
      <c r="J5" s="59"/>
      <c r="K5" s="59"/>
      <c r="L5" s="59"/>
      <c r="M5" s="59"/>
      <c r="N5" s="59"/>
      <c r="O5" s="59"/>
      <c r="P5" s="59"/>
      <c r="Q5" s="59"/>
      <c r="R5" s="59"/>
      <c r="S5" s="59"/>
      <c r="T5" s="59"/>
      <c r="U5" s="59"/>
    </row>
    <row r="6" spans="2:29" ht="10.5" customHeight="1" x14ac:dyDescent="0.25">
      <c r="B6" s="60"/>
      <c r="C6" s="60"/>
      <c r="D6" s="60"/>
      <c r="E6" s="60"/>
      <c r="F6" s="60"/>
      <c r="G6" s="60"/>
      <c r="H6" s="60"/>
      <c r="I6" s="60"/>
      <c r="J6" s="60"/>
      <c r="K6" s="60"/>
      <c r="L6" s="60"/>
      <c r="M6" s="60"/>
      <c r="N6" s="60"/>
      <c r="O6" s="60"/>
    </row>
    <row r="7" spans="2:29" x14ac:dyDescent="0.25">
      <c r="B7" s="60"/>
      <c r="C7" s="60"/>
      <c r="D7" s="60"/>
      <c r="E7" s="60"/>
      <c r="F7" s="60"/>
      <c r="G7" s="60"/>
      <c r="H7" s="60"/>
      <c r="I7" s="60"/>
      <c r="J7" s="60"/>
      <c r="K7" s="60"/>
      <c r="L7" s="60"/>
      <c r="M7" s="60"/>
      <c r="N7" s="60"/>
      <c r="O7" s="60"/>
    </row>
  </sheetData>
  <sheetProtection algorithmName="SHA-512" hashValue="rw9/sRt0zuiDgN/6iLTDXmL7R2RPfd1s2RTJBTfNFAKRluOoH0Bi4TzQOXQQ3qt7bNY/8xR3GHcJZOBgSpFeIw==" saltValue="uKukrIhx3VFa1wmej2p4Iw==" spinCount="100000" sheet="1" objects="1" selectLockedCells="1" selectUnlockedCells="1"/>
  <mergeCells count="4">
    <mergeCell ref="B2:U5"/>
    <mergeCell ref="B6:O7"/>
    <mergeCell ref="X1:Z1"/>
    <mergeCell ref="AA1:AC1"/>
  </mergeCells>
  <pageMargins left="0.7" right="0.7" top="0.75" bottom="0.75" header="0.3" footer="0.3"/>
  <pageSetup paperSize="9" scale="47"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7DBB1-2158-4370-B232-9E8B65C3CA41}">
  <sheetPr codeName="Sheet8">
    <pageSetUpPr fitToPage="1"/>
  </sheetPr>
  <dimension ref="A1:N44"/>
  <sheetViews>
    <sheetView showGridLines="0" showRowColHeaders="0" zoomScale="67" zoomScaleNormal="67" workbookViewId="0">
      <selection activeCell="AC46" sqref="AC46"/>
      <extLst>
        <ext xmlns:xlsdti="http://schemas.microsoft.com/office/spreadsheetml/2023/showDataTypeIcons" uri="{77bfe23e-c014-4d31-8a63-9c772dbf06b6}">
          <xlsdti:showDataTypeIcons visible="0"/>
        </ext>
      </extLst>
    </sheetView>
  </sheetViews>
  <sheetFormatPr defaultRowHeight="15" x14ac:dyDescent="0.25"/>
  <cols>
    <col min="1" max="1" width="3.7109375" style="31" customWidth="1"/>
    <col min="2" max="2" width="14.7109375" style="31" customWidth="1"/>
    <col min="3" max="3" width="9.28515625" style="31" bestFit="1" customWidth="1"/>
    <col min="4" max="7" width="14.7109375" style="31" customWidth="1"/>
    <col min="8" max="8" width="3.7109375" style="31" customWidth="1"/>
    <col min="9" max="14" width="14.7109375" style="31" customWidth="1"/>
    <col min="15" max="16384" width="9.140625" style="31"/>
  </cols>
  <sheetData>
    <row r="1" spans="1:14" s="11" customFormat="1" ht="18" customHeight="1" x14ac:dyDescent="0.3">
      <c r="A1" s="11" t="s">
        <v>11326</v>
      </c>
      <c r="I1" s="68">
        <f ca="1">TODAY()</f>
        <v>46134</v>
      </c>
      <c r="J1" s="68"/>
      <c r="K1" s="68"/>
      <c r="L1" s="68"/>
      <c r="M1" s="68"/>
      <c r="N1" s="68"/>
    </row>
    <row r="2" spans="1:14" s="11" customFormat="1" x14ac:dyDescent="0.25">
      <c r="B2" s="66" t="s">
        <v>11309</v>
      </c>
      <c r="C2" s="66"/>
      <c r="D2" s="66"/>
      <c r="E2" s="66"/>
      <c r="F2" s="66"/>
      <c r="G2" s="66"/>
      <c r="H2" s="66"/>
      <c r="I2" s="66"/>
      <c r="J2" s="66"/>
      <c r="K2" s="66"/>
      <c r="L2" s="66"/>
      <c r="M2" s="66"/>
      <c r="N2" s="66"/>
    </row>
    <row r="3" spans="1:14" s="11" customFormat="1" x14ac:dyDescent="0.25">
      <c r="B3" s="66"/>
      <c r="C3" s="66"/>
      <c r="D3" s="66"/>
      <c r="E3" s="66"/>
      <c r="F3" s="66"/>
      <c r="G3" s="66"/>
      <c r="H3" s="66"/>
      <c r="I3" s="66"/>
      <c r="J3" s="66"/>
      <c r="K3" s="66"/>
      <c r="L3" s="66"/>
      <c r="M3" s="66"/>
      <c r="N3" s="66"/>
    </row>
    <row r="4" spans="1:14" s="6" customFormat="1" ht="21" x14ac:dyDescent="0.35">
      <c r="B4" s="67" t="s">
        <v>11310</v>
      </c>
      <c r="C4" s="67"/>
      <c r="D4" s="67"/>
      <c r="E4" s="67"/>
      <c r="F4" s="67"/>
      <c r="G4" s="67"/>
      <c r="H4" s="7"/>
      <c r="I4" s="7"/>
      <c r="J4" s="7"/>
      <c r="K4" s="7"/>
      <c r="L4" s="7"/>
      <c r="M4" s="7"/>
      <c r="N4" s="7"/>
    </row>
    <row r="5" spans="1:14" ht="5.25" customHeight="1" x14ac:dyDescent="0.25">
      <c r="B5" s="32"/>
      <c r="C5" s="32"/>
      <c r="D5" s="32"/>
      <c r="E5" s="32"/>
      <c r="F5" s="32"/>
      <c r="G5" s="32"/>
      <c r="H5" s="32"/>
      <c r="I5" s="32"/>
      <c r="J5" s="32"/>
      <c r="K5" s="32"/>
      <c r="L5" s="32"/>
      <c r="M5" s="32"/>
      <c r="N5" s="32"/>
    </row>
    <row r="6" spans="1:14" ht="7.5" customHeight="1" x14ac:dyDescent="0.25"/>
    <row r="7" spans="1:14" s="33" customFormat="1" ht="22.5" customHeight="1" x14ac:dyDescent="0.25">
      <c r="B7" s="63"/>
      <c r="C7" s="63"/>
      <c r="D7" s="63"/>
      <c r="E7" s="63"/>
      <c r="F7" s="63"/>
      <c r="G7" s="63"/>
      <c r="H7" s="34"/>
      <c r="I7" s="63"/>
      <c r="J7" s="63"/>
      <c r="K7" s="63"/>
      <c r="L7" s="63"/>
      <c r="M7" s="63"/>
      <c r="N7" s="63"/>
    </row>
    <row r="8" spans="1:14" ht="15" customHeight="1" x14ac:dyDescent="0.25">
      <c r="B8" s="64"/>
      <c r="C8" s="64"/>
      <c r="D8" s="64"/>
      <c r="E8" s="64"/>
      <c r="F8" s="65"/>
      <c r="G8" s="65"/>
      <c r="H8" s="34"/>
      <c r="I8" s="63"/>
      <c r="J8" s="63"/>
      <c r="K8" s="63"/>
      <c r="L8" s="63"/>
      <c r="M8" s="69"/>
      <c r="N8" s="69"/>
    </row>
    <row r="9" spans="1:14" ht="15" customHeight="1" x14ac:dyDescent="0.25">
      <c r="B9" s="64"/>
      <c r="C9" s="64"/>
      <c r="D9" s="64"/>
      <c r="E9" s="64"/>
      <c r="F9" s="65"/>
      <c r="G9" s="65"/>
      <c r="H9" s="34"/>
      <c r="I9" s="63"/>
      <c r="J9" s="63"/>
      <c r="K9" s="63"/>
      <c r="L9" s="63"/>
      <c r="M9" s="69"/>
      <c r="N9" s="69"/>
    </row>
    <row r="10" spans="1:14" ht="15.75" x14ac:dyDescent="0.25">
      <c r="B10" s="34"/>
      <c r="C10" s="34"/>
      <c r="D10" s="34"/>
      <c r="E10" s="34"/>
      <c r="F10" s="34"/>
      <c r="G10" s="34"/>
      <c r="H10" s="34"/>
      <c r="I10" s="34"/>
      <c r="J10" s="34"/>
      <c r="K10" s="34"/>
      <c r="L10" s="34"/>
      <c r="M10" s="34"/>
      <c r="N10" s="34"/>
    </row>
    <row r="11" spans="1:14" s="33" customFormat="1" ht="22.5" customHeight="1" x14ac:dyDescent="0.25">
      <c r="B11" s="63"/>
      <c r="C11" s="63"/>
      <c r="D11" s="63"/>
      <c r="E11" s="63"/>
      <c r="F11" s="63"/>
      <c r="G11" s="63"/>
      <c r="H11" s="34"/>
      <c r="I11" s="63"/>
      <c r="J11" s="63"/>
      <c r="K11" s="63"/>
      <c r="L11" s="63"/>
      <c r="M11" s="63"/>
      <c r="N11" s="63"/>
    </row>
    <row r="12" spans="1:14" ht="15" customHeight="1" x14ac:dyDescent="0.25">
      <c r="B12" s="64"/>
      <c r="C12" s="64"/>
      <c r="D12" s="63"/>
      <c r="E12" s="63"/>
      <c r="F12" s="63"/>
      <c r="G12" s="63"/>
      <c r="H12" s="34"/>
      <c r="I12" s="64"/>
      <c r="J12" s="64"/>
      <c r="K12" s="64"/>
      <c r="L12" s="64"/>
      <c r="M12" s="65"/>
      <c r="N12" s="65"/>
    </row>
    <row r="13" spans="1:14" ht="15" customHeight="1" x14ac:dyDescent="0.25">
      <c r="B13" s="64"/>
      <c r="C13" s="64"/>
      <c r="D13" s="63"/>
      <c r="E13" s="63"/>
      <c r="F13" s="63"/>
      <c r="G13" s="63"/>
      <c r="H13" s="34"/>
      <c r="I13" s="64"/>
      <c r="J13" s="64"/>
      <c r="K13" s="64"/>
      <c r="L13" s="64"/>
      <c r="M13" s="65"/>
      <c r="N13" s="65"/>
    </row>
    <row r="18" ht="16.5" customHeight="1" x14ac:dyDescent="0.25"/>
    <row r="19" ht="16.5" customHeight="1" x14ac:dyDescent="0.25"/>
    <row r="20" ht="16.5" customHeight="1" x14ac:dyDescent="0.25"/>
    <row r="21" ht="16.5" customHeight="1" x14ac:dyDescent="0.25"/>
    <row r="22" ht="16.5" customHeight="1" x14ac:dyDescent="0.25"/>
    <row r="23" ht="16.5" customHeight="1" x14ac:dyDescent="0.25"/>
    <row r="24" ht="16.5" customHeight="1" x14ac:dyDescent="0.25"/>
    <row r="25" ht="16.5" customHeight="1" x14ac:dyDescent="0.25"/>
    <row r="26" ht="16.5" customHeight="1" x14ac:dyDescent="0.25"/>
    <row r="27" ht="16.5" customHeight="1" x14ac:dyDescent="0.25"/>
    <row r="28" ht="16.5" customHeight="1" x14ac:dyDescent="0.25"/>
    <row r="29" ht="16.5" customHeight="1" x14ac:dyDescent="0.25"/>
    <row r="30" ht="16.5" customHeight="1" x14ac:dyDescent="0.25"/>
    <row r="31" ht="16.5" customHeight="1" x14ac:dyDescent="0.25"/>
    <row r="32" ht="16.5" customHeight="1" x14ac:dyDescent="0.25"/>
    <row r="33" ht="16.5" customHeight="1" x14ac:dyDescent="0.25"/>
    <row r="34" ht="16.5" customHeight="1" x14ac:dyDescent="0.25"/>
    <row r="35" ht="16.5" customHeight="1" x14ac:dyDescent="0.25"/>
    <row r="36" ht="16.5" customHeight="1" x14ac:dyDescent="0.25"/>
    <row r="37" ht="16.5" customHeight="1" x14ac:dyDescent="0.25"/>
    <row r="38" ht="16.5" customHeight="1" x14ac:dyDescent="0.25"/>
    <row r="39" ht="16.5" customHeight="1" x14ac:dyDescent="0.25"/>
    <row r="40" ht="16.5" customHeight="1" x14ac:dyDescent="0.25"/>
    <row r="41" ht="16.5" customHeight="1" x14ac:dyDescent="0.25"/>
    <row r="42" ht="16.5" customHeight="1" x14ac:dyDescent="0.25"/>
    <row r="43" ht="16.5" customHeight="1" x14ac:dyDescent="0.25"/>
    <row r="44" ht="16.5" customHeight="1" x14ac:dyDescent="0.25"/>
  </sheetData>
  <sheetProtection algorithmName="SHA-512" hashValue="2dwb74HG/jIPNYW4l79Fo/w7m/9W32gkXTxYBJwdGejPakzM2UbPYBBg8RY9ysSyhFrpDgUWKEpBKQ8hpInUsA==" saltValue="A3dFyHyWZtPUB2AOtnZU/Q==" spinCount="100000" sheet="1" objects="1" selectLockedCells="1" selectUnlockedCells="1"/>
  <mergeCells count="27">
    <mergeCell ref="B2:N3"/>
    <mergeCell ref="B4:G4"/>
    <mergeCell ref="I1:N1"/>
    <mergeCell ref="B8:C9"/>
    <mergeCell ref="B7:C7"/>
    <mergeCell ref="D8:E9"/>
    <mergeCell ref="D7:E7"/>
    <mergeCell ref="F7:G7"/>
    <mergeCell ref="F8:G9"/>
    <mergeCell ref="I7:J7"/>
    <mergeCell ref="I8:J9"/>
    <mergeCell ref="K7:L7"/>
    <mergeCell ref="K8:L9"/>
    <mergeCell ref="M7:N7"/>
    <mergeCell ref="M8:N9"/>
    <mergeCell ref="B11:C11"/>
    <mergeCell ref="B12:C13"/>
    <mergeCell ref="D11:E11"/>
    <mergeCell ref="D12:E13"/>
    <mergeCell ref="F11:G11"/>
    <mergeCell ref="F12:G13"/>
    <mergeCell ref="I11:J11"/>
    <mergeCell ref="I12:J13"/>
    <mergeCell ref="K11:L11"/>
    <mergeCell ref="K12:L13"/>
    <mergeCell ref="M11:N11"/>
    <mergeCell ref="M12:N13"/>
  </mergeCells>
  <pageMargins left="0.7" right="0.7" top="0.75" bottom="0.75" header="0.3" footer="0.3"/>
  <pageSetup paperSize="9" scale="48" orientation="landscape"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1B4F8-5955-4C83-B97E-EB94AF76A6D0}">
  <sheetPr codeName="Sheet10">
    <pageSetUpPr fitToPage="1"/>
  </sheetPr>
  <dimension ref="A1:R36"/>
  <sheetViews>
    <sheetView showGridLines="0" showRowColHeaders="0" zoomScale="78" zoomScaleNormal="78" workbookViewId="0">
      <selection activeCell="AC46" sqref="AC46"/>
    </sheetView>
  </sheetViews>
  <sheetFormatPr defaultRowHeight="15" x14ac:dyDescent="0.25"/>
  <cols>
    <col min="1" max="1" width="3.7109375" style="31" customWidth="1"/>
    <col min="2" max="2" width="14.7109375" style="31" customWidth="1"/>
    <col min="3" max="3" width="9.28515625" style="31" customWidth="1"/>
    <col min="4" max="7" width="14.7109375" style="31" customWidth="1"/>
    <col min="8" max="8" width="3.7109375" style="31" customWidth="1"/>
    <col min="9" max="14" width="14.7109375" style="31" customWidth="1"/>
    <col min="15" max="16384" width="9.140625" style="31"/>
  </cols>
  <sheetData>
    <row r="1" spans="1:14" s="11" customFormat="1" ht="18" customHeight="1" x14ac:dyDescent="0.3">
      <c r="A1" s="11" t="s">
        <v>11326</v>
      </c>
      <c r="I1" s="68">
        <f ca="1">TODAY()</f>
        <v>46134</v>
      </c>
      <c r="J1" s="68"/>
      <c r="K1" s="68"/>
      <c r="L1" s="68"/>
      <c r="M1" s="68"/>
      <c r="N1" s="68"/>
    </row>
    <row r="2" spans="1:14" s="11" customFormat="1" x14ac:dyDescent="0.25">
      <c r="B2" s="66" t="s">
        <v>11327</v>
      </c>
      <c r="C2" s="66"/>
      <c r="D2" s="66"/>
      <c r="E2" s="66"/>
      <c r="F2" s="66"/>
      <c r="G2" s="66"/>
      <c r="H2" s="66"/>
      <c r="I2" s="66"/>
      <c r="J2" s="66"/>
      <c r="K2" s="66"/>
      <c r="L2" s="66"/>
      <c r="M2" s="66"/>
      <c r="N2" s="66"/>
    </row>
    <row r="3" spans="1:14" s="11" customFormat="1" x14ac:dyDescent="0.25">
      <c r="B3" s="66"/>
      <c r="C3" s="66"/>
      <c r="D3" s="66"/>
      <c r="E3" s="66"/>
      <c r="F3" s="66"/>
      <c r="G3" s="66"/>
      <c r="H3" s="66"/>
      <c r="I3" s="66"/>
      <c r="J3" s="66"/>
      <c r="K3" s="66"/>
      <c r="L3" s="66"/>
      <c r="M3" s="66"/>
      <c r="N3" s="66"/>
    </row>
    <row r="4" spans="1:14" s="6" customFormat="1" ht="21" x14ac:dyDescent="0.35">
      <c r="B4" s="67" t="s">
        <v>11328</v>
      </c>
      <c r="C4" s="67"/>
      <c r="D4" s="67"/>
      <c r="E4" s="67"/>
      <c r="F4" s="67"/>
      <c r="G4" s="67"/>
      <c r="H4" s="7"/>
      <c r="I4" s="7"/>
      <c r="J4" s="7"/>
      <c r="K4" s="7"/>
      <c r="L4" s="7"/>
      <c r="M4" s="7"/>
      <c r="N4" s="7"/>
    </row>
    <row r="7" spans="1:14" x14ac:dyDescent="0.25">
      <c r="B7" s="70" t="str">
        <f>KPISheet!B10</f>
        <v>Current Stock Value</v>
      </c>
      <c r="C7" s="70"/>
      <c r="D7" s="70" t="str">
        <f>KPISheet!B16</f>
        <v>Current Stock Qty</v>
      </c>
      <c r="E7" s="70"/>
      <c r="F7" s="70" t="str">
        <f>KPISheet!B17</f>
        <v>Stock In Qty</v>
      </c>
      <c r="G7" s="70"/>
      <c r="H7" s="35"/>
      <c r="I7" s="70" t="str">
        <f>KPISheet!B18</f>
        <v>Stock Out Qty</v>
      </c>
      <c r="J7" s="70"/>
      <c r="K7" s="70" t="str">
        <f>KPISheet!B11</f>
        <v>Low Stock Products</v>
      </c>
      <c r="L7" s="70"/>
      <c r="M7" s="70" t="str">
        <f>KPISheet!B12</f>
        <v>Out of Stock Products</v>
      </c>
      <c r="N7" s="70"/>
    </row>
    <row r="8" spans="1:14" x14ac:dyDescent="0.25">
      <c r="B8" s="70"/>
      <c r="C8" s="70"/>
      <c r="D8" s="70"/>
      <c r="E8" s="70"/>
      <c r="F8" s="70"/>
      <c r="G8" s="70"/>
      <c r="H8" s="35"/>
      <c r="I8" s="70"/>
      <c r="J8" s="70"/>
      <c r="K8" s="70"/>
      <c r="L8" s="70"/>
      <c r="M8" s="70"/>
      <c r="N8" s="70"/>
    </row>
    <row r="9" spans="1:14" x14ac:dyDescent="0.25">
      <c r="B9" s="64">
        <f>GETPIVOTDATA("[Measures].[Current Stock Value]",KPISheet!$B$3)</f>
        <v>223953.50999999989</v>
      </c>
      <c r="C9" s="64"/>
      <c r="D9" s="63">
        <f>GETPIVOTDATA("[Measures].[Current Stock Qty]",KPISheet!$B$3)</f>
        <v>113418</v>
      </c>
      <c r="E9" s="63"/>
      <c r="F9" s="63">
        <f>GETPIVOTDATA("[Measures].[Stock In Qty]",KPISheet!$B$3)</f>
        <v>131303</v>
      </c>
      <c r="G9" s="63"/>
      <c r="I9" s="63">
        <f>GETPIVOTDATA("[Measures].[Stock Out Qty]",KPISheet!$B$3)</f>
        <v>17885</v>
      </c>
      <c r="J9" s="63"/>
      <c r="K9" s="63">
        <f>GETPIVOTDATA("[Measures].[Low Stock Products]",KPISheet!$B$3)</f>
        <v>1</v>
      </c>
      <c r="L9" s="63"/>
      <c r="M9" s="63">
        <f>GETPIVOTDATA("[Measures].[Out of Stock Products]",KPISheet!$B$3)</f>
        <v>1</v>
      </c>
      <c r="N9" s="63"/>
    </row>
    <row r="10" spans="1:14" x14ac:dyDescent="0.25">
      <c r="B10" s="64"/>
      <c r="C10" s="64"/>
      <c r="D10" s="63"/>
      <c r="E10" s="63"/>
      <c r="F10" s="63"/>
      <c r="G10" s="63"/>
      <c r="I10" s="63"/>
      <c r="J10" s="63"/>
      <c r="K10" s="63"/>
      <c r="L10" s="63"/>
      <c r="M10" s="63"/>
      <c r="N10" s="63"/>
    </row>
    <row r="29" spans="2:18" x14ac:dyDescent="0.25">
      <c r="B29" s="36" t="s">
        <v>2</v>
      </c>
      <c r="C29" s="36" t="s">
        <v>11322</v>
      </c>
      <c r="D29" s="36"/>
      <c r="E29" s="36" t="s">
        <v>11323</v>
      </c>
      <c r="F29" s="36" t="s">
        <v>11324</v>
      </c>
      <c r="G29" s="37" t="s">
        <v>11325</v>
      </c>
      <c r="H29" s="36" t="s">
        <v>11315</v>
      </c>
      <c r="I29" s="37"/>
      <c r="J29" s="36" t="s">
        <v>11319</v>
      </c>
    </row>
    <row r="30" spans="2:18" x14ac:dyDescent="0.25">
      <c r="B30" s="32" t="str" cm="1">
        <f t="array" ref="B30">IFERROR(INDEX(tblRiskInventory[ProductCategory],ROWS($B$29:B29)),"")</f>
        <v>Canned</v>
      </c>
      <c r="C30" s="32" t="str" cm="1">
        <f t="array" ref="C30">IFERROR(INDEX(tblRiskInventory[ProductName],ROWS($C$29:C29)),"")</f>
        <v>Chickpeas 500g</v>
      </c>
      <c r="D30" s="32"/>
      <c r="E30" s="38" cm="1">
        <f t="array" ref="E30">IFERROR(INDEX(tblRiskInventory[ReorderLevel],ROWS($E$29:E29)),"")</f>
        <v>38</v>
      </c>
      <c r="F30" s="38" cm="1">
        <f t="array" ref="F30">IFERROR(INDEX(tblRiskInventory[CurrentStockQty],ROWS($F$29:F29)),"")</f>
        <v>-53</v>
      </c>
      <c r="G30" s="39" cm="1">
        <f t="array" ref="G30">IFERROR(INDEX(tblRiskInventory[VarianceVsReorder],ROWS($G$29:G29)),"")</f>
        <v>-91</v>
      </c>
      <c r="H30" s="32"/>
      <c r="I30" s="39" cm="1">
        <f t="array" ref="I30">IFERROR(INDEX(tblRiskInventory[CurrentStockValue],ROWS($I$29:I29)),"")</f>
        <v>-126.14</v>
      </c>
      <c r="J30" s="32" t="str" cm="1">
        <f t="array" ref="J30">IFERROR(INDEX(tblRiskInventory[Status],ROWS($J$29:J29)),"")</f>
        <v>Out of Stock</v>
      </c>
      <c r="R30" s="33"/>
    </row>
    <row r="31" spans="2:18" x14ac:dyDescent="0.25">
      <c r="B31" s="32" t="str" cm="1">
        <f t="array" ref="B31">IFERROR(INDEX(tblRiskInventory[ProductCategory],ROWS($B$29:B30)),"")</f>
        <v>Frozen</v>
      </c>
      <c r="C31" s="32" t="str" cm="1">
        <f t="array" ref="C31">IFERROR(INDEX(tblRiskInventory[ProductName],ROWS($C$29:C30)),"")</f>
        <v>Frozen Pizza 350g</v>
      </c>
      <c r="D31" s="32"/>
      <c r="E31" s="38" cm="1">
        <f t="array" ref="E31">IFERROR(INDEX(tblRiskInventory[ReorderLevel],ROWS($E$29:E30)),"")</f>
        <v>27</v>
      </c>
      <c r="F31" s="38" cm="1">
        <f t="array" ref="F31">IFERROR(INDEX(tblRiskInventory[CurrentStockQty],ROWS($F$29:F30)),"")</f>
        <v>27</v>
      </c>
      <c r="G31" s="39" cm="1">
        <f t="array" ref="G31">IFERROR(INDEX(tblRiskInventory[VarianceVsReorder],ROWS($G$29:G30)),"")</f>
        <v>0</v>
      </c>
      <c r="H31" s="32"/>
      <c r="I31" s="39" cm="1">
        <f t="array" ref="I31">IFERROR(INDEX(tblRiskInventory[CurrentStockValue],ROWS($I$29:I30)),"")</f>
        <v>121.5</v>
      </c>
      <c r="J31" s="32" t="str" cm="1">
        <f t="array" ref="J31">IFERROR(INDEX(tblRiskInventory[Status],ROWS($J$29:J30)),"")</f>
        <v>Low Stock</v>
      </c>
      <c r="R31" s="33"/>
    </row>
    <row r="32" spans="2:18" x14ac:dyDescent="0.25">
      <c r="R32" s="33"/>
    </row>
    <row r="33" spans="18:18" x14ac:dyDescent="0.25">
      <c r="R33" s="33"/>
    </row>
    <row r="34" spans="18:18" x14ac:dyDescent="0.25">
      <c r="R34" s="33"/>
    </row>
    <row r="35" spans="18:18" x14ac:dyDescent="0.25">
      <c r="R35" s="33"/>
    </row>
    <row r="36" spans="18:18" x14ac:dyDescent="0.25">
      <c r="R36" s="33"/>
    </row>
  </sheetData>
  <sheetProtection algorithmName="SHA-512" hashValue="DxNjzX5AOgPRiq27RVbpadxVY2YER3tooRou48BBIQ8y1IiyVdBMokmB9fhCOxPtf3aF3WjCGfK/QxE8ptFvbg==" saltValue="pEB6cjAVXPd9fmuU4wti8g==" spinCount="100000" sheet="1" objects="1" selectLockedCells="1" selectUnlockedCells="1"/>
  <mergeCells count="15">
    <mergeCell ref="I1:N1"/>
    <mergeCell ref="B2:N3"/>
    <mergeCell ref="B4:G4"/>
    <mergeCell ref="B9:C10"/>
    <mergeCell ref="D9:E10"/>
    <mergeCell ref="F9:G10"/>
    <mergeCell ref="M9:N10"/>
    <mergeCell ref="K9:L10"/>
    <mergeCell ref="I9:J10"/>
    <mergeCell ref="M7:N8"/>
    <mergeCell ref="K7:L8"/>
    <mergeCell ref="I7:J8"/>
    <mergeCell ref="B7:C8"/>
    <mergeCell ref="D7:E8"/>
    <mergeCell ref="F7:G8"/>
  </mergeCells>
  <pageMargins left="0.7" right="0.7" top="0.75" bottom="0.75" header="0.3" footer="0.3"/>
  <pageSetup paperSize="9" scale="54" orientation="landscape" r:id="rId1"/>
  <ignoredErrors>
    <ignoredError sqref="B30:J31" unlockedFormula="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0DF9-C603-4FBC-BD6D-E33AC9A3E24A}">
  <sheetPr codeName="Sheet11">
    <pageSetUpPr fitToPage="1"/>
  </sheetPr>
  <dimension ref="A1:U32"/>
  <sheetViews>
    <sheetView showGridLines="0" showRowColHeaders="0" zoomScale="73" zoomScaleNormal="73" workbookViewId="0">
      <selection activeCell="AC46" sqref="AC46"/>
    </sheetView>
  </sheetViews>
  <sheetFormatPr defaultRowHeight="15" x14ac:dyDescent="0.25"/>
  <cols>
    <col min="1" max="17" width="9.140625" style="31"/>
    <col min="18" max="18" width="5" style="31" customWidth="1"/>
    <col min="19" max="20" width="11.85546875" style="31" bestFit="1" customWidth="1"/>
    <col min="21" max="21" width="15.42578125" style="31" bestFit="1" customWidth="1"/>
    <col min="22" max="16384" width="9.140625" style="31"/>
  </cols>
  <sheetData>
    <row r="1" spans="1:21" s="11" customFormat="1" ht="18" customHeight="1" x14ac:dyDescent="0.3">
      <c r="A1" s="11" t="s">
        <v>11326</v>
      </c>
      <c r="P1" s="68">
        <f ca="1">TODAY()</f>
        <v>46134</v>
      </c>
      <c r="Q1" s="68"/>
      <c r="R1" s="68"/>
      <c r="S1" s="68"/>
      <c r="T1" s="68"/>
      <c r="U1" s="68"/>
    </row>
    <row r="2" spans="1:21" s="11" customFormat="1" x14ac:dyDescent="0.25">
      <c r="B2" s="66" t="s">
        <v>11331</v>
      </c>
      <c r="C2" s="66"/>
      <c r="D2" s="66"/>
      <c r="E2" s="66"/>
      <c r="F2" s="66"/>
      <c r="G2" s="66"/>
      <c r="H2" s="66"/>
      <c r="I2" s="66"/>
      <c r="J2" s="66"/>
      <c r="K2" s="66"/>
      <c r="L2" s="66"/>
      <c r="M2" s="66"/>
      <c r="N2" s="66"/>
    </row>
    <row r="3" spans="1:21" s="11" customFormat="1" x14ac:dyDescent="0.25">
      <c r="B3" s="66"/>
      <c r="C3" s="66"/>
      <c r="D3" s="66"/>
      <c r="E3" s="66"/>
      <c r="F3" s="66"/>
      <c r="G3" s="66"/>
      <c r="H3" s="66"/>
      <c r="I3" s="66"/>
      <c r="J3" s="66"/>
      <c r="K3" s="66"/>
      <c r="L3" s="66"/>
      <c r="M3" s="66"/>
      <c r="N3" s="66"/>
    </row>
    <row r="4" spans="1:21" s="6" customFormat="1" ht="21" x14ac:dyDescent="0.35">
      <c r="B4" s="71" t="s">
        <v>11361</v>
      </c>
      <c r="C4" s="71"/>
      <c r="D4" s="71"/>
      <c r="E4" s="71"/>
      <c r="F4" s="71"/>
      <c r="G4" s="71"/>
      <c r="H4" s="71"/>
      <c r="I4" s="71"/>
      <c r="J4" s="71"/>
      <c r="K4" s="7"/>
      <c r="L4" s="7"/>
      <c r="M4" s="7"/>
      <c r="N4" s="7"/>
    </row>
    <row r="12" spans="1:21" x14ac:dyDescent="0.25">
      <c r="S12" s="40" t="s">
        <v>2</v>
      </c>
      <c r="T12" s="40" t="s">
        <v>11360</v>
      </c>
      <c r="U12" s="40" t="s">
        <v>11300</v>
      </c>
    </row>
    <row r="13" spans="1:21" x14ac:dyDescent="0.25">
      <c r="S13" s="41" t="str">
        <f>Pivot_Source!L16</f>
        <v>Beverages</v>
      </c>
      <c r="T13" s="42">
        <f>Pivot_Source!M16</f>
        <v>13216.738200000054</v>
      </c>
      <c r="U13" s="43">
        <f>Pivot_Source!N16</f>
        <v>0.40974030370216924</v>
      </c>
    </row>
    <row r="14" spans="1:21" x14ac:dyDescent="0.25">
      <c r="S14" s="31" t="str">
        <f>Pivot_Source!L17</f>
        <v>Snacks</v>
      </c>
      <c r="T14" s="44">
        <f>Pivot_Source!M17</f>
        <v>8469.8914999999688</v>
      </c>
      <c r="U14" s="43">
        <f>Pivot_Source!N17</f>
        <v>0.42026647667269029</v>
      </c>
    </row>
    <row r="15" spans="1:21" x14ac:dyDescent="0.25">
      <c r="S15" s="31" t="str">
        <f>Pivot_Source!L18</f>
        <v>Grocery</v>
      </c>
      <c r="T15" s="44">
        <f>Pivot_Source!M18</f>
        <v>5921.1300999999839</v>
      </c>
      <c r="U15" s="43">
        <f>Pivot_Source!N18</f>
        <v>0.29265352830954822</v>
      </c>
    </row>
    <row r="16" spans="1:21" x14ac:dyDescent="0.25">
      <c r="S16" s="31" t="str">
        <f>Pivot_Source!L19</f>
        <v>Bakery</v>
      </c>
      <c r="T16" s="44">
        <f>Pivot_Source!M19</f>
        <v>5486.6339000000071</v>
      </c>
      <c r="U16" s="43">
        <f>Pivot_Source!N19</f>
        <v>0.4149551385564284</v>
      </c>
    </row>
    <row r="17" spans="19:21" x14ac:dyDescent="0.25">
      <c r="S17" s="31" t="str">
        <f>Pivot_Source!L20</f>
        <v>Dairy</v>
      </c>
      <c r="T17" s="44">
        <f>Pivot_Source!M20</f>
        <v>5043.8794999999882</v>
      </c>
      <c r="U17" s="43">
        <f>Pivot_Source!N20</f>
        <v>0.33454843289598285</v>
      </c>
    </row>
    <row r="18" spans="19:21" x14ac:dyDescent="0.25">
      <c r="S18" s="31" t="str">
        <f>Pivot_Source!L21</f>
        <v>Grand Total</v>
      </c>
      <c r="T18" s="44">
        <f>Pivot_Source!M21</f>
        <v>38138.273199999981</v>
      </c>
      <c r="U18" s="43">
        <f>Pivot_Source!N21</f>
        <v>0.37782560518445041</v>
      </c>
    </row>
    <row r="19" spans="19:21" x14ac:dyDescent="0.25">
      <c r="S19" s="31">
        <f>Pivot_Source!L22</f>
        <v>0</v>
      </c>
      <c r="T19" s="31">
        <f>Pivot_Source!M22</f>
        <v>0</v>
      </c>
      <c r="U19" s="31">
        <f>Pivot_Source!N22</f>
        <v>0</v>
      </c>
    </row>
    <row r="26" spans="19:21" x14ac:dyDescent="0.25">
      <c r="S26" s="40" t="s">
        <v>2</v>
      </c>
      <c r="T26" s="40" t="s">
        <v>11360</v>
      </c>
      <c r="U26" s="40" t="s">
        <v>11300</v>
      </c>
    </row>
    <row r="27" spans="19:21" x14ac:dyDescent="0.25">
      <c r="S27" s="41" t="str">
        <f>Pivot_Source!P16</f>
        <v>Grocery</v>
      </c>
      <c r="T27" s="44">
        <f>Pivot_Source!Q16</f>
        <v>5921.1300999999839</v>
      </c>
      <c r="U27" s="43">
        <f>Pivot_Source!R16</f>
        <v>0.29265352830954822</v>
      </c>
    </row>
    <row r="28" spans="19:21" x14ac:dyDescent="0.25">
      <c r="S28" s="31" t="str">
        <f>Pivot_Source!P17</f>
        <v>Dairy</v>
      </c>
      <c r="T28" s="44">
        <f>Pivot_Source!Q17</f>
        <v>5043.8794999999882</v>
      </c>
      <c r="U28" s="43">
        <f>Pivot_Source!R17</f>
        <v>0.33454843289598285</v>
      </c>
    </row>
    <row r="29" spans="19:21" x14ac:dyDescent="0.25">
      <c r="S29" s="31" t="str">
        <f>Pivot_Source!P18</f>
        <v>Beverages</v>
      </c>
      <c r="T29" s="44">
        <f>Pivot_Source!Q18</f>
        <v>13216.738200000054</v>
      </c>
      <c r="U29" s="43">
        <f>Pivot_Source!R18</f>
        <v>0.40974030370216924</v>
      </c>
    </row>
    <row r="30" spans="19:21" x14ac:dyDescent="0.25">
      <c r="S30" s="31" t="str">
        <f>Pivot_Source!P19</f>
        <v>Bakery</v>
      </c>
      <c r="T30" s="44">
        <f>Pivot_Source!Q19</f>
        <v>5486.6339000000071</v>
      </c>
      <c r="U30" s="43">
        <f>Pivot_Source!R19</f>
        <v>0.4149551385564284</v>
      </c>
    </row>
    <row r="31" spans="19:21" x14ac:dyDescent="0.25">
      <c r="S31" s="31" t="str">
        <f>Pivot_Source!P20</f>
        <v>Snacks</v>
      </c>
      <c r="T31" s="44">
        <f>Pivot_Source!Q20</f>
        <v>8469.8914999999688</v>
      </c>
      <c r="U31" s="43">
        <f>Pivot_Source!R20</f>
        <v>0.42026647667269029</v>
      </c>
    </row>
    <row r="32" spans="19:21" x14ac:dyDescent="0.25">
      <c r="S32" s="31" t="str">
        <f>Pivot_Source!P21</f>
        <v>Grand Total</v>
      </c>
      <c r="T32" s="44">
        <f>Pivot_Source!Q21</f>
        <v>38138.273199999981</v>
      </c>
      <c r="U32" s="43">
        <f>Pivot_Source!R21</f>
        <v>0.37782560518445041</v>
      </c>
    </row>
  </sheetData>
  <sheetProtection algorithmName="SHA-512" hashValue="fNrQ+oh8q7rCJ9RFLOF/JN/Rs3+5gQHRR4omLag6EmerJ+kNLk6LhUfwn0mJNO83+/6sow/w8254WUJ+iPB8VQ==" saltValue="G0eKTkwMBDygUKurlC6W4w==" spinCount="100000" sheet="1" objects="1" selectLockedCells="1" selectUnlockedCells="1"/>
  <mergeCells count="3">
    <mergeCell ref="P1:U1"/>
    <mergeCell ref="B2:N3"/>
    <mergeCell ref="B4:J4"/>
  </mergeCells>
  <conditionalFormatting sqref="S12:U21 S26:U34">
    <cfRule type="containsText" dxfId="7" priority="2" operator="containsText" text="Grand Total">
      <formula>NOT(ISERROR(SEARCH("Grand Total",S12)))</formula>
    </cfRule>
  </conditionalFormatting>
  <conditionalFormatting sqref="S12:U21 V19:X19">
    <cfRule type="cellIs" dxfId="6" priority="7" operator="equal">
      <formula>0</formula>
    </cfRule>
  </conditionalFormatting>
  <conditionalFormatting sqref="S26:U32">
    <cfRule type="cellIs" dxfId="5" priority="4" operator="equal">
      <formula>0</formula>
    </cfRule>
  </conditionalFormatting>
  <conditionalFormatting sqref="T12:U35">
    <cfRule type="expression" dxfId="4" priority="1">
      <formula>$S12="Grand Total"</formula>
    </cfRule>
  </conditionalFormatting>
  <pageMargins left="0.7" right="0.7" top="0.75" bottom="0.75" header="0.3" footer="0.3"/>
  <pageSetup paperSize="9" scale="49" orientation="landscape"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A0932-4695-48DF-8813-ECC73EFBFC84}">
  <sheetPr codeName="Sheet12">
    <pageSetUpPr fitToPage="1"/>
  </sheetPr>
  <dimension ref="A1:H9"/>
  <sheetViews>
    <sheetView showGridLines="0" showRowColHeaders="0" zoomScale="85" zoomScaleNormal="85" workbookViewId="0">
      <selection activeCell="AC46" sqref="AC46"/>
    </sheetView>
  </sheetViews>
  <sheetFormatPr defaultRowHeight="15" x14ac:dyDescent="0.25"/>
  <cols>
    <col min="1" max="1" width="3.5703125" customWidth="1"/>
    <col min="2" max="2" width="20.5703125" bestFit="1" customWidth="1"/>
    <col min="3" max="3" width="21.42578125" bestFit="1" customWidth="1"/>
    <col min="4" max="4" width="16.7109375" bestFit="1" customWidth="1"/>
    <col min="5" max="5" width="20.5703125" bestFit="1" customWidth="1"/>
    <col min="6" max="6" width="23.5703125" bestFit="1" customWidth="1"/>
    <col min="7" max="7" width="23" bestFit="1" customWidth="1"/>
    <col min="8" max="8" width="15.28515625" bestFit="1" customWidth="1"/>
  </cols>
  <sheetData>
    <row r="1" spans="1:8" s="11" customFormat="1" ht="18" customHeight="1" x14ac:dyDescent="0.25">
      <c r="A1" s="11" t="s">
        <v>11326</v>
      </c>
    </row>
    <row r="2" spans="1:8" s="11" customFormat="1" x14ac:dyDescent="0.25">
      <c r="B2" s="72" t="s">
        <v>11329</v>
      </c>
      <c r="C2" s="72"/>
      <c r="D2" s="72"/>
      <c r="E2" s="72"/>
      <c r="F2" s="72"/>
      <c r="G2" s="72"/>
      <c r="H2" s="72"/>
    </row>
    <row r="3" spans="1:8" s="11" customFormat="1" x14ac:dyDescent="0.25">
      <c r="B3" s="72"/>
      <c r="C3" s="72"/>
      <c r="D3" s="72"/>
      <c r="E3" s="72"/>
      <c r="F3" s="72"/>
      <c r="G3" s="72"/>
      <c r="H3" s="72"/>
    </row>
    <row r="4" spans="1:8" s="6" customFormat="1" x14ac:dyDescent="0.25">
      <c r="B4" s="73" t="s">
        <v>11330</v>
      </c>
      <c r="C4" s="73"/>
      <c r="D4" s="73"/>
      <c r="E4" s="73"/>
      <c r="F4" s="73"/>
      <c r="G4" s="73"/>
      <c r="H4" s="7"/>
    </row>
    <row r="5" spans="1:8" s="8" customFormat="1" x14ac:dyDescent="0.25"/>
    <row r="7" spans="1:8" ht="18.75" x14ac:dyDescent="0.3">
      <c r="B7" s="12" t="s">
        <v>2815</v>
      </c>
      <c r="C7" s="13" t="s">
        <v>1</v>
      </c>
      <c r="D7" s="13" t="s">
        <v>7</v>
      </c>
      <c r="E7" s="13" t="s">
        <v>11316</v>
      </c>
      <c r="F7" s="13" t="s">
        <v>11318</v>
      </c>
      <c r="G7" s="13" t="s">
        <v>11317</v>
      </c>
      <c r="H7" s="14" t="s">
        <v>11319</v>
      </c>
    </row>
    <row r="8" spans="1:8" ht="18.75" x14ac:dyDescent="0.3">
      <c r="B8" s="15" t="s">
        <v>398</v>
      </c>
      <c r="C8" s="16" t="s">
        <v>420</v>
      </c>
      <c r="D8" s="17">
        <v>38</v>
      </c>
      <c r="E8" s="18">
        <v>-53</v>
      </c>
      <c r="F8" s="18">
        <v>-91</v>
      </c>
      <c r="G8" s="19">
        <v>-126.14</v>
      </c>
      <c r="H8" s="20" t="s">
        <v>11320</v>
      </c>
    </row>
    <row r="9" spans="1:8" ht="18.75" x14ac:dyDescent="0.3">
      <c r="B9" s="21" t="s">
        <v>350</v>
      </c>
      <c r="C9" s="22" t="s">
        <v>375</v>
      </c>
      <c r="D9" s="23">
        <v>27</v>
      </c>
      <c r="E9" s="24">
        <v>27</v>
      </c>
      <c r="F9" s="24">
        <v>0</v>
      </c>
      <c r="G9" s="25">
        <v>121.5</v>
      </c>
      <c r="H9" s="26" t="s">
        <v>11321</v>
      </c>
    </row>
  </sheetData>
  <sheetProtection algorithmName="SHA-512" hashValue="KeC8qySUY3J2RGcZJhrsgNA2VVak6PTGEg2kbSqHHggmpah9YbxgOljYLDTElG47ISAWTT6QAaoc/LGxJCwjYg==" saltValue="AiI/f1EqmWpIl8DiMG5vcg==" spinCount="100000" sheet="1" objects="1" scenarios="1" selectLockedCells="1" selectUnlockedCells="1"/>
  <mergeCells count="2">
    <mergeCell ref="B2:H3"/>
    <mergeCell ref="B4:G4"/>
  </mergeCells>
  <phoneticPr fontId="26" type="noConversion"/>
  <pageMargins left="0.7" right="0.7" top="0.75" bottom="0.75" header="0.3" footer="0.3"/>
  <pageSetup paperSize="9" scale="62" orientation="landscape"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21"/>
  <sheetViews>
    <sheetView workbookViewId="0">
      <selection activeCell="E14" sqref="E14"/>
    </sheetView>
  </sheetViews>
  <sheetFormatPr defaultRowHeight="15" x14ac:dyDescent="0.25"/>
  <cols>
    <col min="1" max="1" width="12" customWidth="1"/>
    <col min="2" max="2" width="28" customWidth="1"/>
    <col min="3" max="3" width="16" customWidth="1"/>
    <col min="4" max="4" width="14" customWidth="1"/>
    <col min="5" max="5" width="10" customWidth="1"/>
    <col min="6" max="7" width="12" customWidth="1"/>
    <col min="8" max="8" width="13" customWidth="1"/>
  </cols>
  <sheetData>
    <row r="1" spans="1:8" ht="21.95" customHeight="1" x14ac:dyDescent="0.25">
      <c r="A1" t="s">
        <v>0</v>
      </c>
      <c r="B1" t="s">
        <v>1</v>
      </c>
      <c r="C1" t="s">
        <v>2</v>
      </c>
      <c r="D1" t="s">
        <v>3</v>
      </c>
      <c r="E1" t="s">
        <v>4</v>
      </c>
      <c r="F1" t="s">
        <v>5</v>
      </c>
      <c r="G1" t="s">
        <v>6</v>
      </c>
      <c r="H1" t="s">
        <v>7</v>
      </c>
    </row>
    <row r="2" spans="1:8" x14ac:dyDescent="0.25">
      <c r="A2" t="s">
        <v>8</v>
      </c>
      <c r="B2" t="s">
        <v>9</v>
      </c>
      <c r="C2" t="s">
        <v>10</v>
      </c>
      <c r="D2" t="s">
        <v>11</v>
      </c>
      <c r="E2" t="s">
        <v>12</v>
      </c>
      <c r="F2">
        <v>3.39</v>
      </c>
      <c r="G2">
        <v>1.64</v>
      </c>
      <c r="H2">
        <v>33</v>
      </c>
    </row>
    <row r="3" spans="1:8" x14ac:dyDescent="0.25">
      <c r="A3" t="s">
        <v>13</v>
      </c>
      <c r="B3" t="s">
        <v>14</v>
      </c>
      <c r="C3" t="s">
        <v>10</v>
      </c>
      <c r="D3" t="s">
        <v>15</v>
      </c>
      <c r="E3" t="s">
        <v>16</v>
      </c>
      <c r="F3">
        <v>1.77</v>
      </c>
      <c r="G3">
        <v>1.1100000000000001</v>
      </c>
      <c r="H3">
        <v>55</v>
      </c>
    </row>
    <row r="4" spans="1:8" x14ac:dyDescent="0.25">
      <c r="A4" t="s">
        <v>17</v>
      </c>
      <c r="B4" t="s">
        <v>18</v>
      </c>
      <c r="C4" t="s">
        <v>10</v>
      </c>
      <c r="D4" t="s">
        <v>19</v>
      </c>
      <c r="E4" t="s">
        <v>16</v>
      </c>
      <c r="F4">
        <v>2.5499999999999998</v>
      </c>
      <c r="G4">
        <v>1.24</v>
      </c>
      <c r="H4">
        <v>32</v>
      </c>
    </row>
    <row r="5" spans="1:8" x14ac:dyDescent="0.25">
      <c r="A5" t="s">
        <v>20</v>
      </c>
      <c r="B5" t="s">
        <v>21</v>
      </c>
      <c r="C5" t="s">
        <v>10</v>
      </c>
      <c r="D5" t="s">
        <v>22</v>
      </c>
      <c r="E5" t="s">
        <v>16</v>
      </c>
      <c r="F5">
        <v>2.87</v>
      </c>
      <c r="G5">
        <v>1.39</v>
      </c>
      <c r="H5">
        <v>52</v>
      </c>
    </row>
    <row r="6" spans="1:8" x14ac:dyDescent="0.25">
      <c r="A6" t="s">
        <v>23</v>
      </c>
      <c r="B6" t="s">
        <v>24</v>
      </c>
      <c r="C6" t="s">
        <v>10</v>
      </c>
      <c r="D6" t="s">
        <v>11</v>
      </c>
      <c r="E6" t="s">
        <v>12</v>
      </c>
      <c r="F6">
        <v>2.54</v>
      </c>
      <c r="G6">
        <v>1.45</v>
      </c>
      <c r="H6">
        <v>18</v>
      </c>
    </row>
    <row r="7" spans="1:8" x14ac:dyDescent="0.25">
      <c r="A7" t="s">
        <v>25</v>
      </c>
      <c r="B7" t="s">
        <v>26</v>
      </c>
      <c r="C7" t="s">
        <v>10</v>
      </c>
      <c r="D7" t="s">
        <v>15</v>
      </c>
      <c r="E7" t="s">
        <v>12</v>
      </c>
      <c r="F7">
        <v>3.86</v>
      </c>
      <c r="G7">
        <v>1.98</v>
      </c>
      <c r="H7">
        <v>39</v>
      </c>
    </row>
    <row r="8" spans="1:8" x14ac:dyDescent="0.25">
      <c r="A8" t="s">
        <v>27</v>
      </c>
      <c r="B8" t="s">
        <v>28</v>
      </c>
      <c r="C8" t="s">
        <v>10</v>
      </c>
      <c r="D8" t="s">
        <v>19</v>
      </c>
      <c r="E8" t="s">
        <v>12</v>
      </c>
      <c r="F8">
        <v>1.98</v>
      </c>
      <c r="G8">
        <v>1.04</v>
      </c>
      <c r="H8">
        <v>24</v>
      </c>
    </row>
    <row r="9" spans="1:8" x14ac:dyDescent="0.25">
      <c r="A9" t="s">
        <v>29</v>
      </c>
      <c r="B9" t="s">
        <v>30</v>
      </c>
      <c r="C9" t="s">
        <v>10</v>
      </c>
      <c r="D9" t="s">
        <v>22</v>
      </c>
      <c r="E9" t="s">
        <v>12</v>
      </c>
      <c r="F9">
        <v>1.26</v>
      </c>
      <c r="G9">
        <v>0.63</v>
      </c>
      <c r="H9">
        <v>34</v>
      </c>
    </row>
    <row r="10" spans="1:8" x14ac:dyDescent="0.25">
      <c r="A10" t="s">
        <v>31</v>
      </c>
      <c r="B10" t="s">
        <v>32</v>
      </c>
      <c r="C10" t="s">
        <v>10</v>
      </c>
      <c r="D10" t="s">
        <v>11</v>
      </c>
      <c r="E10" t="s">
        <v>16</v>
      </c>
      <c r="F10">
        <v>4.05</v>
      </c>
      <c r="G10">
        <v>2.54</v>
      </c>
      <c r="H10">
        <v>42</v>
      </c>
    </row>
    <row r="11" spans="1:8" x14ac:dyDescent="0.25">
      <c r="A11" t="s">
        <v>33</v>
      </c>
      <c r="B11" t="s">
        <v>34</v>
      </c>
      <c r="C11" t="s">
        <v>10</v>
      </c>
      <c r="D11" t="s">
        <v>15</v>
      </c>
      <c r="E11" t="s">
        <v>12</v>
      </c>
      <c r="F11">
        <v>1.21</v>
      </c>
      <c r="G11">
        <v>0.65</v>
      </c>
      <c r="H11">
        <v>54</v>
      </c>
    </row>
    <row r="12" spans="1:8" x14ac:dyDescent="0.25">
      <c r="A12" t="s">
        <v>35</v>
      </c>
      <c r="B12" t="s">
        <v>36</v>
      </c>
      <c r="C12" t="s">
        <v>10</v>
      </c>
      <c r="D12" t="s">
        <v>19</v>
      </c>
      <c r="E12" t="s">
        <v>16</v>
      </c>
      <c r="F12">
        <v>1.65</v>
      </c>
      <c r="G12">
        <v>0.81</v>
      </c>
      <c r="H12">
        <v>36</v>
      </c>
    </row>
    <row r="13" spans="1:8" x14ac:dyDescent="0.25">
      <c r="A13" t="s">
        <v>37</v>
      </c>
      <c r="B13" t="s">
        <v>38</v>
      </c>
      <c r="C13" t="s">
        <v>10</v>
      </c>
      <c r="D13" t="s">
        <v>22</v>
      </c>
      <c r="E13" t="s">
        <v>16</v>
      </c>
      <c r="F13">
        <v>4.74</v>
      </c>
      <c r="G13">
        <v>3.09</v>
      </c>
      <c r="H13">
        <v>42</v>
      </c>
    </row>
    <row r="14" spans="1:8" x14ac:dyDescent="0.25">
      <c r="A14" t="s">
        <v>39</v>
      </c>
      <c r="B14" t="s">
        <v>40</v>
      </c>
      <c r="C14" t="s">
        <v>10</v>
      </c>
      <c r="D14" t="s">
        <v>11</v>
      </c>
      <c r="E14" t="s">
        <v>12</v>
      </c>
      <c r="F14">
        <v>1.98</v>
      </c>
      <c r="G14">
        <v>1.2</v>
      </c>
      <c r="H14">
        <v>28</v>
      </c>
    </row>
    <row r="15" spans="1:8" x14ac:dyDescent="0.25">
      <c r="A15" t="s">
        <v>41</v>
      </c>
      <c r="B15" t="s">
        <v>42</v>
      </c>
      <c r="C15" t="s">
        <v>10</v>
      </c>
      <c r="D15" t="s">
        <v>15</v>
      </c>
      <c r="E15" t="s">
        <v>12</v>
      </c>
      <c r="F15">
        <v>2.34</v>
      </c>
      <c r="G15">
        <v>1.22</v>
      </c>
      <c r="H15">
        <v>22</v>
      </c>
    </row>
    <row r="16" spans="1:8" x14ac:dyDescent="0.25">
      <c r="A16" t="s">
        <v>43</v>
      </c>
      <c r="B16" t="s">
        <v>44</v>
      </c>
      <c r="C16" t="s">
        <v>10</v>
      </c>
      <c r="D16" t="s">
        <v>19</v>
      </c>
      <c r="E16" t="s">
        <v>16</v>
      </c>
      <c r="F16">
        <v>3.28</v>
      </c>
      <c r="G16">
        <v>1.69</v>
      </c>
      <c r="H16">
        <v>28</v>
      </c>
    </row>
    <row r="17" spans="1:8" x14ac:dyDescent="0.25">
      <c r="A17" t="s">
        <v>45</v>
      </c>
      <c r="B17" t="s">
        <v>46</v>
      </c>
      <c r="C17" t="s">
        <v>10</v>
      </c>
      <c r="D17" t="s">
        <v>22</v>
      </c>
      <c r="E17" t="s">
        <v>16</v>
      </c>
      <c r="F17">
        <v>2.7</v>
      </c>
      <c r="G17">
        <v>1.44</v>
      </c>
      <c r="H17">
        <v>38</v>
      </c>
    </row>
    <row r="18" spans="1:8" x14ac:dyDescent="0.25">
      <c r="A18" t="s">
        <v>47</v>
      </c>
      <c r="B18" t="s">
        <v>48</v>
      </c>
      <c r="C18" t="s">
        <v>10</v>
      </c>
      <c r="D18" t="s">
        <v>11</v>
      </c>
      <c r="E18" t="s">
        <v>16</v>
      </c>
      <c r="F18">
        <v>4.1900000000000004</v>
      </c>
      <c r="G18">
        <v>2.66</v>
      </c>
      <c r="H18">
        <v>20</v>
      </c>
    </row>
    <row r="19" spans="1:8" x14ac:dyDescent="0.25">
      <c r="A19" t="s">
        <v>49</v>
      </c>
      <c r="B19" t="s">
        <v>50</v>
      </c>
      <c r="C19" t="s">
        <v>10</v>
      </c>
      <c r="D19" t="s">
        <v>15</v>
      </c>
      <c r="E19" t="s">
        <v>16</v>
      </c>
      <c r="F19">
        <v>4.04</v>
      </c>
      <c r="G19">
        <v>2.2599999999999998</v>
      </c>
      <c r="H19">
        <v>31</v>
      </c>
    </row>
    <row r="20" spans="1:8" x14ac:dyDescent="0.25">
      <c r="A20" t="s">
        <v>51</v>
      </c>
      <c r="B20" t="s">
        <v>52</v>
      </c>
      <c r="C20" t="s">
        <v>10</v>
      </c>
      <c r="D20" t="s">
        <v>19</v>
      </c>
      <c r="E20" t="s">
        <v>12</v>
      </c>
      <c r="F20">
        <v>4.46</v>
      </c>
      <c r="G20">
        <v>2.65</v>
      </c>
      <c r="H20">
        <v>31</v>
      </c>
    </row>
    <row r="21" spans="1:8" x14ac:dyDescent="0.25">
      <c r="A21" t="s">
        <v>53</v>
      </c>
      <c r="B21" t="s">
        <v>54</v>
      </c>
      <c r="C21" t="s">
        <v>10</v>
      </c>
      <c r="D21" t="s">
        <v>22</v>
      </c>
      <c r="E21" t="s">
        <v>12</v>
      </c>
      <c r="F21">
        <v>3.46</v>
      </c>
      <c r="G21">
        <v>1.93</v>
      </c>
      <c r="H21">
        <v>27</v>
      </c>
    </row>
    <row r="22" spans="1:8" x14ac:dyDescent="0.25">
      <c r="A22" t="s">
        <v>55</v>
      </c>
      <c r="B22" t="s">
        <v>56</v>
      </c>
      <c r="C22" t="s">
        <v>10</v>
      </c>
      <c r="D22" t="s">
        <v>11</v>
      </c>
      <c r="E22" t="s">
        <v>12</v>
      </c>
      <c r="F22">
        <v>1.93</v>
      </c>
      <c r="G22">
        <v>1.02</v>
      </c>
      <c r="H22">
        <v>55</v>
      </c>
    </row>
    <row r="23" spans="1:8" x14ac:dyDescent="0.25">
      <c r="A23" t="s">
        <v>57</v>
      </c>
      <c r="B23" t="s">
        <v>58</v>
      </c>
      <c r="C23" t="s">
        <v>10</v>
      </c>
      <c r="D23" t="s">
        <v>15</v>
      </c>
      <c r="E23" t="s">
        <v>12</v>
      </c>
      <c r="F23">
        <v>2.57</v>
      </c>
      <c r="G23">
        <v>1.53</v>
      </c>
      <c r="H23">
        <v>32</v>
      </c>
    </row>
    <row r="24" spans="1:8" x14ac:dyDescent="0.25">
      <c r="A24" t="s">
        <v>59</v>
      </c>
      <c r="B24" t="s">
        <v>60</v>
      </c>
      <c r="C24" t="s">
        <v>61</v>
      </c>
      <c r="D24" t="s">
        <v>62</v>
      </c>
      <c r="E24" t="s">
        <v>63</v>
      </c>
      <c r="F24">
        <v>1.45</v>
      </c>
      <c r="G24">
        <v>0.67</v>
      </c>
      <c r="H24">
        <v>20</v>
      </c>
    </row>
    <row r="25" spans="1:8" x14ac:dyDescent="0.25">
      <c r="A25" t="s">
        <v>64</v>
      </c>
      <c r="B25" t="s">
        <v>65</v>
      </c>
      <c r="C25" t="s">
        <v>61</v>
      </c>
      <c r="D25" t="s">
        <v>66</v>
      </c>
      <c r="E25" t="s">
        <v>63</v>
      </c>
      <c r="F25">
        <v>3.48</v>
      </c>
      <c r="G25">
        <v>2.12</v>
      </c>
      <c r="H25">
        <v>35</v>
      </c>
    </row>
    <row r="26" spans="1:8" x14ac:dyDescent="0.25">
      <c r="A26" t="s">
        <v>67</v>
      </c>
      <c r="B26" t="s">
        <v>68</v>
      </c>
      <c r="C26" t="s">
        <v>61</v>
      </c>
      <c r="D26" t="s">
        <v>69</v>
      </c>
      <c r="E26" t="s">
        <v>63</v>
      </c>
      <c r="F26">
        <v>1.34</v>
      </c>
      <c r="G26">
        <v>0.71</v>
      </c>
      <c r="H26">
        <v>32</v>
      </c>
    </row>
    <row r="27" spans="1:8" x14ac:dyDescent="0.25">
      <c r="A27" t="s">
        <v>70</v>
      </c>
      <c r="B27" t="s">
        <v>71</v>
      </c>
      <c r="C27" t="s">
        <v>61</v>
      </c>
      <c r="D27" t="s">
        <v>72</v>
      </c>
      <c r="E27" t="s">
        <v>63</v>
      </c>
      <c r="F27">
        <v>2.06</v>
      </c>
      <c r="G27">
        <v>1.1499999999999999</v>
      </c>
      <c r="H27">
        <v>37</v>
      </c>
    </row>
    <row r="28" spans="1:8" x14ac:dyDescent="0.25">
      <c r="A28" t="s">
        <v>73</v>
      </c>
      <c r="B28" t="s">
        <v>74</v>
      </c>
      <c r="C28" t="s">
        <v>61</v>
      </c>
      <c r="D28" t="s">
        <v>62</v>
      </c>
      <c r="E28" t="s">
        <v>63</v>
      </c>
      <c r="F28">
        <v>3.84</v>
      </c>
      <c r="G28">
        <v>2.25</v>
      </c>
      <c r="H28">
        <v>40</v>
      </c>
    </row>
    <row r="29" spans="1:8" x14ac:dyDescent="0.25">
      <c r="A29" t="s">
        <v>75</v>
      </c>
      <c r="B29" t="s">
        <v>76</v>
      </c>
      <c r="C29" t="s">
        <v>61</v>
      </c>
      <c r="D29" t="s">
        <v>66</v>
      </c>
      <c r="E29" t="s">
        <v>63</v>
      </c>
      <c r="F29">
        <v>3.54</v>
      </c>
      <c r="G29">
        <v>1.67</v>
      </c>
      <c r="H29">
        <v>21</v>
      </c>
    </row>
    <row r="30" spans="1:8" x14ac:dyDescent="0.25">
      <c r="A30" t="s">
        <v>77</v>
      </c>
      <c r="B30" t="s">
        <v>78</v>
      </c>
      <c r="C30" t="s">
        <v>61</v>
      </c>
      <c r="D30" t="s">
        <v>69</v>
      </c>
      <c r="E30" t="s">
        <v>63</v>
      </c>
      <c r="F30">
        <v>2.82</v>
      </c>
      <c r="G30">
        <v>1.81</v>
      </c>
      <c r="H30">
        <v>32</v>
      </c>
    </row>
    <row r="31" spans="1:8" x14ac:dyDescent="0.25">
      <c r="A31" t="s">
        <v>79</v>
      </c>
      <c r="B31" t="s">
        <v>80</v>
      </c>
      <c r="C31" t="s">
        <v>61</v>
      </c>
      <c r="D31" t="s">
        <v>72</v>
      </c>
      <c r="E31" t="s">
        <v>63</v>
      </c>
      <c r="F31">
        <v>4</v>
      </c>
      <c r="G31">
        <v>2.21</v>
      </c>
      <c r="H31">
        <v>36</v>
      </c>
    </row>
    <row r="32" spans="1:8" x14ac:dyDescent="0.25">
      <c r="A32" t="s">
        <v>81</v>
      </c>
      <c r="B32" t="s">
        <v>82</v>
      </c>
      <c r="C32" t="s">
        <v>61</v>
      </c>
      <c r="D32" t="s">
        <v>62</v>
      </c>
      <c r="E32" t="s">
        <v>63</v>
      </c>
      <c r="F32">
        <v>2.23</v>
      </c>
      <c r="G32">
        <v>1.29</v>
      </c>
      <c r="H32">
        <v>20</v>
      </c>
    </row>
    <row r="33" spans="1:8" x14ac:dyDescent="0.25">
      <c r="A33" t="s">
        <v>83</v>
      </c>
      <c r="B33" t="s">
        <v>84</v>
      </c>
      <c r="C33" t="s">
        <v>61</v>
      </c>
      <c r="D33" t="s">
        <v>66</v>
      </c>
      <c r="E33" t="s">
        <v>63</v>
      </c>
      <c r="F33">
        <v>2.52</v>
      </c>
      <c r="G33">
        <v>1.22</v>
      </c>
      <c r="H33">
        <v>35</v>
      </c>
    </row>
    <row r="34" spans="1:8" x14ac:dyDescent="0.25">
      <c r="A34" t="s">
        <v>85</v>
      </c>
      <c r="B34" t="s">
        <v>86</v>
      </c>
      <c r="C34" t="s">
        <v>61</v>
      </c>
      <c r="D34" t="s">
        <v>69</v>
      </c>
      <c r="E34" t="s">
        <v>63</v>
      </c>
      <c r="F34">
        <v>2.33</v>
      </c>
      <c r="G34">
        <v>1.06</v>
      </c>
      <c r="H34">
        <v>42</v>
      </c>
    </row>
    <row r="35" spans="1:8" x14ac:dyDescent="0.25">
      <c r="A35" t="s">
        <v>87</v>
      </c>
      <c r="B35" t="s">
        <v>88</v>
      </c>
      <c r="C35" t="s">
        <v>61</v>
      </c>
      <c r="D35" t="s">
        <v>72</v>
      </c>
      <c r="E35" t="s">
        <v>63</v>
      </c>
      <c r="F35">
        <v>4.17</v>
      </c>
      <c r="G35">
        <v>2.08</v>
      </c>
      <c r="H35">
        <v>34</v>
      </c>
    </row>
    <row r="36" spans="1:8" x14ac:dyDescent="0.25">
      <c r="A36" t="s">
        <v>89</v>
      </c>
      <c r="B36" t="s">
        <v>90</v>
      </c>
      <c r="C36" t="s">
        <v>61</v>
      </c>
      <c r="D36" t="s">
        <v>62</v>
      </c>
      <c r="E36" t="s">
        <v>63</v>
      </c>
      <c r="F36">
        <v>4.7</v>
      </c>
      <c r="G36">
        <v>2.2000000000000002</v>
      </c>
      <c r="H36">
        <v>42</v>
      </c>
    </row>
    <row r="37" spans="1:8" x14ac:dyDescent="0.25">
      <c r="A37" t="s">
        <v>91</v>
      </c>
      <c r="B37" t="s">
        <v>92</v>
      </c>
      <c r="C37" t="s">
        <v>61</v>
      </c>
      <c r="D37" t="s">
        <v>66</v>
      </c>
      <c r="E37" t="s">
        <v>63</v>
      </c>
      <c r="F37">
        <v>1.36</v>
      </c>
      <c r="G37">
        <v>0.82</v>
      </c>
      <c r="H37">
        <v>20</v>
      </c>
    </row>
    <row r="38" spans="1:8" x14ac:dyDescent="0.25">
      <c r="A38" t="s">
        <v>93</v>
      </c>
      <c r="B38" t="s">
        <v>94</v>
      </c>
      <c r="C38" t="s">
        <v>61</v>
      </c>
      <c r="D38" t="s">
        <v>69</v>
      </c>
      <c r="E38" t="s">
        <v>63</v>
      </c>
      <c r="F38">
        <v>3.61</v>
      </c>
      <c r="G38">
        <v>2.31</v>
      </c>
      <c r="H38">
        <v>24</v>
      </c>
    </row>
    <row r="39" spans="1:8" x14ac:dyDescent="0.25">
      <c r="A39" t="s">
        <v>95</v>
      </c>
      <c r="B39" t="s">
        <v>96</v>
      </c>
      <c r="C39" t="s">
        <v>61</v>
      </c>
      <c r="D39" t="s">
        <v>72</v>
      </c>
      <c r="E39" t="s">
        <v>63</v>
      </c>
      <c r="F39">
        <v>3.11</v>
      </c>
      <c r="G39">
        <v>1.78</v>
      </c>
      <c r="H39">
        <v>33</v>
      </c>
    </row>
    <row r="40" spans="1:8" x14ac:dyDescent="0.25">
      <c r="A40" t="s">
        <v>97</v>
      </c>
      <c r="B40" t="s">
        <v>98</v>
      </c>
      <c r="C40" t="s">
        <v>61</v>
      </c>
      <c r="D40" t="s">
        <v>62</v>
      </c>
      <c r="E40" t="s">
        <v>63</v>
      </c>
      <c r="F40">
        <v>3.97</v>
      </c>
      <c r="G40">
        <v>2.33</v>
      </c>
      <c r="H40">
        <v>28</v>
      </c>
    </row>
    <row r="41" spans="1:8" x14ac:dyDescent="0.25">
      <c r="A41" t="s">
        <v>99</v>
      </c>
      <c r="B41" t="s">
        <v>100</v>
      </c>
      <c r="C41" t="s">
        <v>61</v>
      </c>
      <c r="D41" t="s">
        <v>66</v>
      </c>
      <c r="E41" t="s">
        <v>63</v>
      </c>
      <c r="F41">
        <v>4.88</v>
      </c>
      <c r="G41">
        <v>2.83</v>
      </c>
      <c r="H41">
        <v>32</v>
      </c>
    </row>
    <row r="42" spans="1:8" x14ac:dyDescent="0.25">
      <c r="A42" t="s">
        <v>101</v>
      </c>
      <c r="B42" t="s">
        <v>102</v>
      </c>
      <c r="C42" t="s">
        <v>61</v>
      </c>
      <c r="D42" t="s">
        <v>69</v>
      </c>
      <c r="E42" t="s">
        <v>63</v>
      </c>
      <c r="F42">
        <v>2.82</v>
      </c>
      <c r="G42">
        <v>1.41</v>
      </c>
      <c r="H42">
        <v>26</v>
      </c>
    </row>
    <row r="43" spans="1:8" x14ac:dyDescent="0.25">
      <c r="A43" t="s">
        <v>103</v>
      </c>
      <c r="B43" t="s">
        <v>104</v>
      </c>
      <c r="C43" t="s">
        <v>61</v>
      </c>
      <c r="D43" t="s">
        <v>72</v>
      </c>
      <c r="E43" t="s">
        <v>63</v>
      </c>
      <c r="F43">
        <v>1.18</v>
      </c>
      <c r="G43">
        <v>0.66</v>
      </c>
      <c r="H43">
        <v>16</v>
      </c>
    </row>
    <row r="44" spans="1:8" x14ac:dyDescent="0.25">
      <c r="A44" t="s">
        <v>105</v>
      </c>
      <c r="B44" t="s">
        <v>106</v>
      </c>
      <c r="C44" t="s">
        <v>61</v>
      </c>
      <c r="D44" t="s">
        <v>62</v>
      </c>
      <c r="E44" t="s">
        <v>63</v>
      </c>
      <c r="F44">
        <v>1.37</v>
      </c>
      <c r="G44">
        <v>0.79</v>
      </c>
      <c r="H44">
        <v>18</v>
      </c>
    </row>
    <row r="45" spans="1:8" x14ac:dyDescent="0.25">
      <c r="A45" t="s">
        <v>107</v>
      </c>
      <c r="B45" t="s">
        <v>78</v>
      </c>
      <c r="C45" t="s">
        <v>61</v>
      </c>
      <c r="D45" t="s">
        <v>66</v>
      </c>
      <c r="E45" t="s">
        <v>63</v>
      </c>
      <c r="F45">
        <v>4.54</v>
      </c>
      <c r="G45">
        <v>2.82</v>
      </c>
      <c r="H45">
        <v>32</v>
      </c>
    </row>
    <row r="46" spans="1:8" x14ac:dyDescent="0.25">
      <c r="A46" t="s">
        <v>108</v>
      </c>
      <c r="B46" t="s">
        <v>109</v>
      </c>
      <c r="C46" t="s">
        <v>110</v>
      </c>
      <c r="D46" t="s">
        <v>111</v>
      </c>
      <c r="E46" t="s">
        <v>16</v>
      </c>
      <c r="F46">
        <v>3.94</v>
      </c>
      <c r="G46">
        <v>2.62</v>
      </c>
      <c r="H46">
        <v>32</v>
      </c>
    </row>
    <row r="47" spans="1:8" x14ac:dyDescent="0.25">
      <c r="A47" t="s">
        <v>112</v>
      </c>
      <c r="B47" t="s">
        <v>113</v>
      </c>
      <c r="C47" t="s">
        <v>110</v>
      </c>
      <c r="D47" t="s">
        <v>114</v>
      </c>
      <c r="E47" t="s">
        <v>16</v>
      </c>
      <c r="F47">
        <v>4.12</v>
      </c>
      <c r="G47">
        <v>2.34</v>
      </c>
      <c r="H47">
        <v>29</v>
      </c>
    </row>
    <row r="48" spans="1:8" x14ac:dyDescent="0.25">
      <c r="A48" t="s">
        <v>115</v>
      </c>
      <c r="B48" t="s">
        <v>116</v>
      </c>
      <c r="C48" t="s">
        <v>110</v>
      </c>
      <c r="D48" t="s">
        <v>117</v>
      </c>
      <c r="E48" t="s">
        <v>63</v>
      </c>
      <c r="F48">
        <v>5.26</v>
      </c>
      <c r="G48">
        <v>2.94</v>
      </c>
      <c r="H48">
        <v>35</v>
      </c>
    </row>
    <row r="49" spans="1:8" x14ac:dyDescent="0.25">
      <c r="A49" t="s">
        <v>118</v>
      </c>
      <c r="B49" t="s">
        <v>119</v>
      </c>
      <c r="C49" t="s">
        <v>110</v>
      </c>
      <c r="D49" t="s">
        <v>120</v>
      </c>
      <c r="E49" t="s">
        <v>121</v>
      </c>
      <c r="F49">
        <v>3.41</v>
      </c>
      <c r="G49">
        <v>2.06</v>
      </c>
      <c r="H49">
        <v>15</v>
      </c>
    </row>
    <row r="50" spans="1:8" x14ac:dyDescent="0.25">
      <c r="A50" t="s">
        <v>122</v>
      </c>
      <c r="B50" t="s">
        <v>123</v>
      </c>
      <c r="C50" t="s">
        <v>110</v>
      </c>
      <c r="D50" t="s">
        <v>111</v>
      </c>
      <c r="E50" t="s">
        <v>16</v>
      </c>
      <c r="F50">
        <v>4.5999999999999996</v>
      </c>
      <c r="G50">
        <v>3.3</v>
      </c>
      <c r="H50">
        <v>17</v>
      </c>
    </row>
    <row r="51" spans="1:8" x14ac:dyDescent="0.25">
      <c r="A51" t="s">
        <v>124</v>
      </c>
      <c r="B51" t="s">
        <v>125</v>
      </c>
      <c r="C51" t="s">
        <v>110</v>
      </c>
      <c r="D51" t="s">
        <v>114</v>
      </c>
      <c r="E51" t="s">
        <v>16</v>
      </c>
      <c r="F51">
        <v>1.6</v>
      </c>
      <c r="G51">
        <v>1.07</v>
      </c>
      <c r="H51">
        <v>17</v>
      </c>
    </row>
    <row r="52" spans="1:8" x14ac:dyDescent="0.25">
      <c r="A52" t="s">
        <v>126</v>
      </c>
      <c r="B52" t="s">
        <v>127</v>
      </c>
      <c r="C52" t="s">
        <v>110</v>
      </c>
      <c r="D52" t="s">
        <v>117</v>
      </c>
      <c r="E52" t="s">
        <v>121</v>
      </c>
      <c r="F52">
        <v>2.52</v>
      </c>
      <c r="G52">
        <v>1.41</v>
      </c>
      <c r="H52">
        <v>18</v>
      </c>
    </row>
    <row r="53" spans="1:8" x14ac:dyDescent="0.25">
      <c r="A53" t="s">
        <v>128</v>
      </c>
      <c r="B53" t="s">
        <v>129</v>
      </c>
      <c r="C53" t="s">
        <v>110</v>
      </c>
      <c r="D53" t="s">
        <v>120</v>
      </c>
      <c r="E53" t="s">
        <v>63</v>
      </c>
      <c r="F53">
        <v>3.37</v>
      </c>
      <c r="G53">
        <v>1.94</v>
      </c>
      <c r="H53">
        <v>16</v>
      </c>
    </row>
    <row r="54" spans="1:8" x14ac:dyDescent="0.25">
      <c r="A54" t="s">
        <v>130</v>
      </c>
      <c r="B54" t="s">
        <v>131</v>
      </c>
      <c r="C54" t="s">
        <v>110</v>
      </c>
      <c r="D54" t="s">
        <v>111</v>
      </c>
      <c r="E54" t="s">
        <v>16</v>
      </c>
      <c r="F54">
        <v>3.47</v>
      </c>
      <c r="G54">
        <v>2.4</v>
      </c>
      <c r="H54">
        <v>17</v>
      </c>
    </row>
    <row r="55" spans="1:8" x14ac:dyDescent="0.25">
      <c r="A55" t="s">
        <v>132</v>
      </c>
      <c r="B55" t="s">
        <v>133</v>
      </c>
      <c r="C55" t="s">
        <v>110</v>
      </c>
      <c r="D55" t="s">
        <v>114</v>
      </c>
      <c r="E55" t="s">
        <v>63</v>
      </c>
      <c r="F55">
        <v>1.55</v>
      </c>
      <c r="G55">
        <v>1.1200000000000001</v>
      </c>
      <c r="H55">
        <v>16</v>
      </c>
    </row>
    <row r="56" spans="1:8" x14ac:dyDescent="0.25">
      <c r="A56" t="s">
        <v>134</v>
      </c>
      <c r="B56" t="s">
        <v>135</v>
      </c>
      <c r="C56" t="s">
        <v>110</v>
      </c>
      <c r="D56" t="s">
        <v>117</v>
      </c>
      <c r="E56" t="s">
        <v>63</v>
      </c>
      <c r="F56">
        <v>5.84</v>
      </c>
      <c r="G56">
        <v>4.03</v>
      </c>
      <c r="H56">
        <v>27</v>
      </c>
    </row>
    <row r="57" spans="1:8" x14ac:dyDescent="0.25">
      <c r="A57" t="s">
        <v>136</v>
      </c>
      <c r="B57" t="s">
        <v>137</v>
      </c>
      <c r="C57" t="s">
        <v>110</v>
      </c>
      <c r="D57" t="s">
        <v>120</v>
      </c>
      <c r="E57" t="s">
        <v>121</v>
      </c>
      <c r="F57">
        <v>3.68</v>
      </c>
      <c r="G57">
        <v>2.0699999999999998</v>
      </c>
      <c r="H57">
        <v>15</v>
      </c>
    </row>
    <row r="58" spans="1:8" x14ac:dyDescent="0.25">
      <c r="A58" t="s">
        <v>138</v>
      </c>
      <c r="B58" t="s">
        <v>139</v>
      </c>
      <c r="C58" t="s">
        <v>110</v>
      </c>
      <c r="D58" t="s">
        <v>111</v>
      </c>
      <c r="E58" t="s">
        <v>16</v>
      </c>
      <c r="F58">
        <v>2.11</v>
      </c>
      <c r="G58">
        <v>1.1000000000000001</v>
      </c>
      <c r="H58">
        <v>26</v>
      </c>
    </row>
    <row r="59" spans="1:8" x14ac:dyDescent="0.25">
      <c r="A59" t="s">
        <v>140</v>
      </c>
      <c r="B59" t="s">
        <v>141</v>
      </c>
      <c r="C59" t="s">
        <v>110</v>
      </c>
      <c r="D59" t="s">
        <v>114</v>
      </c>
      <c r="E59" t="s">
        <v>16</v>
      </c>
      <c r="F59">
        <v>2.6</v>
      </c>
      <c r="G59">
        <v>1.76</v>
      </c>
      <c r="H59">
        <v>28</v>
      </c>
    </row>
    <row r="60" spans="1:8" x14ac:dyDescent="0.25">
      <c r="A60" t="s">
        <v>142</v>
      </c>
      <c r="B60" t="s">
        <v>143</v>
      </c>
      <c r="C60" t="s">
        <v>110</v>
      </c>
      <c r="D60" t="s">
        <v>117</v>
      </c>
      <c r="E60" t="s">
        <v>16</v>
      </c>
      <c r="F60">
        <v>2.7</v>
      </c>
      <c r="G60">
        <v>1.78</v>
      </c>
      <c r="H60">
        <v>31</v>
      </c>
    </row>
    <row r="61" spans="1:8" x14ac:dyDescent="0.25">
      <c r="A61" t="s">
        <v>144</v>
      </c>
      <c r="B61" t="s">
        <v>145</v>
      </c>
      <c r="C61" t="s">
        <v>110</v>
      </c>
      <c r="D61" t="s">
        <v>120</v>
      </c>
      <c r="E61" t="s">
        <v>16</v>
      </c>
      <c r="F61">
        <v>4.54</v>
      </c>
      <c r="G61">
        <v>2.8</v>
      </c>
      <c r="H61">
        <v>20</v>
      </c>
    </row>
    <row r="62" spans="1:8" x14ac:dyDescent="0.25">
      <c r="A62" t="s">
        <v>146</v>
      </c>
      <c r="B62" t="s">
        <v>147</v>
      </c>
      <c r="C62" t="s">
        <v>110</v>
      </c>
      <c r="D62" t="s">
        <v>111</v>
      </c>
      <c r="E62" t="s">
        <v>16</v>
      </c>
      <c r="F62">
        <v>2.75</v>
      </c>
      <c r="G62">
        <v>1.96</v>
      </c>
      <c r="H62">
        <v>31</v>
      </c>
    </row>
    <row r="63" spans="1:8" x14ac:dyDescent="0.25">
      <c r="A63" t="s">
        <v>148</v>
      </c>
      <c r="B63" t="s">
        <v>149</v>
      </c>
      <c r="C63" t="s">
        <v>110</v>
      </c>
      <c r="D63" t="s">
        <v>114</v>
      </c>
      <c r="E63" t="s">
        <v>63</v>
      </c>
      <c r="F63">
        <v>1.6</v>
      </c>
      <c r="G63">
        <v>0.93</v>
      </c>
      <c r="H63">
        <v>32</v>
      </c>
    </row>
    <row r="64" spans="1:8" x14ac:dyDescent="0.25">
      <c r="A64" t="s">
        <v>150</v>
      </c>
      <c r="B64" t="s">
        <v>151</v>
      </c>
      <c r="C64" t="s">
        <v>110</v>
      </c>
      <c r="D64" t="s">
        <v>117</v>
      </c>
      <c r="E64" t="s">
        <v>16</v>
      </c>
      <c r="F64">
        <v>3.64</v>
      </c>
      <c r="G64">
        <v>2.56</v>
      </c>
      <c r="H64">
        <v>30</v>
      </c>
    </row>
    <row r="65" spans="1:8" x14ac:dyDescent="0.25">
      <c r="A65" t="s">
        <v>152</v>
      </c>
      <c r="B65" t="s">
        <v>153</v>
      </c>
      <c r="C65" t="s">
        <v>110</v>
      </c>
      <c r="D65" t="s">
        <v>120</v>
      </c>
      <c r="E65" t="s">
        <v>16</v>
      </c>
      <c r="F65">
        <v>2.0699999999999998</v>
      </c>
      <c r="G65">
        <v>1.47</v>
      </c>
      <c r="H65">
        <v>16</v>
      </c>
    </row>
    <row r="66" spans="1:8" x14ac:dyDescent="0.25">
      <c r="A66" t="s">
        <v>154</v>
      </c>
      <c r="B66" t="s">
        <v>129</v>
      </c>
      <c r="C66" t="s">
        <v>110</v>
      </c>
      <c r="D66" t="s">
        <v>111</v>
      </c>
      <c r="E66" t="s">
        <v>63</v>
      </c>
      <c r="F66">
        <v>5.47</v>
      </c>
      <c r="G66">
        <v>2.92</v>
      </c>
      <c r="H66">
        <v>35</v>
      </c>
    </row>
    <row r="67" spans="1:8" x14ac:dyDescent="0.25">
      <c r="A67" t="s">
        <v>155</v>
      </c>
      <c r="B67" t="s">
        <v>143</v>
      </c>
      <c r="C67" t="s">
        <v>110</v>
      </c>
      <c r="D67" t="s">
        <v>114</v>
      </c>
      <c r="E67" t="s">
        <v>16</v>
      </c>
      <c r="F67">
        <v>5.52</v>
      </c>
      <c r="G67">
        <v>3.32</v>
      </c>
      <c r="H67">
        <v>32</v>
      </c>
    </row>
    <row r="68" spans="1:8" x14ac:dyDescent="0.25">
      <c r="A68" t="s">
        <v>156</v>
      </c>
      <c r="B68" t="s">
        <v>157</v>
      </c>
      <c r="C68" t="s">
        <v>158</v>
      </c>
      <c r="D68" t="s">
        <v>159</v>
      </c>
      <c r="E68" t="s">
        <v>63</v>
      </c>
      <c r="F68">
        <v>2.0499999999999998</v>
      </c>
      <c r="G68">
        <v>1.1499999999999999</v>
      </c>
      <c r="H68">
        <v>28</v>
      </c>
    </row>
    <row r="69" spans="1:8" x14ac:dyDescent="0.25">
      <c r="A69" t="s">
        <v>160</v>
      </c>
      <c r="B69" t="s">
        <v>161</v>
      </c>
      <c r="C69" t="s">
        <v>158</v>
      </c>
      <c r="D69" t="s">
        <v>162</v>
      </c>
      <c r="E69" t="s">
        <v>163</v>
      </c>
      <c r="F69">
        <v>1.26</v>
      </c>
      <c r="G69">
        <v>0.75</v>
      </c>
      <c r="H69">
        <v>28</v>
      </c>
    </row>
    <row r="70" spans="1:8" x14ac:dyDescent="0.25">
      <c r="A70" t="s">
        <v>164</v>
      </c>
      <c r="B70" t="s">
        <v>165</v>
      </c>
      <c r="C70" t="s">
        <v>158</v>
      </c>
      <c r="D70" t="s">
        <v>166</v>
      </c>
      <c r="E70" t="s">
        <v>63</v>
      </c>
      <c r="F70">
        <v>1.96</v>
      </c>
      <c r="G70">
        <v>1.1399999999999999</v>
      </c>
      <c r="H70">
        <v>34</v>
      </c>
    </row>
    <row r="71" spans="1:8" x14ac:dyDescent="0.25">
      <c r="A71" t="s">
        <v>167</v>
      </c>
      <c r="B71" t="s">
        <v>168</v>
      </c>
      <c r="C71" t="s">
        <v>158</v>
      </c>
      <c r="D71" t="s">
        <v>169</v>
      </c>
      <c r="E71" t="s">
        <v>163</v>
      </c>
      <c r="F71">
        <v>1.67</v>
      </c>
      <c r="G71">
        <v>1</v>
      </c>
      <c r="H71">
        <v>20</v>
      </c>
    </row>
    <row r="72" spans="1:8" x14ac:dyDescent="0.25">
      <c r="A72" t="s">
        <v>170</v>
      </c>
      <c r="B72" t="s">
        <v>171</v>
      </c>
      <c r="C72" t="s">
        <v>158</v>
      </c>
      <c r="D72" t="s">
        <v>159</v>
      </c>
      <c r="E72" t="s">
        <v>16</v>
      </c>
      <c r="F72">
        <v>2.2000000000000002</v>
      </c>
      <c r="G72">
        <v>1.45</v>
      </c>
      <c r="H72">
        <v>23</v>
      </c>
    </row>
    <row r="73" spans="1:8" x14ac:dyDescent="0.25">
      <c r="A73" t="s">
        <v>172</v>
      </c>
      <c r="B73" t="s">
        <v>173</v>
      </c>
      <c r="C73" t="s">
        <v>158</v>
      </c>
      <c r="D73" t="s">
        <v>162</v>
      </c>
      <c r="E73" t="s">
        <v>16</v>
      </c>
      <c r="F73">
        <v>0.77</v>
      </c>
      <c r="G73">
        <v>0.36</v>
      </c>
      <c r="H73">
        <v>28</v>
      </c>
    </row>
    <row r="74" spans="1:8" x14ac:dyDescent="0.25">
      <c r="A74" t="s">
        <v>174</v>
      </c>
      <c r="B74" t="s">
        <v>175</v>
      </c>
      <c r="C74" t="s">
        <v>158</v>
      </c>
      <c r="D74" t="s">
        <v>166</v>
      </c>
      <c r="E74" t="s">
        <v>163</v>
      </c>
      <c r="F74">
        <v>0.99</v>
      </c>
      <c r="G74">
        <v>0.5</v>
      </c>
      <c r="H74">
        <v>48</v>
      </c>
    </row>
    <row r="75" spans="1:8" x14ac:dyDescent="0.25">
      <c r="A75" t="s">
        <v>176</v>
      </c>
      <c r="B75" t="s">
        <v>177</v>
      </c>
      <c r="C75" t="s">
        <v>158</v>
      </c>
      <c r="D75" t="s">
        <v>169</v>
      </c>
      <c r="E75" t="s">
        <v>63</v>
      </c>
      <c r="F75">
        <v>1.4</v>
      </c>
      <c r="G75">
        <v>0.68</v>
      </c>
      <c r="H75">
        <v>46</v>
      </c>
    </row>
    <row r="76" spans="1:8" x14ac:dyDescent="0.25">
      <c r="A76" t="s">
        <v>178</v>
      </c>
      <c r="B76" t="s">
        <v>179</v>
      </c>
      <c r="C76" t="s">
        <v>158</v>
      </c>
      <c r="D76" t="s">
        <v>159</v>
      </c>
      <c r="E76" t="s">
        <v>163</v>
      </c>
      <c r="F76">
        <v>2.5099999999999998</v>
      </c>
      <c r="G76">
        <v>1.24</v>
      </c>
      <c r="H76">
        <v>41</v>
      </c>
    </row>
    <row r="77" spans="1:8" x14ac:dyDescent="0.25">
      <c r="A77" t="s">
        <v>180</v>
      </c>
      <c r="B77" t="s">
        <v>181</v>
      </c>
      <c r="C77" t="s">
        <v>158</v>
      </c>
      <c r="D77" t="s">
        <v>162</v>
      </c>
      <c r="E77" t="s">
        <v>163</v>
      </c>
      <c r="F77">
        <v>3.52</v>
      </c>
      <c r="G77">
        <v>1.73</v>
      </c>
      <c r="H77">
        <v>48</v>
      </c>
    </row>
    <row r="78" spans="1:8" x14ac:dyDescent="0.25">
      <c r="A78" t="s">
        <v>182</v>
      </c>
      <c r="B78" t="s">
        <v>183</v>
      </c>
      <c r="C78" t="s">
        <v>158</v>
      </c>
      <c r="D78" t="s">
        <v>166</v>
      </c>
      <c r="E78" t="s">
        <v>163</v>
      </c>
      <c r="F78">
        <v>1</v>
      </c>
      <c r="G78">
        <v>0.45</v>
      </c>
      <c r="H78">
        <v>43</v>
      </c>
    </row>
    <row r="79" spans="1:8" x14ac:dyDescent="0.25">
      <c r="A79" t="s">
        <v>184</v>
      </c>
      <c r="B79" t="s">
        <v>185</v>
      </c>
      <c r="C79" t="s">
        <v>158</v>
      </c>
      <c r="D79" t="s">
        <v>169</v>
      </c>
      <c r="E79" t="s">
        <v>163</v>
      </c>
      <c r="F79">
        <v>2.5499999999999998</v>
      </c>
      <c r="G79">
        <v>1.24</v>
      </c>
      <c r="H79">
        <v>42</v>
      </c>
    </row>
    <row r="80" spans="1:8" x14ac:dyDescent="0.25">
      <c r="A80" t="s">
        <v>186</v>
      </c>
      <c r="B80" t="s">
        <v>187</v>
      </c>
      <c r="C80" t="s">
        <v>158</v>
      </c>
      <c r="D80" t="s">
        <v>159</v>
      </c>
      <c r="E80" t="s">
        <v>63</v>
      </c>
      <c r="F80">
        <v>1.77</v>
      </c>
      <c r="G80">
        <v>1.04</v>
      </c>
      <c r="H80">
        <v>36</v>
      </c>
    </row>
    <row r="81" spans="1:8" x14ac:dyDescent="0.25">
      <c r="A81" t="s">
        <v>188</v>
      </c>
      <c r="B81" t="s">
        <v>189</v>
      </c>
      <c r="C81" t="s">
        <v>158</v>
      </c>
      <c r="D81" t="s">
        <v>162</v>
      </c>
      <c r="E81" t="s">
        <v>163</v>
      </c>
      <c r="F81">
        <v>2.31</v>
      </c>
      <c r="G81">
        <v>1.47</v>
      </c>
      <c r="H81">
        <v>22</v>
      </c>
    </row>
    <row r="82" spans="1:8" x14ac:dyDescent="0.25">
      <c r="A82" t="s">
        <v>190</v>
      </c>
      <c r="B82" t="s">
        <v>191</v>
      </c>
      <c r="C82" t="s">
        <v>158</v>
      </c>
      <c r="D82" t="s">
        <v>166</v>
      </c>
      <c r="E82" t="s">
        <v>163</v>
      </c>
      <c r="F82">
        <v>2.85</v>
      </c>
      <c r="G82">
        <v>1.76</v>
      </c>
      <c r="H82">
        <v>20</v>
      </c>
    </row>
    <row r="83" spans="1:8" x14ac:dyDescent="0.25">
      <c r="A83" t="s">
        <v>192</v>
      </c>
      <c r="B83" t="s">
        <v>193</v>
      </c>
      <c r="C83" t="s">
        <v>158</v>
      </c>
      <c r="D83" t="s">
        <v>169</v>
      </c>
      <c r="E83" t="s">
        <v>63</v>
      </c>
      <c r="F83">
        <v>1.73</v>
      </c>
      <c r="G83">
        <v>0.78</v>
      </c>
      <c r="H83">
        <v>25</v>
      </c>
    </row>
    <row r="84" spans="1:8" x14ac:dyDescent="0.25">
      <c r="A84" t="s">
        <v>194</v>
      </c>
      <c r="B84" t="s">
        <v>195</v>
      </c>
      <c r="C84" t="s">
        <v>158</v>
      </c>
      <c r="D84" t="s">
        <v>159</v>
      </c>
      <c r="E84" t="s">
        <v>63</v>
      </c>
      <c r="F84">
        <v>3.24</v>
      </c>
      <c r="G84">
        <v>1.79</v>
      </c>
      <c r="H84">
        <v>37</v>
      </c>
    </row>
    <row r="85" spans="1:8" x14ac:dyDescent="0.25">
      <c r="A85" t="s">
        <v>196</v>
      </c>
      <c r="B85" t="s">
        <v>197</v>
      </c>
      <c r="C85" t="s">
        <v>158</v>
      </c>
      <c r="D85" t="s">
        <v>162</v>
      </c>
      <c r="E85" t="s">
        <v>163</v>
      </c>
      <c r="F85">
        <v>0.54</v>
      </c>
      <c r="G85">
        <v>0.24</v>
      </c>
      <c r="H85">
        <v>37</v>
      </c>
    </row>
    <row r="86" spans="1:8" x14ac:dyDescent="0.25">
      <c r="A86" t="s">
        <v>198</v>
      </c>
      <c r="B86" t="s">
        <v>199</v>
      </c>
      <c r="C86" t="s">
        <v>158</v>
      </c>
      <c r="D86" t="s">
        <v>166</v>
      </c>
      <c r="E86" t="s">
        <v>163</v>
      </c>
      <c r="F86">
        <v>0.63</v>
      </c>
      <c r="G86">
        <v>0.32</v>
      </c>
      <c r="H86">
        <v>33</v>
      </c>
    </row>
    <row r="87" spans="1:8" x14ac:dyDescent="0.25">
      <c r="A87" t="s">
        <v>200</v>
      </c>
      <c r="B87" t="s">
        <v>201</v>
      </c>
      <c r="C87" t="s">
        <v>158</v>
      </c>
      <c r="D87" t="s">
        <v>169</v>
      </c>
      <c r="E87" t="s">
        <v>163</v>
      </c>
      <c r="F87">
        <v>0.97</v>
      </c>
      <c r="G87">
        <v>0.48</v>
      </c>
      <c r="H87">
        <v>48</v>
      </c>
    </row>
    <row r="88" spans="1:8" x14ac:dyDescent="0.25">
      <c r="A88" t="s">
        <v>202</v>
      </c>
      <c r="B88" t="s">
        <v>175</v>
      </c>
      <c r="C88" t="s">
        <v>158</v>
      </c>
      <c r="D88" t="s">
        <v>159</v>
      </c>
      <c r="E88" t="s">
        <v>163</v>
      </c>
      <c r="F88">
        <v>1.82</v>
      </c>
      <c r="G88">
        <v>1.06</v>
      </c>
      <c r="H88">
        <v>31</v>
      </c>
    </row>
    <row r="89" spans="1:8" x14ac:dyDescent="0.25">
      <c r="A89" t="s">
        <v>203</v>
      </c>
      <c r="B89" t="s">
        <v>199</v>
      </c>
      <c r="C89" t="s">
        <v>158</v>
      </c>
      <c r="D89" t="s">
        <v>162</v>
      </c>
      <c r="E89" t="s">
        <v>63</v>
      </c>
      <c r="F89">
        <v>3.39</v>
      </c>
      <c r="G89">
        <v>2.14</v>
      </c>
      <c r="H89">
        <v>39</v>
      </c>
    </row>
    <row r="90" spans="1:8" x14ac:dyDescent="0.25">
      <c r="A90" t="s">
        <v>204</v>
      </c>
      <c r="B90" t="s">
        <v>205</v>
      </c>
      <c r="C90" t="s">
        <v>206</v>
      </c>
      <c r="D90" t="s">
        <v>207</v>
      </c>
      <c r="E90" t="s">
        <v>16</v>
      </c>
      <c r="F90">
        <v>7.55</v>
      </c>
      <c r="G90">
        <v>4.1900000000000004</v>
      </c>
      <c r="H90">
        <v>43</v>
      </c>
    </row>
    <row r="91" spans="1:8" x14ac:dyDescent="0.25">
      <c r="A91" t="s">
        <v>208</v>
      </c>
      <c r="B91" t="s">
        <v>209</v>
      </c>
      <c r="C91" t="s">
        <v>206</v>
      </c>
      <c r="D91" t="s">
        <v>210</v>
      </c>
      <c r="E91" t="s">
        <v>63</v>
      </c>
      <c r="F91">
        <v>7.9</v>
      </c>
      <c r="G91">
        <v>5.68</v>
      </c>
      <c r="H91">
        <v>26</v>
      </c>
    </row>
    <row r="92" spans="1:8" x14ac:dyDescent="0.25">
      <c r="A92" t="s">
        <v>211</v>
      </c>
      <c r="B92" t="s">
        <v>212</v>
      </c>
      <c r="C92" t="s">
        <v>206</v>
      </c>
      <c r="D92" t="s">
        <v>213</v>
      </c>
      <c r="E92" t="s">
        <v>214</v>
      </c>
      <c r="F92">
        <v>2.35</v>
      </c>
      <c r="G92">
        <v>1.64</v>
      </c>
      <c r="H92">
        <v>19</v>
      </c>
    </row>
    <row r="93" spans="1:8" x14ac:dyDescent="0.25">
      <c r="A93" t="s">
        <v>215</v>
      </c>
      <c r="B93" t="s">
        <v>216</v>
      </c>
      <c r="C93" t="s">
        <v>206</v>
      </c>
      <c r="D93" t="s">
        <v>217</v>
      </c>
      <c r="E93" t="s">
        <v>214</v>
      </c>
      <c r="F93">
        <v>7.38</v>
      </c>
      <c r="G93">
        <v>4.4000000000000004</v>
      </c>
      <c r="H93">
        <v>29</v>
      </c>
    </row>
    <row r="94" spans="1:8" x14ac:dyDescent="0.25">
      <c r="A94" t="s">
        <v>218</v>
      </c>
      <c r="B94" t="s">
        <v>219</v>
      </c>
      <c r="C94" t="s">
        <v>206</v>
      </c>
      <c r="D94" t="s">
        <v>207</v>
      </c>
      <c r="E94" t="s">
        <v>63</v>
      </c>
      <c r="F94">
        <v>3.4</v>
      </c>
      <c r="G94">
        <v>2.44</v>
      </c>
      <c r="H94">
        <v>25</v>
      </c>
    </row>
    <row r="95" spans="1:8" x14ac:dyDescent="0.25">
      <c r="A95" t="s">
        <v>220</v>
      </c>
      <c r="B95" t="s">
        <v>221</v>
      </c>
      <c r="C95" t="s">
        <v>206</v>
      </c>
      <c r="D95" t="s">
        <v>210</v>
      </c>
      <c r="E95" t="s">
        <v>16</v>
      </c>
      <c r="F95">
        <v>1.37</v>
      </c>
      <c r="G95">
        <v>0.81</v>
      </c>
      <c r="H95">
        <v>26</v>
      </c>
    </row>
    <row r="96" spans="1:8" x14ac:dyDescent="0.25">
      <c r="A96" t="s">
        <v>222</v>
      </c>
      <c r="B96" t="s">
        <v>223</v>
      </c>
      <c r="C96" t="s">
        <v>206</v>
      </c>
      <c r="D96" t="s">
        <v>213</v>
      </c>
      <c r="E96" t="s">
        <v>16</v>
      </c>
      <c r="F96">
        <v>7.42</v>
      </c>
      <c r="G96">
        <v>5.59</v>
      </c>
      <c r="H96">
        <v>29</v>
      </c>
    </row>
    <row r="97" spans="1:8" x14ac:dyDescent="0.25">
      <c r="A97" t="s">
        <v>224</v>
      </c>
      <c r="B97" t="s">
        <v>225</v>
      </c>
      <c r="C97" t="s">
        <v>206</v>
      </c>
      <c r="D97" t="s">
        <v>217</v>
      </c>
      <c r="E97" t="s">
        <v>16</v>
      </c>
      <c r="F97">
        <v>5.82</v>
      </c>
      <c r="G97">
        <v>3.69</v>
      </c>
      <c r="H97">
        <v>18</v>
      </c>
    </row>
    <row r="98" spans="1:8" x14ac:dyDescent="0.25">
      <c r="A98" t="s">
        <v>226</v>
      </c>
      <c r="B98" t="s">
        <v>227</v>
      </c>
      <c r="C98" t="s">
        <v>206</v>
      </c>
      <c r="D98" t="s">
        <v>207</v>
      </c>
      <c r="E98" t="s">
        <v>16</v>
      </c>
      <c r="F98">
        <v>2.0299999999999998</v>
      </c>
      <c r="G98">
        <v>1.53</v>
      </c>
      <c r="H98">
        <v>23</v>
      </c>
    </row>
    <row r="99" spans="1:8" x14ac:dyDescent="0.25">
      <c r="A99" t="s">
        <v>228</v>
      </c>
      <c r="B99" t="s">
        <v>229</v>
      </c>
      <c r="C99" t="s">
        <v>206</v>
      </c>
      <c r="D99" t="s">
        <v>210</v>
      </c>
      <c r="E99" t="s">
        <v>16</v>
      </c>
      <c r="F99">
        <v>5.38</v>
      </c>
      <c r="G99">
        <v>4.07</v>
      </c>
      <c r="H99">
        <v>19</v>
      </c>
    </row>
    <row r="100" spans="1:8" x14ac:dyDescent="0.25">
      <c r="A100" t="s">
        <v>230</v>
      </c>
      <c r="B100" t="s">
        <v>231</v>
      </c>
      <c r="C100" t="s">
        <v>206</v>
      </c>
      <c r="D100" t="s">
        <v>213</v>
      </c>
      <c r="E100" t="s">
        <v>16</v>
      </c>
      <c r="F100">
        <v>1.98</v>
      </c>
      <c r="G100">
        <v>1.27</v>
      </c>
      <c r="H100">
        <v>41</v>
      </c>
    </row>
    <row r="101" spans="1:8" x14ac:dyDescent="0.25">
      <c r="A101" t="s">
        <v>232</v>
      </c>
      <c r="B101" t="s">
        <v>233</v>
      </c>
      <c r="C101" t="s">
        <v>206</v>
      </c>
      <c r="D101" t="s">
        <v>217</v>
      </c>
      <c r="E101" t="s">
        <v>16</v>
      </c>
      <c r="F101">
        <v>6.86</v>
      </c>
      <c r="G101">
        <v>4.4000000000000004</v>
      </c>
      <c r="H101">
        <v>34</v>
      </c>
    </row>
    <row r="102" spans="1:8" x14ac:dyDescent="0.25">
      <c r="A102" t="s">
        <v>234</v>
      </c>
      <c r="B102" t="s">
        <v>235</v>
      </c>
      <c r="C102" t="s">
        <v>206</v>
      </c>
      <c r="D102" t="s">
        <v>207</v>
      </c>
      <c r="E102" t="s">
        <v>63</v>
      </c>
      <c r="F102">
        <v>2.0299999999999998</v>
      </c>
      <c r="G102">
        <v>1.5</v>
      </c>
      <c r="H102">
        <v>26</v>
      </c>
    </row>
    <row r="103" spans="1:8" x14ac:dyDescent="0.25">
      <c r="A103" t="s">
        <v>236</v>
      </c>
      <c r="B103" t="s">
        <v>237</v>
      </c>
      <c r="C103" t="s">
        <v>206</v>
      </c>
      <c r="D103" t="s">
        <v>210</v>
      </c>
      <c r="E103" t="s">
        <v>63</v>
      </c>
      <c r="F103">
        <v>1.52</v>
      </c>
      <c r="G103">
        <v>0.98</v>
      </c>
      <c r="H103">
        <v>29</v>
      </c>
    </row>
    <row r="104" spans="1:8" x14ac:dyDescent="0.25">
      <c r="A104" t="s">
        <v>238</v>
      </c>
      <c r="B104" t="s">
        <v>239</v>
      </c>
      <c r="C104" t="s">
        <v>206</v>
      </c>
      <c r="D104" t="s">
        <v>213</v>
      </c>
      <c r="E104" t="s">
        <v>16</v>
      </c>
      <c r="F104">
        <v>4.3099999999999996</v>
      </c>
      <c r="G104">
        <v>3.23</v>
      </c>
      <c r="H104">
        <v>37</v>
      </c>
    </row>
    <row r="105" spans="1:8" x14ac:dyDescent="0.25">
      <c r="A105" t="s">
        <v>240</v>
      </c>
      <c r="B105" t="s">
        <v>241</v>
      </c>
      <c r="C105" t="s">
        <v>206</v>
      </c>
      <c r="D105" t="s">
        <v>217</v>
      </c>
      <c r="E105" t="s">
        <v>16</v>
      </c>
      <c r="F105">
        <v>3.46</v>
      </c>
      <c r="G105">
        <v>2.52</v>
      </c>
      <c r="H105">
        <v>34</v>
      </c>
    </row>
    <row r="106" spans="1:8" x14ac:dyDescent="0.25">
      <c r="A106" t="s">
        <v>242</v>
      </c>
      <c r="B106" t="s">
        <v>243</v>
      </c>
      <c r="C106" t="s">
        <v>206</v>
      </c>
      <c r="D106" t="s">
        <v>207</v>
      </c>
      <c r="E106" t="s">
        <v>214</v>
      </c>
      <c r="F106">
        <v>3.43</v>
      </c>
      <c r="G106">
        <v>2.1800000000000002</v>
      </c>
      <c r="H106">
        <v>40</v>
      </c>
    </row>
    <row r="107" spans="1:8" x14ac:dyDescent="0.25">
      <c r="A107" t="s">
        <v>244</v>
      </c>
      <c r="B107" t="s">
        <v>245</v>
      </c>
      <c r="C107" t="s">
        <v>206</v>
      </c>
      <c r="D107" t="s">
        <v>210</v>
      </c>
      <c r="E107" t="s">
        <v>214</v>
      </c>
      <c r="F107">
        <v>3.33</v>
      </c>
      <c r="G107">
        <v>1.92</v>
      </c>
      <c r="H107">
        <v>39</v>
      </c>
    </row>
    <row r="108" spans="1:8" x14ac:dyDescent="0.25">
      <c r="A108" t="s">
        <v>246</v>
      </c>
      <c r="B108" t="s">
        <v>247</v>
      </c>
      <c r="C108" t="s">
        <v>206</v>
      </c>
      <c r="D108" t="s">
        <v>213</v>
      </c>
      <c r="E108" t="s">
        <v>63</v>
      </c>
      <c r="F108">
        <v>7.97</v>
      </c>
      <c r="G108">
        <v>5.52</v>
      </c>
      <c r="H108">
        <v>37</v>
      </c>
    </row>
    <row r="109" spans="1:8" x14ac:dyDescent="0.25">
      <c r="A109" t="s">
        <v>248</v>
      </c>
      <c r="B109" t="s">
        <v>249</v>
      </c>
      <c r="C109" t="s">
        <v>206</v>
      </c>
      <c r="D109" t="s">
        <v>217</v>
      </c>
      <c r="E109" t="s">
        <v>250</v>
      </c>
      <c r="F109">
        <v>5.3</v>
      </c>
      <c r="G109">
        <v>3.37</v>
      </c>
      <c r="H109">
        <v>27</v>
      </c>
    </row>
    <row r="110" spans="1:8" x14ac:dyDescent="0.25">
      <c r="A110" t="s">
        <v>251</v>
      </c>
      <c r="B110" t="s">
        <v>219</v>
      </c>
      <c r="C110" t="s">
        <v>206</v>
      </c>
      <c r="D110" t="s">
        <v>207</v>
      </c>
      <c r="E110" t="s">
        <v>16</v>
      </c>
      <c r="F110">
        <v>3.27</v>
      </c>
      <c r="G110">
        <v>2.09</v>
      </c>
      <c r="H110">
        <v>32</v>
      </c>
    </row>
    <row r="111" spans="1:8" x14ac:dyDescent="0.25">
      <c r="A111" t="s">
        <v>252</v>
      </c>
      <c r="B111" t="s">
        <v>219</v>
      </c>
      <c r="C111" t="s">
        <v>206</v>
      </c>
      <c r="D111" t="s">
        <v>210</v>
      </c>
      <c r="E111" t="s">
        <v>214</v>
      </c>
      <c r="F111">
        <v>4.38</v>
      </c>
      <c r="G111">
        <v>3.03</v>
      </c>
      <c r="H111">
        <v>43</v>
      </c>
    </row>
    <row r="112" spans="1:8" x14ac:dyDescent="0.25">
      <c r="A112" t="s">
        <v>253</v>
      </c>
      <c r="B112" t="s">
        <v>254</v>
      </c>
      <c r="C112" t="s">
        <v>255</v>
      </c>
      <c r="D112" t="s">
        <v>256</v>
      </c>
      <c r="E112" t="s">
        <v>63</v>
      </c>
      <c r="F112">
        <v>1.43</v>
      </c>
      <c r="G112">
        <v>0.94</v>
      </c>
      <c r="H112">
        <v>35</v>
      </c>
    </row>
    <row r="113" spans="1:8" x14ac:dyDescent="0.25">
      <c r="A113" t="s">
        <v>257</v>
      </c>
      <c r="B113" t="s">
        <v>258</v>
      </c>
      <c r="C113" t="s">
        <v>255</v>
      </c>
      <c r="D113" t="s">
        <v>259</v>
      </c>
      <c r="E113" t="s">
        <v>63</v>
      </c>
      <c r="F113">
        <v>2.4300000000000002</v>
      </c>
      <c r="G113">
        <v>1.53</v>
      </c>
      <c r="H113">
        <v>14</v>
      </c>
    </row>
    <row r="114" spans="1:8" x14ac:dyDescent="0.25">
      <c r="A114" t="s">
        <v>260</v>
      </c>
      <c r="B114" t="s">
        <v>261</v>
      </c>
      <c r="C114" t="s">
        <v>255</v>
      </c>
      <c r="D114" t="s">
        <v>262</v>
      </c>
      <c r="E114" t="s">
        <v>16</v>
      </c>
      <c r="F114">
        <v>1.21</v>
      </c>
      <c r="G114">
        <v>0.81</v>
      </c>
      <c r="H114">
        <v>38</v>
      </c>
    </row>
    <row r="115" spans="1:8" x14ac:dyDescent="0.25">
      <c r="A115" t="s">
        <v>263</v>
      </c>
      <c r="B115" t="s">
        <v>264</v>
      </c>
      <c r="C115" t="s">
        <v>255</v>
      </c>
      <c r="D115" t="s">
        <v>265</v>
      </c>
      <c r="E115" t="s">
        <v>16</v>
      </c>
      <c r="F115">
        <v>1.34</v>
      </c>
      <c r="G115">
        <v>0.73</v>
      </c>
      <c r="H115">
        <v>32</v>
      </c>
    </row>
    <row r="116" spans="1:8" x14ac:dyDescent="0.25">
      <c r="A116" t="s">
        <v>266</v>
      </c>
      <c r="B116" t="s">
        <v>267</v>
      </c>
      <c r="C116" t="s">
        <v>255</v>
      </c>
      <c r="D116" t="s">
        <v>256</v>
      </c>
      <c r="E116" t="s">
        <v>163</v>
      </c>
      <c r="F116">
        <v>1.89</v>
      </c>
      <c r="G116">
        <v>1.1499999999999999</v>
      </c>
      <c r="H116">
        <v>26</v>
      </c>
    </row>
    <row r="117" spans="1:8" x14ac:dyDescent="0.25">
      <c r="A117" t="s">
        <v>268</v>
      </c>
      <c r="B117" t="s">
        <v>269</v>
      </c>
      <c r="C117" t="s">
        <v>255</v>
      </c>
      <c r="D117" t="s">
        <v>259</v>
      </c>
      <c r="E117" t="s">
        <v>63</v>
      </c>
      <c r="F117">
        <v>2.12</v>
      </c>
      <c r="G117">
        <v>1.27</v>
      </c>
      <c r="H117">
        <v>38</v>
      </c>
    </row>
    <row r="118" spans="1:8" x14ac:dyDescent="0.25">
      <c r="A118" t="s">
        <v>270</v>
      </c>
      <c r="B118" t="s">
        <v>271</v>
      </c>
      <c r="C118" t="s">
        <v>255</v>
      </c>
      <c r="D118" t="s">
        <v>262</v>
      </c>
      <c r="E118" t="s">
        <v>163</v>
      </c>
      <c r="F118">
        <v>4.96</v>
      </c>
      <c r="G118">
        <v>3.2</v>
      </c>
      <c r="H118">
        <v>21</v>
      </c>
    </row>
    <row r="119" spans="1:8" x14ac:dyDescent="0.25">
      <c r="A119" t="s">
        <v>272</v>
      </c>
      <c r="B119" t="s">
        <v>273</v>
      </c>
      <c r="C119" t="s">
        <v>255</v>
      </c>
      <c r="D119" t="s">
        <v>265</v>
      </c>
      <c r="E119" t="s">
        <v>16</v>
      </c>
      <c r="F119">
        <v>1.81</v>
      </c>
      <c r="G119">
        <v>1.2</v>
      </c>
      <c r="H119">
        <v>28</v>
      </c>
    </row>
    <row r="120" spans="1:8" x14ac:dyDescent="0.25">
      <c r="A120" t="s">
        <v>274</v>
      </c>
      <c r="B120" t="s">
        <v>275</v>
      </c>
      <c r="C120" t="s">
        <v>255</v>
      </c>
      <c r="D120" t="s">
        <v>256</v>
      </c>
      <c r="E120" t="s">
        <v>63</v>
      </c>
      <c r="F120">
        <v>1.23</v>
      </c>
      <c r="G120">
        <v>0.63</v>
      </c>
      <c r="H120">
        <v>28</v>
      </c>
    </row>
    <row r="121" spans="1:8" x14ac:dyDescent="0.25">
      <c r="A121" t="s">
        <v>276</v>
      </c>
      <c r="B121" t="s">
        <v>277</v>
      </c>
      <c r="C121" t="s">
        <v>255</v>
      </c>
      <c r="D121" t="s">
        <v>259</v>
      </c>
      <c r="E121" t="s">
        <v>16</v>
      </c>
      <c r="F121">
        <v>1.61</v>
      </c>
      <c r="G121">
        <v>0.9</v>
      </c>
      <c r="H121">
        <v>31</v>
      </c>
    </row>
    <row r="122" spans="1:8" x14ac:dyDescent="0.25">
      <c r="A122" t="s">
        <v>278</v>
      </c>
      <c r="B122" t="s">
        <v>279</v>
      </c>
      <c r="C122" t="s">
        <v>255</v>
      </c>
      <c r="D122" t="s">
        <v>262</v>
      </c>
      <c r="E122" t="s">
        <v>163</v>
      </c>
      <c r="F122">
        <v>3.74</v>
      </c>
      <c r="G122">
        <v>2.4700000000000002</v>
      </c>
      <c r="H122">
        <v>33</v>
      </c>
    </row>
    <row r="123" spans="1:8" x14ac:dyDescent="0.25">
      <c r="A123" t="s">
        <v>280</v>
      </c>
      <c r="B123" t="s">
        <v>281</v>
      </c>
      <c r="C123" t="s">
        <v>255</v>
      </c>
      <c r="D123" t="s">
        <v>265</v>
      </c>
      <c r="E123" t="s">
        <v>163</v>
      </c>
      <c r="F123">
        <v>4.75</v>
      </c>
      <c r="G123">
        <v>3.07</v>
      </c>
      <c r="H123">
        <v>40</v>
      </c>
    </row>
    <row r="124" spans="1:8" x14ac:dyDescent="0.25">
      <c r="A124" t="s">
        <v>282</v>
      </c>
      <c r="B124" t="s">
        <v>283</v>
      </c>
      <c r="C124" t="s">
        <v>255</v>
      </c>
      <c r="D124" t="s">
        <v>256</v>
      </c>
      <c r="E124" t="s">
        <v>63</v>
      </c>
      <c r="F124">
        <v>5.17</v>
      </c>
      <c r="G124">
        <v>2.86</v>
      </c>
      <c r="H124">
        <v>37</v>
      </c>
    </row>
    <row r="125" spans="1:8" x14ac:dyDescent="0.25">
      <c r="A125" t="s">
        <v>284</v>
      </c>
      <c r="B125" t="s">
        <v>285</v>
      </c>
      <c r="C125" t="s">
        <v>255</v>
      </c>
      <c r="D125" t="s">
        <v>259</v>
      </c>
      <c r="E125" t="s">
        <v>63</v>
      </c>
      <c r="F125">
        <v>4.96</v>
      </c>
      <c r="G125">
        <v>2.75</v>
      </c>
      <c r="H125">
        <v>40</v>
      </c>
    </row>
    <row r="126" spans="1:8" x14ac:dyDescent="0.25">
      <c r="A126" t="s">
        <v>286</v>
      </c>
      <c r="B126" t="s">
        <v>287</v>
      </c>
      <c r="C126" t="s">
        <v>255</v>
      </c>
      <c r="D126" t="s">
        <v>262</v>
      </c>
      <c r="E126" t="s">
        <v>16</v>
      </c>
      <c r="F126">
        <v>3.93</v>
      </c>
      <c r="G126">
        <v>2.44</v>
      </c>
      <c r="H126">
        <v>29</v>
      </c>
    </row>
    <row r="127" spans="1:8" x14ac:dyDescent="0.25">
      <c r="A127" t="s">
        <v>288</v>
      </c>
      <c r="B127" t="s">
        <v>289</v>
      </c>
      <c r="C127" t="s">
        <v>255</v>
      </c>
      <c r="D127" t="s">
        <v>265</v>
      </c>
      <c r="E127" t="s">
        <v>63</v>
      </c>
      <c r="F127">
        <v>3.88</v>
      </c>
      <c r="G127">
        <v>2.0099999999999998</v>
      </c>
      <c r="H127">
        <v>36</v>
      </c>
    </row>
    <row r="128" spans="1:8" x14ac:dyDescent="0.25">
      <c r="A128" t="s">
        <v>290</v>
      </c>
      <c r="B128" t="s">
        <v>291</v>
      </c>
      <c r="C128" t="s">
        <v>255</v>
      </c>
      <c r="D128" t="s">
        <v>256</v>
      </c>
      <c r="E128" t="s">
        <v>163</v>
      </c>
      <c r="F128">
        <v>2.31</v>
      </c>
      <c r="G128">
        <v>1.19</v>
      </c>
      <c r="H128">
        <v>31</v>
      </c>
    </row>
    <row r="129" spans="1:8" x14ac:dyDescent="0.25">
      <c r="A129" t="s">
        <v>292</v>
      </c>
      <c r="B129" t="s">
        <v>293</v>
      </c>
      <c r="C129" t="s">
        <v>255</v>
      </c>
      <c r="D129" t="s">
        <v>259</v>
      </c>
      <c r="E129" t="s">
        <v>163</v>
      </c>
      <c r="F129">
        <v>1.37</v>
      </c>
      <c r="G129">
        <v>0.67</v>
      </c>
      <c r="H129">
        <v>36</v>
      </c>
    </row>
    <row r="130" spans="1:8" x14ac:dyDescent="0.25">
      <c r="A130" t="s">
        <v>294</v>
      </c>
      <c r="B130" t="s">
        <v>295</v>
      </c>
      <c r="C130" t="s">
        <v>255</v>
      </c>
      <c r="D130" t="s">
        <v>262</v>
      </c>
      <c r="E130" t="s">
        <v>163</v>
      </c>
      <c r="F130">
        <v>1.7</v>
      </c>
      <c r="G130">
        <v>0.86</v>
      </c>
      <c r="H130">
        <v>27</v>
      </c>
    </row>
    <row r="131" spans="1:8" x14ac:dyDescent="0.25">
      <c r="A131" t="s">
        <v>296</v>
      </c>
      <c r="B131" t="s">
        <v>297</v>
      </c>
      <c r="C131" t="s">
        <v>255</v>
      </c>
      <c r="D131" t="s">
        <v>265</v>
      </c>
      <c r="E131" t="s">
        <v>63</v>
      </c>
      <c r="F131">
        <v>2.52</v>
      </c>
      <c r="G131">
        <v>1.41</v>
      </c>
      <c r="H131">
        <v>20</v>
      </c>
    </row>
    <row r="132" spans="1:8" x14ac:dyDescent="0.25">
      <c r="A132" t="s">
        <v>298</v>
      </c>
      <c r="B132" t="s">
        <v>267</v>
      </c>
      <c r="C132" t="s">
        <v>255</v>
      </c>
      <c r="D132" t="s">
        <v>256</v>
      </c>
      <c r="E132" t="s">
        <v>16</v>
      </c>
      <c r="F132">
        <v>4.83</v>
      </c>
      <c r="G132">
        <v>2.62</v>
      </c>
      <c r="H132">
        <v>36</v>
      </c>
    </row>
    <row r="133" spans="1:8" x14ac:dyDescent="0.25">
      <c r="A133" t="s">
        <v>299</v>
      </c>
      <c r="B133" t="s">
        <v>277</v>
      </c>
      <c r="C133" t="s">
        <v>255</v>
      </c>
      <c r="D133" t="s">
        <v>259</v>
      </c>
      <c r="E133" t="s">
        <v>16</v>
      </c>
      <c r="F133">
        <v>1.0900000000000001</v>
      </c>
      <c r="G133">
        <v>0.7</v>
      </c>
      <c r="H133">
        <v>26</v>
      </c>
    </row>
    <row r="134" spans="1:8" x14ac:dyDescent="0.25">
      <c r="A134" t="s">
        <v>300</v>
      </c>
      <c r="B134" t="s">
        <v>301</v>
      </c>
      <c r="C134" t="s">
        <v>302</v>
      </c>
      <c r="D134" t="s">
        <v>303</v>
      </c>
      <c r="E134" t="s">
        <v>16</v>
      </c>
      <c r="F134">
        <v>6.1</v>
      </c>
      <c r="G134">
        <v>3.73</v>
      </c>
      <c r="H134">
        <v>25</v>
      </c>
    </row>
    <row r="135" spans="1:8" x14ac:dyDescent="0.25">
      <c r="A135" t="s">
        <v>304</v>
      </c>
      <c r="B135" t="s">
        <v>305</v>
      </c>
      <c r="C135" t="s">
        <v>302</v>
      </c>
      <c r="D135" t="s">
        <v>306</v>
      </c>
      <c r="E135" t="s">
        <v>16</v>
      </c>
      <c r="F135">
        <v>4.78</v>
      </c>
      <c r="G135">
        <v>2.81</v>
      </c>
      <c r="H135">
        <v>31</v>
      </c>
    </row>
    <row r="136" spans="1:8" x14ac:dyDescent="0.25">
      <c r="A136" t="s">
        <v>307</v>
      </c>
      <c r="B136" t="s">
        <v>308</v>
      </c>
      <c r="C136" t="s">
        <v>302</v>
      </c>
      <c r="D136" t="s">
        <v>309</v>
      </c>
      <c r="E136" t="s">
        <v>16</v>
      </c>
      <c r="F136">
        <v>6.98</v>
      </c>
      <c r="G136">
        <v>3.75</v>
      </c>
      <c r="H136">
        <v>20</v>
      </c>
    </row>
    <row r="137" spans="1:8" x14ac:dyDescent="0.25">
      <c r="A137" t="s">
        <v>310</v>
      </c>
      <c r="B137" t="s">
        <v>311</v>
      </c>
      <c r="C137" t="s">
        <v>302</v>
      </c>
      <c r="D137" t="s">
        <v>312</v>
      </c>
      <c r="E137" t="s">
        <v>16</v>
      </c>
      <c r="F137">
        <v>4.16</v>
      </c>
      <c r="G137">
        <v>1.85</v>
      </c>
      <c r="H137">
        <v>22</v>
      </c>
    </row>
    <row r="138" spans="1:8" x14ac:dyDescent="0.25">
      <c r="A138" t="s">
        <v>313</v>
      </c>
      <c r="B138" t="s">
        <v>314</v>
      </c>
      <c r="C138" t="s">
        <v>302</v>
      </c>
      <c r="D138" t="s">
        <v>303</v>
      </c>
      <c r="E138" t="s">
        <v>16</v>
      </c>
      <c r="F138">
        <v>5.58</v>
      </c>
      <c r="G138">
        <v>3.35</v>
      </c>
      <c r="H138">
        <v>17</v>
      </c>
    </row>
    <row r="139" spans="1:8" x14ac:dyDescent="0.25">
      <c r="A139" t="s">
        <v>315</v>
      </c>
      <c r="B139" t="s">
        <v>316</v>
      </c>
      <c r="C139" t="s">
        <v>302</v>
      </c>
      <c r="D139" t="s">
        <v>306</v>
      </c>
      <c r="E139" t="s">
        <v>16</v>
      </c>
      <c r="F139">
        <v>6.63</v>
      </c>
      <c r="G139">
        <v>4.1399999999999997</v>
      </c>
      <c r="H139">
        <v>31</v>
      </c>
    </row>
    <row r="140" spans="1:8" x14ac:dyDescent="0.25">
      <c r="A140" t="s">
        <v>317</v>
      </c>
      <c r="B140" t="s">
        <v>318</v>
      </c>
      <c r="C140" t="s">
        <v>302</v>
      </c>
      <c r="D140" t="s">
        <v>309</v>
      </c>
      <c r="E140" t="s">
        <v>16</v>
      </c>
      <c r="F140">
        <v>4.76</v>
      </c>
      <c r="G140">
        <v>2.96</v>
      </c>
      <c r="H140">
        <v>30</v>
      </c>
    </row>
    <row r="141" spans="1:8" x14ac:dyDescent="0.25">
      <c r="A141" t="s">
        <v>319</v>
      </c>
      <c r="B141" t="s">
        <v>320</v>
      </c>
      <c r="C141" t="s">
        <v>302</v>
      </c>
      <c r="D141" t="s">
        <v>312</v>
      </c>
      <c r="E141" t="s">
        <v>16</v>
      </c>
      <c r="F141">
        <v>4.9400000000000004</v>
      </c>
      <c r="G141">
        <v>2.2000000000000002</v>
      </c>
      <c r="H141">
        <v>32</v>
      </c>
    </row>
    <row r="142" spans="1:8" x14ac:dyDescent="0.25">
      <c r="A142" t="s">
        <v>321</v>
      </c>
      <c r="B142" t="s">
        <v>322</v>
      </c>
      <c r="C142" t="s">
        <v>302</v>
      </c>
      <c r="D142" t="s">
        <v>303</v>
      </c>
      <c r="E142" t="s">
        <v>16</v>
      </c>
      <c r="F142">
        <v>4.1100000000000003</v>
      </c>
      <c r="G142">
        <v>2.52</v>
      </c>
      <c r="H142">
        <v>17</v>
      </c>
    </row>
    <row r="143" spans="1:8" x14ac:dyDescent="0.25">
      <c r="A143" t="s">
        <v>323</v>
      </c>
      <c r="B143" t="s">
        <v>324</v>
      </c>
      <c r="C143" t="s">
        <v>302</v>
      </c>
      <c r="D143" t="s">
        <v>306</v>
      </c>
      <c r="E143" t="s">
        <v>16</v>
      </c>
      <c r="F143">
        <v>1.81</v>
      </c>
      <c r="G143">
        <v>0.93</v>
      </c>
      <c r="H143">
        <v>18</v>
      </c>
    </row>
    <row r="144" spans="1:8" x14ac:dyDescent="0.25">
      <c r="A144" t="s">
        <v>325</v>
      </c>
      <c r="B144" t="s">
        <v>326</v>
      </c>
      <c r="C144" t="s">
        <v>302</v>
      </c>
      <c r="D144" t="s">
        <v>309</v>
      </c>
      <c r="E144" t="s">
        <v>327</v>
      </c>
      <c r="F144">
        <v>4.2699999999999996</v>
      </c>
      <c r="G144">
        <v>2.17</v>
      </c>
      <c r="H144">
        <v>20</v>
      </c>
    </row>
    <row r="145" spans="1:8" x14ac:dyDescent="0.25">
      <c r="A145" t="s">
        <v>328</v>
      </c>
      <c r="B145" t="s">
        <v>329</v>
      </c>
      <c r="C145" t="s">
        <v>302</v>
      </c>
      <c r="D145" t="s">
        <v>312</v>
      </c>
      <c r="E145" t="s">
        <v>327</v>
      </c>
      <c r="F145">
        <v>6.09</v>
      </c>
      <c r="G145">
        <v>3.69</v>
      </c>
      <c r="H145">
        <v>14</v>
      </c>
    </row>
    <row r="146" spans="1:8" x14ac:dyDescent="0.25">
      <c r="A146" t="s">
        <v>330</v>
      </c>
      <c r="B146" t="s">
        <v>331</v>
      </c>
      <c r="C146" t="s">
        <v>302</v>
      </c>
      <c r="D146" t="s">
        <v>303</v>
      </c>
      <c r="E146" t="s">
        <v>16</v>
      </c>
      <c r="F146">
        <v>4.37</v>
      </c>
      <c r="G146">
        <v>2.58</v>
      </c>
      <c r="H146">
        <v>23</v>
      </c>
    </row>
    <row r="147" spans="1:8" x14ac:dyDescent="0.25">
      <c r="A147" t="s">
        <v>332</v>
      </c>
      <c r="B147" t="s">
        <v>333</v>
      </c>
      <c r="C147" t="s">
        <v>302</v>
      </c>
      <c r="D147" t="s">
        <v>306</v>
      </c>
      <c r="E147" t="s">
        <v>63</v>
      </c>
      <c r="F147">
        <v>2.87</v>
      </c>
      <c r="G147">
        <v>1.3</v>
      </c>
      <c r="H147">
        <v>13</v>
      </c>
    </row>
    <row r="148" spans="1:8" x14ac:dyDescent="0.25">
      <c r="A148" t="s">
        <v>334</v>
      </c>
      <c r="B148" t="s">
        <v>335</v>
      </c>
      <c r="C148" t="s">
        <v>302</v>
      </c>
      <c r="D148" t="s">
        <v>309</v>
      </c>
      <c r="E148" t="s">
        <v>16</v>
      </c>
      <c r="F148">
        <v>6.1</v>
      </c>
      <c r="G148">
        <v>3.84</v>
      </c>
      <c r="H148">
        <v>12</v>
      </c>
    </row>
    <row r="149" spans="1:8" x14ac:dyDescent="0.25">
      <c r="A149" t="s">
        <v>336</v>
      </c>
      <c r="B149" t="s">
        <v>337</v>
      </c>
      <c r="C149" t="s">
        <v>302</v>
      </c>
      <c r="D149" t="s">
        <v>312</v>
      </c>
      <c r="E149" t="s">
        <v>327</v>
      </c>
      <c r="F149">
        <v>5.29</v>
      </c>
      <c r="G149">
        <v>2.58</v>
      </c>
      <c r="H149">
        <v>33</v>
      </c>
    </row>
    <row r="150" spans="1:8" x14ac:dyDescent="0.25">
      <c r="A150" t="s">
        <v>338</v>
      </c>
      <c r="B150" t="s">
        <v>339</v>
      </c>
      <c r="C150" t="s">
        <v>302</v>
      </c>
      <c r="D150" t="s">
        <v>303</v>
      </c>
      <c r="E150" t="s">
        <v>16</v>
      </c>
      <c r="F150">
        <v>2.2000000000000002</v>
      </c>
      <c r="G150">
        <v>1.39</v>
      </c>
      <c r="H150">
        <v>26</v>
      </c>
    </row>
    <row r="151" spans="1:8" x14ac:dyDescent="0.25">
      <c r="A151" t="s">
        <v>340</v>
      </c>
      <c r="B151" t="s">
        <v>341</v>
      </c>
      <c r="C151" t="s">
        <v>302</v>
      </c>
      <c r="D151" t="s">
        <v>306</v>
      </c>
      <c r="E151" t="s">
        <v>16</v>
      </c>
      <c r="F151">
        <v>5.77</v>
      </c>
      <c r="G151">
        <v>3.42</v>
      </c>
      <c r="H151">
        <v>17</v>
      </c>
    </row>
    <row r="152" spans="1:8" x14ac:dyDescent="0.25">
      <c r="A152" t="s">
        <v>342</v>
      </c>
      <c r="B152" t="s">
        <v>343</v>
      </c>
      <c r="C152" t="s">
        <v>302</v>
      </c>
      <c r="D152" t="s">
        <v>309</v>
      </c>
      <c r="E152" t="s">
        <v>16</v>
      </c>
      <c r="F152">
        <v>5.2</v>
      </c>
      <c r="G152">
        <v>3.29</v>
      </c>
      <c r="H152">
        <v>34</v>
      </c>
    </row>
    <row r="153" spans="1:8" x14ac:dyDescent="0.25">
      <c r="A153" t="s">
        <v>344</v>
      </c>
      <c r="B153" t="s">
        <v>345</v>
      </c>
      <c r="C153" t="s">
        <v>302</v>
      </c>
      <c r="D153" t="s">
        <v>312</v>
      </c>
      <c r="E153" t="s">
        <v>16</v>
      </c>
      <c r="F153">
        <v>2.2000000000000002</v>
      </c>
      <c r="G153">
        <v>1.33</v>
      </c>
      <c r="H153">
        <v>21</v>
      </c>
    </row>
    <row r="154" spans="1:8" x14ac:dyDescent="0.25">
      <c r="A154" t="s">
        <v>346</v>
      </c>
      <c r="B154" t="s">
        <v>335</v>
      </c>
      <c r="C154" t="s">
        <v>302</v>
      </c>
      <c r="D154" t="s">
        <v>303</v>
      </c>
      <c r="E154" t="s">
        <v>327</v>
      </c>
      <c r="F154">
        <v>2.16</v>
      </c>
      <c r="G154">
        <v>0.96</v>
      </c>
      <c r="H154">
        <v>30</v>
      </c>
    </row>
    <row r="155" spans="1:8" x14ac:dyDescent="0.25">
      <c r="A155" t="s">
        <v>347</v>
      </c>
      <c r="B155" t="s">
        <v>329</v>
      </c>
      <c r="C155" t="s">
        <v>302</v>
      </c>
      <c r="D155" t="s">
        <v>306</v>
      </c>
      <c r="E155" t="s">
        <v>327</v>
      </c>
      <c r="F155">
        <v>5.63</v>
      </c>
      <c r="G155">
        <v>3.56</v>
      </c>
      <c r="H155">
        <v>34</v>
      </c>
    </row>
    <row r="156" spans="1:8" x14ac:dyDescent="0.25">
      <c r="A156" t="s">
        <v>348</v>
      </c>
      <c r="B156" t="s">
        <v>349</v>
      </c>
      <c r="C156" t="s">
        <v>350</v>
      </c>
      <c r="D156" t="s">
        <v>351</v>
      </c>
      <c r="E156" t="s">
        <v>63</v>
      </c>
      <c r="F156">
        <v>3.09</v>
      </c>
      <c r="G156">
        <v>2.0699999999999998</v>
      </c>
      <c r="H156">
        <v>28</v>
      </c>
    </row>
    <row r="157" spans="1:8" x14ac:dyDescent="0.25">
      <c r="A157" t="s">
        <v>352</v>
      </c>
      <c r="B157" t="s">
        <v>353</v>
      </c>
      <c r="C157" t="s">
        <v>350</v>
      </c>
      <c r="D157" t="s">
        <v>354</v>
      </c>
      <c r="E157" t="s">
        <v>355</v>
      </c>
      <c r="F157">
        <v>7.72</v>
      </c>
      <c r="G157">
        <v>4.45</v>
      </c>
      <c r="H157">
        <v>21</v>
      </c>
    </row>
    <row r="158" spans="1:8" x14ac:dyDescent="0.25">
      <c r="A158" t="s">
        <v>356</v>
      </c>
      <c r="B158" t="s">
        <v>357</v>
      </c>
      <c r="C158" t="s">
        <v>350</v>
      </c>
      <c r="D158" t="s">
        <v>358</v>
      </c>
      <c r="E158" t="s">
        <v>63</v>
      </c>
      <c r="F158">
        <v>2.87</v>
      </c>
      <c r="G158">
        <v>1.84</v>
      </c>
      <c r="H158">
        <v>23</v>
      </c>
    </row>
    <row r="159" spans="1:8" x14ac:dyDescent="0.25">
      <c r="A159" t="s">
        <v>359</v>
      </c>
      <c r="B159" t="s">
        <v>360</v>
      </c>
      <c r="C159" t="s">
        <v>350</v>
      </c>
      <c r="D159" t="s">
        <v>361</v>
      </c>
      <c r="E159" t="s">
        <v>355</v>
      </c>
      <c r="F159">
        <v>7.99</v>
      </c>
      <c r="G159">
        <v>4.18</v>
      </c>
      <c r="H159">
        <v>24</v>
      </c>
    </row>
    <row r="160" spans="1:8" x14ac:dyDescent="0.25">
      <c r="A160" t="s">
        <v>362</v>
      </c>
      <c r="B160" t="s">
        <v>363</v>
      </c>
      <c r="C160" t="s">
        <v>350</v>
      </c>
      <c r="D160" t="s">
        <v>351</v>
      </c>
      <c r="E160" t="s">
        <v>355</v>
      </c>
      <c r="F160">
        <v>7.21</v>
      </c>
      <c r="G160">
        <v>4.3</v>
      </c>
      <c r="H160">
        <v>27</v>
      </c>
    </row>
    <row r="161" spans="1:8" x14ac:dyDescent="0.25">
      <c r="A161" t="s">
        <v>364</v>
      </c>
      <c r="B161" t="s">
        <v>365</v>
      </c>
      <c r="C161" t="s">
        <v>350</v>
      </c>
      <c r="D161" t="s">
        <v>354</v>
      </c>
      <c r="E161" t="s">
        <v>355</v>
      </c>
      <c r="F161">
        <v>7.67</v>
      </c>
      <c r="G161">
        <v>4.62</v>
      </c>
      <c r="H161">
        <v>20</v>
      </c>
    </row>
    <row r="162" spans="1:8" x14ac:dyDescent="0.25">
      <c r="A162" t="s">
        <v>366</v>
      </c>
      <c r="B162" t="s">
        <v>367</v>
      </c>
      <c r="C162" t="s">
        <v>350</v>
      </c>
      <c r="D162" t="s">
        <v>358</v>
      </c>
      <c r="E162" t="s">
        <v>63</v>
      </c>
      <c r="F162">
        <v>8.19</v>
      </c>
      <c r="G162">
        <v>5.59</v>
      </c>
      <c r="H162">
        <v>18</v>
      </c>
    </row>
    <row r="163" spans="1:8" x14ac:dyDescent="0.25">
      <c r="A163" t="s">
        <v>368</v>
      </c>
      <c r="B163" t="s">
        <v>369</v>
      </c>
      <c r="C163" t="s">
        <v>350</v>
      </c>
      <c r="D163" t="s">
        <v>361</v>
      </c>
      <c r="E163" t="s">
        <v>355</v>
      </c>
      <c r="F163">
        <v>8.4</v>
      </c>
      <c r="G163">
        <v>4.6500000000000004</v>
      </c>
      <c r="H163">
        <v>28</v>
      </c>
    </row>
    <row r="164" spans="1:8" x14ac:dyDescent="0.25">
      <c r="A164" t="s">
        <v>370</v>
      </c>
      <c r="B164" t="s">
        <v>371</v>
      </c>
      <c r="C164" t="s">
        <v>350</v>
      </c>
      <c r="D164" t="s">
        <v>351</v>
      </c>
      <c r="E164" t="s">
        <v>63</v>
      </c>
      <c r="F164">
        <v>6.55</v>
      </c>
      <c r="G164">
        <v>3.82</v>
      </c>
      <c r="H164">
        <v>25</v>
      </c>
    </row>
    <row r="165" spans="1:8" x14ac:dyDescent="0.25">
      <c r="A165" t="s">
        <v>372</v>
      </c>
      <c r="B165" t="s">
        <v>373</v>
      </c>
      <c r="C165" t="s">
        <v>350</v>
      </c>
      <c r="D165" t="s">
        <v>354</v>
      </c>
      <c r="E165" t="s">
        <v>63</v>
      </c>
      <c r="F165">
        <v>8.19</v>
      </c>
      <c r="G165">
        <v>4.42</v>
      </c>
      <c r="H165">
        <v>21</v>
      </c>
    </row>
    <row r="166" spans="1:8" x14ac:dyDescent="0.25">
      <c r="A166" t="s">
        <v>374</v>
      </c>
      <c r="B166" t="s">
        <v>375</v>
      </c>
      <c r="C166" t="s">
        <v>350</v>
      </c>
      <c r="D166" t="s">
        <v>358</v>
      </c>
      <c r="E166" t="s">
        <v>355</v>
      </c>
      <c r="F166">
        <v>7.83</v>
      </c>
      <c r="G166">
        <v>4.5</v>
      </c>
      <c r="H166">
        <v>27</v>
      </c>
    </row>
    <row r="167" spans="1:8" x14ac:dyDescent="0.25">
      <c r="A167" t="s">
        <v>376</v>
      </c>
      <c r="B167" t="s">
        <v>377</v>
      </c>
      <c r="C167" t="s">
        <v>350</v>
      </c>
      <c r="D167" t="s">
        <v>361</v>
      </c>
      <c r="E167" t="s">
        <v>63</v>
      </c>
      <c r="F167">
        <v>2.4700000000000002</v>
      </c>
      <c r="G167">
        <v>1.75</v>
      </c>
      <c r="H167">
        <v>17</v>
      </c>
    </row>
    <row r="168" spans="1:8" x14ac:dyDescent="0.25">
      <c r="A168" t="s">
        <v>378</v>
      </c>
      <c r="B168" t="s">
        <v>379</v>
      </c>
      <c r="C168" t="s">
        <v>350</v>
      </c>
      <c r="D168" t="s">
        <v>351</v>
      </c>
      <c r="E168" t="s">
        <v>63</v>
      </c>
      <c r="F168">
        <v>7.3</v>
      </c>
      <c r="G168">
        <v>4.43</v>
      </c>
      <c r="H168">
        <v>25</v>
      </c>
    </row>
    <row r="169" spans="1:8" x14ac:dyDescent="0.25">
      <c r="A169" t="s">
        <v>380</v>
      </c>
      <c r="B169" t="s">
        <v>381</v>
      </c>
      <c r="C169" t="s">
        <v>350</v>
      </c>
      <c r="D169" t="s">
        <v>354</v>
      </c>
      <c r="E169" t="s">
        <v>63</v>
      </c>
      <c r="F169">
        <v>6.79</v>
      </c>
      <c r="G169">
        <v>4.13</v>
      </c>
      <c r="H169">
        <v>12</v>
      </c>
    </row>
    <row r="170" spans="1:8" x14ac:dyDescent="0.25">
      <c r="A170" t="s">
        <v>382</v>
      </c>
      <c r="B170" t="s">
        <v>383</v>
      </c>
      <c r="C170" t="s">
        <v>350</v>
      </c>
      <c r="D170" t="s">
        <v>358</v>
      </c>
      <c r="E170" t="s">
        <v>63</v>
      </c>
      <c r="F170">
        <v>4.4000000000000004</v>
      </c>
      <c r="G170">
        <v>2.59</v>
      </c>
      <c r="H170">
        <v>19</v>
      </c>
    </row>
    <row r="171" spans="1:8" x14ac:dyDescent="0.25">
      <c r="A171" t="s">
        <v>384</v>
      </c>
      <c r="B171" t="s">
        <v>385</v>
      </c>
      <c r="C171" t="s">
        <v>350</v>
      </c>
      <c r="D171" t="s">
        <v>361</v>
      </c>
      <c r="E171" t="s">
        <v>355</v>
      </c>
      <c r="F171">
        <v>6.91</v>
      </c>
      <c r="G171">
        <v>4.0199999999999996</v>
      </c>
      <c r="H171">
        <v>23</v>
      </c>
    </row>
    <row r="172" spans="1:8" x14ac:dyDescent="0.25">
      <c r="A172" t="s">
        <v>386</v>
      </c>
      <c r="B172" t="s">
        <v>387</v>
      </c>
      <c r="C172" t="s">
        <v>350</v>
      </c>
      <c r="D172" t="s">
        <v>351</v>
      </c>
      <c r="E172" t="s">
        <v>355</v>
      </c>
      <c r="F172">
        <v>9.18</v>
      </c>
      <c r="G172">
        <v>5.7</v>
      </c>
      <c r="H172">
        <v>24</v>
      </c>
    </row>
    <row r="173" spans="1:8" x14ac:dyDescent="0.25">
      <c r="A173" t="s">
        <v>388</v>
      </c>
      <c r="B173" t="s">
        <v>389</v>
      </c>
      <c r="C173" t="s">
        <v>350</v>
      </c>
      <c r="D173" t="s">
        <v>354</v>
      </c>
      <c r="E173" t="s">
        <v>63</v>
      </c>
      <c r="F173">
        <v>4.24</v>
      </c>
      <c r="G173">
        <v>2.35</v>
      </c>
      <c r="H173">
        <v>16</v>
      </c>
    </row>
    <row r="174" spans="1:8" x14ac:dyDescent="0.25">
      <c r="A174" t="s">
        <v>390</v>
      </c>
      <c r="B174" t="s">
        <v>391</v>
      </c>
      <c r="C174" t="s">
        <v>350</v>
      </c>
      <c r="D174" t="s">
        <v>358</v>
      </c>
      <c r="E174" t="s">
        <v>63</v>
      </c>
      <c r="F174">
        <v>4.55</v>
      </c>
      <c r="G174">
        <v>3.02</v>
      </c>
      <c r="H174">
        <v>16</v>
      </c>
    </row>
    <row r="175" spans="1:8" x14ac:dyDescent="0.25">
      <c r="A175" t="s">
        <v>392</v>
      </c>
      <c r="B175" t="s">
        <v>393</v>
      </c>
      <c r="C175" t="s">
        <v>350</v>
      </c>
      <c r="D175" t="s">
        <v>361</v>
      </c>
      <c r="E175" t="s">
        <v>355</v>
      </c>
      <c r="F175">
        <v>3.87</v>
      </c>
      <c r="G175">
        <v>2.35</v>
      </c>
      <c r="H175">
        <v>13</v>
      </c>
    </row>
    <row r="176" spans="1:8" x14ac:dyDescent="0.25">
      <c r="A176" t="s">
        <v>394</v>
      </c>
      <c r="B176" t="s">
        <v>367</v>
      </c>
      <c r="C176" t="s">
        <v>350</v>
      </c>
      <c r="D176" t="s">
        <v>351</v>
      </c>
      <c r="E176" t="s">
        <v>355</v>
      </c>
      <c r="F176">
        <v>8.06</v>
      </c>
      <c r="G176">
        <v>4.5599999999999996</v>
      </c>
      <c r="H176">
        <v>15</v>
      </c>
    </row>
    <row r="177" spans="1:8" x14ac:dyDescent="0.25">
      <c r="A177" t="s">
        <v>395</v>
      </c>
      <c r="B177" t="s">
        <v>391</v>
      </c>
      <c r="C177" t="s">
        <v>350</v>
      </c>
      <c r="D177" t="s">
        <v>354</v>
      </c>
      <c r="E177" t="s">
        <v>63</v>
      </c>
      <c r="F177">
        <v>4.46</v>
      </c>
      <c r="G177">
        <v>2.92</v>
      </c>
      <c r="H177">
        <v>18</v>
      </c>
    </row>
    <row r="178" spans="1:8" x14ac:dyDescent="0.25">
      <c r="A178" t="s">
        <v>396</v>
      </c>
      <c r="B178" t="s">
        <v>397</v>
      </c>
      <c r="C178" t="s">
        <v>398</v>
      </c>
      <c r="D178" t="s">
        <v>399</v>
      </c>
      <c r="E178" t="s">
        <v>214</v>
      </c>
      <c r="F178">
        <v>5.17</v>
      </c>
      <c r="G178">
        <v>2.83</v>
      </c>
      <c r="H178">
        <v>17</v>
      </c>
    </row>
    <row r="179" spans="1:8" x14ac:dyDescent="0.25">
      <c r="A179" t="s">
        <v>400</v>
      </c>
      <c r="B179" t="s">
        <v>401</v>
      </c>
      <c r="C179" t="s">
        <v>398</v>
      </c>
      <c r="D179" t="s">
        <v>402</v>
      </c>
      <c r="E179" t="s">
        <v>214</v>
      </c>
      <c r="F179">
        <v>6.11</v>
      </c>
      <c r="G179">
        <v>3.95</v>
      </c>
      <c r="H179">
        <v>29</v>
      </c>
    </row>
    <row r="180" spans="1:8" x14ac:dyDescent="0.25">
      <c r="A180" t="s">
        <v>403</v>
      </c>
      <c r="B180" t="s">
        <v>404</v>
      </c>
      <c r="C180" t="s">
        <v>398</v>
      </c>
      <c r="D180" t="s">
        <v>405</v>
      </c>
      <c r="E180" t="s">
        <v>12</v>
      </c>
      <c r="F180">
        <v>3.78</v>
      </c>
      <c r="G180">
        <v>2.12</v>
      </c>
      <c r="H180">
        <v>22</v>
      </c>
    </row>
    <row r="181" spans="1:8" x14ac:dyDescent="0.25">
      <c r="A181" t="s">
        <v>406</v>
      </c>
      <c r="B181" t="s">
        <v>407</v>
      </c>
      <c r="C181" t="s">
        <v>398</v>
      </c>
      <c r="D181" t="s">
        <v>408</v>
      </c>
      <c r="E181" t="s">
        <v>12</v>
      </c>
      <c r="F181">
        <v>6.48</v>
      </c>
      <c r="G181">
        <v>4.05</v>
      </c>
      <c r="H181">
        <v>26</v>
      </c>
    </row>
    <row r="182" spans="1:8" x14ac:dyDescent="0.25">
      <c r="A182" t="s">
        <v>409</v>
      </c>
      <c r="B182" t="s">
        <v>410</v>
      </c>
      <c r="C182" t="s">
        <v>398</v>
      </c>
      <c r="D182" t="s">
        <v>399</v>
      </c>
      <c r="E182" t="s">
        <v>12</v>
      </c>
      <c r="F182">
        <v>4.0599999999999996</v>
      </c>
      <c r="G182">
        <v>2.63</v>
      </c>
      <c r="H182">
        <v>18</v>
      </c>
    </row>
    <row r="183" spans="1:8" x14ac:dyDescent="0.25">
      <c r="A183" t="s">
        <v>411</v>
      </c>
      <c r="B183" t="s">
        <v>412</v>
      </c>
      <c r="C183" t="s">
        <v>398</v>
      </c>
      <c r="D183" t="s">
        <v>402</v>
      </c>
      <c r="E183" t="s">
        <v>214</v>
      </c>
      <c r="F183">
        <v>2.21</v>
      </c>
      <c r="G183">
        <v>1.42</v>
      </c>
      <c r="H183">
        <v>16</v>
      </c>
    </row>
    <row r="184" spans="1:8" x14ac:dyDescent="0.25">
      <c r="A184" t="s">
        <v>413</v>
      </c>
      <c r="B184" t="s">
        <v>414</v>
      </c>
      <c r="C184" t="s">
        <v>398</v>
      </c>
      <c r="D184" t="s">
        <v>405</v>
      </c>
      <c r="E184" t="s">
        <v>214</v>
      </c>
      <c r="F184">
        <v>6.77</v>
      </c>
      <c r="G184">
        <v>3.7</v>
      </c>
      <c r="H184">
        <v>33</v>
      </c>
    </row>
    <row r="185" spans="1:8" x14ac:dyDescent="0.25">
      <c r="A185" t="s">
        <v>415</v>
      </c>
      <c r="B185" t="s">
        <v>416</v>
      </c>
      <c r="C185" t="s">
        <v>398</v>
      </c>
      <c r="D185" t="s">
        <v>408</v>
      </c>
      <c r="E185" t="s">
        <v>214</v>
      </c>
      <c r="F185">
        <v>4.62</v>
      </c>
      <c r="G185">
        <v>3.03</v>
      </c>
      <c r="H185">
        <v>28</v>
      </c>
    </row>
    <row r="186" spans="1:8" x14ac:dyDescent="0.25">
      <c r="A186" t="s">
        <v>417</v>
      </c>
      <c r="B186" t="s">
        <v>418</v>
      </c>
      <c r="C186" t="s">
        <v>398</v>
      </c>
      <c r="D186" t="s">
        <v>399</v>
      </c>
      <c r="E186" t="s">
        <v>214</v>
      </c>
      <c r="F186">
        <v>6.31</v>
      </c>
      <c r="G186">
        <v>3.69</v>
      </c>
      <c r="H186">
        <v>23</v>
      </c>
    </row>
    <row r="187" spans="1:8" x14ac:dyDescent="0.25">
      <c r="A187" t="s">
        <v>419</v>
      </c>
      <c r="B187" t="s">
        <v>420</v>
      </c>
      <c r="C187" t="s">
        <v>398</v>
      </c>
      <c r="D187" t="s">
        <v>402</v>
      </c>
      <c r="E187" t="s">
        <v>12</v>
      </c>
      <c r="F187">
        <v>4.47</v>
      </c>
      <c r="G187">
        <v>2.38</v>
      </c>
      <c r="H187">
        <v>38</v>
      </c>
    </row>
    <row r="188" spans="1:8" x14ac:dyDescent="0.25">
      <c r="A188" t="s">
        <v>421</v>
      </c>
      <c r="B188" t="s">
        <v>422</v>
      </c>
      <c r="C188" t="s">
        <v>398</v>
      </c>
      <c r="D188" t="s">
        <v>405</v>
      </c>
      <c r="E188" t="s">
        <v>12</v>
      </c>
      <c r="F188">
        <v>2.52</v>
      </c>
      <c r="G188">
        <v>1.43</v>
      </c>
      <c r="H188">
        <v>19</v>
      </c>
    </row>
    <row r="189" spans="1:8" x14ac:dyDescent="0.25">
      <c r="A189" t="s">
        <v>423</v>
      </c>
      <c r="B189" t="s">
        <v>424</v>
      </c>
      <c r="C189" t="s">
        <v>398</v>
      </c>
      <c r="D189" t="s">
        <v>408</v>
      </c>
      <c r="E189" t="s">
        <v>12</v>
      </c>
      <c r="F189">
        <v>2.7</v>
      </c>
      <c r="G189">
        <v>1.73</v>
      </c>
      <c r="H189">
        <v>14</v>
      </c>
    </row>
    <row r="190" spans="1:8" x14ac:dyDescent="0.25">
      <c r="A190" t="s">
        <v>425</v>
      </c>
      <c r="B190" t="s">
        <v>426</v>
      </c>
      <c r="C190" t="s">
        <v>398</v>
      </c>
      <c r="D190" t="s">
        <v>399</v>
      </c>
      <c r="E190" t="s">
        <v>214</v>
      </c>
      <c r="F190">
        <v>3.61</v>
      </c>
      <c r="G190">
        <v>2.42</v>
      </c>
      <c r="H190">
        <v>23</v>
      </c>
    </row>
    <row r="191" spans="1:8" x14ac:dyDescent="0.25">
      <c r="A191" t="s">
        <v>427</v>
      </c>
      <c r="B191" t="s">
        <v>428</v>
      </c>
      <c r="C191" t="s">
        <v>398</v>
      </c>
      <c r="D191" t="s">
        <v>402</v>
      </c>
      <c r="E191" t="s">
        <v>214</v>
      </c>
      <c r="F191">
        <v>1.58</v>
      </c>
      <c r="G191">
        <v>0.92</v>
      </c>
      <c r="H191">
        <v>36</v>
      </c>
    </row>
    <row r="192" spans="1:8" x14ac:dyDescent="0.25">
      <c r="A192" t="s">
        <v>429</v>
      </c>
      <c r="B192" t="s">
        <v>430</v>
      </c>
      <c r="C192" t="s">
        <v>398</v>
      </c>
      <c r="D192" t="s">
        <v>405</v>
      </c>
      <c r="E192" t="s">
        <v>12</v>
      </c>
      <c r="F192">
        <v>6.04</v>
      </c>
      <c r="G192">
        <v>3.24</v>
      </c>
      <c r="H192">
        <v>22</v>
      </c>
    </row>
    <row r="193" spans="1:8" x14ac:dyDescent="0.25">
      <c r="A193" t="s">
        <v>431</v>
      </c>
      <c r="B193" t="s">
        <v>432</v>
      </c>
      <c r="C193" t="s">
        <v>398</v>
      </c>
      <c r="D193" t="s">
        <v>408</v>
      </c>
      <c r="E193" t="s">
        <v>12</v>
      </c>
      <c r="F193">
        <v>5.65</v>
      </c>
      <c r="G193">
        <v>3.71</v>
      </c>
      <c r="H193">
        <v>27</v>
      </c>
    </row>
    <row r="194" spans="1:8" x14ac:dyDescent="0.25">
      <c r="A194" t="s">
        <v>433</v>
      </c>
      <c r="B194" t="s">
        <v>434</v>
      </c>
      <c r="C194" t="s">
        <v>398</v>
      </c>
      <c r="D194" t="s">
        <v>399</v>
      </c>
      <c r="E194" t="s">
        <v>12</v>
      </c>
      <c r="F194">
        <v>2.02</v>
      </c>
      <c r="G194">
        <v>1.1499999999999999</v>
      </c>
      <c r="H194">
        <v>22</v>
      </c>
    </row>
    <row r="195" spans="1:8" x14ac:dyDescent="0.25">
      <c r="A195" t="s">
        <v>435</v>
      </c>
      <c r="B195" t="s">
        <v>436</v>
      </c>
      <c r="C195" t="s">
        <v>398</v>
      </c>
      <c r="D195" t="s">
        <v>402</v>
      </c>
      <c r="E195" t="s">
        <v>12</v>
      </c>
      <c r="F195">
        <v>5.86</v>
      </c>
      <c r="G195">
        <v>3.14</v>
      </c>
      <c r="H195">
        <v>23</v>
      </c>
    </row>
    <row r="196" spans="1:8" x14ac:dyDescent="0.25">
      <c r="A196" t="s">
        <v>437</v>
      </c>
      <c r="B196" t="s">
        <v>438</v>
      </c>
      <c r="C196" t="s">
        <v>398</v>
      </c>
      <c r="D196" t="s">
        <v>405</v>
      </c>
      <c r="E196" t="s">
        <v>214</v>
      </c>
      <c r="F196">
        <v>4.6100000000000003</v>
      </c>
      <c r="G196">
        <v>3.23</v>
      </c>
      <c r="H196">
        <v>28</v>
      </c>
    </row>
    <row r="197" spans="1:8" x14ac:dyDescent="0.25">
      <c r="A197" t="s">
        <v>439</v>
      </c>
      <c r="B197" t="s">
        <v>440</v>
      </c>
      <c r="C197" t="s">
        <v>398</v>
      </c>
      <c r="D197" t="s">
        <v>408</v>
      </c>
      <c r="E197" t="s">
        <v>214</v>
      </c>
      <c r="F197">
        <v>2.0699999999999998</v>
      </c>
      <c r="G197">
        <v>1.39</v>
      </c>
      <c r="H197">
        <v>22</v>
      </c>
    </row>
    <row r="198" spans="1:8" x14ac:dyDescent="0.25">
      <c r="A198" t="s">
        <v>441</v>
      </c>
      <c r="B198" t="s">
        <v>397</v>
      </c>
      <c r="C198" t="s">
        <v>398</v>
      </c>
      <c r="D198" t="s">
        <v>399</v>
      </c>
      <c r="E198" t="s">
        <v>12</v>
      </c>
      <c r="F198">
        <v>4.0999999999999996</v>
      </c>
      <c r="G198">
        <v>2.58</v>
      </c>
      <c r="H198">
        <v>33</v>
      </c>
    </row>
    <row r="199" spans="1:8" x14ac:dyDescent="0.25">
      <c r="A199" t="s">
        <v>442</v>
      </c>
      <c r="B199" t="s">
        <v>436</v>
      </c>
      <c r="C199" t="s">
        <v>398</v>
      </c>
      <c r="D199" t="s">
        <v>402</v>
      </c>
      <c r="E199" t="s">
        <v>214</v>
      </c>
      <c r="F199">
        <v>1.62</v>
      </c>
      <c r="G199">
        <v>1</v>
      </c>
      <c r="H199">
        <v>33</v>
      </c>
    </row>
    <row r="200" spans="1:8" x14ac:dyDescent="0.25">
      <c r="A200" t="s">
        <v>443</v>
      </c>
      <c r="B200" t="s">
        <v>444</v>
      </c>
      <c r="C200" t="s">
        <v>445</v>
      </c>
      <c r="D200" t="s">
        <v>446</v>
      </c>
      <c r="E200" t="s">
        <v>16</v>
      </c>
      <c r="F200">
        <v>8.6300000000000008</v>
      </c>
      <c r="G200">
        <v>5.64</v>
      </c>
      <c r="H200">
        <v>30</v>
      </c>
    </row>
    <row r="201" spans="1:8" x14ac:dyDescent="0.25">
      <c r="A201" t="s">
        <v>447</v>
      </c>
      <c r="B201" t="s">
        <v>448</v>
      </c>
      <c r="C201" t="s">
        <v>445</v>
      </c>
      <c r="D201" t="s">
        <v>449</v>
      </c>
      <c r="E201" t="s">
        <v>16</v>
      </c>
      <c r="F201">
        <v>5.97</v>
      </c>
      <c r="G201">
        <v>2.83</v>
      </c>
      <c r="H201">
        <v>20</v>
      </c>
    </row>
    <row r="202" spans="1:8" x14ac:dyDescent="0.25">
      <c r="A202" t="s">
        <v>450</v>
      </c>
      <c r="B202" t="s">
        <v>451</v>
      </c>
      <c r="C202" t="s">
        <v>445</v>
      </c>
      <c r="D202" t="s">
        <v>452</v>
      </c>
      <c r="E202" t="s">
        <v>16</v>
      </c>
      <c r="F202">
        <v>5.89</v>
      </c>
      <c r="G202">
        <v>3.76</v>
      </c>
      <c r="H202">
        <v>17</v>
      </c>
    </row>
    <row r="203" spans="1:8" x14ac:dyDescent="0.25">
      <c r="A203" t="s">
        <v>453</v>
      </c>
      <c r="B203" t="s">
        <v>454</v>
      </c>
      <c r="C203" t="s">
        <v>445</v>
      </c>
      <c r="D203" t="s">
        <v>455</v>
      </c>
      <c r="E203" t="s">
        <v>16</v>
      </c>
      <c r="F203">
        <v>5.14</v>
      </c>
      <c r="G203">
        <v>3.15</v>
      </c>
      <c r="H203">
        <v>20</v>
      </c>
    </row>
    <row r="204" spans="1:8" x14ac:dyDescent="0.25">
      <c r="A204" t="s">
        <v>456</v>
      </c>
      <c r="B204" t="s">
        <v>457</v>
      </c>
      <c r="C204" t="s">
        <v>445</v>
      </c>
      <c r="D204" t="s">
        <v>446</v>
      </c>
      <c r="E204" t="s">
        <v>16</v>
      </c>
      <c r="F204">
        <v>3.09</v>
      </c>
      <c r="G204">
        <v>1.85</v>
      </c>
      <c r="H204">
        <v>32</v>
      </c>
    </row>
    <row r="205" spans="1:8" x14ac:dyDescent="0.25">
      <c r="A205" t="s">
        <v>458</v>
      </c>
      <c r="B205" t="s">
        <v>459</v>
      </c>
      <c r="C205" t="s">
        <v>445</v>
      </c>
      <c r="D205" t="s">
        <v>449</v>
      </c>
      <c r="E205" t="s">
        <v>16</v>
      </c>
      <c r="F205">
        <v>7.58</v>
      </c>
      <c r="G205">
        <v>5.18</v>
      </c>
      <c r="H205">
        <v>27</v>
      </c>
    </row>
    <row r="206" spans="1:8" x14ac:dyDescent="0.25">
      <c r="A206" t="s">
        <v>460</v>
      </c>
      <c r="B206" t="s">
        <v>461</v>
      </c>
      <c r="C206" t="s">
        <v>445</v>
      </c>
      <c r="D206" t="s">
        <v>452</v>
      </c>
      <c r="E206" t="s">
        <v>16</v>
      </c>
      <c r="F206">
        <v>4.2699999999999996</v>
      </c>
      <c r="G206">
        <v>2.3199999999999998</v>
      </c>
      <c r="H206">
        <v>15</v>
      </c>
    </row>
    <row r="207" spans="1:8" x14ac:dyDescent="0.25">
      <c r="A207" t="s">
        <v>462</v>
      </c>
      <c r="B207" t="s">
        <v>463</v>
      </c>
      <c r="C207" t="s">
        <v>445</v>
      </c>
      <c r="D207" t="s">
        <v>455</v>
      </c>
      <c r="E207" t="s">
        <v>16</v>
      </c>
      <c r="F207">
        <v>7.89</v>
      </c>
      <c r="G207">
        <v>4.28</v>
      </c>
      <c r="H207">
        <v>27</v>
      </c>
    </row>
    <row r="208" spans="1:8" x14ac:dyDescent="0.25">
      <c r="A208" t="s">
        <v>464</v>
      </c>
      <c r="B208" t="s">
        <v>465</v>
      </c>
      <c r="C208" t="s">
        <v>445</v>
      </c>
      <c r="D208" t="s">
        <v>446</v>
      </c>
      <c r="E208" t="s">
        <v>16</v>
      </c>
      <c r="F208">
        <v>3.85</v>
      </c>
      <c r="G208">
        <v>2.61</v>
      </c>
      <c r="H208">
        <v>29</v>
      </c>
    </row>
    <row r="209" spans="1:8" x14ac:dyDescent="0.25">
      <c r="A209" t="s">
        <v>466</v>
      </c>
      <c r="B209" t="s">
        <v>467</v>
      </c>
      <c r="C209" t="s">
        <v>445</v>
      </c>
      <c r="D209" t="s">
        <v>449</v>
      </c>
      <c r="E209" t="s">
        <v>16</v>
      </c>
      <c r="F209">
        <v>2.06</v>
      </c>
      <c r="G209">
        <v>1.01</v>
      </c>
      <c r="H209">
        <v>20</v>
      </c>
    </row>
    <row r="210" spans="1:8" x14ac:dyDescent="0.25">
      <c r="A210" t="s">
        <v>468</v>
      </c>
      <c r="B210" t="s">
        <v>469</v>
      </c>
      <c r="C210" t="s">
        <v>445</v>
      </c>
      <c r="D210" t="s">
        <v>452</v>
      </c>
      <c r="E210" t="s">
        <v>16</v>
      </c>
      <c r="F210">
        <v>4.0999999999999996</v>
      </c>
      <c r="G210">
        <v>2.8</v>
      </c>
      <c r="H210">
        <v>24</v>
      </c>
    </row>
    <row r="211" spans="1:8" x14ac:dyDescent="0.25">
      <c r="A211" t="s">
        <v>470</v>
      </c>
      <c r="B211" t="s">
        <v>471</v>
      </c>
      <c r="C211" t="s">
        <v>445</v>
      </c>
      <c r="D211" t="s">
        <v>455</v>
      </c>
      <c r="E211" t="s">
        <v>16</v>
      </c>
      <c r="F211">
        <v>7.94</v>
      </c>
      <c r="G211">
        <v>5.17</v>
      </c>
      <c r="H211">
        <v>12</v>
      </c>
    </row>
    <row r="212" spans="1:8" x14ac:dyDescent="0.25">
      <c r="A212" t="s">
        <v>472</v>
      </c>
      <c r="B212" t="s">
        <v>473</v>
      </c>
      <c r="C212" t="s">
        <v>445</v>
      </c>
      <c r="D212" t="s">
        <v>446</v>
      </c>
      <c r="E212" t="s">
        <v>16</v>
      </c>
      <c r="F212">
        <v>6.47</v>
      </c>
      <c r="G212">
        <v>3.81</v>
      </c>
      <c r="H212">
        <v>25</v>
      </c>
    </row>
    <row r="213" spans="1:8" x14ac:dyDescent="0.25">
      <c r="A213" t="s">
        <v>474</v>
      </c>
      <c r="B213" t="s">
        <v>475</v>
      </c>
      <c r="C213" t="s">
        <v>445</v>
      </c>
      <c r="D213" t="s">
        <v>449</v>
      </c>
      <c r="E213" t="s">
        <v>16</v>
      </c>
      <c r="F213">
        <v>2.1800000000000002</v>
      </c>
      <c r="G213">
        <v>1.27</v>
      </c>
      <c r="H213">
        <v>31</v>
      </c>
    </row>
    <row r="214" spans="1:8" x14ac:dyDescent="0.25">
      <c r="A214" t="s">
        <v>476</v>
      </c>
      <c r="B214" t="s">
        <v>477</v>
      </c>
      <c r="C214" t="s">
        <v>445</v>
      </c>
      <c r="D214" t="s">
        <v>452</v>
      </c>
      <c r="E214" t="s">
        <v>16</v>
      </c>
      <c r="F214">
        <v>7.17</v>
      </c>
      <c r="G214">
        <v>4.3600000000000003</v>
      </c>
      <c r="H214">
        <v>13</v>
      </c>
    </row>
    <row r="215" spans="1:8" x14ac:dyDescent="0.25">
      <c r="A215" t="s">
        <v>478</v>
      </c>
      <c r="B215" t="s">
        <v>479</v>
      </c>
      <c r="C215" t="s">
        <v>445</v>
      </c>
      <c r="D215" t="s">
        <v>455</v>
      </c>
      <c r="E215" t="s">
        <v>16</v>
      </c>
      <c r="F215">
        <v>3.25</v>
      </c>
      <c r="G215">
        <v>1.92</v>
      </c>
      <c r="H215">
        <v>21</v>
      </c>
    </row>
    <row r="216" spans="1:8" x14ac:dyDescent="0.25">
      <c r="A216" t="s">
        <v>480</v>
      </c>
      <c r="B216" t="s">
        <v>481</v>
      </c>
      <c r="C216" t="s">
        <v>445</v>
      </c>
      <c r="D216" t="s">
        <v>446</v>
      </c>
      <c r="E216" t="s">
        <v>16</v>
      </c>
      <c r="F216">
        <v>4.91</v>
      </c>
      <c r="G216">
        <v>3.06</v>
      </c>
      <c r="H216">
        <v>12</v>
      </c>
    </row>
    <row r="217" spans="1:8" x14ac:dyDescent="0.25">
      <c r="A217" t="s">
        <v>482</v>
      </c>
      <c r="B217" t="s">
        <v>483</v>
      </c>
      <c r="C217" t="s">
        <v>445</v>
      </c>
      <c r="D217" t="s">
        <v>449</v>
      </c>
      <c r="E217" t="s">
        <v>16</v>
      </c>
      <c r="F217">
        <v>8.7100000000000009</v>
      </c>
      <c r="G217">
        <v>5.26</v>
      </c>
      <c r="H217">
        <v>17</v>
      </c>
    </row>
    <row r="218" spans="1:8" x14ac:dyDescent="0.25">
      <c r="A218" t="s">
        <v>484</v>
      </c>
      <c r="B218" t="s">
        <v>485</v>
      </c>
      <c r="C218" t="s">
        <v>445</v>
      </c>
      <c r="D218" t="s">
        <v>452</v>
      </c>
      <c r="E218" t="s">
        <v>16</v>
      </c>
      <c r="F218">
        <v>4.01</v>
      </c>
      <c r="G218">
        <v>1.9</v>
      </c>
      <c r="H218">
        <v>25</v>
      </c>
    </row>
    <row r="219" spans="1:8" x14ac:dyDescent="0.25">
      <c r="A219" t="s">
        <v>486</v>
      </c>
      <c r="B219" t="s">
        <v>487</v>
      </c>
      <c r="C219" t="s">
        <v>445</v>
      </c>
      <c r="D219" t="s">
        <v>455</v>
      </c>
      <c r="E219" t="s">
        <v>16</v>
      </c>
      <c r="F219">
        <v>2.46</v>
      </c>
      <c r="G219">
        <v>1.69</v>
      </c>
      <c r="H219">
        <v>15</v>
      </c>
    </row>
    <row r="220" spans="1:8" x14ac:dyDescent="0.25">
      <c r="A220" t="s">
        <v>488</v>
      </c>
      <c r="B220" t="s">
        <v>465</v>
      </c>
      <c r="C220" t="s">
        <v>445</v>
      </c>
      <c r="D220" t="s">
        <v>446</v>
      </c>
      <c r="E220" t="s">
        <v>16</v>
      </c>
      <c r="F220">
        <v>5.08</v>
      </c>
      <c r="G220">
        <v>2.52</v>
      </c>
      <c r="H220">
        <v>16</v>
      </c>
    </row>
    <row r="221" spans="1:8" x14ac:dyDescent="0.25">
      <c r="A221" t="s">
        <v>489</v>
      </c>
      <c r="B221" t="s">
        <v>451</v>
      </c>
      <c r="C221" t="s">
        <v>445</v>
      </c>
      <c r="D221" t="s">
        <v>449</v>
      </c>
      <c r="E221" t="s">
        <v>16</v>
      </c>
      <c r="F221">
        <v>5.34</v>
      </c>
      <c r="G221">
        <v>3.35</v>
      </c>
      <c r="H221">
        <v>28</v>
      </c>
    </row>
  </sheetData>
  <sheetProtection sheet="1" objects="1" selectLockedCells="1" selectUnlockedCells="1"/>
  <conditionalFormatting sqref="H2:H221">
    <cfRule type="dataBar" priority="2">
      <dataBar>
        <cfvo type="min"/>
        <cfvo type="max"/>
        <color rgb="FF5B9BD5"/>
      </dataBar>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751"/>
  <sheetViews>
    <sheetView workbookViewId="0">
      <selection activeCell="E14" sqref="E14"/>
    </sheetView>
  </sheetViews>
  <sheetFormatPr defaultRowHeight="15" x14ac:dyDescent="0.25"/>
  <cols>
    <col min="1" max="1" width="12" customWidth="1"/>
    <col min="2" max="2" width="30" customWidth="1"/>
    <col min="3" max="3" width="22" customWidth="1"/>
    <col min="4" max="4" width="16" customWidth="1"/>
    <col min="5" max="5" width="14" customWidth="1"/>
    <col min="6" max="6" width="16" customWidth="1"/>
    <col min="7" max="7" width="46.28515625" bestFit="1" customWidth="1"/>
  </cols>
  <sheetData>
    <row r="1" spans="1:7" ht="21.95" customHeight="1" x14ac:dyDescent="0.25">
      <c r="A1" t="s">
        <v>490</v>
      </c>
      <c r="B1" t="s">
        <v>491</v>
      </c>
      <c r="C1" t="s">
        <v>492</v>
      </c>
      <c r="D1" t="s">
        <v>493</v>
      </c>
      <c r="E1" t="s">
        <v>494</v>
      </c>
      <c r="F1" t="s">
        <v>495</v>
      </c>
      <c r="G1" t="s">
        <v>496</v>
      </c>
    </row>
    <row r="2" spans="1:7" x14ac:dyDescent="0.25">
      <c r="A2" t="s">
        <v>497</v>
      </c>
      <c r="B2" t="s">
        <v>498</v>
      </c>
      <c r="C2" t="s">
        <v>499</v>
      </c>
      <c r="D2" t="s">
        <v>500</v>
      </c>
      <c r="E2" t="s">
        <v>501</v>
      </c>
      <c r="F2" t="s">
        <v>10550</v>
      </c>
      <c r="G2" t="s">
        <v>502</v>
      </c>
    </row>
    <row r="3" spans="1:7" x14ac:dyDescent="0.25">
      <c r="A3" t="s">
        <v>503</v>
      </c>
      <c r="B3" t="s">
        <v>504</v>
      </c>
      <c r="C3" t="s">
        <v>505</v>
      </c>
      <c r="D3" t="s">
        <v>506</v>
      </c>
      <c r="E3" t="s">
        <v>507</v>
      </c>
      <c r="F3" t="s">
        <v>10551</v>
      </c>
      <c r="G3" t="s">
        <v>508</v>
      </c>
    </row>
    <row r="4" spans="1:7" x14ac:dyDescent="0.25">
      <c r="A4" t="s">
        <v>509</v>
      </c>
      <c r="B4" t="s">
        <v>510</v>
      </c>
      <c r="C4" t="s">
        <v>511</v>
      </c>
      <c r="D4" t="s">
        <v>512</v>
      </c>
      <c r="E4" t="s">
        <v>507</v>
      </c>
      <c r="F4" t="s">
        <v>10552</v>
      </c>
      <c r="G4" t="s">
        <v>513</v>
      </c>
    </row>
    <row r="5" spans="1:7" x14ac:dyDescent="0.25">
      <c r="A5" t="s">
        <v>514</v>
      </c>
      <c r="B5" t="s">
        <v>515</v>
      </c>
      <c r="C5" t="s">
        <v>516</v>
      </c>
      <c r="D5" t="s">
        <v>517</v>
      </c>
      <c r="E5" t="s">
        <v>501</v>
      </c>
      <c r="F5" t="s">
        <v>10553</v>
      </c>
      <c r="G5" t="s">
        <v>518</v>
      </c>
    </row>
    <row r="6" spans="1:7" x14ac:dyDescent="0.25">
      <c r="A6" t="s">
        <v>519</v>
      </c>
      <c r="B6" t="s">
        <v>520</v>
      </c>
      <c r="C6" t="s">
        <v>521</v>
      </c>
      <c r="D6" t="s">
        <v>522</v>
      </c>
      <c r="E6" t="s">
        <v>523</v>
      </c>
      <c r="F6" t="s">
        <v>10554</v>
      </c>
      <c r="G6" t="s">
        <v>524</v>
      </c>
    </row>
    <row r="7" spans="1:7" x14ac:dyDescent="0.25">
      <c r="A7" t="s">
        <v>525</v>
      </c>
      <c r="B7" t="s">
        <v>526</v>
      </c>
      <c r="C7" t="s">
        <v>521</v>
      </c>
      <c r="D7" t="s">
        <v>527</v>
      </c>
      <c r="E7" t="s">
        <v>523</v>
      </c>
      <c r="F7" t="s">
        <v>10555</v>
      </c>
      <c r="G7" t="s">
        <v>528</v>
      </c>
    </row>
    <row r="8" spans="1:7" x14ac:dyDescent="0.25">
      <c r="A8" t="s">
        <v>529</v>
      </c>
      <c r="B8" t="s">
        <v>530</v>
      </c>
      <c r="C8" t="s">
        <v>531</v>
      </c>
      <c r="D8" t="s">
        <v>532</v>
      </c>
      <c r="E8" t="s">
        <v>523</v>
      </c>
      <c r="F8" t="s">
        <v>10556</v>
      </c>
      <c r="G8" t="s">
        <v>533</v>
      </c>
    </row>
    <row r="9" spans="1:7" x14ac:dyDescent="0.25">
      <c r="A9" t="s">
        <v>534</v>
      </c>
      <c r="B9" t="s">
        <v>535</v>
      </c>
      <c r="C9" t="s">
        <v>511</v>
      </c>
      <c r="D9" t="s">
        <v>536</v>
      </c>
      <c r="E9" t="s">
        <v>537</v>
      </c>
      <c r="F9" t="s">
        <v>10557</v>
      </c>
      <c r="G9" t="s">
        <v>538</v>
      </c>
    </row>
    <row r="10" spans="1:7" x14ac:dyDescent="0.25">
      <c r="A10" t="s">
        <v>539</v>
      </c>
      <c r="B10" t="s">
        <v>540</v>
      </c>
      <c r="C10" t="s">
        <v>541</v>
      </c>
      <c r="D10" t="s">
        <v>542</v>
      </c>
      <c r="E10" t="s">
        <v>523</v>
      </c>
      <c r="F10" t="s">
        <v>10558</v>
      </c>
      <c r="G10" t="s">
        <v>543</v>
      </c>
    </row>
    <row r="11" spans="1:7" x14ac:dyDescent="0.25">
      <c r="A11" t="s">
        <v>544</v>
      </c>
      <c r="B11" t="s">
        <v>545</v>
      </c>
      <c r="C11" t="s">
        <v>521</v>
      </c>
      <c r="D11" t="s">
        <v>546</v>
      </c>
      <c r="E11" t="s">
        <v>523</v>
      </c>
      <c r="F11" t="s">
        <v>10559</v>
      </c>
      <c r="G11" t="s">
        <v>547</v>
      </c>
    </row>
    <row r="12" spans="1:7" x14ac:dyDescent="0.25">
      <c r="A12" t="s">
        <v>548</v>
      </c>
      <c r="B12" t="s">
        <v>549</v>
      </c>
      <c r="C12" t="s">
        <v>521</v>
      </c>
      <c r="D12" t="s">
        <v>546</v>
      </c>
      <c r="E12" t="s">
        <v>507</v>
      </c>
      <c r="F12" t="s">
        <v>10560</v>
      </c>
      <c r="G12" t="s">
        <v>550</v>
      </c>
    </row>
    <row r="13" spans="1:7" x14ac:dyDescent="0.25">
      <c r="A13" t="s">
        <v>551</v>
      </c>
      <c r="B13" t="s">
        <v>552</v>
      </c>
      <c r="C13" t="s">
        <v>531</v>
      </c>
      <c r="D13" t="s">
        <v>553</v>
      </c>
      <c r="E13" t="s">
        <v>523</v>
      </c>
      <c r="F13" t="s">
        <v>10561</v>
      </c>
      <c r="G13" t="s">
        <v>554</v>
      </c>
    </row>
    <row r="14" spans="1:7" x14ac:dyDescent="0.25">
      <c r="A14" t="s">
        <v>555</v>
      </c>
      <c r="B14" t="s">
        <v>556</v>
      </c>
      <c r="C14" t="s">
        <v>531</v>
      </c>
      <c r="D14" t="s">
        <v>553</v>
      </c>
      <c r="E14" t="s">
        <v>537</v>
      </c>
      <c r="F14" t="s">
        <v>10562</v>
      </c>
      <c r="G14" t="s">
        <v>557</v>
      </c>
    </row>
    <row r="15" spans="1:7" x14ac:dyDescent="0.25">
      <c r="A15" t="s">
        <v>558</v>
      </c>
      <c r="B15" t="s">
        <v>559</v>
      </c>
      <c r="C15" t="s">
        <v>521</v>
      </c>
      <c r="D15" t="s">
        <v>522</v>
      </c>
      <c r="E15" t="s">
        <v>501</v>
      </c>
      <c r="F15" t="s">
        <v>10563</v>
      </c>
      <c r="G15" t="s">
        <v>560</v>
      </c>
    </row>
    <row r="16" spans="1:7" x14ac:dyDescent="0.25">
      <c r="A16" t="s">
        <v>561</v>
      </c>
      <c r="B16" t="s">
        <v>562</v>
      </c>
      <c r="C16" t="s">
        <v>541</v>
      </c>
      <c r="D16" t="s">
        <v>563</v>
      </c>
      <c r="E16" t="s">
        <v>523</v>
      </c>
      <c r="F16" t="s">
        <v>10564</v>
      </c>
      <c r="G16" t="s">
        <v>564</v>
      </c>
    </row>
    <row r="17" spans="1:7" x14ac:dyDescent="0.25">
      <c r="A17" t="s">
        <v>565</v>
      </c>
      <c r="B17" t="s">
        <v>566</v>
      </c>
      <c r="C17" t="s">
        <v>511</v>
      </c>
      <c r="D17" t="s">
        <v>512</v>
      </c>
      <c r="E17" t="s">
        <v>501</v>
      </c>
      <c r="F17" t="s">
        <v>10565</v>
      </c>
      <c r="G17" t="s">
        <v>567</v>
      </c>
    </row>
    <row r="18" spans="1:7" x14ac:dyDescent="0.25">
      <c r="A18" t="s">
        <v>568</v>
      </c>
      <c r="B18" t="s">
        <v>569</v>
      </c>
      <c r="C18" t="s">
        <v>499</v>
      </c>
      <c r="D18" t="s">
        <v>570</v>
      </c>
      <c r="E18" t="s">
        <v>507</v>
      </c>
      <c r="F18" t="s">
        <v>10566</v>
      </c>
      <c r="G18" t="s">
        <v>571</v>
      </c>
    </row>
    <row r="19" spans="1:7" x14ac:dyDescent="0.25">
      <c r="A19" t="s">
        <v>572</v>
      </c>
      <c r="B19" t="s">
        <v>573</v>
      </c>
      <c r="C19" t="s">
        <v>521</v>
      </c>
      <c r="D19" t="s">
        <v>522</v>
      </c>
      <c r="E19" t="s">
        <v>523</v>
      </c>
      <c r="F19" t="s">
        <v>10567</v>
      </c>
      <c r="G19" t="s">
        <v>574</v>
      </c>
    </row>
    <row r="20" spans="1:7" x14ac:dyDescent="0.25">
      <c r="A20" t="s">
        <v>575</v>
      </c>
      <c r="B20" t="s">
        <v>576</v>
      </c>
      <c r="C20" t="s">
        <v>531</v>
      </c>
      <c r="D20" t="s">
        <v>553</v>
      </c>
      <c r="E20" t="s">
        <v>501</v>
      </c>
      <c r="F20" t="s">
        <v>10568</v>
      </c>
      <c r="G20" t="s">
        <v>577</v>
      </c>
    </row>
    <row r="21" spans="1:7" x14ac:dyDescent="0.25">
      <c r="A21" t="s">
        <v>578</v>
      </c>
      <c r="B21" t="s">
        <v>579</v>
      </c>
      <c r="C21" t="s">
        <v>541</v>
      </c>
      <c r="D21" t="s">
        <v>580</v>
      </c>
      <c r="E21" t="s">
        <v>507</v>
      </c>
      <c r="F21" t="s">
        <v>10569</v>
      </c>
      <c r="G21" t="s">
        <v>581</v>
      </c>
    </row>
    <row r="22" spans="1:7" x14ac:dyDescent="0.25">
      <c r="A22" t="s">
        <v>582</v>
      </c>
      <c r="B22" t="s">
        <v>583</v>
      </c>
      <c r="C22" t="s">
        <v>521</v>
      </c>
      <c r="D22" t="s">
        <v>527</v>
      </c>
      <c r="E22" t="s">
        <v>523</v>
      </c>
      <c r="F22" t="s">
        <v>10570</v>
      </c>
      <c r="G22" t="s">
        <v>584</v>
      </c>
    </row>
    <row r="23" spans="1:7" x14ac:dyDescent="0.25">
      <c r="A23" t="s">
        <v>585</v>
      </c>
      <c r="B23" t="s">
        <v>586</v>
      </c>
      <c r="C23" t="s">
        <v>499</v>
      </c>
      <c r="D23" t="s">
        <v>500</v>
      </c>
      <c r="E23" t="s">
        <v>523</v>
      </c>
      <c r="F23" t="s">
        <v>10571</v>
      </c>
      <c r="G23" t="s">
        <v>587</v>
      </c>
    </row>
    <row r="24" spans="1:7" x14ac:dyDescent="0.25">
      <c r="A24" t="s">
        <v>588</v>
      </c>
      <c r="B24" t="s">
        <v>589</v>
      </c>
      <c r="C24" t="s">
        <v>499</v>
      </c>
      <c r="D24" t="s">
        <v>590</v>
      </c>
      <c r="E24" t="s">
        <v>523</v>
      </c>
      <c r="F24" t="s">
        <v>10572</v>
      </c>
      <c r="G24" t="s">
        <v>591</v>
      </c>
    </row>
    <row r="25" spans="1:7" x14ac:dyDescent="0.25">
      <c r="A25" t="s">
        <v>592</v>
      </c>
      <c r="B25" t="s">
        <v>593</v>
      </c>
      <c r="C25" t="s">
        <v>516</v>
      </c>
      <c r="D25" t="s">
        <v>594</v>
      </c>
      <c r="E25" t="s">
        <v>507</v>
      </c>
      <c r="F25" t="s">
        <v>10573</v>
      </c>
      <c r="G25" t="s">
        <v>595</v>
      </c>
    </row>
    <row r="26" spans="1:7" x14ac:dyDescent="0.25">
      <c r="A26" t="s">
        <v>596</v>
      </c>
      <c r="B26" t="s">
        <v>597</v>
      </c>
      <c r="C26" t="s">
        <v>511</v>
      </c>
      <c r="D26" t="s">
        <v>536</v>
      </c>
      <c r="E26" t="s">
        <v>598</v>
      </c>
      <c r="F26" t="s">
        <v>10574</v>
      </c>
      <c r="G26" t="s">
        <v>599</v>
      </c>
    </row>
    <row r="27" spans="1:7" x14ac:dyDescent="0.25">
      <c r="A27" t="s">
        <v>600</v>
      </c>
      <c r="B27" t="s">
        <v>601</v>
      </c>
      <c r="C27" t="s">
        <v>511</v>
      </c>
      <c r="D27" t="s">
        <v>602</v>
      </c>
      <c r="E27" t="s">
        <v>537</v>
      </c>
      <c r="F27" t="s">
        <v>10575</v>
      </c>
      <c r="G27" t="s">
        <v>603</v>
      </c>
    </row>
    <row r="28" spans="1:7" x14ac:dyDescent="0.25">
      <c r="A28" t="s">
        <v>604</v>
      </c>
      <c r="B28" t="s">
        <v>605</v>
      </c>
      <c r="C28" t="s">
        <v>541</v>
      </c>
      <c r="D28" t="s">
        <v>606</v>
      </c>
      <c r="E28" t="s">
        <v>523</v>
      </c>
      <c r="F28" t="s">
        <v>10576</v>
      </c>
      <c r="G28" t="s">
        <v>607</v>
      </c>
    </row>
    <row r="29" spans="1:7" x14ac:dyDescent="0.25">
      <c r="A29" t="s">
        <v>608</v>
      </c>
      <c r="B29" t="s">
        <v>609</v>
      </c>
      <c r="C29" t="s">
        <v>541</v>
      </c>
      <c r="D29" t="s">
        <v>580</v>
      </c>
      <c r="E29" t="s">
        <v>523</v>
      </c>
      <c r="F29" t="s">
        <v>10577</v>
      </c>
      <c r="G29" t="s">
        <v>610</v>
      </c>
    </row>
    <row r="30" spans="1:7" x14ac:dyDescent="0.25">
      <c r="A30" t="s">
        <v>611</v>
      </c>
      <c r="B30" t="s">
        <v>612</v>
      </c>
      <c r="C30" t="s">
        <v>511</v>
      </c>
      <c r="D30" t="s">
        <v>602</v>
      </c>
      <c r="E30" t="s">
        <v>523</v>
      </c>
      <c r="F30" t="s">
        <v>10578</v>
      </c>
      <c r="G30" t="s">
        <v>613</v>
      </c>
    </row>
    <row r="31" spans="1:7" x14ac:dyDescent="0.25">
      <c r="A31" t="s">
        <v>614</v>
      </c>
      <c r="B31" t="s">
        <v>615</v>
      </c>
      <c r="C31" t="s">
        <v>521</v>
      </c>
      <c r="D31" t="s">
        <v>522</v>
      </c>
      <c r="E31" t="s">
        <v>501</v>
      </c>
      <c r="F31" t="s">
        <v>10579</v>
      </c>
      <c r="G31" t="s">
        <v>616</v>
      </c>
    </row>
    <row r="32" spans="1:7" x14ac:dyDescent="0.25">
      <c r="A32" t="s">
        <v>617</v>
      </c>
      <c r="B32" t="s">
        <v>618</v>
      </c>
      <c r="C32" t="s">
        <v>521</v>
      </c>
      <c r="D32" t="s">
        <v>522</v>
      </c>
      <c r="E32" t="s">
        <v>523</v>
      </c>
      <c r="F32" t="s">
        <v>10580</v>
      </c>
      <c r="G32" t="s">
        <v>619</v>
      </c>
    </row>
    <row r="33" spans="1:7" x14ac:dyDescent="0.25">
      <c r="A33" t="s">
        <v>620</v>
      </c>
      <c r="B33" t="s">
        <v>621</v>
      </c>
      <c r="C33" t="s">
        <v>531</v>
      </c>
      <c r="D33" t="s">
        <v>532</v>
      </c>
      <c r="E33" t="s">
        <v>598</v>
      </c>
      <c r="F33" t="s">
        <v>10581</v>
      </c>
      <c r="G33" t="s">
        <v>622</v>
      </c>
    </row>
    <row r="34" spans="1:7" x14ac:dyDescent="0.25">
      <c r="A34" t="s">
        <v>623</v>
      </c>
      <c r="B34" t="s">
        <v>624</v>
      </c>
      <c r="C34" t="s">
        <v>541</v>
      </c>
      <c r="D34" t="s">
        <v>606</v>
      </c>
      <c r="E34" t="s">
        <v>523</v>
      </c>
      <c r="F34" t="s">
        <v>10582</v>
      </c>
      <c r="G34" t="s">
        <v>625</v>
      </c>
    </row>
    <row r="35" spans="1:7" x14ac:dyDescent="0.25">
      <c r="A35" t="s">
        <v>626</v>
      </c>
      <c r="B35" t="s">
        <v>627</v>
      </c>
      <c r="C35" t="s">
        <v>521</v>
      </c>
      <c r="D35" t="s">
        <v>522</v>
      </c>
      <c r="E35" t="s">
        <v>507</v>
      </c>
      <c r="F35" t="s">
        <v>10583</v>
      </c>
      <c r="G35" t="s">
        <v>628</v>
      </c>
    </row>
    <row r="36" spans="1:7" x14ac:dyDescent="0.25">
      <c r="A36" t="s">
        <v>629</v>
      </c>
      <c r="B36" t="s">
        <v>630</v>
      </c>
      <c r="C36" t="s">
        <v>531</v>
      </c>
      <c r="D36" t="s">
        <v>631</v>
      </c>
      <c r="E36" t="s">
        <v>523</v>
      </c>
      <c r="F36" t="s">
        <v>10584</v>
      </c>
      <c r="G36" t="s">
        <v>632</v>
      </c>
    </row>
    <row r="37" spans="1:7" x14ac:dyDescent="0.25">
      <c r="A37" t="s">
        <v>633</v>
      </c>
      <c r="B37" t="s">
        <v>634</v>
      </c>
      <c r="C37" t="s">
        <v>505</v>
      </c>
      <c r="D37" t="s">
        <v>635</v>
      </c>
      <c r="E37" t="s">
        <v>523</v>
      </c>
      <c r="F37" t="s">
        <v>10585</v>
      </c>
      <c r="G37" t="s">
        <v>636</v>
      </c>
    </row>
    <row r="38" spans="1:7" x14ac:dyDescent="0.25">
      <c r="A38" t="s">
        <v>637</v>
      </c>
      <c r="B38" t="s">
        <v>638</v>
      </c>
      <c r="C38" t="s">
        <v>516</v>
      </c>
      <c r="D38" t="s">
        <v>594</v>
      </c>
      <c r="E38" t="s">
        <v>523</v>
      </c>
      <c r="F38" t="s">
        <v>10586</v>
      </c>
      <c r="G38" t="s">
        <v>639</v>
      </c>
    </row>
    <row r="39" spans="1:7" x14ac:dyDescent="0.25">
      <c r="A39" t="s">
        <v>640</v>
      </c>
      <c r="B39" t="s">
        <v>641</v>
      </c>
      <c r="C39" t="s">
        <v>531</v>
      </c>
      <c r="D39" t="s">
        <v>553</v>
      </c>
      <c r="E39" t="s">
        <v>501</v>
      </c>
      <c r="F39" t="s">
        <v>10587</v>
      </c>
      <c r="G39" t="s">
        <v>642</v>
      </c>
    </row>
    <row r="40" spans="1:7" x14ac:dyDescent="0.25">
      <c r="A40" t="s">
        <v>643</v>
      </c>
      <c r="B40" t="s">
        <v>644</v>
      </c>
      <c r="C40" t="s">
        <v>531</v>
      </c>
      <c r="D40" t="s">
        <v>631</v>
      </c>
      <c r="E40" t="s">
        <v>598</v>
      </c>
      <c r="F40" t="s">
        <v>10588</v>
      </c>
      <c r="G40" t="s">
        <v>645</v>
      </c>
    </row>
    <row r="41" spans="1:7" x14ac:dyDescent="0.25">
      <c r="A41" t="s">
        <v>646</v>
      </c>
      <c r="B41" t="s">
        <v>647</v>
      </c>
      <c r="C41" t="s">
        <v>521</v>
      </c>
      <c r="D41" t="s">
        <v>527</v>
      </c>
      <c r="E41" t="s">
        <v>523</v>
      </c>
      <c r="F41" t="s">
        <v>10589</v>
      </c>
      <c r="G41" t="s">
        <v>648</v>
      </c>
    </row>
    <row r="42" spans="1:7" x14ac:dyDescent="0.25">
      <c r="A42" t="s">
        <v>649</v>
      </c>
      <c r="B42" t="s">
        <v>650</v>
      </c>
      <c r="C42" t="s">
        <v>511</v>
      </c>
      <c r="D42" t="s">
        <v>602</v>
      </c>
      <c r="E42" t="s">
        <v>507</v>
      </c>
      <c r="F42" t="s">
        <v>10590</v>
      </c>
      <c r="G42" t="s">
        <v>651</v>
      </c>
    </row>
    <row r="43" spans="1:7" x14ac:dyDescent="0.25">
      <c r="A43" t="s">
        <v>652</v>
      </c>
      <c r="B43" t="s">
        <v>653</v>
      </c>
      <c r="C43" t="s">
        <v>521</v>
      </c>
      <c r="D43" t="s">
        <v>546</v>
      </c>
      <c r="E43" t="s">
        <v>507</v>
      </c>
      <c r="F43" t="s">
        <v>10591</v>
      </c>
      <c r="G43" t="s">
        <v>654</v>
      </c>
    </row>
    <row r="44" spans="1:7" x14ac:dyDescent="0.25">
      <c r="A44" t="s">
        <v>655</v>
      </c>
      <c r="B44" t="s">
        <v>656</v>
      </c>
      <c r="C44" t="s">
        <v>521</v>
      </c>
      <c r="D44" t="s">
        <v>522</v>
      </c>
      <c r="E44" t="s">
        <v>523</v>
      </c>
      <c r="F44" t="s">
        <v>10592</v>
      </c>
      <c r="G44" t="s">
        <v>657</v>
      </c>
    </row>
    <row r="45" spans="1:7" x14ac:dyDescent="0.25">
      <c r="A45" t="s">
        <v>658</v>
      </c>
      <c r="B45" t="s">
        <v>659</v>
      </c>
      <c r="C45" t="s">
        <v>505</v>
      </c>
      <c r="D45" t="s">
        <v>505</v>
      </c>
      <c r="E45" t="s">
        <v>523</v>
      </c>
      <c r="F45" t="s">
        <v>10593</v>
      </c>
      <c r="G45" t="s">
        <v>660</v>
      </c>
    </row>
    <row r="46" spans="1:7" x14ac:dyDescent="0.25">
      <c r="A46" t="s">
        <v>661</v>
      </c>
      <c r="B46" t="s">
        <v>662</v>
      </c>
      <c r="C46" t="s">
        <v>663</v>
      </c>
      <c r="D46" t="s">
        <v>664</v>
      </c>
      <c r="E46" t="s">
        <v>523</v>
      </c>
      <c r="F46" t="s">
        <v>10594</v>
      </c>
      <c r="G46" t="s">
        <v>665</v>
      </c>
    </row>
    <row r="47" spans="1:7" x14ac:dyDescent="0.25">
      <c r="A47" t="s">
        <v>666</v>
      </c>
      <c r="B47" t="s">
        <v>667</v>
      </c>
      <c r="C47" t="s">
        <v>663</v>
      </c>
      <c r="D47" t="s">
        <v>668</v>
      </c>
      <c r="E47" t="s">
        <v>523</v>
      </c>
      <c r="F47" t="s">
        <v>10595</v>
      </c>
      <c r="G47" t="s">
        <v>669</v>
      </c>
    </row>
    <row r="48" spans="1:7" x14ac:dyDescent="0.25">
      <c r="A48" t="s">
        <v>670</v>
      </c>
      <c r="B48" t="s">
        <v>671</v>
      </c>
      <c r="C48" t="s">
        <v>499</v>
      </c>
      <c r="D48" t="s">
        <v>672</v>
      </c>
      <c r="E48" t="s">
        <v>523</v>
      </c>
      <c r="F48" t="s">
        <v>10596</v>
      </c>
      <c r="G48" t="s">
        <v>673</v>
      </c>
    </row>
    <row r="49" spans="1:7" x14ac:dyDescent="0.25">
      <c r="A49" t="s">
        <v>674</v>
      </c>
      <c r="B49" t="s">
        <v>675</v>
      </c>
      <c r="C49" t="s">
        <v>516</v>
      </c>
      <c r="D49" t="s">
        <v>517</v>
      </c>
      <c r="E49" t="s">
        <v>523</v>
      </c>
      <c r="F49" t="s">
        <v>10597</v>
      </c>
      <c r="G49" t="s">
        <v>676</v>
      </c>
    </row>
    <row r="50" spans="1:7" x14ac:dyDescent="0.25">
      <c r="A50" t="s">
        <v>677</v>
      </c>
      <c r="B50" t="s">
        <v>678</v>
      </c>
      <c r="C50" t="s">
        <v>521</v>
      </c>
      <c r="D50" t="s">
        <v>546</v>
      </c>
      <c r="E50" t="s">
        <v>598</v>
      </c>
      <c r="F50" t="s">
        <v>10598</v>
      </c>
      <c r="G50" t="s">
        <v>679</v>
      </c>
    </row>
    <row r="51" spans="1:7" x14ac:dyDescent="0.25">
      <c r="A51" t="s">
        <v>680</v>
      </c>
      <c r="B51" t="s">
        <v>681</v>
      </c>
      <c r="C51" t="s">
        <v>531</v>
      </c>
      <c r="D51" t="s">
        <v>553</v>
      </c>
      <c r="E51" t="s">
        <v>523</v>
      </c>
      <c r="F51" t="s">
        <v>10599</v>
      </c>
      <c r="G51" t="s">
        <v>682</v>
      </c>
    </row>
    <row r="52" spans="1:7" x14ac:dyDescent="0.25">
      <c r="A52" t="s">
        <v>683</v>
      </c>
      <c r="B52" t="s">
        <v>684</v>
      </c>
      <c r="C52" t="s">
        <v>531</v>
      </c>
      <c r="D52" t="s">
        <v>631</v>
      </c>
      <c r="E52" t="s">
        <v>523</v>
      </c>
      <c r="F52" t="s">
        <v>10600</v>
      </c>
      <c r="G52" t="s">
        <v>685</v>
      </c>
    </row>
    <row r="53" spans="1:7" x14ac:dyDescent="0.25">
      <c r="A53" t="s">
        <v>686</v>
      </c>
      <c r="B53" t="s">
        <v>687</v>
      </c>
      <c r="C53" t="s">
        <v>663</v>
      </c>
      <c r="D53" t="s">
        <v>688</v>
      </c>
      <c r="E53" t="s">
        <v>523</v>
      </c>
      <c r="F53" t="s">
        <v>10601</v>
      </c>
      <c r="G53" t="s">
        <v>689</v>
      </c>
    </row>
    <row r="54" spans="1:7" x14ac:dyDescent="0.25">
      <c r="A54" t="s">
        <v>690</v>
      </c>
      <c r="B54" t="s">
        <v>691</v>
      </c>
      <c r="C54" t="s">
        <v>521</v>
      </c>
      <c r="D54" t="s">
        <v>546</v>
      </c>
      <c r="E54" t="s">
        <v>523</v>
      </c>
      <c r="F54" t="s">
        <v>10602</v>
      </c>
      <c r="G54" t="s">
        <v>692</v>
      </c>
    </row>
    <row r="55" spans="1:7" x14ac:dyDescent="0.25">
      <c r="A55" t="s">
        <v>693</v>
      </c>
      <c r="B55" t="s">
        <v>694</v>
      </c>
      <c r="C55" t="s">
        <v>499</v>
      </c>
      <c r="D55" t="s">
        <v>695</v>
      </c>
      <c r="E55" t="s">
        <v>507</v>
      </c>
      <c r="F55" t="s">
        <v>10603</v>
      </c>
      <c r="G55" t="s">
        <v>696</v>
      </c>
    </row>
    <row r="56" spans="1:7" x14ac:dyDescent="0.25">
      <c r="A56" t="s">
        <v>697</v>
      </c>
      <c r="B56" t="s">
        <v>698</v>
      </c>
      <c r="C56" t="s">
        <v>531</v>
      </c>
      <c r="D56" t="s">
        <v>553</v>
      </c>
      <c r="E56" t="s">
        <v>501</v>
      </c>
      <c r="F56" t="s">
        <v>10604</v>
      </c>
      <c r="G56" t="s">
        <v>699</v>
      </c>
    </row>
    <row r="57" spans="1:7" x14ac:dyDescent="0.25">
      <c r="A57" t="s">
        <v>700</v>
      </c>
      <c r="B57" t="s">
        <v>701</v>
      </c>
      <c r="C57" t="s">
        <v>531</v>
      </c>
      <c r="D57" t="s">
        <v>702</v>
      </c>
      <c r="E57" t="s">
        <v>523</v>
      </c>
      <c r="F57" t="s">
        <v>10605</v>
      </c>
      <c r="G57" t="s">
        <v>703</v>
      </c>
    </row>
    <row r="58" spans="1:7" x14ac:dyDescent="0.25">
      <c r="A58" t="s">
        <v>704</v>
      </c>
      <c r="B58" t="s">
        <v>705</v>
      </c>
      <c r="C58" t="s">
        <v>531</v>
      </c>
      <c r="D58" t="s">
        <v>702</v>
      </c>
      <c r="E58" t="s">
        <v>523</v>
      </c>
      <c r="F58" t="s">
        <v>10606</v>
      </c>
      <c r="G58" t="s">
        <v>706</v>
      </c>
    </row>
    <row r="59" spans="1:7" x14ac:dyDescent="0.25">
      <c r="A59" t="s">
        <v>707</v>
      </c>
      <c r="B59" t="s">
        <v>708</v>
      </c>
      <c r="C59" t="s">
        <v>521</v>
      </c>
      <c r="D59" t="s">
        <v>546</v>
      </c>
      <c r="E59" t="s">
        <v>523</v>
      </c>
      <c r="F59" t="s">
        <v>10607</v>
      </c>
      <c r="G59" t="s">
        <v>709</v>
      </c>
    </row>
    <row r="60" spans="1:7" x14ac:dyDescent="0.25">
      <c r="A60" t="s">
        <v>710</v>
      </c>
      <c r="B60" t="s">
        <v>711</v>
      </c>
      <c r="C60" t="s">
        <v>499</v>
      </c>
      <c r="D60" t="s">
        <v>500</v>
      </c>
      <c r="E60" t="s">
        <v>523</v>
      </c>
      <c r="F60" t="s">
        <v>10608</v>
      </c>
      <c r="G60" t="s">
        <v>712</v>
      </c>
    </row>
    <row r="61" spans="1:7" x14ac:dyDescent="0.25">
      <c r="A61" t="s">
        <v>713</v>
      </c>
      <c r="B61" t="s">
        <v>714</v>
      </c>
      <c r="C61" t="s">
        <v>511</v>
      </c>
      <c r="D61" t="s">
        <v>602</v>
      </c>
      <c r="E61" t="s">
        <v>501</v>
      </c>
      <c r="F61" t="s">
        <v>10609</v>
      </c>
      <c r="G61" t="s">
        <v>715</v>
      </c>
    </row>
    <row r="62" spans="1:7" x14ac:dyDescent="0.25">
      <c r="A62" t="s">
        <v>716</v>
      </c>
      <c r="B62" t="s">
        <v>717</v>
      </c>
      <c r="C62" t="s">
        <v>521</v>
      </c>
      <c r="D62" t="s">
        <v>527</v>
      </c>
      <c r="E62" t="s">
        <v>537</v>
      </c>
      <c r="F62" t="s">
        <v>10610</v>
      </c>
      <c r="G62" t="s">
        <v>718</v>
      </c>
    </row>
    <row r="63" spans="1:7" x14ac:dyDescent="0.25">
      <c r="A63" t="s">
        <v>719</v>
      </c>
      <c r="B63" t="s">
        <v>720</v>
      </c>
      <c r="C63" t="s">
        <v>516</v>
      </c>
      <c r="D63" t="s">
        <v>517</v>
      </c>
      <c r="E63" t="s">
        <v>507</v>
      </c>
      <c r="F63" t="s">
        <v>10611</v>
      </c>
      <c r="G63" t="s">
        <v>721</v>
      </c>
    </row>
    <row r="64" spans="1:7" x14ac:dyDescent="0.25">
      <c r="A64" t="s">
        <v>722</v>
      </c>
      <c r="B64" t="s">
        <v>723</v>
      </c>
      <c r="C64" t="s">
        <v>499</v>
      </c>
      <c r="D64" t="s">
        <v>672</v>
      </c>
      <c r="E64" t="s">
        <v>501</v>
      </c>
      <c r="F64" t="s">
        <v>10612</v>
      </c>
      <c r="G64" t="s">
        <v>724</v>
      </c>
    </row>
    <row r="65" spans="1:7" x14ac:dyDescent="0.25">
      <c r="A65" t="s">
        <v>725</v>
      </c>
      <c r="B65" t="s">
        <v>726</v>
      </c>
      <c r="C65" t="s">
        <v>516</v>
      </c>
      <c r="D65" t="s">
        <v>727</v>
      </c>
      <c r="E65" t="s">
        <v>523</v>
      </c>
      <c r="F65" t="s">
        <v>10613</v>
      </c>
      <c r="G65" t="s">
        <v>728</v>
      </c>
    </row>
    <row r="66" spans="1:7" x14ac:dyDescent="0.25">
      <c r="A66" t="s">
        <v>729</v>
      </c>
      <c r="B66" t="s">
        <v>730</v>
      </c>
      <c r="C66" t="s">
        <v>511</v>
      </c>
      <c r="D66" t="s">
        <v>602</v>
      </c>
      <c r="E66" t="s">
        <v>523</v>
      </c>
      <c r="F66" t="s">
        <v>10614</v>
      </c>
      <c r="G66" t="s">
        <v>731</v>
      </c>
    </row>
    <row r="67" spans="1:7" x14ac:dyDescent="0.25">
      <c r="A67" t="s">
        <v>732</v>
      </c>
      <c r="B67" t="s">
        <v>733</v>
      </c>
      <c r="C67" t="s">
        <v>663</v>
      </c>
      <c r="D67" t="s">
        <v>734</v>
      </c>
      <c r="E67" t="s">
        <v>523</v>
      </c>
      <c r="F67" t="s">
        <v>10615</v>
      </c>
      <c r="G67" t="s">
        <v>735</v>
      </c>
    </row>
    <row r="68" spans="1:7" x14ac:dyDescent="0.25">
      <c r="A68" t="s">
        <v>736</v>
      </c>
      <c r="B68" t="s">
        <v>737</v>
      </c>
      <c r="C68" t="s">
        <v>541</v>
      </c>
      <c r="D68" t="s">
        <v>563</v>
      </c>
      <c r="E68" t="s">
        <v>507</v>
      </c>
      <c r="F68" t="s">
        <v>10616</v>
      </c>
      <c r="G68" t="s">
        <v>738</v>
      </c>
    </row>
    <row r="69" spans="1:7" x14ac:dyDescent="0.25">
      <c r="A69" t="s">
        <v>739</v>
      </c>
      <c r="B69" t="s">
        <v>740</v>
      </c>
      <c r="C69" t="s">
        <v>516</v>
      </c>
      <c r="D69" t="s">
        <v>517</v>
      </c>
      <c r="E69" t="s">
        <v>537</v>
      </c>
      <c r="F69" t="s">
        <v>10617</v>
      </c>
      <c r="G69" t="s">
        <v>741</v>
      </c>
    </row>
    <row r="70" spans="1:7" x14ac:dyDescent="0.25">
      <c r="A70" t="s">
        <v>742</v>
      </c>
      <c r="B70" t="s">
        <v>743</v>
      </c>
      <c r="C70" t="s">
        <v>511</v>
      </c>
      <c r="D70" t="s">
        <v>744</v>
      </c>
      <c r="E70" t="s">
        <v>598</v>
      </c>
      <c r="F70" t="s">
        <v>10618</v>
      </c>
      <c r="G70" t="s">
        <v>745</v>
      </c>
    </row>
    <row r="71" spans="1:7" x14ac:dyDescent="0.25">
      <c r="A71" t="s">
        <v>746</v>
      </c>
      <c r="B71" t="s">
        <v>747</v>
      </c>
      <c r="C71" t="s">
        <v>511</v>
      </c>
      <c r="D71" t="s">
        <v>512</v>
      </c>
      <c r="E71" t="s">
        <v>523</v>
      </c>
      <c r="F71" t="s">
        <v>10619</v>
      </c>
      <c r="G71" t="s">
        <v>748</v>
      </c>
    </row>
    <row r="72" spans="1:7" x14ac:dyDescent="0.25">
      <c r="A72" t="s">
        <v>749</v>
      </c>
      <c r="B72" t="s">
        <v>750</v>
      </c>
      <c r="C72" t="s">
        <v>541</v>
      </c>
      <c r="D72" t="s">
        <v>580</v>
      </c>
      <c r="E72" t="s">
        <v>501</v>
      </c>
      <c r="F72" t="s">
        <v>10620</v>
      </c>
      <c r="G72" t="s">
        <v>751</v>
      </c>
    </row>
    <row r="73" spans="1:7" x14ac:dyDescent="0.25">
      <c r="A73" t="s">
        <v>752</v>
      </c>
      <c r="B73" t="s">
        <v>753</v>
      </c>
      <c r="C73" t="s">
        <v>521</v>
      </c>
      <c r="D73" t="s">
        <v>546</v>
      </c>
      <c r="E73" t="s">
        <v>523</v>
      </c>
      <c r="F73" t="s">
        <v>10621</v>
      </c>
      <c r="G73" t="s">
        <v>754</v>
      </c>
    </row>
    <row r="74" spans="1:7" x14ac:dyDescent="0.25">
      <c r="A74" t="s">
        <v>755</v>
      </c>
      <c r="B74" t="s">
        <v>756</v>
      </c>
      <c r="C74" t="s">
        <v>521</v>
      </c>
      <c r="D74" t="s">
        <v>522</v>
      </c>
      <c r="E74" t="s">
        <v>507</v>
      </c>
      <c r="F74" t="s">
        <v>10622</v>
      </c>
      <c r="G74" t="s">
        <v>757</v>
      </c>
    </row>
    <row r="75" spans="1:7" x14ac:dyDescent="0.25">
      <c r="A75" t="s">
        <v>758</v>
      </c>
      <c r="B75" t="s">
        <v>759</v>
      </c>
      <c r="C75" t="s">
        <v>521</v>
      </c>
      <c r="D75" t="s">
        <v>546</v>
      </c>
      <c r="E75" t="s">
        <v>501</v>
      </c>
      <c r="F75" t="s">
        <v>10623</v>
      </c>
      <c r="G75" t="s">
        <v>760</v>
      </c>
    </row>
    <row r="76" spans="1:7" x14ac:dyDescent="0.25">
      <c r="A76" t="s">
        <v>761</v>
      </c>
      <c r="B76" t="s">
        <v>762</v>
      </c>
      <c r="C76" t="s">
        <v>521</v>
      </c>
      <c r="D76" t="s">
        <v>546</v>
      </c>
      <c r="E76" t="s">
        <v>523</v>
      </c>
      <c r="F76" t="s">
        <v>10624</v>
      </c>
      <c r="G76" t="s">
        <v>763</v>
      </c>
    </row>
    <row r="77" spans="1:7" x14ac:dyDescent="0.25">
      <c r="A77" t="s">
        <v>764</v>
      </c>
      <c r="B77" t="s">
        <v>765</v>
      </c>
      <c r="C77" t="s">
        <v>663</v>
      </c>
      <c r="D77" t="s">
        <v>688</v>
      </c>
      <c r="E77" t="s">
        <v>507</v>
      </c>
      <c r="F77" t="s">
        <v>10625</v>
      </c>
      <c r="G77" t="s">
        <v>766</v>
      </c>
    </row>
    <row r="78" spans="1:7" x14ac:dyDescent="0.25">
      <c r="A78" t="s">
        <v>767</v>
      </c>
      <c r="B78" t="s">
        <v>768</v>
      </c>
      <c r="C78" t="s">
        <v>521</v>
      </c>
      <c r="D78" t="s">
        <v>522</v>
      </c>
      <c r="E78" t="s">
        <v>523</v>
      </c>
      <c r="F78" t="s">
        <v>10626</v>
      </c>
      <c r="G78" t="s">
        <v>769</v>
      </c>
    </row>
    <row r="79" spans="1:7" x14ac:dyDescent="0.25">
      <c r="A79" t="s">
        <v>770</v>
      </c>
      <c r="B79" t="s">
        <v>771</v>
      </c>
      <c r="C79" t="s">
        <v>511</v>
      </c>
      <c r="D79" t="s">
        <v>602</v>
      </c>
      <c r="E79" t="s">
        <v>523</v>
      </c>
      <c r="F79" t="s">
        <v>10627</v>
      </c>
      <c r="G79" t="s">
        <v>772</v>
      </c>
    </row>
    <row r="80" spans="1:7" x14ac:dyDescent="0.25">
      <c r="A80" t="s">
        <v>773</v>
      </c>
      <c r="B80" t="s">
        <v>774</v>
      </c>
      <c r="C80" t="s">
        <v>511</v>
      </c>
      <c r="D80" t="s">
        <v>512</v>
      </c>
      <c r="E80" t="s">
        <v>523</v>
      </c>
      <c r="F80" t="s">
        <v>10628</v>
      </c>
      <c r="G80" t="s">
        <v>775</v>
      </c>
    </row>
    <row r="81" spans="1:7" x14ac:dyDescent="0.25">
      <c r="A81" t="s">
        <v>776</v>
      </c>
      <c r="B81" t="s">
        <v>777</v>
      </c>
      <c r="C81" t="s">
        <v>511</v>
      </c>
      <c r="D81" t="s">
        <v>744</v>
      </c>
      <c r="E81" t="s">
        <v>501</v>
      </c>
      <c r="F81" t="s">
        <v>10629</v>
      </c>
      <c r="G81" t="s">
        <v>778</v>
      </c>
    </row>
    <row r="82" spans="1:7" x14ac:dyDescent="0.25">
      <c r="A82" t="s">
        <v>779</v>
      </c>
      <c r="B82" t="s">
        <v>780</v>
      </c>
      <c r="C82" t="s">
        <v>499</v>
      </c>
      <c r="D82" t="s">
        <v>500</v>
      </c>
      <c r="E82" t="s">
        <v>523</v>
      </c>
      <c r="F82" t="s">
        <v>10630</v>
      </c>
      <c r="G82" t="s">
        <v>781</v>
      </c>
    </row>
    <row r="83" spans="1:7" x14ac:dyDescent="0.25">
      <c r="A83" t="s">
        <v>782</v>
      </c>
      <c r="B83" t="s">
        <v>783</v>
      </c>
      <c r="C83" t="s">
        <v>516</v>
      </c>
      <c r="D83" t="s">
        <v>517</v>
      </c>
      <c r="E83" t="s">
        <v>523</v>
      </c>
      <c r="F83" t="s">
        <v>10631</v>
      </c>
      <c r="G83" t="s">
        <v>784</v>
      </c>
    </row>
    <row r="84" spans="1:7" x14ac:dyDescent="0.25">
      <c r="A84" t="s">
        <v>785</v>
      </c>
      <c r="B84" t="s">
        <v>786</v>
      </c>
      <c r="C84" t="s">
        <v>521</v>
      </c>
      <c r="D84" t="s">
        <v>522</v>
      </c>
      <c r="E84" t="s">
        <v>523</v>
      </c>
      <c r="F84" t="s">
        <v>10632</v>
      </c>
      <c r="G84" t="s">
        <v>787</v>
      </c>
    </row>
    <row r="85" spans="1:7" x14ac:dyDescent="0.25">
      <c r="A85" t="s">
        <v>788</v>
      </c>
      <c r="B85" t="s">
        <v>789</v>
      </c>
      <c r="C85" t="s">
        <v>499</v>
      </c>
      <c r="D85" t="s">
        <v>672</v>
      </c>
      <c r="E85" t="s">
        <v>598</v>
      </c>
      <c r="F85" t="s">
        <v>10633</v>
      </c>
      <c r="G85" t="s">
        <v>790</v>
      </c>
    </row>
    <row r="86" spans="1:7" x14ac:dyDescent="0.25">
      <c r="A86" t="s">
        <v>791</v>
      </c>
      <c r="B86" t="s">
        <v>792</v>
      </c>
      <c r="C86" t="s">
        <v>663</v>
      </c>
      <c r="D86" t="s">
        <v>734</v>
      </c>
      <c r="E86" t="s">
        <v>523</v>
      </c>
      <c r="F86" t="s">
        <v>10634</v>
      </c>
      <c r="G86" t="s">
        <v>793</v>
      </c>
    </row>
    <row r="87" spans="1:7" x14ac:dyDescent="0.25">
      <c r="A87" t="s">
        <v>794</v>
      </c>
      <c r="B87" t="s">
        <v>795</v>
      </c>
      <c r="C87" t="s">
        <v>663</v>
      </c>
      <c r="D87" t="s">
        <v>664</v>
      </c>
      <c r="E87" t="s">
        <v>523</v>
      </c>
      <c r="F87" t="s">
        <v>10635</v>
      </c>
      <c r="G87" t="s">
        <v>796</v>
      </c>
    </row>
    <row r="88" spans="1:7" x14ac:dyDescent="0.25">
      <c r="A88" t="s">
        <v>797</v>
      </c>
      <c r="B88" t="s">
        <v>798</v>
      </c>
      <c r="C88" t="s">
        <v>521</v>
      </c>
      <c r="D88" t="s">
        <v>546</v>
      </c>
      <c r="E88" t="s">
        <v>523</v>
      </c>
      <c r="F88" t="s">
        <v>10636</v>
      </c>
      <c r="G88" t="s">
        <v>799</v>
      </c>
    </row>
    <row r="89" spans="1:7" x14ac:dyDescent="0.25">
      <c r="A89" t="s">
        <v>800</v>
      </c>
      <c r="B89" t="s">
        <v>801</v>
      </c>
      <c r="C89" t="s">
        <v>511</v>
      </c>
      <c r="D89" t="s">
        <v>536</v>
      </c>
      <c r="E89" t="s">
        <v>523</v>
      </c>
      <c r="F89" t="s">
        <v>10637</v>
      </c>
      <c r="G89" t="s">
        <v>802</v>
      </c>
    </row>
    <row r="90" spans="1:7" x14ac:dyDescent="0.25">
      <c r="A90" t="s">
        <v>803</v>
      </c>
      <c r="B90" t="s">
        <v>804</v>
      </c>
      <c r="C90" t="s">
        <v>663</v>
      </c>
      <c r="D90" t="s">
        <v>664</v>
      </c>
      <c r="E90" t="s">
        <v>598</v>
      </c>
      <c r="F90" t="s">
        <v>10638</v>
      </c>
      <c r="G90" t="s">
        <v>805</v>
      </c>
    </row>
    <row r="91" spans="1:7" x14ac:dyDescent="0.25">
      <c r="A91" t="s">
        <v>806</v>
      </c>
      <c r="B91" t="s">
        <v>807</v>
      </c>
      <c r="C91" t="s">
        <v>516</v>
      </c>
      <c r="D91" t="s">
        <v>517</v>
      </c>
      <c r="E91" t="s">
        <v>523</v>
      </c>
      <c r="F91" t="s">
        <v>10639</v>
      </c>
      <c r="G91" t="s">
        <v>808</v>
      </c>
    </row>
    <row r="92" spans="1:7" x14ac:dyDescent="0.25">
      <c r="A92" t="s">
        <v>809</v>
      </c>
      <c r="B92" t="s">
        <v>810</v>
      </c>
      <c r="C92" t="s">
        <v>521</v>
      </c>
      <c r="D92" t="s">
        <v>522</v>
      </c>
      <c r="E92" t="s">
        <v>507</v>
      </c>
      <c r="F92" t="s">
        <v>10640</v>
      </c>
      <c r="G92" t="s">
        <v>811</v>
      </c>
    </row>
    <row r="93" spans="1:7" x14ac:dyDescent="0.25">
      <c r="A93" t="s">
        <v>812</v>
      </c>
      <c r="B93" t="s">
        <v>813</v>
      </c>
      <c r="C93" t="s">
        <v>521</v>
      </c>
      <c r="D93" t="s">
        <v>546</v>
      </c>
      <c r="E93" t="s">
        <v>523</v>
      </c>
      <c r="F93" t="s">
        <v>10641</v>
      </c>
      <c r="G93" t="s">
        <v>814</v>
      </c>
    </row>
    <row r="94" spans="1:7" x14ac:dyDescent="0.25">
      <c r="A94" t="s">
        <v>815</v>
      </c>
      <c r="B94" t="s">
        <v>816</v>
      </c>
      <c r="C94" t="s">
        <v>505</v>
      </c>
      <c r="D94" t="s">
        <v>505</v>
      </c>
      <c r="E94" t="s">
        <v>507</v>
      </c>
      <c r="F94" t="s">
        <v>10642</v>
      </c>
      <c r="G94" t="s">
        <v>817</v>
      </c>
    </row>
    <row r="95" spans="1:7" x14ac:dyDescent="0.25">
      <c r="A95" t="s">
        <v>818</v>
      </c>
      <c r="B95" t="s">
        <v>819</v>
      </c>
      <c r="C95" t="s">
        <v>521</v>
      </c>
      <c r="D95" t="s">
        <v>522</v>
      </c>
      <c r="E95" t="s">
        <v>523</v>
      </c>
      <c r="F95" t="s">
        <v>10643</v>
      </c>
      <c r="G95" t="s">
        <v>820</v>
      </c>
    </row>
    <row r="96" spans="1:7" x14ac:dyDescent="0.25">
      <c r="A96" t="s">
        <v>821</v>
      </c>
      <c r="B96" t="s">
        <v>822</v>
      </c>
      <c r="C96" t="s">
        <v>521</v>
      </c>
      <c r="D96" t="s">
        <v>522</v>
      </c>
      <c r="E96" t="s">
        <v>537</v>
      </c>
      <c r="F96" t="s">
        <v>10644</v>
      </c>
      <c r="G96" t="s">
        <v>823</v>
      </c>
    </row>
    <row r="97" spans="1:7" x14ac:dyDescent="0.25">
      <c r="A97" t="s">
        <v>824</v>
      </c>
      <c r="B97" t="s">
        <v>825</v>
      </c>
      <c r="C97" t="s">
        <v>541</v>
      </c>
      <c r="D97" t="s">
        <v>542</v>
      </c>
      <c r="E97" t="s">
        <v>523</v>
      </c>
      <c r="F97" t="s">
        <v>10645</v>
      </c>
      <c r="G97" t="s">
        <v>826</v>
      </c>
    </row>
    <row r="98" spans="1:7" x14ac:dyDescent="0.25">
      <c r="A98" t="s">
        <v>827</v>
      </c>
      <c r="B98" t="s">
        <v>828</v>
      </c>
      <c r="C98" t="s">
        <v>531</v>
      </c>
      <c r="D98" t="s">
        <v>702</v>
      </c>
      <c r="E98" t="s">
        <v>501</v>
      </c>
      <c r="F98" t="s">
        <v>10646</v>
      </c>
      <c r="G98" t="s">
        <v>829</v>
      </c>
    </row>
    <row r="99" spans="1:7" x14ac:dyDescent="0.25">
      <c r="A99" t="s">
        <v>830</v>
      </c>
      <c r="B99" t="s">
        <v>831</v>
      </c>
      <c r="C99" t="s">
        <v>516</v>
      </c>
      <c r="D99" t="s">
        <v>517</v>
      </c>
      <c r="E99" t="s">
        <v>598</v>
      </c>
      <c r="F99" t="s">
        <v>10647</v>
      </c>
      <c r="G99" t="s">
        <v>832</v>
      </c>
    </row>
    <row r="100" spans="1:7" x14ac:dyDescent="0.25">
      <c r="A100" t="s">
        <v>833</v>
      </c>
      <c r="B100" t="s">
        <v>834</v>
      </c>
      <c r="C100" t="s">
        <v>499</v>
      </c>
      <c r="D100" t="s">
        <v>695</v>
      </c>
      <c r="E100" t="s">
        <v>523</v>
      </c>
      <c r="F100" t="s">
        <v>10648</v>
      </c>
      <c r="G100" t="s">
        <v>835</v>
      </c>
    </row>
    <row r="101" spans="1:7" x14ac:dyDescent="0.25">
      <c r="A101" t="s">
        <v>836</v>
      </c>
      <c r="B101" t="s">
        <v>837</v>
      </c>
      <c r="C101" t="s">
        <v>499</v>
      </c>
      <c r="D101" t="s">
        <v>695</v>
      </c>
      <c r="E101" t="s">
        <v>523</v>
      </c>
      <c r="F101" t="s">
        <v>10649</v>
      </c>
      <c r="G101" t="s">
        <v>838</v>
      </c>
    </row>
    <row r="102" spans="1:7" x14ac:dyDescent="0.25">
      <c r="A102" t="s">
        <v>839</v>
      </c>
      <c r="B102" t="s">
        <v>840</v>
      </c>
      <c r="C102" t="s">
        <v>499</v>
      </c>
      <c r="D102" t="s">
        <v>695</v>
      </c>
      <c r="E102" t="s">
        <v>523</v>
      </c>
      <c r="F102" t="s">
        <v>10650</v>
      </c>
      <c r="G102" t="s">
        <v>841</v>
      </c>
    </row>
    <row r="103" spans="1:7" x14ac:dyDescent="0.25">
      <c r="A103" t="s">
        <v>842</v>
      </c>
      <c r="B103" t="s">
        <v>843</v>
      </c>
      <c r="C103" t="s">
        <v>511</v>
      </c>
      <c r="D103" t="s">
        <v>536</v>
      </c>
      <c r="E103" t="s">
        <v>523</v>
      </c>
      <c r="F103" t="s">
        <v>10651</v>
      </c>
      <c r="G103" t="s">
        <v>844</v>
      </c>
    </row>
    <row r="104" spans="1:7" x14ac:dyDescent="0.25">
      <c r="A104" t="s">
        <v>845</v>
      </c>
      <c r="B104" t="s">
        <v>846</v>
      </c>
      <c r="C104" t="s">
        <v>531</v>
      </c>
      <c r="D104" t="s">
        <v>553</v>
      </c>
      <c r="E104" t="s">
        <v>507</v>
      </c>
      <c r="F104" t="s">
        <v>10652</v>
      </c>
      <c r="G104" t="s">
        <v>847</v>
      </c>
    </row>
    <row r="105" spans="1:7" x14ac:dyDescent="0.25">
      <c r="A105" t="s">
        <v>848</v>
      </c>
      <c r="B105" t="s">
        <v>849</v>
      </c>
      <c r="C105" t="s">
        <v>499</v>
      </c>
      <c r="D105" t="s">
        <v>695</v>
      </c>
      <c r="E105" t="s">
        <v>507</v>
      </c>
      <c r="F105" t="s">
        <v>10653</v>
      </c>
      <c r="G105" t="s">
        <v>850</v>
      </c>
    </row>
    <row r="106" spans="1:7" x14ac:dyDescent="0.25">
      <c r="A106" t="s">
        <v>851</v>
      </c>
      <c r="B106" t="s">
        <v>852</v>
      </c>
      <c r="C106" t="s">
        <v>521</v>
      </c>
      <c r="D106" t="s">
        <v>546</v>
      </c>
      <c r="E106" t="s">
        <v>523</v>
      </c>
      <c r="F106" t="s">
        <v>10654</v>
      </c>
      <c r="G106" t="s">
        <v>853</v>
      </c>
    </row>
    <row r="107" spans="1:7" x14ac:dyDescent="0.25">
      <c r="A107" t="s">
        <v>854</v>
      </c>
      <c r="B107" t="s">
        <v>855</v>
      </c>
      <c r="C107" t="s">
        <v>521</v>
      </c>
      <c r="D107" t="s">
        <v>546</v>
      </c>
      <c r="E107" t="s">
        <v>523</v>
      </c>
      <c r="F107" t="s">
        <v>10655</v>
      </c>
      <c r="G107" t="s">
        <v>856</v>
      </c>
    </row>
    <row r="108" spans="1:7" x14ac:dyDescent="0.25">
      <c r="A108" t="s">
        <v>857</v>
      </c>
      <c r="B108" t="s">
        <v>858</v>
      </c>
      <c r="C108" t="s">
        <v>541</v>
      </c>
      <c r="D108" t="s">
        <v>606</v>
      </c>
      <c r="E108" t="s">
        <v>537</v>
      </c>
      <c r="F108" t="s">
        <v>10656</v>
      </c>
      <c r="G108" t="s">
        <v>859</v>
      </c>
    </row>
    <row r="109" spans="1:7" x14ac:dyDescent="0.25">
      <c r="A109" t="s">
        <v>860</v>
      </c>
      <c r="B109" t="s">
        <v>861</v>
      </c>
      <c r="C109" t="s">
        <v>663</v>
      </c>
      <c r="D109" t="s">
        <v>664</v>
      </c>
      <c r="E109" t="s">
        <v>523</v>
      </c>
      <c r="F109" t="s">
        <v>10657</v>
      </c>
      <c r="G109" t="s">
        <v>862</v>
      </c>
    </row>
    <row r="110" spans="1:7" x14ac:dyDescent="0.25">
      <c r="A110" t="s">
        <v>863</v>
      </c>
      <c r="B110" t="s">
        <v>864</v>
      </c>
      <c r="C110" t="s">
        <v>516</v>
      </c>
      <c r="D110" t="s">
        <v>594</v>
      </c>
      <c r="E110" t="s">
        <v>523</v>
      </c>
      <c r="F110" t="s">
        <v>10658</v>
      </c>
      <c r="G110" t="s">
        <v>865</v>
      </c>
    </row>
    <row r="111" spans="1:7" x14ac:dyDescent="0.25">
      <c r="A111" t="s">
        <v>866</v>
      </c>
      <c r="B111" t="s">
        <v>867</v>
      </c>
      <c r="C111" t="s">
        <v>531</v>
      </c>
      <c r="D111" t="s">
        <v>553</v>
      </c>
      <c r="E111" t="s">
        <v>501</v>
      </c>
      <c r="F111" t="s">
        <v>10659</v>
      </c>
      <c r="G111" t="s">
        <v>868</v>
      </c>
    </row>
    <row r="112" spans="1:7" x14ac:dyDescent="0.25">
      <c r="A112" t="s">
        <v>869</v>
      </c>
      <c r="B112" t="s">
        <v>870</v>
      </c>
      <c r="C112" t="s">
        <v>516</v>
      </c>
      <c r="D112" t="s">
        <v>594</v>
      </c>
      <c r="E112" t="s">
        <v>523</v>
      </c>
      <c r="F112" t="s">
        <v>10660</v>
      </c>
      <c r="G112" t="s">
        <v>871</v>
      </c>
    </row>
    <row r="113" spans="1:7" x14ac:dyDescent="0.25">
      <c r="A113" t="s">
        <v>872</v>
      </c>
      <c r="B113" t="s">
        <v>873</v>
      </c>
      <c r="C113" t="s">
        <v>521</v>
      </c>
      <c r="D113" t="s">
        <v>546</v>
      </c>
      <c r="E113" t="s">
        <v>523</v>
      </c>
      <c r="F113" t="s">
        <v>10661</v>
      </c>
      <c r="G113" t="s">
        <v>874</v>
      </c>
    </row>
    <row r="114" spans="1:7" x14ac:dyDescent="0.25">
      <c r="A114" t="s">
        <v>875</v>
      </c>
      <c r="B114" t="s">
        <v>876</v>
      </c>
      <c r="C114" t="s">
        <v>521</v>
      </c>
      <c r="D114" t="s">
        <v>527</v>
      </c>
      <c r="E114" t="s">
        <v>523</v>
      </c>
      <c r="F114" t="s">
        <v>10662</v>
      </c>
      <c r="G114" t="s">
        <v>877</v>
      </c>
    </row>
    <row r="115" spans="1:7" x14ac:dyDescent="0.25">
      <c r="A115" t="s">
        <v>878</v>
      </c>
      <c r="B115" t="s">
        <v>879</v>
      </c>
      <c r="C115" t="s">
        <v>663</v>
      </c>
      <c r="D115" t="s">
        <v>668</v>
      </c>
      <c r="E115" t="s">
        <v>523</v>
      </c>
      <c r="F115" t="s">
        <v>10663</v>
      </c>
      <c r="G115" t="s">
        <v>880</v>
      </c>
    </row>
    <row r="116" spans="1:7" x14ac:dyDescent="0.25">
      <c r="A116" t="s">
        <v>881</v>
      </c>
      <c r="B116" t="s">
        <v>882</v>
      </c>
      <c r="C116" t="s">
        <v>511</v>
      </c>
      <c r="D116" t="s">
        <v>602</v>
      </c>
      <c r="E116" t="s">
        <v>507</v>
      </c>
      <c r="F116" t="s">
        <v>10664</v>
      </c>
      <c r="G116" t="s">
        <v>883</v>
      </c>
    </row>
    <row r="117" spans="1:7" x14ac:dyDescent="0.25">
      <c r="A117" t="s">
        <v>884</v>
      </c>
      <c r="B117" t="s">
        <v>885</v>
      </c>
      <c r="C117" t="s">
        <v>521</v>
      </c>
      <c r="D117" t="s">
        <v>527</v>
      </c>
      <c r="E117" t="s">
        <v>507</v>
      </c>
      <c r="F117" t="s">
        <v>10665</v>
      </c>
      <c r="G117" t="s">
        <v>886</v>
      </c>
    </row>
    <row r="118" spans="1:7" x14ac:dyDescent="0.25">
      <c r="A118" t="s">
        <v>887</v>
      </c>
      <c r="B118" t="s">
        <v>888</v>
      </c>
      <c r="C118" t="s">
        <v>521</v>
      </c>
      <c r="D118" t="s">
        <v>522</v>
      </c>
      <c r="E118" t="s">
        <v>523</v>
      </c>
      <c r="F118" t="s">
        <v>10666</v>
      </c>
      <c r="G118" t="s">
        <v>889</v>
      </c>
    </row>
    <row r="119" spans="1:7" x14ac:dyDescent="0.25">
      <c r="A119" t="s">
        <v>890</v>
      </c>
      <c r="B119" t="s">
        <v>891</v>
      </c>
      <c r="C119" t="s">
        <v>505</v>
      </c>
      <c r="D119" t="s">
        <v>506</v>
      </c>
      <c r="E119" t="s">
        <v>507</v>
      </c>
      <c r="F119" t="s">
        <v>10667</v>
      </c>
      <c r="G119" t="s">
        <v>892</v>
      </c>
    </row>
    <row r="120" spans="1:7" x14ac:dyDescent="0.25">
      <c r="A120" t="s">
        <v>893</v>
      </c>
      <c r="B120" t="s">
        <v>894</v>
      </c>
      <c r="C120" t="s">
        <v>516</v>
      </c>
      <c r="D120" t="s">
        <v>727</v>
      </c>
      <c r="E120" t="s">
        <v>523</v>
      </c>
      <c r="F120" t="s">
        <v>10668</v>
      </c>
      <c r="G120" t="s">
        <v>895</v>
      </c>
    </row>
    <row r="121" spans="1:7" x14ac:dyDescent="0.25">
      <c r="A121" t="s">
        <v>896</v>
      </c>
      <c r="B121" t="s">
        <v>897</v>
      </c>
      <c r="C121" t="s">
        <v>521</v>
      </c>
      <c r="D121" t="s">
        <v>546</v>
      </c>
      <c r="E121" t="s">
        <v>523</v>
      </c>
      <c r="F121" t="s">
        <v>10669</v>
      </c>
      <c r="G121" t="s">
        <v>898</v>
      </c>
    </row>
    <row r="122" spans="1:7" x14ac:dyDescent="0.25">
      <c r="A122" t="s">
        <v>899</v>
      </c>
      <c r="B122" t="s">
        <v>900</v>
      </c>
      <c r="C122" t="s">
        <v>531</v>
      </c>
      <c r="D122" t="s">
        <v>553</v>
      </c>
      <c r="E122" t="s">
        <v>523</v>
      </c>
      <c r="F122" t="s">
        <v>10670</v>
      </c>
      <c r="G122" t="s">
        <v>901</v>
      </c>
    </row>
    <row r="123" spans="1:7" x14ac:dyDescent="0.25">
      <c r="A123" t="s">
        <v>902</v>
      </c>
      <c r="B123" t="s">
        <v>903</v>
      </c>
      <c r="C123" t="s">
        <v>516</v>
      </c>
      <c r="D123" t="s">
        <v>594</v>
      </c>
      <c r="E123" t="s">
        <v>537</v>
      </c>
      <c r="F123" t="s">
        <v>10671</v>
      </c>
      <c r="G123" t="s">
        <v>904</v>
      </c>
    </row>
    <row r="124" spans="1:7" x14ac:dyDescent="0.25">
      <c r="A124" t="s">
        <v>905</v>
      </c>
      <c r="B124" t="s">
        <v>906</v>
      </c>
      <c r="C124" t="s">
        <v>521</v>
      </c>
      <c r="D124" t="s">
        <v>527</v>
      </c>
      <c r="E124" t="s">
        <v>523</v>
      </c>
      <c r="F124" t="s">
        <v>10672</v>
      </c>
      <c r="G124" t="s">
        <v>907</v>
      </c>
    </row>
    <row r="125" spans="1:7" x14ac:dyDescent="0.25">
      <c r="A125" t="s">
        <v>908</v>
      </c>
      <c r="B125" t="s">
        <v>909</v>
      </c>
      <c r="C125" t="s">
        <v>521</v>
      </c>
      <c r="D125" t="s">
        <v>527</v>
      </c>
      <c r="E125" t="s">
        <v>598</v>
      </c>
      <c r="F125" t="s">
        <v>10673</v>
      </c>
      <c r="G125" t="s">
        <v>910</v>
      </c>
    </row>
    <row r="126" spans="1:7" x14ac:dyDescent="0.25">
      <c r="A126" t="s">
        <v>911</v>
      </c>
      <c r="B126" t="s">
        <v>912</v>
      </c>
      <c r="C126" t="s">
        <v>499</v>
      </c>
      <c r="D126" t="s">
        <v>590</v>
      </c>
      <c r="E126" t="s">
        <v>507</v>
      </c>
      <c r="F126" t="s">
        <v>10674</v>
      </c>
      <c r="G126" t="s">
        <v>913</v>
      </c>
    </row>
    <row r="127" spans="1:7" x14ac:dyDescent="0.25">
      <c r="A127" t="s">
        <v>914</v>
      </c>
      <c r="B127" t="s">
        <v>915</v>
      </c>
      <c r="C127" t="s">
        <v>499</v>
      </c>
      <c r="D127" t="s">
        <v>672</v>
      </c>
      <c r="E127" t="s">
        <v>523</v>
      </c>
      <c r="F127" t="s">
        <v>10675</v>
      </c>
      <c r="G127" t="s">
        <v>916</v>
      </c>
    </row>
    <row r="128" spans="1:7" x14ac:dyDescent="0.25">
      <c r="A128" t="s">
        <v>917</v>
      </c>
      <c r="B128" t="s">
        <v>918</v>
      </c>
      <c r="C128" t="s">
        <v>531</v>
      </c>
      <c r="D128" t="s">
        <v>532</v>
      </c>
      <c r="E128" t="s">
        <v>598</v>
      </c>
      <c r="F128" t="s">
        <v>10676</v>
      </c>
      <c r="G128" t="s">
        <v>919</v>
      </c>
    </row>
    <row r="129" spans="1:7" x14ac:dyDescent="0.25">
      <c r="A129" t="s">
        <v>920</v>
      </c>
      <c r="B129" t="s">
        <v>921</v>
      </c>
      <c r="C129" t="s">
        <v>516</v>
      </c>
      <c r="D129" t="s">
        <v>517</v>
      </c>
      <c r="E129" t="s">
        <v>523</v>
      </c>
      <c r="F129" t="s">
        <v>10677</v>
      </c>
      <c r="G129" t="s">
        <v>922</v>
      </c>
    </row>
    <row r="130" spans="1:7" x14ac:dyDescent="0.25">
      <c r="A130" t="s">
        <v>923</v>
      </c>
      <c r="B130" t="s">
        <v>924</v>
      </c>
      <c r="C130" t="s">
        <v>505</v>
      </c>
      <c r="D130" t="s">
        <v>505</v>
      </c>
      <c r="E130" t="s">
        <v>501</v>
      </c>
      <c r="F130" t="s">
        <v>10678</v>
      </c>
      <c r="G130" t="s">
        <v>925</v>
      </c>
    </row>
    <row r="131" spans="1:7" x14ac:dyDescent="0.25">
      <c r="A131" t="s">
        <v>926</v>
      </c>
      <c r="B131" t="s">
        <v>927</v>
      </c>
      <c r="C131" t="s">
        <v>499</v>
      </c>
      <c r="D131" t="s">
        <v>570</v>
      </c>
      <c r="E131" t="s">
        <v>523</v>
      </c>
      <c r="F131" t="s">
        <v>10679</v>
      </c>
      <c r="G131" t="s">
        <v>928</v>
      </c>
    </row>
    <row r="132" spans="1:7" x14ac:dyDescent="0.25">
      <c r="A132" t="s">
        <v>929</v>
      </c>
      <c r="B132" t="s">
        <v>930</v>
      </c>
      <c r="C132" t="s">
        <v>511</v>
      </c>
      <c r="D132" t="s">
        <v>512</v>
      </c>
      <c r="E132" t="s">
        <v>523</v>
      </c>
      <c r="F132" t="s">
        <v>10680</v>
      </c>
      <c r="G132" t="s">
        <v>931</v>
      </c>
    </row>
    <row r="133" spans="1:7" x14ac:dyDescent="0.25">
      <c r="A133" t="s">
        <v>932</v>
      </c>
      <c r="B133" t="s">
        <v>933</v>
      </c>
      <c r="C133" t="s">
        <v>521</v>
      </c>
      <c r="D133" t="s">
        <v>546</v>
      </c>
      <c r="E133" t="s">
        <v>523</v>
      </c>
      <c r="F133" t="s">
        <v>10681</v>
      </c>
      <c r="G133" t="s">
        <v>934</v>
      </c>
    </row>
    <row r="134" spans="1:7" x14ac:dyDescent="0.25">
      <c r="A134" t="s">
        <v>935</v>
      </c>
      <c r="B134" t="s">
        <v>936</v>
      </c>
      <c r="C134" t="s">
        <v>499</v>
      </c>
      <c r="D134" t="s">
        <v>570</v>
      </c>
      <c r="E134" t="s">
        <v>523</v>
      </c>
      <c r="F134" t="s">
        <v>10682</v>
      </c>
      <c r="G134" t="s">
        <v>937</v>
      </c>
    </row>
    <row r="135" spans="1:7" x14ac:dyDescent="0.25">
      <c r="A135" t="s">
        <v>938</v>
      </c>
      <c r="B135" t="s">
        <v>939</v>
      </c>
      <c r="C135" t="s">
        <v>499</v>
      </c>
      <c r="D135" t="s">
        <v>672</v>
      </c>
      <c r="E135" t="s">
        <v>523</v>
      </c>
      <c r="F135" t="s">
        <v>10683</v>
      </c>
      <c r="G135" t="s">
        <v>940</v>
      </c>
    </row>
    <row r="136" spans="1:7" x14ac:dyDescent="0.25">
      <c r="A136" t="s">
        <v>941</v>
      </c>
      <c r="B136" t="s">
        <v>942</v>
      </c>
      <c r="C136" t="s">
        <v>531</v>
      </c>
      <c r="D136" t="s">
        <v>631</v>
      </c>
      <c r="E136" t="s">
        <v>507</v>
      </c>
      <c r="F136" t="s">
        <v>10684</v>
      </c>
      <c r="G136" t="s">
        <v>943</v>
      </c>
    </row>
    <row r="137" spans="1:7" x14ac:dyDescent="0.25">
      <c r="A137" t="s">
        <v>944</v>
      </c>
      <c r="B137" t="s">
        <v>945</v>
      </c>
      <c r="C137" t="s">
        <v>499</v>
      </c>
      <c r="D137" t="s">
        <v>590</v>
      </c>
      <c r="E137" t="s">
        <v>598</v>
      </c>
      <c r="F137" t="s">
        <v>10685</v>
      </c>
      <c r="G137" t="s">
        <v>946</v>
      </c>
    </row>
    <row r="138" spans="1:7" x14ac:dyDescent="0.25">
      <c r="A138" t="s">
        <v>947</v>
      </c>
      <c r="B138" t="s">
        <v>948</v>
      </c>
      <c r="C138" t="s">
        <v>521</v>
      </c>
      <c r="D138" t="s">
        <v>527</v>
      </c>
      <c r="E138" t="s">
        <v>523</v>
      </c>
      <c r="F138" t="s">
        <v>10686</v>
      </c>
      <c r="G138" t="s">
        <v>949</v>
      </c>
    </row>
    <row r="139" spans="1:7" x14ac:dyDescent="0.25">
      <c r="A139" t="s">
        <v>950</v>
      </c>
      <c r="B139" t="s">
        <v>951</v>
      </c>
      <c r="C139" t="s">
        <v>511</v>
      </c>
      <c r="D139" t="s">
        <v>536</v>
      </c>
      <c r="E139" t="s">
        <v>523</v>
      </c>
      <c r="F139" t="s">
        <v>10687</v>
      </c>
      <c r="G139" t="s">
        <v>952</v>
      </c>
    </row>
    <row r="140" spans="1:7" x14ac:dyDescent="0.25">
      <c r="A140" t="s">
        <v>953</v>
      </c>
      <c r="B140" t="s">
        <v>954</v>
      </c>
      <c r="C140" t="s">
        <v>499</v>
      </c>
      <c r="D140" t="s">
        <v>500</v>
      </c>
      <c r="E140" t="s">
        <v>523</v>
      </c>
      <c r="F140" t="s">
        <v>10688</v>
      </c>
      <c r="G140" t="s">
        <v>955</v>
      </c>
    </row>
    <row r="141" spans="1:7" x14ac:dyDescent="0.25">
      <c r="A141" t="s">
        <v>956</v>
      </c>
      <c r="B141" t="s">
        <v>957</v>
      </c>
      <c r="C141" t="s">
        <v>516</v>
      </c>
      <c r="D141" t="s">
        <v>727</v>
      </c>
      <c r="E141" t="s">
        <v>523</v>
      </c>
      <c r="F141" t="s">
        <v>10689</v>
      </c>
      <c r="G141" t="s">
        <v>958</v>
      </c>
    </row>
    <row r="142" spans="1:7" x14ac:dyDescent="0.25">
      <c r="A142" t="s">
        <v>959</v>
      </c>
      <c r="B142" t="s">
        <v>960</v>
      </c>
      <c r="C142" t="s">
        <v>499</v>
      </c>
      <c r="D142" t="s">
        <v>500</v>
      </c>
      <c r="E142" t="s">
        <v>523</v>
      </c>
      <c r="F142" t="s">
        <v>10690</v>
      </c>
      <c r="G142" t="s">
        <v>961</v>
      </c>
    </row>
    <row r="143" spans="1:7" x14ac:dyDescent="0.25">
      <c r="A143" t="s">
        <v>962</v>
      </c>
      <c r="B143" t="s">
        <v>963</v>
      </c>
      <c r="C143" t="s">
        <v>499</v>
      </c>
      <c r="D143" t="s">
        <v>672</v>
      </c>
      <c r="E143" t="s">
        <v>523</v>
      </c>
      <c r="F143" t="s">
        <v>10691</v>
      </c>
      <c r="G143" t="s">
        <v>964</v>
      </c>
    </row>
    <row r="144" spans="1:7" x14ac:dyDescent="0.25">
      <c r="A144" t="s">
        <v>965</v>
      </c>
      <c r="B144" t="s">
        <v>966</v>
      </c>
      <c r="C144" t="s">
        <v>541</v>
      </c>
      <c r="D144" t="s">
        <v>606</v>
      </c>
      <c r="E144" t="s">
        <v>507</v>
      </c>
      <c r="F144" t="s">
        <v>10692</v>
      </c>
      <c r="G144" t="s">
        <v>967</v>
      </c>
    </row>
    <row r="145" spans="1:7" x14ac:dyDescent="0.25">
      <c r="A145" t="s">
        <v>968</v>
      </c>
      <c r="B145" t="s">
        <v>969</v>
      </c>
      <c r="C145" t="s">
        <v>516</v>
      </c>
      <c r="D145" t="s">
        <v>594</v>
      </c>
      <c r="E145" t="s">
        <v>523</v>
      </c>
      <c r="F145" t="s">
        <v>10693</v>
      </c>
      <c r="G145" t="s">
        <v>970</v>
      </c>
    </row>
    <row r="146" spans="1:7" x14ac:dyDescent="0.25">
      <c r="A146" t="s">
        <v>971</v>
      </c>
      <c r="B146" t="s">
        <v>972</v>
      </c>
      <c r="C146" t="s">
        <v>521</v>
      </c>
      <c r="D146" t="s">
        <v>527</v>
      </c>
      <c r="E146" t="s">
        <v>523</v>
      </c>
      <c r="F146" t="s">
        <v>10694</v>
      </c>
      <c r="G146" t="s">
        <v>973</v>
      </c>
    </row>
    <row r="147" spans="1:7" x14ac:dyDescent="0.25">
      <c r="A147" t="s">
        <v>974</v>
      </c>
      <c r="B147" t="s">
        <v>975</v>
      </c>
      <c r="C147" t="s">
        <v>521</v>
      </c>
      <c r="D147" t="s">
        <v>546</v>
      </c>
      <c r="E147" t="s">
        <v>507</v>
      </c>
      <c r="F147" t="s">
        <v>10695</v>
      </c>
      <c r="G147" t="s">
        <v>976</v>
      </c>
    </row>
    <row r="148" spans="1:7" x14ac:dyDescent="0.25">
      <c r="A148" t="s">
        <v>977</v>
      </c>
      <c r="B148" t="s">
        <v>978</v>
      </c>
      <c r="C148" t="s">
        <v>663</v>
      </c>
      <c r="D148" t="s">
        <v>668</v>
      </c>
      <c r="E148" t="s">
        <v>523</v>
      </c>
      <c r="F148" t="s">
        <v>10696</v>
      </c>
      <c r="G148" t="s">
        <v>979</v>
      </c>
    </row>
    <row r="149" spans="1:7" x14ac:dyDescent="0.25">
      <c r="A149" t="s">
        <v>980</v>
      </c>
      <c r="B149" t="s">
        <v>981</v>
      </c>
      <c r="C149" t="s">
        <v>521</v>
      </c>
      <c r="D149" t="s">
        <v>527</v>
      </c>
      <c r="E149" t="s">
        <v>598</v>
      </c>
      <c r="F149" t="s">
        <v>10697</v>
      </c>
      <c r="G149" t="s">
        <v>982</v>
      </c>
    </row>
    <row r="150" spans="1:7" x14ac:dyDescent="0.25">
      <c r="A150" t="s">
        <v>983</v>
      </c>
      <c r="B150" t="s">
        <v>984</v>
      </c>
      <c r="C150" t="s">
        <v>541</v>
      </c>
      <c r="D150" t="s">
        <v>606</v>
      </c>
      <c r="E150" t="s">
        <v>501</v>
      </c>
      <c r="F150" t="s">
        <v>10698</v>
      </c>
      <c r="G150" t="s">
        <v>985</v>
      </c>
    </row>
    <row r="151" spans="1:7" x14ac:dyDescent="0.25">
      <c r="A151" t="s">
        <v>986</v>
      </c>
      <c r="B151" t="s">
        <v>987</v>
      </c>
      <c r="C151" t="s">
        <v>521</v>
      </c>
      <c r="D151" t="s">
        <v>527</v>
      </c>
      <c r="E151" t="s">
        <v>523</v>
      </c>
      <c r="F151" t="s">
        <v>10699</v>
      </c>
      <c r="G151" t="s">
        <v>988</v>
      </c>
    </row>
    <row r="152" spans="1:7" x14ac:dyDescent="0.25">
      <c r="A152" t="s">
        <v>989</v>
      </c>
      <c r="B152" t="s">
        <v>990</v>
      </c>
      <c r="C152" t="s">
        <v>541</v>
      </c>
      <c r="D152" t="s">
        <v>580</v>
      </c>
      <c r="E152" t="s">
        <v>523</v>
      </c>
      <c r="F152" t="s">
        <v>10700</v>
      </c>
      <c r="G152" t="s">
        <v>991</v>
      </c>
    </row>
    <row r="153" spans="1:7" x14ac:dyDescent="0.25">
      <c r="A153" t="s">
        <v>992</v>
      </c>
      <c r="B153" t="s">
        <v>993</v>
      </c>
      <c r="C153" t="s">
        <v>521</v>
      </c>
      <c r="D153" t="s">
        <v>527</v>
      </c>
      <c r="E153" t="s">
        <v>501</v>
      </c>
      <c r="F153" t="s">
        <v>10701</v>
      </c>
      <c r="G153" t="s">
        <v>994</v>
      </c>
    </row>
    <row r="154" spans="1:7" x14ac:dyDescent="0.25">
      <c r="A154" t="s">
        <v>995</v>
      </c>
      <c r="B154" t="s">
        <v>996</v>
      </c>
      <c r="C154" t="s">
        <v>505</v>
      </c>
      <c r="D154" t="s">
        <v>505</v>
      </c>
      <c r="E154" t="s">
        <v>501</v>
      </c>
      <c r="F154" t="s">
        <v>10702</v>
      </c>
      <c r="G154" t="s">
        <v>997</v>
      </c>
    </row>
    <row r="155" spans="1:7" x14ac:dyDescent="0.25">
      <c r="A155" t="s">
        <v>998</v>
      </c>
      <c r="B155" t="s">
        <v>999</v>
      </c>
      <c r="C155" t="s">
        <v>516</v>
      </c>
      <c r="D155" t="s">
        <v>727</v>
      </c>
      <c r="E155" t="s">
        <v>523</v>
      </c>
      <c r="F155" t="s">
        <v>10703</v>
      </c>
      <c r="G155" t="s">
        <v>1000</v>
      </c>
    </row>
    <row r="156" spans="1:7" x14ac:dyDescent="0.25">
      <c r="A156" t="s">
        <v>1001</v>
      </c>
      <c r="B156" t="s">
        <v>1002</v>
      </c>
      <c r="C156" t="s">
        <v>516</v>
      </c>
      <c r="D156" t="s">
        <v>727</v>
      </c>
      <c r="E156" t="s">
        <v>523</v>
      </c>
      <c r="F156" t="s">
        <v>10704</v>
      </c>
      <c r="G156" t="s">
        <v>1003</v>
      </c>
    </row>
    <row r="157" spans="1:7" x14ac:dyDescent="0.25">
      <c r="A157" t="s">
        <v>1004</v>
      </c>
      <c r="B157" t="s">
        <v>1005</v>
      </c>
      <c r="C157" t="s">
        <v>516</v>
      </c>
      <c r="D157" t="s">
        <v>594</v>
      </c>
      <c r="E157" t="s">
        <v>523</v>
      </c>
      <c r="F157" t="s">
        <v>10705</v>
      </c>
      <c r="G157" t="s">
        <v>1006</v>
      </c>
    </row>
    <row r="158" spans="1:7" x14ac:dyDescent="0.25">
      <c r="A158" t="s">
        <v>1007</v>
      </c>
      <c r="B158" t="s">
        <v>1008</v>
      </c>
      <c r="C158" t="s">
        <v>663</v>
      </c>
      <c r="D158" t="s">
        <v>734</v>
      </c>
      <c r="E158" t="s">
        <v>507</v>
      </c>
      <c r="F158" t="s">
        <v>10706</v>
      </c>
      <c r="G158" t="s">
        <v>1009</v>
      </c>
    </row>
    <row r="159" spans="1:7" x14ac:dyDescent="0.25">
      <c r="A159" t="s">
        <v>1010</v>
      </c>
      <c r="B159" t="s">
        <v>1011</v>
      </c>
      <c r="C159" t="s">
        <v>521</v>
      </c>
      <c r="D159" t="s">
        <v>522</v>
      </c>
      <c r="E159" t="s">
        <v>523</v>
      </c>
      <c r="F159" t="s">
        <v>10707</v>
      </c>
      <c r="G159" t="s">
        <v>1012</v>
      </c>
    </row>
    <row r="160" spans="1:7" x14ac:dyDescent="0.25">
      <c r="A160" t="s">
        <v>1013</v>
      </c>
      <c r="B160" t="s">
        <v>1014</v>
      </c>
      <c r="C160" t="s">
        <v>541</v>
      </c>
      <c r="D160" t="s">
        <v>606</v>
      </c>
      <c r="E160" t="s">
        <v>523</v>
      </c>
      <c r="F160" t="s">
        <v>10708</v>
      </c>
      <c r="G160" t="s">
        <v>1015</v>
      </c>
    </row>
    <row r="161" spans="1:7" x14ac:dyDescent="0.25">
      <c r="A161" t="s">
        <v>1016</v>
      </c>
      <c r="B161" t="s">
        <v>1017</v>
      </c>
      <c r="C161" t="s">
        <v>505</v>
      </c>
      <c r="D161" t="s">
        <v>506</v>
      </c>
      <c r="E161" t="s">
        <v>537</v>
      </c>
      <c r="F161" t="s">
        <v>10709</v>
      </c>
      <c r="G161" t="s">
        <v>1018</v>
      </c>
    </row>
    <row r="162" spans="1:7" x14ac:dyDescent="0.25">
      <c r="A162" t="s">
        <v>1019</v>
      </c>
      <c r="B162" t="s">
        <v>1020</v>
      </c>
      <c r="C162" t="s">
        <v>521</v>
      </c>
      <c r="D162" t="s">
        <v>527</v>
      </c>
      <c r="E162" t="s">
        <v>523</v>
      </c>
      <c r="F162" t="s">
        <v>10710</v>
      </c>
      <c r="G162" t="s">
        <v>1021</v>
      </c>
    </row>
    <row r="163" spans="1:7" x14ac:dyDescent="0.25">
      <c r="A163" t="s">
        <v>1022</v>
      </c>
      <c r="B163" t="s">
        <v>1023</v>
      </c>
      <c r="C163" t="s">
        <v>663</v>
      </c>
      <c r="D163" t="s">
        <v>664</v>
      </c>
      <c r="E163" t="s">
        <v>507</v>
      </c>
      <c r="F163" t="s">
        <v>10711</v>
      </c>
      <c r="G163" t="s">
        <v>1024</v>
      </c>
    </row>
    <row r="164" spans="1:7" x14ac:dyDescent="0.25">
      <c r="A164" t="s">
        <v>1025</v>
      </c>
      <c r="B164" t="s">
        <v>1026</v>
      </c>
      <c r="C164" t="s">
        <v>663</v>
      </c>
      <c r="D164" t="s">
        <v>668</v>
      </c>
      <c r="E164" t="s">
        <v>523</v>
      </c>
      <c r="F164" t="s">
        <v>10712</v>
      </c>
      <c r="G164" t="s">
        <v>1027</v>
      </c>
    </row>
    <row r="165" spans="1:7" x14ac:dyDescent="0.25">
      <c r="A165" t="s">
        <v>1028</v>
      </c>
      <c r="B165" t="s">
        <v>1029</v>
      </c>
      <c r="C165" t="s">
        <v>505</v>
      </c>
      <c r="D165" t="s">
        <v>506</v>
      </c>
      <c r="E165" t="s">
        <v>523</v>
      </c>
      <c r="F165" t="s">
        <v>10713</v>
      </c>
      <c r="G165" t="s">
        <v>1030</v>
      </c>
    </row>
    <row r="166" spans="1:7" x14ac:dyDescent="0.25">
      <c r="A166" t="s">
        <v>1031</v>
      </c>
      <c r="B166" t="s">
        <v>1032</v>
      </c>
      <c r="C166" t="s">
        <v>521</v>
      </c>
      <c r="D166" t="s">
        <v>522</v>
      </c>
      <c r="E166" t="s">
        <v>523</v>
      </c>
      <c r="F166" t="s">
        <v>10714</v>
      </c>
      <c r="G166" t="s">
        <v>1033</v>
      </c>
    </row>
    <row r="167" spans="1:7" x14ac:dyDescent="0.25">
      <c r="A167" t="s">
        <v>1034</v>
      </c>
      <c r="B167" t="s">
        <v>1035</v>
      </c>
      <c r="C167" t="s">
        <v>531</v>
      </c>
      <c r="D167" t="s">
        <v>631</v>
      </c>
      <c r="E167" t="s">
        <v>523</v>
      </c>
      <c r="F167" t="s">
        <v>10715</v>
      </c>
      <c r="G167" t="s">
        <v>1036</v>
      </c>
    </row>
    <row r="168" spans="1:7" x14ac:dyDescent="0.25">
      <c r="A168" t="s">
        <v>1037</v>
      </c>
      <c r="B168" t="s">
        <v>1038</v>
      </c>
      <c r="C168" t="s">
        <v>511</v>
      </c>
      <c r="D168" t="s">
        <v>512</v>
      </c>
      <c r="E168" t="s">
        <v>507</v>
      </c>
      <c r="F168" t="s">
        <v>10716</v>
      </c>
      <c r="G168" t="s">
        <v>1039</v>
      </c>
    </row>
    <row r="169" spans="1:7" x14ac:dyDescent="0.25">
      <c r="A169" t="s">
        <v>1040</v>
      </c>
      <c r="B169" t="s">
        <v>1041</v>
      </c>
      <c r="C169" t="s">
        <v>521</v>
      </c>
      <c r="D169" t="s">
        <v>546</v>
      </c>
      <c r="E169" t="s">
        <v>507</v>
      </c>
      <c r="F169" t="s">
        <v>10717</v>
      </c>
      <c r="G169" t="s">
        <v>1042</v>
      </c>
    </row>
    <row r="170" spans="1:7" x14ac:dyDescent="0.25">
      <c r="A170" t="s">
        <v>1043</v>
      </c>
      <c r="B170" t="s">
        <v>1044</v>
      </c>
      <c r="C170" t="s">
        <v>521</v>
      </c>
      <c r="D170" t="s">
        <v>546</v>
      </c>
      <c r="E170" t="s">
        <v>507</v>
      </c>
      <c r="F170" t="s">
        <v>10718</v>
      </c>
      <c r="G170" t="s">
        <v>1045</v>
      </c>
    </row>
    <row r="171" spans="1:7" x14ac:dyDescent="0.25">
      <c r="A171" t="s">
        <v>1046</v>
      </c>
      <c r="B171" t="s">
        <v>1047</v>
      </c>
      <c r="C171" t="s">
        <v>499</v>
      </c>
      <c r="D171" t="s">
        <v>695</v>
      </c>
      <c r="E171" t="s">
        <v>523</v>
      </c>
      <c r="F171" t="s">
        <v>10719</v>
      </c>
      <c r="G171" t="s">
        <v>1048</v>
      </c>
    </row>
    <row r="172" spans="1:7" x14ac:dyDescent="0.25">
      <c r="A172" t="s">
        <v>1049</v>
      </c>
      <c r="B172" t="s">
        <v>1050</v>
      </c>
      <c r="C172" t="s">
        <v>531</v>
      </c>
      <c r="D172" t="s">
        <v>702</v>
      </c>
      <c r="E172" t="s">
        <v>523</v>
      </c>
      <c r="F172" t="s">
        <v>10720</v>
      </c>
      <c r="G172" t="s">
        <v>1051</v>
      </c>
    </row>
    <row r="173" spans="1:7" x14ac:dyDescent="0.25">
      <c r="A173" t="s">
        <v>1052</v>
      </c>
      <c r="B173" t="s">
        <v>1053</v>
      </c>
      <c r="C173" t="s">
        <v>531</v>
      </c>
      <c r="D173" t="s">
        <v>553</v>
      </c>
      <c r="E173" t="s">
        <v>523</v>
      </c>
      <c r="F173" t="s">
        <v>10721</v>
      </c>
      <c r="G173" t="s">
        <v>1054</v>
      </c>
    </row>
    <row r="174" spans="1:7" x14ac:dyDescent="0.25">
      <c r="A174" t="s">
        <v>1055</v>
      </c>
      <c r="B174" t="s">
        <v>1056</v>
      </c>
      <c r="C174" t="s">
        <v>511</v>
      </c>
      <c r="D174" t="s">
        <v>512</v>
      </c>
      <c r="E174" t="s">
        <v>501</v>
      </c>
      <c r="F174" t="s">
        <v>10722</v>
      </c>
      <c r="G174" t="s">
        <v>1057</v>
      </c>
    </row>
    <row r="175" spans="1:7" x14ac:dyDescent="0.25">
      <c r="A175" t="s">
        <v>1058</v>
      </c>
      <c r="B175" t="s">
        <v>1059</v>
      </c>
      <c r="C175" t="s">
        <v>516</v>
      </c>
      <c r="D175" t="s">
        <v>727</v>
      </c>
      <c r="E175" t="s">
        <v>523</v>
      </c>
      <c r="F175" t="s">
        <v>10723</v>
      </c>
      <c r="G175" t="s">
        <v>1060</v>
      </c>
    </row>
    <row r="176" spans="1:7" x14ac:dyDescent="0.25">
      <c r="A176" t="s">
        <v>1061</v>
      </c>
      <c r="B176" t="s">
        <v>1062</v>
      </c>
      <c r="C176" t="s">
        <v>521</v>
      </c>
      <c r="D176" t="s">
        <v>522</v>
      </c>
      <c r="E176" t="s">
        <v>523</v>
      </c>
      <c r="F176" t="s">
        <v>10724</v>
      </c>
      <c r="G176" t="s">
        <v>1063</v>
      </c>
    </row>
    <row r="177" spans="1:7" x14ac:dyDescent="0.25">
      <c r="A177" t="s">
        <v>1064</v>
      </c>
      <c r="B177" t="s">
        <v>1065</v>
      </c>
      <c r="C177" t="s">
        <v>663</v>
      </c>
      <c r="D177" t="s">
        <v>668</v>
      </c>
      <c r="E177" t="s">
        <v>598</v>
      </c>
      <c r="F177" t="s">
        <v>10725</v>
      </c>
      <c r="G177" t="s">
        <v>1066</v>
      </c>
    </row>
    <row r="178" spans="1:7" x14ac:dyDescent="0.25">
      <c r="A178" t="s">
        <v>1067</v>
      </c>
      <c r="B178" t="s">
        <v>1068</v>
      </c>
      <c r="C178" t="s">
        <v>663</v>
      </c>
      <c r="D178" t="s">
        <v>734</v>
      </c>
      <c r="E178" t="s">
        <v>507</v>
      </c>
      <c r="F178" t="s">
        <v>10726</v>
      </c>
      <c r="G178" t="s">
        <v>1069</v>
      </c>
    </row>
    <row r="179" spans="1:7" x14ac:dyDescent="0.25">
      <c r="A179" t="s">
        <v>1070</v>
      </c>
      <c r="B179" t="s">
        <v>1071</v>
      </c>
      <c r="C179" t="s">
        <v>521</v>
      </c>
      <c r="D179" t="s">
        <v>522</v>
      </c>
      <c r="E179" t="s">
        <v>523</v>
      </c>
      <c r="F179" t="s">
        <v>10727</v>
      </c>
      <c r="G179" t="s">
        <v>1072</v>
      </c>
    </row>
    <row r="180" spans="1:7" x14ac:dyDescent="0.25">
      <c r="A180" t="s">
        <v>1073</v>
      </c>
      <c r="B180" t="s">
        <v>1074</v>
      </c>
      <c r="C180" t="s">
        <v>663</v>
      </c>
      <c r="D180" t="s">
        <v>734</v>
      </c>
      <c r="E180" t="s">
        <v>523</v>
      </c>
      <c r="F180" t="s">
        <v>10728</v>
      </c>
      <c r="G180" t="s">
        <v>1075</v>
      </c>
    </row>
    <row r="181" spans="1:7" x14ac:dyDescent="0.25">
      <c r="A181" t="s">
        <v>1076</v>
      </c>
      <c r="B181" t="s">
        <v>1077</v>
      </c>
      <c r="C181" t="s">
        <v>511</v>
      </c>
      <c r="D181" t="s">
        <v>512</v>
      </c>
      <c r="E181" t="s">
        <v>523</v>
      </c>
      <c r="F181" t="s">
        <v>10729</v>
      </c>
      <c r="G181" t="s">
        <v>1078</v>
      </c>
    </row>
    <row r="182" spans="1:7" x14ac:dyDescent="0.25">
      <c r="A182" t="s">
        <v>1079</v>
      </c>
      <c r="B182" t="s">
        <v>1080</v>
      </c>
      <c r="C182" t="s">
        <v>531</v>
      </c>
      <c r="D182" t="s">
        <v>532</v>
      </c>
      <c r="E182" t="s">
        <v>537</v>
      </c>
      <c r="F182" t="s">
        <v>10730</v>
      </c>
      <c r="G182" t="s">
        <v>1081</v>
      </c>
    </row>
    <row r="183" spans="1:7" x14ac:dyDescent="0.25">
      <c r="A183" t="s">
        <v>1082</v>
      </c>
      <c r="B183" t="s">
        <v>1083</v>
      </c>
      <c r="C183" t="s">
        <v>516</v>
      </c>
      <c r="D183" t="s">
        <v>594</v>
      </c>
      <c r="E183" t="s">
        <v>523</v>
      </c>
      <c r="F183" t="s">
        <v>10731</v>
      </c>
      <c r="G183" t="s">
        <v>1084</v>
      </c>
    </row>
    <row r="184" spans="1:7" x14ac:dyDescent="0.25">
      <c r="A184" t="s">
        <v>1085</v>
      </c>
      <c r="B184" t="s">
        <v>1086</v>
      </c>
      <c r="C184" t="s">
        <v>541</v>
      </c>
      <c r="D184" t="s">
        <v>606</v>
      </c>
      <c r="E184" t="s">
        <v>598</v>
      </c>
      <c r="F184" t="s">
        <v>10732</v>
      </c>
      <c r="G184" t="s">
        <v>1087</v>
      </c>
    </row>
    <row r="185" spans="1:7" x14ac:dyDescent="0.25">
      <c r="A185" t="s">
        <v>1088</v>
      </c>
      <c r="B185" t="s">
        <v>1089</v>
      </c>
      <c r="C185" t="s">
        <v>521</v>
      </c>
      <c r="D185" t="s">
        <v>522</v>
      </c>
      <c r="E185" t="s">
        <v>523</v>
      </c>
      <c r="F185" t="s">
        <v>10733</v>
      </c>
      <c r="G185" t="s">
        <v>1090</v>
      </c>
    </row>
    <row r="186" spans="1:7" x14ac:dyDescent="0.25">
      <c r="A186" t="s">
        <v>1091</v>
      </c>
      <c r="B186" t="s">
        <v>1092</v>
      </c>
      <c r="C186" t="s">
        <v>663</v>
      </c>
      <c r="D186" t="s">
        <v>664</v>
      </c>
      <c r="E186" t="s">
        <v>523</v>
      </c>
      <c r="F186" t="s">
        <v>10734</v>
      </c>
      <c r="G186" t="s">
        <v>1093</v>
      </c>
    </row>
    <row r="187" spans="1:7" x14ac:dyDescent="0.25">
      <c r="A187" t="s">
        <v>1094</v>
      </c>
      <c r="B187" t="s">
        <v>1095</v>
      </c>
      <c r="C187" t="s">
        <v>499</v>
      </c>
      <c r="D187" t="s">
        <v>672</v>
      </c>
      <c r="E187" t="s">
        <v>523</v>
      </c>
      <c r="F187" t="s">
        <v>10735</v>
      </c>
      <c r="G187" t="s">
        <v>1096</v>
      </c>
    </row>
    <row r="188" spans="1:7" x14ac:dyDescent="0.25">
      <c r="A188" t="s">
        <v>1097</v>
      </c>
      <c r="B188" t="s">
        <v>1098</v>
      </c>
      <c r="C188" t="s">
        <v>521</v>
      </c>
      <c r="D188" t="s">
        <v>546</v>
      </c>
      <c r="E188" t="s">
        <v>523</v>
      </c>
      <c r="F188" t="s">
        <v>10736</v>
      </c>
      <c r="G188" t="s">
        <v>1099</v>
      </c>
    </row>
    <row r="189" spans="1:7" x14ac:dyDescent="0.25">
      <c r="A189" t="s">
        <v>1100</v>
      </c>
      <c r="B189" t="s">
        <v>1101</v>
      </c>
      <c r="C189" t="s">
        <v>531</v>
      </c>
      <c r="D189" t="s">
        <v>631</v>
      </c>
      <c r="E189" t="s">
        <v>523</v>
      </c>
      <c r="F189" t="s">
        <v>10737</v>
      </c>
      <c r="G189" t="s">
        <v>1102</v>
      </c>
    </row>
    <row r="190" spans="1:7" x14ac:dyDescent="0.25">
      <c r="A190" t="s">
        <v>1103</v>
      </c>
      <c r="B190" t="s">
        <v>1104</v>
      </c>
      <c r="C190" t="s">
        <v>521</v>
      </c>
      <c r="D190" t="s">
        <v>522</v>
      </c>
      <c r="E190" t="s">
        <v>598</v>
      </c>
      <c r="F190" t="s">
        <v>10738</v>
      </c>
      <c r="G190" t="s">
        <v>1105</v>
      </c>
    </row>
    <row r="191" spans="1:7" x14ac:dyDescent="0.25">
      <c r="A191" t="s">
        <v>1106</v>
      </c>
      <c r="B191" t="s">
        <v>1107</v>
      </c>
      <c r="C191" t="s">
        <v>511</v>
      </c>
      <c r="D191" t="s">
        <v>536</v>
      </c>
      <c r="E191" t="s">
        <v>523</v>
      </c>
      <c r="F191" t="s">
        <v>10739</v>
      </c>
      <c r="G191" t="s">
        <v>1108</v>
      </c>
    </row>
    <row r="192" spans="1:7" x14ac:dyDescent="0.25">
      <c r="A192" t="s">
        <v>1109</v>
      </c>
      <c r="B192" t="s">
        <v>1110</v>
      </c>
      <c r="C192" t="s">
        <v>511</v>
      </c>
      <c r="D192" t="s">
        <v>602</v>
      </c>
      <c r="E192" t="s">
        <v>523</v>
      </c>
      <c r="F192" t="s">
        <v>10740</v>
      </c>
      <c r="G192" t="s">
        <v>1111</v>
      </c>
    </row>
    <row r="193" spans="1:7" x14ac:dyDescent="0.25">
      <c r="A193" t="s">
        <v>1112</v>
      </c>
      <c r="B193" t="s">
        <v>1113</v>
      </c>
      <c r="C193" t="s">
        <v>521</v>
      </c>
      <c r="D193" t="s">
        <v>546</v>
      </c>
      <c r="E193" t="s">
        <v>523</v>
      </c>
      <c r="F193" t="s">
        <v>10741</v>
      </c>
      <c r="G193" t="s">
        <v>1114</v>
      </c>
    </row>
    <row r="194" spans="1:7" x14ac:dyDescent="0.25">
      <c r="A194" t="s">
        <v>1115</v>
      </c>
      <c r="B194" t="s">
        <v>1116</v>
      </c>
      <c r="C194" t="s">
        <v>516</v>
      </c>
      <c r="D194" t="s">
        <v>517</v>
      </c>
      <c r="E194" t="s">
        <v>507</v>
      </c>
      <c r="F194" t="s">
        <v>10742</v>
      </c>
      <c r="G194" t="s">
        <v>1117</v>
      </c>
    </row>
    <row r="195" spans="1:7" x14ac:dyDescent="0.25">
      <c r="A195" t="s">
        <v>1118</v>
      </c>
      <c r="B195" t="s">
        <v>1119</v>
      </c>
      <c r="C195" t="s">
        <v>521</v>
      </c>
      <c r="D195" t="s">
        <v>527</v>
      </c>
      <c r="E195" t="s">
        <v>501</v>
      </c>
      <c r="F195" t="s">
        <v>10743</v>
      </c>
      <c r="G195" t="s">
        <v>1120</v>
      </c>
    </row>
    <row r="196" spans="1:7" x14ac:dyDescent="0.25">
      <c r="A196" t="s">
        <v>1121</v>
      </c>
      <c r="B196" t="s">
        <v>1122</v>
      </c>
      <c r="C196" t="s">
        <v>521</v>
      </c>
      <c r="D196" t="s">
        <v>546</v>
      </c>
      <c r="E196" t="s">
        <v>523</v>
      </c>
      <c r="F196" t="s">
        <v>10744</v>
      </c>
      <c r="G196" t="s">
        <v>1123</v>
      </c>
    </row>
    <row r="197" spans="1:7" x14ac:dyDescent="0.25">
      <c r="A197" t="s">
        <v>1124</v>
      </c>
      <c r="B197" t="s">
        <v>1125</v>
      </c>
      <c r="C197" t="s">
        <v>663</v>
      </c>
      <c r="D197" t="s">
        <v>668</v>
      </c>
      <c r="E197" t="s">
        <v>523</v>
      </c>
      <c r="F197" t="s">
        <v>10745</v>
      </c>
      <c r="G197" t="s">
        <v>1126</v>
      </c>
    </row>
    <row r="198" spans="1:7" x14ac:dyDescent="0.25">
      <c r="A198" t="s">
        <v>1127</v>
      </c>
      <c r="B198" t="s">
        <v>1128</v>
      </c>
      <c r="C198" t="s">
        <v>499</v>
      </c>
      <c r="D198" t="s">
        <v>672</v>
      </c>
      <c r="E198" t="s">
        <v>523</v>
      </c>
      <c r="F198" t="s">
        <v>10746</v>
      </c>
      <c r="G198" t="s">
        <v>1129</v>
      </c>
    </row>
    <row r="199" spans="1:7" x14ac:dyDescent="0.25">
      <c r="A199" t="s">
        <v>1130</v>
      </c>
      <c r="B199" t="s">
        <v>1131</v>
      </c>
      <c r="C199" t="s">
        <v>531</v>
      </c>
      <c r="D199" t="s">
        <v>532</v>
      </c>
      <c r="E199" t="s">
        <v>507</v>
      </c>
      <c r="F199" t="s">
        <v>10747</v>
      </c>
      <c r="G199" t="s">
        <v>1132</v>
      </c>
    </row>
    <row r="200" spans="1:7" x14ac:dyDescent="0.25">
      <c r="A200" t="s">
        <v>1133</v>
      </c>
      <c r="B200" t="s">
        <v>1134</v>
      </c>
      <c r="C200" t="s">
        <v>531</v>
      </c>
      <c r="D200" t="s">
        <v>532</v>
      </c>
      <c r="E200" t="s">
        <v>523</v>
      </c>
      <c r="F200" t="s">
        <v>10748</v>
      </c>
      <c r="G200" t="s">
        <v>1135</v>
      </c>
    </row>
    <row r="201" spans="1:7" x14ac:dyDescent="0.25">
      <c r="A201" t="s">
        <v>1136</v>
      </c>
      <c r="B201" t="s">
        <v>1137</v>
      </c>
      <c r="C201" t="s">
        <v>521</v>
      </c>
      <c r="D201" t="s">
        <v>522</v>
      </c>
      <c r="E201" t="s">
        <v>537</v>
      </c>
      <c r="F201" t="s">
        <v>10749</v>
      </c>
      <c r="G201" t="s">
        <v>1138</v>
      </c>
    </row>
    <row r="202" spans="1:7" x14ac:dyDescent="0.25">
      <c r="A202" t="s">
        <v>1139</v>
      </c>
      <c r="B202" t="s">
        <v>1140</v>
      </c>
      <c r="C202" t="s">
        <v>531</v>
      </c>
      <c r="D202" t="s">
        <v>702</v>
      </c>
      <c r="E202" t="s">
        <v>507</v>
      </c>
      <c r="F202" t="s">
        <v>10750</v>
      </c>
      <c r="G202" t="s">
        <v>1141</v>
      </c>
    </row>
    <row r="203" spans="1:7" x14ac:dyDescent="0.25">
      <c r="A203" t="s">
        <v>1142</v>
      </c>
      <c r="B203" t="s">
        <v>1143</v>
      </c>
      <c r="C203" t="s">
        <v>521</v>
      </c>
      <c r="D203" t="s">
        <v>522</v>
      </c>
      <c r="E203" t="s">
        <v>507</v>
      </c>
      <c r="F203" t="s">
        <v>10751</v>
      </c>
      <c r="G203" t="s">
        <v>1144</v>
      </c>
    </row>
    <row r="204" spans="1:7" x14ac:dyDescent="0.25">
      <c r="A204" t="s">
        <v>1145</v>
      </c>
      <c r="B204" t="s">
        <v>1146</v>
      </c>
      <c r="C204" t="s">
        <v>511</v>
      </c>
      <c r="D204" t="s">
        <v>512</v>
      </c>
      <c r="E204" t="s">
        <v>523</v>
      </c>
      <c r="F204" t="s">
        <v>10752</v>
      </c>
      <c r="G204" t="s">
        <v>1147</v>
      </c>
    </row>
    <row r="205" spans="1:7" x14ac:dyDescent="0.25">
      <c r="A205" t="s">
        <v>1148</v>
      </c>
      <c r="B205" t="s">
        <v>1149</v>
      </c>
      <c r="C205" t="s">
        <v>499</v>
      </c>
      <c r="D205" t="s">
        <v>570</v>
      </c>
      <c r="E205" t="s">
        <v>523</v>
      </c>
      <c r="F205" t="s">
        <v>10753</v>
      </c>
      <c r="G205" t="s">
        <v>1150</v>
      </c>
    </row>
    <row r="206" spans="1:7" x14ac:dyDescent="0.25">
      <c r="A206" t="s">
        <v>1151</v>
      </c>
      <c r="B206" t="s">
        <v>1152</v>
      </c>
      <c r="C206" t="s">
        <v>511</v>
      </c>
      <c r="D206" t="s">
        <v>744</v>
      </c>
      <c r="E206" t="s">
        <v>523</v>
      </c>
      <c r="F206" t="s">
        <v>10754</v>
      </c>
      <c r="G206" t="s">
        <v>1153</v>
      </c>
    </row>
    <row r="207" spans="1:7" x14ac:dyDescent="0.25">
      <c r="A207" t="s">
        <v>1154</v>
      </c>
      <c r="B207" t="s">
        <v>1155</v>
      </c>
      <c r="C207" t="s">
        <v>663</v>
      </c>
      <c r="D207" t="s">
        <v>734</v>
      </c>
      <c r="E207" t="s">
        <v>501</v>
      </c>
      <c r="F207" t="s">
        <v>10755</v>
      </c>
      <c r="G207" t="s">
        <v>1156</v>
      </c>
    </row>
    <row r="208" spans="1:7" x14ac:dyDescent="0.25">
      <c r="A208" t="s">
        <v>1157</v>
      </c>
      <c r="B208" t="s">
        <v>1158</v>
      </c>
      <c r="C208" t="s">
        <v>516</v>
      </c>
      <c r="D208" t="s">
        <v>517</v>
      </c>
      <c r="E208" t="s">
        <v>523</v>
      </c>
      <c r="F208" t="s">
        <v>10756</v>
      </c>
      <c r="G208" t="s">
        <v>1159</v>
      </c>
    </row>
    <row r="209" spans="1:7" x14ac:dyDescent="0.25">
      <c r="A209" t="s">
        <v>1160</v>
      </c>
      <c r="B209" t="s">
        <v>1161</v>
      </c>
      <c r="C209" t="s">
        <v>505</v>
      </c>
      <c r="D209" t="s">
        <v>635</v>
      </c>
      <c r="E209" t="s">
        <v>598</v>
      </c>
      <c r="F209" t="s">
        <v>10757</v>
      </c>
      <c r="G209" t="s">
        <v>1162</v>
      </c>
    </row>
    <row r="210" spans="1:7" x14ac:dyDescent="0.25">
      <c r="A210" t="s">
        <v>1163</v>
      </c>
      <c r="B210" t="s">
        <v>1164</v>
      </c>
      <c r="C210" t="s">
        <v>499</v>
      </c>
      <c r="D210" t="s">
        <v>500</v>
      </c>
      <c r="E210" t="s">
        <v>523</v>
      </c>
      <c r="F210" t="s">
        <v>10758</v>
      </c>
      <c r="G210" t="s">
        <v>1165</v>
      </c>
    </row>
    <row r="211" spans="1:7" x14ac:dyDescent="0.25">
      <c r="A211" t="s">
        <v>1166</v>
      </c>
      <c r="B211" t="s">
        <v>1167</v>
      </c>
      <c r="C211" t="s">
        <v>521</v>
      </c>
      <c r="D211" t="s">
        <v>546</v>
      </c>
      <c r="E211" t="s">
        <v>523</v>
      </c>
      <c r="F211" t="s">
        <v>10759</v>
      </c>
      <c r="G211" t="s">
        <v>1168</v>
      </c>
    </row>
    <row r="212" spans="1:7" x14ac:dyDescent="0.25">
      <c r="A212" t="s">
        <v>1169</v>
      </c>
      <c r="B212" t="s">
        <v>1170</v>
      </c>
      <c r="C212" t="s">
        <v>511</v>
      </c>
      <c r="D212" t="s">
        <v>602</v>
      </c>
      <c r="E212" t="s">
        <v>507</v>
      </c>
      <c r="F212" t="s">
        <v>10760</v>
      </c>
      <c r="G212" t="s">
        <v>1171</v>
      </c>
    </row>
    <row r="213" spans="1:7" x14ac:dyDescent="0.25">
      <c r="A213" t="s">
        <v>1172</v>
      </c>
      <c r="B213" t="s">
        <v>1173</v>
      </c>
      <c r="C213" t="s">
        <v>541</v>
      </c>
      <c r="D213" t="s">
        <v>580</v>
      </c>
      <c r="E213" t="s">
        <v>523</v>
      </c>
      <c r="F213" t="s">
        <v>10761</v>
      </c>
      <c r="G213" t="s">
        <v>1174</v>
      </c>
    </row>
    <row r="214" spans="1:7" x14ac:dyDescent="0.25">
      <c r="A214" t="s">
        <v>1175</v>
      </c>
      <c r="B214" t="s">
        <v>1176</v>
      </c>
      <c r="C214" t="s">
        <v>511</v>
      </c>
      <c r="D214" t="s">
        <v>602</v>
      </c>
      <c r="E214" t="s">
        <v>523</v>
      </c>
      <c r="F214" t="s">
        <v>10762</v>
      </c>
      <c r="G214" t="s">
        <v>1177</v>
      </c>
    </row>
    <row r="215" spans="1:7" x14ac:dyDescent="0.25">
      <c r="A215" t="s">
        <v>1178</v>
      </c>
      <c r="B215" t="s">
        <v>1179</v>
      </c>
      <c r="C215" t="s">
        <v>541</v>
      </c>
      <c r="D215" t="s">
        <v>606</v>
      </c>
      <c r="E215" t="s">
        <v>523</v>
      </c>
      <c r="F215" t="s">
        <v>10763</v>
      </c>
      <c r="G215" t="s">
        <v>1180</v>
      </c>
    </row>
    <row r="216" spans="1:7" x14ac:dyDescent="0.25">
      <c r="A216" t="s">
        <v>1181</v>
      </c>
      <c r="B216" t="s">
        <v>1182</v>
      </c>
      <c r="C216" t="s">
        <v>521</v>
      </c>
      <c r="D216" t="s">
        <v>522</v>
      </c>
      <c r="E216" t="s">
        <v>507</v>
      </c>
      <c r="F216" t="s">
        <v>10764</v>
      </c>
      <c r="G216" t="s">
        <v>1183</v>
      </c>
    </row>
    <row r="217" spans="1:7" x14ac:dyDescent="0.25">
      <c r="A217" t="s">
        <v>1184</v>
      </c>
      <c r="B217" t="s">
        <v>1185</v>
      </c>
      <c r="C217" t="s">
        <v>499</v>
      </c>
      <c r="D217" t="s">
        <v>590</v>
      </c>
      <c r="E217" t="s">
        <v>523</v>
      </c>
      <c r="F217" t="s">
        <v>10765</v>
      </c>
      <c r="G217" t="s">
        <v>1186</v>
      </c>
    </row>
    <row r="218" spans="1:7" x14ac:dyDescent="0.25">
      <c r="A218" t="s">
        <v>1187</v>
      </c>
      <c r="B218" t="s">
        <v>1188</v>
      </c>
      <c r="C218" t="s">
        <v>521</v>
      </c>
      <c r="D218" t="s">
        <v>527</v>
      </c>
      <c r="E218" t="s">
        <v>523</v>
      </c>
      <c r="F218" t="s">
        <v>10766</v>
      </c>
      <c r="G218" t="s">
        <v>1189</v>
      </c>
    </row>
    <row r="219" spans="1:7" x14ac:dyDescent="0.25">
      <c r="A219" t="s">
        <v>1190</v>
      </c>
      <c r="B219" t="s">
        <v>1191</v>
      </c>
      <c r="C219" t="s">
        <v>521</v>
      </c>
      <c r="D219" t="s">
        <v>546</v>
      </c>
      <c r="E219" t="s">
        <v>523</v>
      </c>
      <c r="F219" t="s">
        <v>10767</v>
      </c>
      <c r="G219" t="s">
        <v>1192</v>
      </c>
    </row>
    <row r="220" spans="1:7" x14ac:dyDescent="0.25">
      <c r="A220" t="s">
        <v>1193</v>
      </c>
      <c r="B220" t="s">
        <v>1194</v>
      </c>
      <c r="C220" t="s">
        <v>663</v>
      </c>
      <c r="D220" t="s">
        <v>688</v>
      </c>
      <c r="E220" t="s">
        <v>507</v>
      </c>
      <c r="F220" t="s">
        <v>10768</v>
      </c>
      <c r="G220" t="s">
        <v>1195</v>
      </c>
    </row>
    <row r="221" spans="1:7" x14ac:dyDescent="0.25">
      <c r="A221" t="s">
        <v>1196</v>
      </c>
      <c r="B221" t="s">
        <v>1197</v>
      </c>
      <c r="C221" t="s">
        <v>663</v>
      </c>
      <c r="D221" t="s">
        <v>664</v>
      </c>
      <c r="E221" t="s">
        <v>501</v>
      </c>
      <c r="F221" t="s">
        <v>10769</v>
      </c>
      <c r="G221" t="s">
        <v>1198</v>
      </c>
    </row>
    <row r="222" spans="1:7" x14ac:dyDescent="0.25">
      <c r="A222" t="s">
        <v>1199</v>
      </c>
      <c r="B222" t="s">
        <v>1200</v>
      </c>
      <c r="C222" t="s">
        <v>541</v>
      </c>
      <c r="D222" t="s">
        <v>563</v>
      </c>
      <c r="E222" t="s">
        <v>501</v>
      </c>
      <c r="F222" t="s">
        <v>10770</v>
      </c>
      <c r="G222" t="s">
        <v>1201</v>
      </c>
    </row>
    <row r="223" spans="1:7" x14ac:dyDescent="0.25">
      <c r="A223" t="s">
        <v>1202</v>
      </c>
      <c r="B223" t="s">
        <v>1203</v>
      </c>
      <c r="C223" t="s">
        <v>511</v>
      </c>
      <c r="D223" t="s">
        <v>602</v>
      </c>
      <c r="E223" t="s">
        <v>501</v>
      </c>
      <c r="F223" t="s">
        <v>10771</v>
      </c>
      <c r="G223" t="s">
        <v>1204</v>
      </c>
    </row>
    <row r="224" spans="1:7" x14ac:dyDescent="0.25">
      <c r="A224" t="s">
        <v>1205</v>
      </c>
      <c r="B224" t="s">
        <v>1206</v>
      </c>
      <c r="C224" t="s">
        <v>516</v>
      </c>
      <c r="D224" t="s">
        <v>727</v>
      </c>
      <c r="E224" t="s">
        <v>501</v>
      </c>
      <c r="F224" t="s">
        <v>10772</v>
      </c>
      <c r="G224" t="s">
        <v>1207</v>
      </c>
    </row>
    <row r="225" spans="1:7" x14ac:dyDescent="0.25">
      <c r="A225" t="s">
        <v>1208</v>
      </c>
      <c r="B225" t="s">
        <v>1209</v>
      </c>
      <c r="C225" t="s">
        <v>663</v>
      </c>
      <c r="D225" t="s">
        <v>688</v>
      </c>
      <c r="E225" t="s">
        <v>537</v>
      </c>
      <c r="F225" t="s">
        <v>10773</v>
      </c>
      <c r="G225" t="s">
        <v>1210</v>
      </c>
    </row>
    <row r="226" spans="1:7" x14ac:dyDescent="0.25">
      <c r="A226" t="s">
        <v>1211</v>
      </c>
      <c r="B226" t="s">
        <v>1212</v>
      </c>
      <c r="C226" t="s">
        <v>499</v>
      </c>
      <c r="D226" t="s">
        <v>590</v>
      </c>
      <c r="E226" t="s">
        <v>523</v>
      </c>
      <c r="F226" t="s">
        <v>10774</v>
      </c>
      <c r="G226" t="s">
        <v>1213</v>
      </c>
    </row>
    <row r="227" spans="1:7" x14ac:dyDescent="0.25">
      <c r="A227" t="s">
        <v>1214</v>
      </c>
      <c r="B227" t="s">
        <v>1215</v>
      </c>
      <c r="C227" t="s">
        <v>531</v>
      </c>
      <c r="D227" t="s">
        <v>631</v>
      </c>
      <c r="E227" t="s">
        <v>523</v>
      </c>
      <c r="F227" t="s">
        <v>10775</v>
      </c>
      <c r="G227" t="s">
        <v>1216</v>
      </c>
    </row>
    <row r="228" spans="1:7" x14ac:dyDescent="0.25">
      <c r="A228" t="s">
        <v>1217</v>
      </c>
      <c r="B228" t="s">
        <v>1218</v>
      </c>
      <c r="C228" t="s">
        <v>521</v>
      </c>
      <c r="D228" t="s">
        <v>546</v>
      </c>
      <c r="E228" t="s">
        <v>523</v>
      </c>
      <c r="F228" t="s">
        <v>10776</v>
      </c>
      <c r="G228" t="s">
        <v>1219</v>
      </c>
    </row>
    <row r="229" spans="1:7" x14ac:dyDescent="0.25">
      <c r="A229" t="s">
        <v>1220</v>
      </c>
      <c r="B229" t="s">
        <v>1221</v>
      </c>
      <c r="C229" t="s">
        <v>516</v>
      </c>
      <c r="D229" t="s">
        <v>594</v>
      </c>
      <c r="E229" t="s">
        <v>507</v>
      </c>
      <c r="F229" t="s">
        <v>10777</v>
      </c>
      <c r="G229" t="s">
        <v>1222</v>
      </c>
    </row>
    <row r="230" spans="1:7" x14ac:dyDescent="0.25">
      <c r="A230" t="s">
        <v>1223</v>
      </c>
      <c r="B230" t="s">
        <v>1224</v>
      </c>
      <c r="C230" t="s">
        <v>663</v>
      </c>
      <c r="D230" t="s">
        <v>688</v>
      </c>
      <c r="E230" t="s">
        <v>523</v>
      </c>
      <c r="F230" t="s">
        <v>10778</v>
      </c>
      <c r="G230" t="s">
        <v>1225</v>
      </c>
    </row>
    <row r="231" spans="1:7" x14ac:dyDescent="0.25">
      <c r="A231" t="s">
        <v>1226</v>
      </c>
      <c r="B231" t="s">
        <v>1227</v>
      </c>
      <c r="C231" t="s">
        <v>531</v>
      </c>
      <c r="D231" t="s">
        <v>553</v>
      </c>
      <c r="E231" t="s">
        <v>523</v>
      </c>
      <c r="F231" t="s">
        <v>10779</v>
      </c>
      <c r="G231" t="s">
        <v>1228</v>
      </c>
    </row>
    <row r="232" spans="1:7" x14ac:dyDescent="0.25">
      <c r="A232" t="s">
        <v>1229</v>
      </c>
      <c r="B232" t="s">
        <v>1230</v>
      </c>
      <c r="C232" t="s">
        <v>516</v>
      </c>
      <c r="D232" t="s">
        <v>594</v>
      </c>
      <c r="E232" t="s">
        <v>523</v>
      </c>
      <c r="F232" t="s">
        <v>10780</v>
      </c>
      <c r="G232" t="s">
        <v>1231</v>
      </c>
    </row>
    <row r="233" spans="1:7" x14ac:dyDescent="0.25">
      <c r="A233" t="s">
        <v>1232</v>
      </c>
      <c r="B233" t="s">
        <v>1233</v>
      </c>
      <c r="C233" t="s">
        <v>663</v>
      </c>
      <c r="D233" t="s">
        <v>688</v>
      </c>
      <c r="E233" t="s">
        <v>523</v>
      </c>
      <c r="F233" t="s">
        <v>10781</v>
      </c>
      <c r="G233" t="s">
        <v>1234</v>
      </c>
    </row>
    <row r="234" spans="1:7" x14ac:dyDescent="0.25">
      <c r="A234" t="s">
        <v>1235</v>
      </c>
      <c r="B234" t="s">
        <v>1236</v>
      </c>
      <c r="C234" t="s">
        <v>521</v>
      </c>
      <c r="D234" t="s">
        <v>527</v>
      </c>
      <c r="E234" t="s">
        <v>523</v>
      </c>
      <c r="F234" t="s">
        <v>10782</v>
      </c>
      <c r="G234" t="s">
        <v>1237</v>
      </c>
    </row>
    <row r="235" spans="1:7" x14ac:dyDescent="0.25">
      <c r="A235" t="s">
        <v>1238</v>
      </c>
      <c r="B235" t="s">
        <v>1239</v>
      </c>
      <c r="C235" t="s">
        <v>521</v>
      </c>
      <c r="D235" t="s">
        <v>546</v>
      </c>
      <c r="E235" t="s">
        <v>523</v>
      </c>
      <c r="F235" t="s">
        <v>10783</v>
      </c>
      <c r="G235" t="s">
        <v>1240</v>
      </c>
    </row>
    <row r="236" spans="1:7" x14ac:dyDescent="0.25">
      <c r="A236" t="s">
        <v>1241</v>
      </c>
      <c r="B236" t="s">
        <v>1242</v>
      </c>
      <c r="C236" t="s">
        <v>511</v>
      </c>
      <c r="D236" t="s">
        <v>512</v>
      </c>
      <c r="E236" t="s">
        <v>523</v>
      </c>
      <c r="F236" t="s">
        <v>10784</v>
      </c>
      <c r="G236" t="s">
        <v>1243</v>
      </c>
    </row>
    <row r="237" spans="1:7" x14ac:dyDescent="0.25">
      <c r="A237" t="s">
        <v>1244</v>
      </c>
      <c r="B237" t="s">
        <v>1245</v>
      </c>
      <c r="C237" t="s">
        <v>505</v>
      </c>
      <c r="D237" t="s">
        <v>635</v>
      </c>
      <c r="E237" t="s">
        <v>501</v>
      </c>
      <c r="F237" t="s">
        <v>10785</v>
      </c>
      <c r="G237" t="s">
        <v>1246</v>
      </c>
    </row>
    <row r="238" spans="1:7" x14ac:dyDescent="0.25">
      <c r="A238" t="s">
        <v>1247</v>
      </c>
      <c r="B238" t="s">
        <v>1248</v>
      </c>
      <c r="C238" t="s">
        <v>521</v>
      </c>
      <c r="D238" t="s">
        <v>527</v>
      </c>
      <c r="E238" t="s">
        <v>501</v>
      </c>
      <c r="F238" t="s">
        <v>10786</v>
      </c>
      <c r="G238" t="s">
        <v>1249</v>
      </c>
    </row>
    <row r="239" spans="1:7" x14ac:dyDescent="0.25">
      <c r="A239" t="s">
        <v>1250</v>
      </c>
      <c r="B239" t="s">
        <v>1251</v>
      </c>
      <c r="C239" t="s">
        <v>499</v>
      </c>
      <c r="D239" t="s">
        <v>695</v>
      </c>
      <c r="E239" t="s">
        <v>501</v>
      </c>
      <c r="F239" t="s">
        <v>10787</v>
      </c>
      <c r="G239" t="s">
        <v>1252</v>
      </c>
    </row>
    <row r="240" spans="1:7" x14ac:dyDescent="0.25">
      <c r="A240" t="s">
        <v>1253</v>
      </c>
      <c r="B240" t="s">
        <v>1254</v>
      </c>
      <c r="C240" t="s">
        <v>499</v>
      </c>
      <c r="D240" t="s">
        <v>590</v>
      </c>
      <c r="E240" t="s">
        <v>537</v>
      </c>
      <c r="F240" t="s">
        <v>10788</v>
      </c>
      <c r="G240" t="s">
        <v>1255</v>
      </c>
    </row>
    <row r="241" spans="1:7" x14ac:dyDescent="0.25">
      <c r="A241" t="s">
        <v>1256</v>
      </c>
      <c r="B241" t="s">
        <v>1257</v>
      </c>
      <c r="C241" t="s">
        <v>663</v>
      </c>
      <c r="D241" t="s">
        <v>734</v>
      </c>
      <c r="E241" t="s">
        <v>523</v>
      </c>
      <c r="F241" t="s">
        <v>10789</v>
      </c>
      <c r="G241" t="s">
        <v>1258</v>
      </c>
    </row>
    <row r="242" spans="1:7" x14ac:dyDescent="0.25">
      <c r="A242" t="s">
        <v>1259</v>
      </c>
      <c r="B242" t="s">
        <v>1260</v>
      </c>
      <c r="C242" t="s">
        <v>531</v>
      </c>
      <c r="D242" t="s">
        <v>553</v>
      </c>
      <c r="E242" t="s">
        <v>523</v>
      </c>
      <c r="F242" t="s">
        <v>10790</v>
      </c>
      <c r="G242" t="s">
        <v>1261</v>
      </c>
    </row>
    <row r="243" spans="1:7" x14ac:dyDescent="0.25">
      <c r="A243" t="s">
        <v>1262</v>
      </c>
      <c r="B243" t="s">
        <v>1263</v>
      </c>
      <c r="C243" t="s">
        <v>663</v>
      </c>
      <c r="D243" t="s">
        <v>688</v>
      </c>
      <c r="E243" t="s">
        <v>523</v>
      </c>
      <c r="F243" t="s">
        <v>10791</v>
      </c>
      <c r="G243" t="s">
        <v>1264</v>
      </c>
    </row>
    <row r="244" spans="1:7" x14ac:dyDescent="0.25">
      <c r="A244" t="s">
        <v>1265</v>
      </c>
      <c r="B244" t="s">
        <v>1266</v>
      </c>
      <c r="C244" t="s">
        <v>516</v>
      </c>
      <c r="D244" t="s">
        <v>594</v>
      </c>
      <c r="E244" t="s">
        <v>523</v>
      </c>
      <c r="F244" t="s">
        <v>10792</v>
      </c>
      <c r="G244" t="s">
        <v>1267</v>
      </c>
    </row>
    <row r="245" spans="1:7" x14ac:dyDescent="0.25">
      <c r="A245" t="s">
        <v>1268</v>
      </c>
      <c r="B245" t="s">
        <v>1269</v>
      </c>
      <c r="C245" t="s">
        <v>531</v>
      </c>
      <c r="D245" t="s">
        <v>553</v>
      </c>
      <c r="E245" t="s">
        <v>523</v>
      </c>
      <c r="F245" t="s">
        <v>10793</v>
      </c>
      <c r="G245" t="s">
        <v>1270</v>
      </c>
    </row>
    <row r="246" spans="1:7" x14ac:dyDescent="0.25">
      <c r="A246" t="s">
        <v>1271</v>
      </c>
      <c r="B246" t="s">
        <v>1272</v>
      </c>
      <c r="C246" t="s">
        <v>511</v>
      </c>
      <c r="D246" t="s">
        <v>602</v>
      </c>
      <c r="E246" t="s">
        <v>523</v>
      </c>
      <c r="F246" t="s">
        <v>10794</v>
      </c>
      <c r="G246" t="s">
        <v>1273</v>
      </c>
    </row>
    <row r="247" spans="1:7" x14ac:dyDescent="0.25">
      <c r="A247" t="s">
        <v>1274</v>
      </c>
      <c r="B247" t="s">
        <v>1275</v>
      </c>
      <c r="C247" t="s">
        <v>521</v>
      </c>
      <c r="D247" t="s">
        <v>546</v>
      </c>
      <c r="E247" t="s">
        <v>537</v>
      </c>
      <c r="F247" t="s">
        <v>10795</v>
      </c>
      <c r="G247" t="s">
        <v>1276</v>
      </c>
    </row>
    <row r="248" spans="1:7" x14ac:dyDescent="0.25">
      <c r="A248" t="s">
        <v>1277</v>
      </c>
      <c r="B248" t="s">
        <v>1278</v>
      </c>
      <c r="C248" t="s">
        <v>521</v>
      </c>
      <c r="D248" t="s">
        <v>522</v>
      </c>
      <c r="E248" t="s">
        <v>501</v>
      </c>
      <c r="F248" t="s">
        <v>10796</v>
      </c>
      <c r="G248" t="s">
        <v>1279</v>
      </c>
    </row>
    <row r="249" spans="1:7" x14ac:dyDescent="0.25">
      <c r="A249" t="s">
        <v>1280</v>
      </c>
      <c r="B249" t="s">
        <v>1281</v>
      </c>
      <c r="C249" t="s">
        <v>511</v>
      </c>
      <c r="D249" t="s">
        <v>744</v>
      </c>
      <c r="E249" t="s">
        <v>523</v>
      </c>
      <c r="F249" t="s">
        <v>10797</v>
      </c>
      <c r="G249" t="s">
        <v>1282</v>
      </c>
    </row>
    <row r="250" spans="1:7" x14ac:dyDescent="0.25">
      <c r="A250" t="s">
        <v>1283</v>
      </c>
      <c r="B250" t="s">
        <v>1284</v>
      </c>
      <c r="C250" t="s">
        <v>663</v>
      </c>
      <c r="D250" t="s">
        <v>668</v>
      </c>
      <c r="E250" t="s">
        <v>598</v>
      </c>
      <c r="F250" t="s">
        <v>10798</v>
      </c>
      <c r="G250" t="s">
        <v>1285</v>
      </c>
    </row>
    <row r="251" spans="1:7" x14ac:dyDescent="0.25">
      <c r="A251" t="s">
        <v>1286</v>
      </c>
      <c r="B251" t="s">
        <v>1287</v>
      </c>
      <c r="C251" t="s">
        <v>505</v>
      </c>
      <c r="D251" t="s">
        <v>635</v>
      </c>
      <c r="E251" t="s">
        <v>523</v>
      </c>
      <c r="F251" t="s">
        <v>10799</v>
      </c>
      <c r="G251" t="s">
        <v>1288</v>
      </c>
    </row>
    <row r="252" spans="1:7" x14ac:dyDescent="0.25">
      <c r="A252" t="s">
        <v>1289</v>
      </c>
      <c r="B252" t="s">
        <v>1290</v>
      </c>
      <c r="C252" t="s">
        <v>521</v>
      </c>
      <c r="D252" t="s">
        <v>527</v>
      </c>
      <c r="E252" t="s">
        <v>523</v>
      </c>
      <c r="F252" t="s">
        <v>10800</v>
      </c>
      <c r="G252" t="s">
        <v>1291</v>
      </c>
    </row>
    <row r="253" spans="1:7" x14ac:dyDescent="0.25">
      <c r="A253" t="s">
        <v>1292</v>
      </c>
      <c r="B253" t="s">
        <v>1293</v>
      </c>
      <c r="C253" t="s">
        <v>521</v>
      </c>
      <c r="D253" t="s">
        <v>527</v>
      </c>
      <c r="E253" t="s">
        <v>507</v>
      </c>
      <c r="F253" t="s">
        <v>10801</v>
      </c>
      <c r="G253" t="s">
        <v>1294</v>
      </c>
    </row>
    <row r="254" spans="1:7" x14ac:dyDescent="0.25">
      <c r="A254" t="s">
        <v>1295</v>
      </c>
      <c r="B254" t="s">
        <v>1296</v>
      </c>
      <c r="C254" t="s">
        <v>521</v>
      </c>
      <c r="D254" t="s">
        <v>546</v>
      </c>
      <c r="E254" t="s">
        <v>523</v>
      </c>
      <c r="F254" t="s">
        <v>10802</v>
      </c>
      <c r="G254" t="s">
        <v>1297</v>
      </c>
    </row>
    <row r="255" spans="1:7" x14ac:dyDescent="0.25">
      <c r="A255" t="s">
        <v>1298</v>
      </c>
      <c r="B255" t="s">
        <v>1299</v>
      </c>
      <c r="C255" t="s">
        <v>663</v>
      </c>
      <c r="D255" t="s">
        <v>664</v>
      </c>
      <c r="E255" t="s">
        <v>523</v>
      </c>
      <c r="F255" t="s">
        <v>10803</v>
      </c>
      <c r="G255" t="s">
        <v>1300</v>
      </c>
    </row>
    <row r="256" spans="1:7" x14ac:dyDescent="0.25">
      <c r="A256" t="s">
        <v>1301</v>
      </c>
      <c r="B256" t="s">
        <v>1302</v>
      </c>
      <c r="C256" t="s">
        <v>516</v>
      </c>
      <c r="D256" t="s">
        <v>727</v>
      </c>
      <c r="E256" t="s">
        <v>523</v>
      </c>
      <c r="F256" t="s">
        <v>10804</v>
      </c>
      <c r="G256" t="s">
        <v>1303</v>
      </c>
    </row>
    <row r="257" spans="1:7" x14ac:dyDescent="0.25">
      <c r="A257" t="s">
        <v>1304</v>
      </c>
      <c r="B257" t="s">
        <v>1305</v>
      </c>
      <c r="C257" t="s">
        <v>541</v>
      </c>
      <c r="D257" t="s">
        <v>542</v>
      </c>
      <c r="E257" t="s">
        <v>523</v>
      </c>
      <c r="F257" t="s">
        <v>10805</v>
      </c>
      <c r="G257" t="s">
        <v>1306</v>
      </c>
    </row>
    <row r="258" spans="1:7" x14ac:dyDescent="0.25">
      <c r="A258" t="s">
        <v>1307</v>
      </c>
      <c r="B258" t="s">
        <v>1308</v>
      </c>
      <c r="C258" t="s">
        <v>516</v>
      </c>
      <c r="D258" t="s">
        <v>727</v>
      </c>
      <c r="E258" t="s">
        <v>523</v>
      </c>
      <c r="F258" t="s">
        <v>10806</v>
      </c>
      <c r="G258" t="s">
        <v>1309</v>
      </c>
    </row>
    <row r="259" spans="1:7" x14ac:dyDescent="0.25">
      <c r="A259" t="s">
        <v>1310</v>
      </c>
      <c r="B259" t="s">
        <v>1311</v>
      </c>
      <c r="C259" t="s">
        <v>663</v>
      </c>
      <c r="D259" t="s">
        <v>734</v>
      </c>
      <c r="E259" t="s">
        <v>501</v>
      </c>
      <c r="F259" t="s">
        <v>10807</v>
      </c>
      <c r="G259" t="s">
        <v>1312</v>
      </c>
    </row>
    <row r="260" spans="1:7" x14ac:dyDescent="0.25">
      <c r="A260" t="s">
        <v>1313</v>
      </c>
      <c r="B260" t="s">
        <v>1314</v>
      </c>
      <c r="C260" t="s">
        <v>521</v>
      </c>
      <c r="D260" t="s">
        <v>527</v>
      </c>
      <c r="E260" t="s">
        <v>523</v>
      </c>
      <c r="F260" t="s">
        <v>10808</v>
      </c>
      <c r="G260" t="s">
        <v>1315</v>
      </c>
    </row>
    <row r="261" spans="1:7" x14ac:dyDescent="0.25">
      <c r="A261" t="s">
        <v>1316</v>
      </c>
      <c r="B261" t="s">
        <v>1317</v>
      </c>
      <c r="C261" t="s">
        <v>516</v>
      </c>
      <c r="D261" t="s">
        <v>727</v>
      </c>
      <c r="E261" t="s">
        <v>598</v>
      </c>
      <c r="F261" t="s">
        <v>10809</v>
      </c>
      <c r="G261" t="s">
        <v>1318</v>
      </c>
    </row>
    <row r="262" spans="1:7" x14ac:dyDescent="0.25">
      <c r="A262" t="s">
        <v>1319</v>
      </c>
      <c r="B262" t="s">
        <v>1320</v>
      </c>
      <c r="C262" t="s">
        <v>511</v>
      </c>
      <c r="D262" t="s">
        <v>512</v>
      </c>
      <c r="E262" t="s">
        <v>537</v>
      </c>
      <c r="F262" t="s">
        <v>10810</v>
      </c>
      <c r="G262" t="s">
        <v>1321</v>
      </c>
    </row>
    <row r="263" spans="1:7" x14ac:dyDescent="0.25">
      <c r="A263" t="s">
        <v>1322</v>
      </c>
      <c r="B263" t="s">
        <v>1323</v>
      </c>
      <c r="C263" t="s">
        <v>516</v>
      </c>
      <c r="D263" t="s">
        <v>727</v>
      </c>
      <c r="E263" t="s">
        <v>507</v>
      </c>
      <c r="F263" t="s">
        <v>10811</v>
      </c>
      <c r="G263" t="s">
        <v>1324</v>
      </c>
    </row>
    <row r="264" spans="1:7" x14ac:dyDescent="0.25">
      <c r="A264" t="s">
        <v>1325</v>
      </c>
      <c r="B264" t="s">
        <v>1326</v>
      </c>
      <c r="C264" t="s">
        <v>521</v>
      </c>
      <c r="D264" t="s">
        <v>527</v>
      </c>
      <c r="E264" t="s">
        <v>501</v>
      </c>
      <c r="F264" t="s">
        <v>10812</v>
      </c>
      <c r="G264" t="s">
        <v>1327</v>
      </c>
    </row>
    <row r="265" spans="1:7" x14ac:dyDescent="0.25">
      <c r="A265" t="s">
        <v>1328</v>
      </c>
      <c r="B265" t="s">
        <v>1329</v>
      </c>
      <c r="C265" t="s">
        <v>511</v>
      </c>
      <c r="D265" t="s">
        <v>602</v>
      </c>
      <c r="E265" t="s">
        <v>523</v>
      </c>
      <c r="F265" t="s">
        <v>10813</v>
      </c>
      <c r="G265" t="s">
        <v>1330</v>
      </c>
    </row>
    <row r="266" spans="1:7" x14ac:dyDescent="0.25">
      <c r="A266" t="s">
        <v>1331</v>
      </c>
      <c r="B266" t="s">
        <v>1332</v>
      </c>
      <c r="C266" t="s">
        <v>521</v>
      </c>
      <c r="D266" t="s">
        <v>527</v>
      </c>
      <c r="E266" t="s">
        <v>523</v>
      </c>
      <c r="F266" t="s">
        <v>10814</v>
      </c>
      <c r="G266" t="s">
        <v>1333</v>
      </c>
    </row>
    <row r="267" spans="1:7" x14ac:dyDescent="0.25">
      <c r="A267" t="s">
        <v>1334</v>
      </c>
      <c r="B267" t="s">
        <v>1335</v>
      </c>
      <c r="C267" t="s">
        <v>521</v>
      </c>
      <c r="D267" t="s">
        <v>546</v>
      </c>
      <c r="E267" t="s">
        <v>523</v>
      </c>
      <c r="F267" t="s">
        <v>10815</v>
      </c>
      <c r="G267" t="s">
        <v>1336</v>
      </c>
    </row>
    <row r="268" spans="1:7" x14ac:dyDescent="0.25">
      <c r="A268" t="s">
        <v>1337</v>
      </c>
      <c r="B268" t="s">
        <v>1338</v>
      </c>
      <c r="C268" t="s">
        <v>531</v>
      </c>
      <c r="D268" t="s">
        <v>631</v>
      </c>
      <c r="E268" t="s">
        <v>537</v>
      </c>
      <c r="F268" t="s">
        <v>10816</v>
      </c>
      <c r="G268" t="s">
        <v>1339</v>
      </c>
    </row>
    <row r="269" spans="1:7" x14ac:dyDescent="0.25">
      <c r="A269" t="s">
        <v>1340</v>
      </c>
      <c r="B269" t="s">
        <v>1341</v>
      </c>
      <c r="C269" t="s">
        <v>511</v>
      </c>
      <c r="D269" t="s">
        <v>744</v>
      </c>
      <c r="E269" t="s">
        <v>523</v>
      </c>
      <c r="F269" t="s">
        <v>10817</v>
      </c>
      <c r="G269" t="s">
        <v>1342</v>
      </c>
    </row>
    <row r="270" spans="1:7" x14ac:dyDescent="0.25">
      <c r="A270" t="s">
        <v>1343</v>
      </c>
      <c r="B270" t="s">
        <v>1344</v>
      </c>
      <c r="C270" t="s">
        <v>521</v>
      </c>
      <c r="D270" t="s">
        <v>546</v>
      </c>
      <c r="E270" t="s">
        <v>598</v>
      </c>
      <c r="F270" t="s">
        <v>10818</v>
      </c>
      <c r="G270" t="s">
        <v>1345</v>
      </c>
    </row>
    <row r="271" spans="1:7" x14ac:dyDescent="0.25">
      <c r="A271" t="s">
        <v>1346</v>
      </c>
      <c r="B271" t="s">
        <v>1347</v>
      </c>
      <c r="C271" t="s">
        <v>499</v>
      </c>
      <c r="D271" t="s">
        <v>500</v>
      </c>
      <c r="E271" t="s">
        <v>598</v>
      </c>
      <c r="F271" t="s">
        <v>10819</v>
      </c>
      <c r="G271" t="s">
        <v>1348</v>
      </c>
    </row>
    <row r="272" spans="1:7" x14ac:dyDescent="0.25">
      <c r="A272" t="s">
        <v>1349</v>
      </c>
      <c r="B272" t="s">
        <v>1350</v>
      </c>
      <c r="C272" t="s">
        <v>521</v>
      </c>
      <c r="D272" t="s">
        <v>546</v>
      </c>
      <c r="E272" t="s">
        <v>523</v>
      </c>
      <c r="F272" t="s">
        <v>10820</v>
      </c>
      <c r="G272" t="s">
        <v>1351</v>
      </c>
    </row>
    <row r="273" spans="1:7" x14ac:dyDescent="0.25">
      <c r="A273" t="s">
        <v>1352</v>
      </c>
      <c r="B273" t="s">
        <v>1353</v>
      </c>
      <c r="C273" t="s">
        <v>521</v>
      </c>
      <c r="D273" t="s">
        <v>522</v>
      </c>
      <c r="E273" t="s">
        <v>507</v>
      </c>
      <c r="F273" t="s">
        <v>10821</v>
      </c>
      <c r="G273" t="s">
        <v>1354</v>
      </c>
    </row>
    <row r="274" spans="1:7" x14ac:dyDescent="0.25">
      <c r="A274" t="s">
        <v>1355</v>
      </c>
      <c r="B274" t="s">
        <v>1356</v>
      </c>
      <c r="C274" t="s">
        <v>516</v>
      </c>
      <c r="D274" t="s">
        <v>517</v>
      </c>
      <c r="E274" t="s">
        <v>507</v>
      </c>
      <c r="F274" t="s">
        <v>10822</v>
      </c>
      <c r="G274" t="s">
        <v>1357</v>
      </c>
    </row>
    <row r="275" spans="1:7" x14ac:dyDescent="0.25">
      <c r="A275" t="s">
        <v>1358</v>
      </c>
      <c r="B275" t="s">
        <v>1359</v>
      </c>
      <c r="C275" t="s">
        <v>541</v>
      </c>
      <c r="D275" t="s">
        <v>606</v>
      </c>
      <c r="E275" t="s">
        <v>501</v>
      </c>
      <c r="F275" t="s">
        <v>10823</v>
      </c>
      <c r="G275" t="s">
        <v>1360</v>
      </c>
    </row>
    <row r="276" spans="1:7" x14ac:dyDescent="0.25">
      <c r="A276" t="s">
        <v>1361</v>
      </c>
      <c r="B276" t="s">
        <v>1362</v>
      </c>
      <c r="C276" t="s">
        <v>521</v>
      </c>
      <c r="D276" t="s">
        <v>522</v>
      </c>
      <c r="E276" t="s">
        <v>523</v>
      </c>
      <c r="F276" t="s">
        <v>10824</v>
      </c>
      <c r="G276" t="s">
        <v>1363</v>
      </c>
    </row>
    <row r="277" spans="1:7" x14ac:dyDescent="0.25">
      <c r="A277" t="s">
        <v>1364</v>
      </c>
      <c r="B277" t="s">
        <v>1365</v>
      </c>
      <c r="C277" t="s">
        <v>511</v>
      </c>
      <c r="D277" t="s">
        <v>602</v>
      </c>
      <c r="E277" t="s">
        <v>523</v>
      </c>
      <c r="F277" t="s">
        <v>10825</v>
      </c>
      <c r="G277" t="s">
        <v>1366</v>
      </c>
    </row>
    <row r="278" spans="1:7" x14ac:dyDescent="0.25">
      <c r="A278" t="s">
        <v>1367</v>
      </c>
      <c r="B278" t="s">
        <v>1368</v>
      </c>
      <c r="C278" t="s">
        <v>663</v>
      </c>
      <c r="D278" t="s">
        <v>664</v>
      </c>
      <c r="E278" t="s">
        <v>501</v>
      </c>
      <c r="F278" t="s">
        <v>10826</v>
      </c>
      <c r="G278" t="s">
        <v>1369</v>
      </c>
    </row>
    <row r="279" spans="1:7" x14ac:dyDescent="0.25">
      <c r="A279" t="s">
        <v>1370</v>
      </c>
      <c r="B279" t="s">
        <v>1371</v>
      </c>
      <c r="C279" t="s">
        <v>521</v>
      </c>
      <c r="D279" t="s">
        <v>527</v>
      </c>
      <c r="E279" t="s">
        <v>523</v>
      </c>
      <c r="F279" t="s">
        <v>10827</v>
      </c>
      <c r="G279" t="s">
        <v>1372</v>
      </c>
    </row>
    <row r="280" spans="1:7" x14ac:dyDescent="0.25">
      <c r="A280" t="s">
        <v>1373</v>
      </c>
      <c r="B280" t="s">
        <v>1374</v>
      </c>
      <c r="C280" t="s">
        <v>541</v>
      </c>
      <c r="D280" t="s">
        <v>606</v>
      </c>
      <c r="E280" t="s">
        <v>523</v>
      </c>
      <c r="F280" t="s">
        <v>10828</v>
      </c>
      <c r="G280" t="s">
        <v>1375</v>
      </c>
    </row>
    <row r="281" spans="1:7" x14ac:dyDescent="0.25">
      <c r="A281" t="s">
        <v>1376</v>
      </c>
      <c r="B281" t="s">
        <v>1377</v>
      </c>
      <c r="C281" t="s">
        <v>541</v>
      </c>
      <c r="D281" t="s">
        <v>606</v>
      </c>
      <c r="E281" t="s">
        <v>523</v>
      </c>
      <c r="F281" t="s">
        <v>10829</v>
      </c>
      <c r="G281" t="s">
        <v>1378</v>
      </c>
    </row>
    <row r="282" spans="1:7" x14ac:dyDescent="0.25">
      <c r="A282" t="s">
        <v>1379</v>
      </c>
      <c r="B282" t="s">
        <v>1380</v>
      </c>
      <c r="C282" t="s">
        <v>663</v>
      </c>
      <c r="D282" t="s">
        <v>668</v>
      </c>
      <c r="E282" t="s">
        <v>501</v>
      </c>
      <c r="F282" t="s">
        <v>10830</v>
      </c>
      <c r="G282" t="s">
        <v>1381</v>
      </c>
    </row>
    <row r="283" spans="1:7" x14ac:dyDescent="0.25">
      <c r="A283" t="s">
        <v>1382</v>
      </c>
      <c r="B283" t="s">
        <v>1383</v>
      </c>
      <c r="C283" t="s">
        <v>511</v>
      </c>
      <c r="D283" t="s">
        <v>602</v>
      </c>
      <c r="E283" t="s">
        <v>523</v>
      </c>
      <c r="F283" t="s">
        <v>10831</v>
      </c>
      <c r="G283" t="s">
        <v>1384</v>
      </c>
    </row>
    <row r="284" spans="1:7" x14ac:dyDescent="0.25">
      <c r="A284" t="s">
        <v>1385</v>
      </c>
      <c r="B284" t="s">
        <v>1386</v>
      </c>
      <c r="C284" t="s">
        <v>511</v>
      </c>
      <c r="D284" t="s">
        <v>512</v>
      </c>
      <c r="E284" t="s">
        <v>598</v>
      </c>
      <c r="F284" t="s">
        <v>10832</v>
      </c>
      <c r="G284" t="s">
        <v>1387</v>
      </c>
    </row>
    <row r="285" spans="1:7" x14ac:dyDescent="0.25">
      <c r="A285" t="s">
        <v>1388</v>
      </c>
      <c r="B285" t="s">
        <v>1389</v>
      </c>
      <c r="C285" t="s">
        <v>521</v>
      </c>
      <c r="D285" t="s">
        <v>522</v>
      </c>
      <c r="E285" t="s">
        <v>523</v>
      </c>
      <c r="F285" t="s">
        <v>10833</v>
      </c>
      <c r="G285" t="s">
        <v>1390</v>
      </c>
    </row>
    <row r="286" spans="1:7" x14ac:dyDescent="0.25">
      <c r="A286" t="s">
        <v>1391</v>
      </c>
      <c r="B286" t="s">
        <v>1392</v>
      </c>
      <c r="C286" t="s">
        <v>521</v>
      </c>
      <c r="D286" t="s">
        <v>522</v>
      </c>
      <c r="E286" t="s">
        <v>598</v>
      </c>
      <c r="F286" t="s">
        <v>10834</v>
      </c>
      <c r="G286" t="s">
        <v>1393</v>
      </c>
    </row>
    <row r="287" spans="1:7" x14ac:dyDescent="0.25">
      <c r="A287" t="s">
        <v>1394</v>
      </c>
      <c r="B287" t="s">
        <v>1395</v>
      </c>
      <c r="C287" t="s">
        <v>511</v>
      </c>
      <c r="D287" t="s">
        <v>602</v>
      </c>
      <c r="E287" t="s">
        <v>537</v>
      </c>
      <c r="F287" t="s">
        <v>10835</v>
      </c>
      <c r="G287" t="s">
        <v>1396</v>
      </c>
    </row>
    <row r="288" spans="1:7" x14ac:dyDescent="0.25">
      <c r="A288" t="s">
        <v>1397</v>
      </c>
      <c r="B288" t="s">
        <v>1398</v>
      </c>
      <c r="C288" t="s">
        <v>499</v>
      </c>
      <c r="D288" t="s">
        <v>695</v>
      </c>
      <c r="E288" t="s">
        <v>507</v>
      </c>
      <c r="F288" t="s">
        <v>10836</v>
      </c>
      <c r="G288" t="s">
        <v>1399</v>
      </c>
    </row>
    <row r="289" spans="1:7" x14ac:dyDescent="0.25">
      <c r="A289" t="s">
        <v>1400</v>
      </c>
      <c r="B289" t="s">
        <v>1401</v>
      </c>
      <c r="C289" t="s">
        <v>511</v>
      </c>
      <c r="D289" t="s">
        <v>744</v>
      </c>
      <c r="E289" t="s">
        <v>523</v>
      </c>
      <c r="F289" t="s">
        <v>10837</v>
      </c>
      <c r="G289" t="s">
        <v>1402</v>
      </c>
    </row>
    <row r="290" spans="1:7" x14ac:dyDescent="0.25">
      <c r="A290" t="s">
        <v>1403</v>
      </c>
      <c r="B290" t="s">
        <v>1404</v>
      </c>
      <c r="C290" t="s">
        <v>521</v>
      </c>
      <c r="D290" t="s">
        <v>546</v>
      </c>
      <c r="E290" t="s">
        <v>501</v>
      </c>
      <c r="F290" t="s">
        <v>10838</v>
      </c>
      <c r="G290" t="s">
        <v>1405</v>
      </c>
    </row>
    <row r="291" spans="1:7" x14ac:dyDescent="0.25">
      <c r="A291" t="s">
        <v>1406</v>
      </c>
      <c r="B291" t="s">
        <v>1407</v>
      </c>
      <c r="C291" t="s">
        <v>516</v>
      </c>
      <c r="D291" t="s">
        <v>594</v>
      </c>
      <c r="E291" t="s">
        <v>523</v>
      </c>
      <c r="F291" t="s">
        <v>10839</v>
      </c>
      <c r="G291" t="s">
        <v>1408</v>
      </c>
    </row>
    <row r="292" spans="1:7" x14ac:dyDescent="0.25">
      <c r="A292" t="s">
        <v>1409</v>
      </c>
      <c r="B292" t="s">
        <v>1410</v>
      </c>
      <c r="C292" t="s">
        <v>521</v>
      </c>
      <c r="D292" t="s">
        <v>522</v>
      </c>
      <c r="E292" t="s">
        <v>507</v>
      </c>
      <c r="F292" t="s">
        <v>10840</v>
      </c>
      <c r="G292" t="s">
        <v>1411</v>
      </c>
    </row>
    <row r="293" spans="1:7" x14ac:dyDescent="0.25">
      <c r="A293" t="s">
        <v>1412</v>
      </c>
      <c r="B293" t="s">
        <v>1413</v>
      </c>
      <c r="C293" t="s">
        <v>516</v>
      </c>
      <c r="D293" t="s">
        <v>727</v>
      </c>
      <c r="E293" t="s">
        <v>501</v>
      </c>
      <c r="F293" t="s">
        <v>10841</v>
      </c>
      <c r="G293" t="s">
        <v>1414</v>
      </c>
    </row>
    <row r="294" spans="1:7" x14ac:dyDescent="0.25">
      <c r="A294" t="s">
        <v>1415</v>
      </c>
      <c r="B294" t="s">
        <v>1416</v>
      </c>
      <c r="C294" t="s">
        <v>663</v>
      </c>
      <c r="D294" t="s">
        <v>688</v>
      </c>
      <c r="E294" t="s">
        <v>523</v>
      </c>
      <c r="F294" t="s">
        <v>10842</v>
      </c>
      <c r="G294" t="s">
        <v>1417</v>
      </c>
    </row>
    <row r="295" spans="1:7" x14ac:dyDescent="0.25">
      <c r="A295" t="s">
        <v>1418</v>
      </c>
      <c r="B295" t="s">
        <v>1419</v>
      </c>
      <c r="C295" t="s">
        <v>663</v>
      </c>
      <c r="D295" t="s">
        <v>668</v>
      </c>
      <c r="E295" t="s">
        <v>507</v>
      </c>
      <c r="F295" t="s">
        <v>10843</v>
      </c>
      <c r="G295" t="s">
        <v>1420</v>
      </c>
    </row>
    <row r="296" spans="1:7" x14ac:dyDescent="0.25">
      <c r="A296" t="s">
        <v>1421</v>
      </c>
      <c r="B296" t="s">
        <v>1422</v>
      </c>
      <c r="C296" t="s">
        <v>531</v>
      </c>
      <c r="D296" t="s">
        <v>631</v>
      </c>
      <c r="E296" t="s">
        <v>507</v>
      </c>
      <c r="F296" t="s">
        <v>10844</v>
      </c>
      <c r="G296" t="s">
        <v>1423</v>
      </c>
    </row>
    <row r="297" spans="1:7" x14ac:dyDescent="0.25">
      <c r="A297" t="s">
        <v>1424</v>
      </c>
      <c r="B297" t="s">
        <v>1425</v>
      </c>
      <c r="C297" t="s">
        <v>516</v>
      </c>
      <c r="D297" t="s">
        <v>727</v>
      </c>
      <c r="E297" t="s">
        <v>523</v>
      </c>
      <c r="F297" t="s">
        <v>10845</v>
      </c>
      <c r="G297" t="s">
        <v>1426</v>
      </c>
    </row>
    <row r="298" spans="1:7" x14ac:dyDescent="0.25">
      <c r="A298" t="s">
        <v>1427</v>
      </c>
      <c r="B298" t="s">
        <v>1428</v>
      </c>
      <c r="C298" t="s">
        <v>521</v>
      </c>
      <c r="D298" t="s">
        <v>546</v>
      </c>
      <c r="E298" t="s">
        <v>598</v>
      </c>
      <c r="F298" t="s">
        <v>10846</v>
      </c>
      <c r="G298" t="s">
        <v>1429</v>
      </c>
    </row>
    <row r="299" spans="1:7" x14ac:dyDescent="0.25">
      <c r="A299" t="s">
        <v>1430</v>
      </c>
      <c r="B299" t="s">
        <v>1431</v>
      </c>
      <c r="C299" t="s">
        <v>541</v>
      </c>
      <c r="D299" t="s">
        <v>563</v>
      </c>
      <c r="E299" t="s">
        <v>598</v>
      </c>
      <c r="F299" t="s">
        <v>10847</v>
      </c>
      <c r="G299" t="s">
        <v>1432</v>
      </c>
    </row>
    <row r="300" spans="1:7" x14ac:dyDescent="0.25">
      <c r="A300" t="s">
        <v>1433</v>
      </c>
      <c r="B300" t="s">
        <v>1434</v>
      </c>
      <c r="C300" t="s">
        <v>499</v>
      </c>
      <c r="D300" t="s">
        <v>570</v>
      </c>
      <c r="E300" t="s">
        <v>507</v>
      </c>
      <c r="F300" t="s">
        <v>10848</v>
      </c>
      <c r="G300" t="s">
        <v>1435</v>
      </c>
    </row>
    <row r="301" spans="1:7" x14ac:dyDescent="0.25">
      <c r="A301" t="s">
        <v>1436</v>
      </c>
      <c r="B301" t="s">
        <v>1437</v>
      </c>
      <c r="C301" t="s">
        <v>516</v>
      </c>
      <c r="D301" t="s">
        <v>594</v>
      </c>
      <c r="E301" t="s">
        <v>523</v>
      </c>
      <c r="F301" t="s">
        <v>10849</v>
      </c>
      <c r="G301" t="s">
        <v>1438</v>
      </c>
    </row>
    <row r="302" spans="1:7" x14ac:dyDescent="0.25">
      <c r="A302" t="s">
        <v>1439</v>
      </c>
      <c r="B302" t="s">
        <v>1440</v>
      </c>
      <c r="C302" t="s">
        <v>516</v>
      </c>
      <c r="D302" t="s">
        <v>517</v>
      </c>
      <c r="E302" t="s">
        <v>598</v>
      </c>
      <c r="F302" t="s">
        <v>10850</v>
      </c>
      <c r="G302" t="s">
        <v>1441</v>
      </c>
    </row>
    <row r="303" spans="1:7" x14ac:dyDescent="0.25">
      <c r="A303" t="s">
        <v>1442</v>
      </c>
      <c r="B303" t="s">
        <v>1443</v>
      </c>
      <c r="C303" t="s">
        <v>511</v>
      </c>
      <c r="D303" t="s">
        <v>536</v>
      </c>
      <c r="E303" t="s">
        <v>523</v>
      </c>
      <c r="F303" t="s">
        <v>10851</v>
      </c>
      <c r="G303" t="s">
        <v>1444</v>
      </c>
    </row>
    <row r="304" spans="1:7" x14ac:dyDescent="0.25">
      <c r="A304" t="s">
        <v>1445</v>
      </c>
      <c r="B304" t="s">
        <v>1446</v>
      </c>
      <c r="C304" t="s">
        <v>521</v>
      </c>
      <c r="D304" t="s">
        <v>527</v>
      </c>
      <c r="E304" t="s">
        <v>523</v>
      </c>
      <c r="F304" t="s">
        <v>10852</v>
      </c>
      <c r="G304" t="s">
        <v>1447</v>
      </c>
    </row>
    <row r="305" spans="1:7" x14ac:dyDescent="0.25">
      <c r="A305" t="s">
        <v>1448</v>
      </c>
      <c r="B305" t="s">
        <v>1449</v>
      </c>
      <c r="C305" t="s">
        <v>531</v>
      </c>
      <c r="D305" t="s">
        <v>631</v>
      </c>
      <c r="E305" t="s">
        <v>523</v>
      </c>
      <c r="F305" t="s">
        <v>10853</v>
      </c>
      <c r="G305" t="s">
        <v>1450</v>
      </c>
    </row>
    <row r="306" spans="1:7" x14ac:dyDescent="0.25">
      <c r="A306" t="s">
        <v>1451</v>
      </c>
      <c r="B306" t="s">
        <v>1452</v>
      </c>
      <c r="C306" t="s">
        <v>521</v>
      </c>
      <c r="D306" t="s">
        <v>522</v>
      </c>
      <c r="E306" t="s">
        <v>523</v>
      </c>
      <c r="F306" t="s">
        <v>10854</v>
      </c>
      <c r="G306" t="s">
        <v>1453</v>
      </c>
    </row>
    <row r="307" spans="1:7" x14ac:dyDescent="0.25">
      <c r="A307" t="s">
        <v>1454</v>
      </c>
      <c r="B307" t="s">
        <v>1455</v>
      </c>
      <c r="C307" t="s">
        <v>499</v>
      </c>
      <c r="D307" t="s">
        <v>500</v>
      </c>
      <c r="E307" t="s">
        <v>523</v>
      </c>
      <c r="F307" t="s">
        <v>10855</v>
      </c>
      <c r="G307" t="s">
        <v>1456</v>
      </c>
    </row>
    <row r="308" spans="1:7" x14ac:dyDescent="0.25">
      <c r="A308" t="s">
        <v>1457</v>
      </c>
      <c r="B308" t="s">
        <v>1458</v>
      </c>
      <c r="C308" t="s">
        <v>541</v>
      </c>
      <c r="D308" t="s">
        <v>563</v>
      </c>
      <c r="E308" t="s">
        <v>507</v>
      </c>
      <c r="F308" t="s">
        <v>10856</v>
      </c>
      <c r="G308" t="s">
        <v>1459</v>
      </c>
    </row>
    <row r="309" spans="1:7" x14ac:dyDescent="0.25">
      <c r="A309" t="s">
        <v>1460</v>
      </c>
      <c r="B309" t="s">
        <v>1461</v>
      </c>
      <c r="C309" t="s">
        <v>499</v>
      </c>
      <c r="D309" t="s">
        <v>672</v>
      </c>
      <c r="E309" t="s">
        <v>523</v>
      </c>
      <c r="F309" t="s">
        <v>10857</v>
      </c>
      <c r="G309" t="s">
        <v>1462</v>
      </c>
    </row>
    <row r="310" spans="1:7" x14ac:dyDescent="0.25">
      <c r="A310" t="s">
        <v>1463</v>
      </c>
      <c r="B310" t="s">
        <v>1464</v>
      </c>
      <c r="C310" t="s">
        <v>511</v>
      </c>
      <c r="D310" t="s">
        <v>512</v>
      </c>
      <c r="E310" t="s">
        <v>598</v>
      </c>
      <c r="F310" t="s">
        <v>10858</v>
      </c>
      <c r="G310" t="s">
        <v>1465</v>
      </c>
    </row>
    <row r="311" spans="1:7" x14ac:dyDescent="0.25">
      <c r="A311" t="s">
        <v>1466</v>
      </c>
      <c r="B311" t="s">
        <v>1467</v>
      </c>
      <c r="C311" t="s">
        <v>505</v>
      </c>
      <c r="D311" t="s">
        <v>505</v>
      </c>
      <c r="E311" t="s">
        <v>523</v>
      </c>
      <c r="F311" t="s">
        <v>10859</v>
      </c>
      <c r="G311" t="s">
        <v>1468</v>
      </c>
    </row>
    <row r="312" spans="1:7" x14ac:dyDescent="0.25">
      <c r="A312" t="s">
        <v>1469</v>
      </c>
      <c r="B312" t="s">
        <v>1470</v>
      </c>
      <c r="C312" t="s">
        <v>521</v>
      </c>
      <c r="D312" t="s">
        <v>546</v>
      </c>
      <c r="E312" t="s">
        <v>523</v>
      </c>
      <c r="F312" t="s">
        <v>10860</v>
      </c>
      <c r="G312" t="s">
        <v>1471</v>
      </c>
    </row>
    <row r="313" spans="1:7" x14ac:dyDescent="0.25">
      <c r="A313" t="s">
        <v>1472</v>
      </c>
      <c r="B313" t="s">
        <v>1473</v>
      </c>
      <c r="C313" t="s">
        <v>516</v>
      </c>
      <c r="D313" t="s">
        <v>517</v>
      </c>
      <c r="E313" t="s">
        <v>523</v>
      </c>
      <c r="F313" t="s">
        <v>10861</v>
      </c>
      <c r="G313" t="s">
        <v>1474</v>
      </c>
    </row>
    <row r="314" spans="1:7" x14ac:dyDescent="0.25">
      <c r="A314" t="s">
        <v>1475</v>
      </c>
      <c r="B314" t="s">
        <v>1476</v>
      </c>
      <c r="C314" t="s">
        <v>521</v>
      </c>
      <c r="D314" t="s">
        <v>546</v>
      </c>
      <c r="E314" t="s">
        <v>523</v>
      </c>
      <c r="F314" t="s">
        <v>10862</v>
      </c>
      <c r="G314" t="s">
        <v>1477</v>
      </c>
    </row>
    <row r="315" spans="1:7" x14ac:dyDescent="0.25">
      <c r="A315" t="s">
        <v>1478</v>
      </c>
      <c r="B315" t="s">
        <v>1479</v>
      </c>
      <c r="C315" t="s">
        <v>499</v>
      </c>
      <c r="D315" t="s">
        <v>590</v>
      </c>
      <c r="E315" t="s">
        <v>523</v>
      </c>
      <c r="F315" t="s">
        <v>10863</v>
      </c>
      <c r="G315" t="s">
        <v>1480</v>
      </c>
    </row>
    <row r="316" spans="1:7" x14ac:dyDescent="0.25">
      <c r="A316" t="s">
        <v>1481</v>
      </c>
      <c r="B316" t="s">
        <v>1482</v>
      </c>
      <c r="C316" t="s">
        <v>531</v>
      </c>
      <c r="D316" t="s">
        <v>702</v>
      </c>
      <c r="E316" t="s">
        <v>523</v>
      </c>
      <c r="F316" t="s">
        <v>10864</v>
      </c>
      <c r="G316" t="s">
        <v>1483</v>
      </c>
    </row>
    <row r="317" spans="1:7" x14ac:dyDescent="0.25">
      <c r="A317" t="s">
        <v>1484</v>
      </c>
      <c r="B317" t="s">
        <v>1485</v>
      </c>
      <c r="C317" t="s">
        <v>663</v>
      </c>
      <c r="D317" t="s">
        <v>668</v>
      </c>
      <c r="E317" t="s">
        <v>501</v>
      </c>
      <c r="F317" t="s">
        <v>10865</v>
      </c>
      <c r="G317" t="s">
        <v>1486</v>
      </c>
    </row>
    <row r="318" spans="1:7" x14ac:dyDescent="0.25">
      <c r="A318" t="s">
        <v>1487</v>
      </c>
      <c r="B318" t="s">
        <v>1488</v>
      </c>
      <c r="C318" t="s">
        <v>505</v>
      </c>
      <c r="D318" t="s">
        <v>506</v>
      </c>
      <c r="E318" t="s">
        <v>598</v>
      </c>
      <c r="F318" t="s">
        <v>10866</v>
      </c>
      <c r="G318" t="s">
        <v>1489</v>
      </c>
    </row>
    <row r="319" spans="1:7" x14ac:dyDescent="0.25">
      <c r="A319" t="s">
        <v>1490</v>
      </c>
      <c r="B319" t="s">
        <v>1491</v>
      </c>
      <c r="C319" t="s">
        <v>521</v>
      </c>
      <c r="D319" t="s">
        <v>546</v>
      </c>
      <c r="E319" t="s">
        <v>501</v>
      </c>
      <c r="F319" t="s">
        <v>10867</v>
      </c>
      <c r="G319" t="s">
        <v>1492</v>
      </c>
    </row>
    <row r="320" spans="1:7" x14ac:dyDescent="0.25">
      <c r="A320" t="s">
        <v>1493</v>
      </c>
      <c r="B320" t="s">
        <v>1494</v>
      </c>
      <c r="C320" t="s">
        <v>521</v>
      </c>
      <c r="D320" t="s">
        <v>546</v>
      </c>
      <c r="E320" t="s">
        <v>523</v>
      </c>
      <c r="F320" t="s">
        <v>10868</v>
      </c>
      <c r="G320" t="s">
        <v>1495</v>
      </c>
    </row>
    <row r="321" spans="1:7" x14ac:dyDescent="0.25">
      <c r="A321" t="s">
        <v>1496</v>
      </c>
      <c r="B321" t="s">
        <v>1497</v>
      </c>
      <c r="C321" t="s">
        <v>521</v>
      </c>
      <c r="D321" t="s">
        <v>546</v>
      </c>
      <c r="E321" t="s">
        <v>523</v>
      </c>
      <c r="F321" t="s">
        <v>10869</v>
      </c>
      <c r="G321" t="s">
        <v>1498</v>
      </c>
    </row>
    <row r="322" spans="1:7" x14ac:dyDescent="0.25">
      <c r="A322" t="s">
        <v>1499</v>
      </c>
      <c r="B322" t="s">
        <v>1500</v>
      </c>
      <c r="C322" t="s">
        <v>505</v>
      </c>
      <c r="D322" t="s">
        <v>505</v>
      </c>
      <c r="E322" t="s">
        <v>523</v>
      </c>
      <c r="F322" t="s">
        <v>10870</v>
      </c>
      <c r="G322" t="s">
        <v>1501</v>
      </c>
    </row>
    <row r="323" spans="1:7" x14ac:dyDescent="0.25">
      <c r="A323" t="s">
        <v>1502</v>
      </c>
      <c r="B323" t="s">
        <v>1503</v>
      </c>
      <c r="C323" t="s">
        <v>511</v>
      </c>
      <c r="D323" t="s">
        <v>536</v>
      </c>
      <c r="E323" t="s">
        <v>501</v>
      </c>
      <c r="F323" t="s">
        <v>10871</v>
      </c>
      <c r="G323" t="s">
        <v>1504</v>
      </c>
    </row>
    <row r="324" spans="1:7" x14ac:dyDescent="0.25">
      <c r="A324" t="s">
        <v>1505</v>
      </c>
      <c r="B324" t="s">
        <v>1506</v>
      </c>
      <c r="C324" t="s">
        <v>531</v>
      </c>
      <c r="D324" t="s">
        <v>631</v>
      </c>
      <c r="E324" t="s">
        <v>501</v>
      </c>
      <c r="F324" t="s">
        <v>10872</v>
      </c>
      <c r="G324" t="s">
        <v>1507</v>
      </c>
    </row>
    <row r="325" spans="1:7" x14ac:dyDescent="0.25">
      <c r="A325" t="s">
        <v>1508</v>
      </c>
      <c r="B325" t="s">
        <v>1509</v>
      </c>
      <c r="C325" t="s">
        <v>511</v>
      </c>
      <c r="D325" t="s">
        <v>744</v>
      </c>
      <c r="E325" t="s">
        <v>523</v>
      </c>
      <c r="F325" t="s">
        <v>10873</v>
      </c>
      <c r="G325" t="s">
        <v>1510</v>
      </c>
    </row>
    <row r="326" spans="1:7" x14ac:dyDescent="0.25">
      <c r="A326" t="s">
        <v>1511</v>
      </c>
      <c r="B326" t="s">
        <v>1512</v>
      </c>
      <c r="C326" t="s">
        <v>499</v>
      </c>
      <c r="D326" t="s">
        <v>590</v>
      </c>
      <c r="E326" t="s">
        <v>507</v>
      </c>
      <c r="F326" t="s">
        <v>10874</v>
      </c>
      <c r="G326" t="s">
        <v>1513</v>
      </c>
    </row>
    <row r="327" spans="1:7" x14ac:dyDescent="0.25">
      <c r="A327" t="s">
        <v>1514</v>
      </c>
      <c r="B327" t="s">
        <v>1515</v>
      </c>
      <c r="C327" t="s">
        <v>663</v>
      </c>
      <c r="D327" t="s">
        <v>688</v>
      </c>
      <c r="E327" t="s">
        <v>523</v>
      </c>
      <c r="F327" t="s">
        <v>10875</v>
      </c>
      <c r="G327" t="s">
        <v>1516</v>
      </c>
    </row>
    <row r="328" spans="1:7" x14ac:dyDescent="0.25">
      <c r="A328" t="s">
        <v>1517</v>
      </c>
      <c r="B328" t="s">
        <v>1518</v>
      </c>
      <c r="C328" t="s">
        <v>521</v>
      </c>
      <c r="D328" t="s">
        <v>546</v>
      </c>
      <c r="E328" t="s">
        <v>523</v>
      </c>
      <c r="F328" t="s">
        <v>10876</v>
      </c>
      <c r="G328" t="s">
        <v>1519</v>
      </c>
    </row>
    <row r="329" spans="1:7" x14ac:dyDescent="0.25">
      <c r="A329" t="s">
        <v>1520</v>
      </c>
      <c r="B329" t="s">
        <v>1521</v>
      </c>
      <c r="C329" t="s">
        <v>516</v>
      </c>
      <c r="D329" t="s">
        <v>594</v>
      </c>
      <c r="E329" t="s">
        <v>523</v>
      </c>
      <c r="F329" t="s">
        <v>10877</v>
      </c>
      <c r="G329" t="s">
        <v>1522</v>
      </c>
    </row>
    <row r="330" spans="1:7" x14ac:dyDescent="0.25">
      <c r="A330" t="s">
        <v>1523</v>
      </c>
      <c r="B330" t="s">
        <v>1524</v>
      </c>
      <c r="C330" t="s">
        <v>531</v>
      </c>
      <c r="D330" t="s">
        <v>631</v>
      </c>
      <c r="E330" t="s">
        <v>523</v>
      </c>
      <c r="F330" t="s">
        <v>10878</v>
      </c>
      <c r="G330" t="s">
        <v>1525</v>
      </c>
    </row>
    <row r="331" spans="1:7" x14ac:dyDescent="0.25">
      <c r="A331" t="s">
        <v>1526</v>
      </c>
      <c r="B331" t="s">
        <v>1527</v>
      </c>
      <c r="C331" t="s">
        <v>531</v>
      </c>
      <c r="D331" t="s">
        <v>702</v>
      </c>
      <c r="E331" t="s">
        <v>523</v>
      </c>
      <c r="F331" t="s">
        <v>10879</v>
      </c>
      <c r="G331" t="s">
        <v>1528</v>
      </c>
    </row>
    <row r="332" spans="1:7" x14ac:dyDescent="0.25">
      <c r="A332" t="s">
        <v>1529</v>
      </c>
      <c r="B332" t="s">
        <v>1530</v>
      </c>
      <c r="C332" t="s">
        <v>499</v>
      </c>
      <c r="D332" t="s">
        <v>500</v>
      </c>
      <c r="E332" t="s">
        <v>537</v>
      </c>
      <c r="F332" t="s">
        <v>10880</v>
      </c>
      <c r="G332" t="s">
        <v>1531</v>
      </c>
    </row>
    <row r="333" spans="1:7" x14ac:dyDescent="0.25">
      <c r="A333" t="s">
        <v>1532</v>
      </c>
      <c r="B333" t="s">
        <v>1533</v>
      </c>
      <c r="C333" t="s">
        <v>499</v>
      </c>
      <c r="D333" t="s">
        <v>672</v>
      </c>
      <c r="E333" t="s">
        <v>507</v>
      </c>
      <c r="F333" t="s">
        <v>10881</v>
      </c>
      <c r="G333" t="s">
        <v>1534</v>
      </c>
    </row>
    <row r="334" spans="1:7" x14ac:dyDescent="0.25">
      <c r="A334" t="s">
        <v>1535</v>
      </c>
      <c r="B334" t="s">
        <v>1536</v>
      </c>
      <c r="C334" t="s">
        <v>663</v>
      </c>
      <c r="D334" t="s">
        <v>668</v>
      </c>
      <c r="E334" t="s">
        <v>507</v>
      </c>
      <c r="F334" t="s">
        <v>10882</v>
      </c>
      <c r="G334" t="s">
        <v>1537</v>
      </c>
    </row>
    <row r="335" spans="1:7" x14ac:dyDescent="0.25">
      <c r="A335" t="s">
        <v>1538</v>
      </c>
      <c r="B335" t="s">
        <v>1539</v>
      </c>
      <c r="C335" t="s">
        <v>663</v>
      </c>
      <c r="D335" t="s">
        <v>734</v>
      </c>
      <c r="E335" t="s">
        <v>523</v>
      </c>
      <c r="F335" t="s">
        <v>10883</v>
      </c>
      <c r="G335" t="s">
        <v>1540</v>
      </c>
    </row>
    <row r="336" spans="1:7" x14ac:dyDescent="0.25">
      <c r="A336" t="s">
        <v>1541</v>
      </c>
      <c r="B336" t="s">
        <v>1542</v>
      </c>
      <c r="C336" t="s">
        <v>521</v>
      </c>
      <c r="D336" t="s">
        <v>527</v>
      </c>
      <c r="E336" t="s">
        <v>501</v>
      </c>
      <c r="F336" t="s">
        <v>10884</v>
      </c>
      <c r="G336" t="s">
        <v>1543</v>
      </c>
    </row>
    <row r="337" spans="1:7" x14ac:dyDescent="0.25">
      <c r="A337" t="s">
        <v>1544</v>
      </c>
      <c r="B337" t="s">
        <v>1545</v>
      </c>
      <c r="C337" t="s">
        <v>541</v>
      </c>
      <c r="D337" t="s">
        <v>542</v>
      </c>
      <c r="E337" t="s">
        <v>523</v>
      </c>
      <c r="F337" t="s">
        <v>10885</v>
      </c>
      <c r="G337" t="s">
        <v>1546</v>
      </c>
    </row>
    <row r="338" spans="1:7" x14ac:dyDescent="0.25">
      <c r="A338" t="s">
        <v>1547</v>
      </c>
      <c r="B338" t="s">
        <v>1548</v>
      </c>
      <c r="C338" t="s">
        <v>499</v>
      </c>
      <c r="D338" t="s">
        <v>570</v>
      </c>
      <c r="E338" t="s">
        <v>507</v>
      </c>
      <c r="F338" t="s">
        <v>10886</v>
      </c>
      <c r="G338" t="s">
        <v>1549</v>
      </c>
    </row>
    <row r="339" spans="1:7" x14ac:dyDescent="0.25">
      <c r="A339" t="s">
        <v>1550</v>
      </c>
      <c r="B339" t="s">
        <v>1551</v>
      </c>
      <c r="C339" t="s">
        <v>531</v>
      </c>
      <c r="D339" t="s">
        <v>631</v>
      </c>
      <c r="E339" t="s">
        <v>523</v>
      </c>
      <c r="F339" t="s">
        <v>10887</v>
      </c>
      <c r="G339" t="s">
        <v>1552</v>
      </c>
    </row>
    <row r="340" spans="1:7" x14ac:dyDescent="0.25">
      <c r="A340" t="s">
        <v>1553</v>
      </c>
      <c r="B340" t="s">
        <v>1554</v>
      </c>
      <c r="C340" t="s">
        <v>531</v>
      </c>
      <c r="D340" t="s">
        <v>532</v>
      </c>
      <c r="E340" t="s">
        <v>523</v>
      </c>
      <c r="F340" t="s">
        <v>10888</v>
      </c>
      <c r="G340" t="s">
        <v>1555</v>
      </c>
    </row>
    <row r="341" spans="1:7" x14ac:dyDescent="0.25">
      <c r="A341" t="s">
        <v>1556</v>
      </c>
      <c r="B341" t="s">
        <v>1557</v>
      </c>
      <c r="C341" t="s">
        <v>521</v>
      </c>
      <c r="D341" t="s">
        <v>527</v>
      </c>
      <c r="E341" t="s">
        <v>507</v>
      </c>
      <c r="F341" t="s">
        <v>10889</v>
      </c>
      <c r="G341" t="s">
        <v>1558</v>
      </c>
    </row>
    <row r="342" spans="1:7" x14ac:dyDescent="0.25">
      <c r="A342" t="s">
        <v>1559</v>
      </c>
      <c r="B342" t="s">
        <v>1560</v>
      </c>
      <c r="C342" t="s">
        <v>499</v>
      </c>
      <c r="D342" t="s">
        <v>672</v>
      </c>
      <c r="E342" t="s">
        <v>507</v>
      </c>
      <c r="F342" t="s">
        <v>10890</v>
      </c>
      <c r="G342" t="s">
        <v>1561</v>
      </c>
    </row>
    <row r="343" spans="1:7" x14ac:dyDescent="0.25">
      <c r="A343" t="s">
        <v>1562</v>
      </c>
      <c r="B343" t="s">
        <v>1563</v>
      </c>
      <c r="C343" t="s">
        <v>511</v>
      </c>
      <c r="D343" t="s">
        <v>602</v>
      </c>
      <c r="E343" t="s">
        <v>523</v>
      </c>
      <c r="F343" t="s">
        <v>10891</v>
      </c>
      <c r="G343" t="s">
        <v>1564</v>
      </c>
    </row>
    <row r="344" spans="1:7" x14ac:dyDescent="0.25">
      <c r="A344" t="s">
        <v>1565</v>
      </c>
      <c r="B344" t="s">
        <v>1566</v>
      </c>
      <c r="C344" t="s">
        <v>499</v>
      </c>
      <c r="D344" t="s">
        <v>570</v>
      </c>
      <c r="E344" t="s">
        <v>501</v>
      </c>
      <c r="F344" t="s">
        <v>10892</v>
      </c>
      <c r="G344" t="s">
        <v>1567</v>
      </c>
    </row>
    <row r="345" spans="1:7" x14ac:dyDescent="0.25">
      <c r="A345" t="s">
        <v>1568</v>
      </c>
      <c r="B345" t="s">
        <v>1569</v>
      </c>
      <c r="C345" t="s">
        <v>663</v>
      </c>
      <c r="D345" t="s">
        <v>734</v>
      </c>
      <c r="E345" t="s">
        <v>507</v>
      </c>
      <c r="F345" t="s">
        <v>10893</v>
      </c>
      <c r="G345" t="s">
        <v>1570</v>
      </c>
    </row>
    <row r="346" spans="1:7" x14ac:dyDescent="0.25">
      <c r="A346" t="s">
        <v>1571</v>
      </c>
      <c r="B346" t="s">
        <v>1572</v>
      </c>
      <c r="C346" t="s">
        <v>516</v>
      </c>
      <c r="D346" t="s">
        <v>517</v>
      </c>
      <c r="E346" t="s">
        <v>523</v>
      </c>
      <c r="F346" t="s">
        <v>10894</v>
      </c>
      <c r="G346" t="s">
        <v>1573</v>
      </c>
    </row>
    <row r="347" spans="1:7" x14ac:dyDescent="0.25">
      <c r="A347" t="s">
        <v>1574</v>
      </c>
      <c r="B347" t="s">
        <v>1575</v>
      </c>
      <c r="C347" t="s">
        <v>511</v>
      </c>
      <c r="D347" t="s">
        <v>512</v>
      </c>
      <c r="E347" t="s">
        <v>507</v>
      </c>
      <c r="F347" t="s">
        <v>10895</v>
      </c>
      <c r="G347" t="s">
        <v>1576</v>
      </c>
    </row>
    <row r="348" spans="1:7" x14ac:dyDescent="0.25">
      <c r="A348" t="s">
        <v>1577</v>
      </c>
      <c r="B348" t="s">
        <v>1578</v>
      </c>
      <c r="C348" t="s">
        <v>521</v>
      </c>
      <c r="D348" t="s">
        <v>527</v>
      </c>
      <c r="E348" t="s">
        <v>523</v>
      </c>
      <c r="F348" t="s">
        <v>10896</v>
      </c>
      <c r="G348" t="s">
        <v>1579</v>
      </c>
    </row>
    <row r="349" spans="1:7" x14ac:dyDescent="0.25">
      <c r="A349" t="s">
        <v>1580</v>
      </c>
      <c r="B349" t="s">
        <v>1581</v>
      </c>
      <c r="C349" t="s">
        <v>521</v>
      </c>
      <c r="D349" t="s">
        <v>522</v>
      </c>
      <c r="E349" t="s">
        <v>523</v>
      </c>
      <c r="F349" t="s">
        <v>10897</v>
      </c>
      <c r="G349" t="s">
        <v>1582</v>
      </c>
    </row>
    <row r="350" spans="1:7" x14ac:dyDescent="0.25">
      <c r="A350" t="s">
        <v>1583</v>
      </c>
      <c r="B350" t="s">
        <v>1584</v>
      </c>
      <c r="C350" t="s">
        <v>521</v>
      </c>
      <c r="D350" t="s">
        <v>522</v>
      </c>
      <c r="E350" t="s">
        <v>507</v>
      </c>
      <c r="F350" t="s">
        <v>10898</v>
      </c>
      <c r="G350" t="s">
        <v>1585</v>
      </c>
    </row>
    <row r="351" spans="1:7" x14ac:dyDescent="0.25">
      <c r="A351" t="s">
        <v>1586</v>
      </c>
      <c r="B351" t="s">
        <v>1587</v>
      </c>
      <c r="C351" t="s">
        <v>521</v>
      </c>
      <c r="D351" t="s">
        <v>527</v>
      </c>
      <c r="E351" t="s">
        <v>523</v>
      </c>
      <c r="F351" t="s">
        <v>10899</v>
      </c>
      <c r="G351" t="s">
        <v>1588</v>
      </c>
    </row>
    <row r="352" spans="1:7" x14ac:dyDescent="0.25">
      <c r="A352" t="s">
        <v>1589</v>
      </c>
      <c r="B352" t="s">
        <v>1590</v>
      </c>
      <c r="C352" t="s">
        <v>663</v>
      </c>
      <c r="D352" t="s">
        <v>664</v>
      </c>
      <c r="E352" t="s">
        <v>523</v>
      </c>
      <c r="F352" t="s">
        <v>10900</v>
      </c>
      <c r="G352" t="s">
        <v>1591</v>
      </c>
    </row>
    <row r="353" spans="1:7" x14ac:dyDescent="0.25">
      <c r="A353" t="s">
        <v>1592</v>
      </c>
      <c r="B353" t="s">
        <v>1593</v>
      </c>
      <c r="C353" t="s">
        <v>541</v>
      </c>
      <c r="D353" t="s">
        <v>606</v>
      </c>
      <c r="E353" t="s">
        <v>537</v>
      </c>
      <c r="F353" t="s">
        <v>10901</v>
      </c>
      <c r="G353" t="s">
        <v>1594</v>
      </c>
    </row>
    <row r="354" spans="1:7" x14ac:dyDescent="0.25">
      <c r="A354" t="s">
        <v>1595</v>
      </c>
      <c r="B354" t="s">
        <v>1596</v>
      </c>
      <c r="C354" t="s">
        <v>541</v>
      </c>
      <c r="D354" t="s">
        <v>563</v>
      </c>
      <c r="E354" t="s">
        <v>523</v>
      </c>
      <c r="F354" t="s">
        <v>10902</v>
      </c>
      <c r="G354" t="s">
        <v>1597</v>
      </c>
    </row>
    <row r="355" spans="1:7" x14ac:dyDescent="0.25">
      <c r="A355" t="s">
        <v>1598</v>
      </c>
      <c r="B355" t="s">
        <v>1599</v>
      </c>
      <c r="C355" t="s">
        <v>511</v>
      </c>
      <c r="D355" t="s">
        <v>512</v>
      </c>
      <c r="E355" t="s">
        <v>523</v>
      </c>
      <c r="F355" t="s">
        <v>10903</v>
      </c>
      <c r="G355" t="s">
        <v>1600</v>
      </c>
    </row>
    <row r="356" spans="1:7" x14ac:dyDescent="0.25">
      <c r="A356" t="s">
        <v>1601</v>
      </c>
      <c r="B356" t="s">
        <v>1602</v>
      </c>
      <c r="C356" t="s">
        <v>663</v>
      </c>
      <c r="D356" t="s">
        <v>688</v>
      </c>
      <c r="E356" t="s">
        <v>523</v>
      </c>
      <c r="F356" t="s">
        <v>10904</v>
      </c>
      <c r="G356" t="s">
        <v>1603</v>
      </c>
    </row>
    <row r="357" spans="1:7" x14ac:dyDescent="0.25">
      <c r="A357" t="s">
        <v>1604</v>
      </c>
      <c r="B357" t="s">
        <v>1605</v>
      </c>
      <c r="C357" t="s">
        <v>511</v>
      </c>
      <c r="D357" t="s">
        <v>536</v>
      </c>
      <c r="E357" t="s">
        <v>501</v>
      </c>
      <c r="F357" t="s">
        <v>10905</v>
      </c>
      <c r="G357" t="s">
        <v>1606</v>
      </c>
    </row>
    <row r="358" spans="1:7" x14ac:dyDescent="0.25">
      <c r="A358" t="s">
        <v>1607</v>
      </c>
      <c r="B358" t="s">
        <v>1608</v>
      </c>
      <c r="C358" t="s">
        <v>531</v>
      </c>
      <c r="D358" t="s">
        <v>553</v>
      </c>
      <c r="E358" t="s">
        <v>523</v>
      </c>
      <c r="F358" t="s">
        <v>10906</v>
      </c>
      <c r="G358" t="s">
        <v>1609</v>
      </c>
    </row>
    <row r="359" spans="1:7" x14ac:dyDescent="0.25">
      <c r="A359" t="s">
        <v>1610</v>
      </c>
      <c r="B359" t="s">
        <v>1611</v>
      </c>
      <c r="C359" t="s">
        <v>505</v>
      </c>
      <c r="D359" t="s">
        <v>635</v>
      </c>
      <c r="E359" t="s">
        <v>523</v>
      </c>
      <c r="F359" t="s">
        <v>10907</v>
      </c>
      <c r="G359" t="s">
        <v>1612</v>
      </c>
    </row>
    <row r="360" spans="1:7" x14ac:dyDescent="0.25">
      <c r="A360" t="s">
        <v>1613</v>
      </c>
      <c r="B360" t="s">
        <v>1614</v>
      </c>
      <c r="C360" t="s">
        <v>521</v>
      </c>
      <c r="D360" t="s">
        <v>527</v>
      </c>
      <c r="E360" t="s">
        <v>507</v>
      </c>
      <c r="F360" t="s">
        <v>10908</v>
      </c>
      <c r="G360" t="s">
        <v>1615</v>
      </c>
    </row>
    <row r="361" spans="1:7" x14ac:dyDescent="0.25">
      <c r="A361" t="s">
        <v>1616</v>
      </c>
      <c r="B361" t="s">
        <v>1617</v>
      </c>
      <c r="C361" t="s">
        <v>511</v>
      </c>
      <c r="D361" t="s">
        <v>512</v>
      </c>
      <c r="E361" t="s">
        <v>507</v>
      </c>
      <c r="F361" t="s">
        <v>10909</v>
      </c>
      <c r="G361" t="s">
        <v>1618</v>
      </c>
    </row>
    <row r="362" spans="1:7" x14ac:dyDescent="0.25">
      <c r="A362" t="s">
        <v>1619</v>
      </c>
      <c r="B362" t="s">
        <v>1620</v>
      </c>
      <c r="C362" t="s">
        <v>663</v>
      </c>
      <c r="D362" t="s">
        <v>734</v>
      </c>
      <c r="E362" t="s">
        <v>507</v>
      </c>
      <c r="F362" t="s">
        <v>10910</v>
      </c>
      <c r="G362" t="s">
        <v>1621</v>
      </c>
    </row>
    <row r="363" spans="1:7" x14ac:dyDescent="0.25">
      <c r="A363" t="s">
        <v>1622</v>
      </c>
      <c r="B363" t="s">
        <v>1623</v>
      </c>
      <c r="C363" t="s">
        <v>521</v>
      </c>
      <c r="D363" t="s">
        <v>546</v>
      </c>
      <c r="E363" t="s">
        <v>507</v>
      </c>
      <c r="F363" t="s">
        <v>10911</v>
      </c>
      <c r="G363" t="s">
        <v>1624</v>
      </c>
    </row>
    <row r="364" spans="1:7" x14ac:dyDescent="0.25">
      <c r="A364" t="s">
        <v>1625</v>
      </c>
      <c r="B364" t="s">
        <v>1626</v>
      </c>
      <c r="C364" t="s">
        <v>521</v>
      </c>
      <c r="D364" t="s">
        <v>527</v>
      </c>
      <c r="E364" t="s">
        <v>501</v>
      </c>
      <c r="F364" t="s">
        <v>10912</v>
      </c>
      <c r="G364" t="s">
        <v>1627</v>
      </c>
    </row>
    <row r="365" spans="1:7" x14ac:dyDescent="0.25">
      <c r="A365" t="s">
        <v>1628</v>
      </c>
      <c r="B365" t="s">
        <v>1629</v>
      </c>
      <c r="C365" t="s">
        <v>521</v>
      </c>
      <c r="D365" t="s">
        <v>527</v>
      </c>
      <c r="E365" t="s">
        <v>501</v>
      </c>
      <c r="F365" t="s">
        <v>10913</v>
      </c>
      <c r="G365" t="s">
        <v>1630</v>
      </c>
    </row>
    <row r="366" spans="1:7" x14ac:dyDescent="0.25">
      <c r="A366" t="s">
        <v>1631</v>
      </c>
      <c r="B366" t="s">
        <v>1632</v>
      </c>
      <c r="C366" t="s">
        <v>499</v>
      </c>
      <c r="D366" t="s">
        <v>672</v>
      </c>
      <c r="E366" t="s">
        <v>523</v>
      </c>
      <c r="F366" t="s">
        <v>10914</v>
      </c>
      <c r="G366" t="s">
        <v>1633</v>
      </c>
    </row>
    <row r="367" spans="1:7" x14ac:dyDescent="0.25">
      <c r="A367" t="s">
        <v>1634</v>
      </c>
      <c r="B367" t="s">
        <v>1635</v>
      </c>
      <c r="C367" t="s">
        <v>516</v>
      </c>
      <c r="D367" t="s">
        <v>727</v>
      </c>
      <c r="E367" t="s">
        <v>598</v>
      </c>
      <c r="F367" t="s">
        <v>10915</v>
      </c>
      <c r="G367" t="s">
        <v>1636</v>
      </c>
    </row>
    <row r="368" spans="1:7" x14ac:dyDescent="0.25">
      <c r="A368" t="s">
        <v>1637</v>
      </c>
      <c r="B368" t="s">
        <v>1638</v>
      </c>
      <c r="C368" t="s">
        <v>663</v>
      </c>
      <c r="D368" t="s">
        <v>668</v>
      </c>
      <c r="E368" t="s">
        <v>501</v>
      </c>
      <c r="F368" t="s">
        <v>10916</v>
      </c>
      <c r="G368" t="s">
        <v>1639</v>
      </c>
    </row>
    <row r="369" spans="1:7" x14ac:dyDescent="0.25">
      <c r="A369" t="s">
        <v>1640</v>
      </c>
      <c r="B369" t="s">
        <v>1641</v>
      </c>
      <c r="C369" t="s">
        <v>521</v>
      </c>
      <c r="D369" t="s">
        <v>522</v>
      </c>
      <c r="E369" t="s">
        <v>523</v>
      </c>
      <c r="F369" t="s">
        <v>10917</v>
      </c>
      <c r="G369" t="s">
        <v>1642</v>
      </c>
    </row>
    <row r="370" spans="1:7" x14ac:dyDescent="0.25">
      <c r="A370" t="s">
        <v>1643</v>
      </c>
      <c r="B370" t="s">
        <v>1644</v>
      </c>
      <c r="C370" t="s">
        <v>663</v>
      </c>
      <c r="D370" t="s">
        <v>734</v>
      </c>
      <c r="E370" t="s">
        <v>507</v>
      </c>
      <c r="F370" t="s">
        <v>10918</v>
      </c>
      <c r="G370" t="s">
        <v>1645</v>
      </c>
    </row>
    <row r="371" spans="1:7" x14ac:dyDescent="0.25">
      <c r="A371" t="s">
        <v>1646</v>
      </c>
      <c r="B371" t="s">
        <v>1647</v>
      </c>
      <c r="C371" t="s">
        <v>499</v>
      </c>
      <c r="D371" t="s">
        <v>590</v>
      </c>
      <c r="E371" t="s">
        <v>501</v>
      </c>
      <c r="F371" t="s">
        <v>10919</v>
      </c>
      <c r="G371" t="s">
        <v>1648</v>
      </c>
    </row>
    <row r="372" spans="1:7" x14ac:dyDescent="0.25">
      <c r="A372" t="s">
        <v>1649</v>
      </c>
      <c r="B372" t="s">
        <v>1650</v>
      </c>
      <c r="C372" t="s">
        <v>663</v>
      </c>
      <c r="D372" t="s">
        <v>664</v>
      </c>
      <c r="E372" t="s">
        <v>507</v>
      </c>
      <c r="F372" t="s">
        <v>10920</v>
      </c>
      <c r="G372" t="s">
        <v>1651</v>
      </c>
    </row>
    <row r="373" spans="1:7" x14ac:dyDescent="0.25">
      <c r="A373" t="s">
        <v>1652</v>
      </c>
      <c r="B373" t="s">
        <v>1653</v>
      </c>
      <c r="C373" t="s">
        <v>531</v>
      </c>
      <c r="D373" t="s">
        <v>702</v>
      </c>
      <c r="E373" t="s">
        <v>523</v>
      </c>
      <c r="F373" t="s">
        <v>10921</v>
      </c>
      <c r="G373" t="s">
        <v>1654</v>
      </c>
    </row>
    <row r="374" spans="1:7" x14ac:dyDescent="0.25">
      <c r="A374" t="s">
        <v>1655</v>
      </c>
      <c r="B374" t="s">
        <v>1656</v>
      </c>
      <c r="C374" t="s">
        <v>531</v>
      </c>
      <c r="D374" t="s">
        <v>532</v>
      </c>
      <c r="E374" t="s">
        <v>507</v>
      </c>
      <c r="F374" t="s">
        <v>10922</v>
      </c>
      <c r="G374" t="s">
        <v>1657</v>
      </c>
    </row>
    <row r="375" spans="1:7" x14ac:dyDescent="0.25">
      <c r="A375" t="s">
        <v>1658</v>
      </c>
      <c r="B375" t="s">
        <v>1659</v>
      </c>
      <c r="C375" t="s">
        <v>521</v>
      </c>
      <c r="D375" t="s">
        <v>522</v>
      </c>
      <c r="E375" t="s">
        <v>523</v>
      </c>
      <c r="F375" t="s">
        <v>10923</v>
      </c>
      <c r="G375" t="s">
        <v>1660</v>
      </c>
    </row>
    <row r="376" spans="1:7" x14ac:dyDescent="0.25">
      <c r="A376" t="s">
        <v>1661</v>
      </c>
      <c r="B376" t="s">
        <v>1662</v>
      </c>
      <c r="C376" t="s">
        <v>516</v>
      </c>
      <c r="D376" t="s">
        <v>594</v>
      </c>
      <c r="E376" t="s">
        <v>598</v>
      </c>
      <c r="F376" t="s">
        <v>10924</v>
      </c>
      <c r="G376" t="s">
        <v>1663</v>
      </c>
    </row>
    <row r="377" spans="1:7" x14ac:dyDescent="0.25">
      <c r="A377" t="s">
        <v>1664</v>
      </c>
      <c r="B377" t="s">
        <v>1665</v>
      </c>
      <c r="C377" t="s">
        <v>663</v>
      </c>
      <c r="D377" t="s">
        <v>734</v>
      </c>
      <c r="E377" t="s">
        <v>523</v>
      </c>
      <c r="F377" t="s">
        <v>10925</v>
      </c>
      <c r="G377" t="s">
        <v>1666</v>
      </c>
    </row>
    <row r="378" spans="1:7" x14ac:dyDescent="0.25">
      <c r="A378" t="s">
        <v>1667</v>
      </c>
      <c r="B378" t="s">
        <v>1668</v>
      </c>
      <c r="C378" t="s">
        <v>516</v>
      </c>
      <c r="D378" t="s">
        <v>727</v>
      </c>
      <c r="E378" t="s">
        <v>523</v>
      </c>
      <c r="F378" t="s">
        <v>10926</v>
      </c>
      <c r="G378" t="s">
        <v>1669</v>
      </c>
    </row>
    <row r="379" spans="1:7" x14ac:dyDescent="0.25">
      <c r="A379" t="s">
        <v>1670</v>
      </c>
      <c r="B379" t="s">
        <v>1671</v>
      </c>
      <c r="C379" t="s">
        <v>505</v>
      </c>
      <c r="D379" t="s">
        <v>635</v>
      </c>
      <c r="E379" t="s">
        <v>523</v>
      </c>
      <c r="F379" t="s">
        <v>10927</v>
      </c>
      <c r="G379" t="s">
        <v>1672</v>
      </c>
    </row>
    <row r="380" spans="1:7" x14ac:dyDescent="0.25">
      <c r="A380" t="s">
        <v>1673</v>
      </c>
      <c r="B380" t="s">
        <v>1674</v>
      </c>
      <c r="C380" t="s">
        <v>516</v>
      </c>
      <c r="D380" t="s">
        <v>517</v>
      </c>
      <c r="E380" t="s">
        <v>501</v>
      </c>
      <c r="F380" t="s">
        <v>10928</v>
      </c>
      <c r="G380" t="s">
        <v>1675</v>
      </c>
    </row>
    <row r="381" spans="1:7" x14ac:dyDescent="0.25">
      <c r="A381" t="s">
        <v>1676</v>
      </c>
      <c r="B381" t="s">
        <v>1677</v>
      </c>
      <c r="C381" t="s">
        <v>531</v>
      </c>
      <c r="D381" t="s">
        <v>532</v>
      </c>
      <c r="E381" t="s">
        <v>507</v>
      </c>
      <c r="F381" t="s">
        <v>10929</v>
      </c>
      <c r="G381" t="s">
        <v>1678</v>
      </c>
    </row>
    <row r="382" spans="1:7" x14ac:dyDescent="0.25">
      <c r="A382" t="s">
        <v>1679</v>
      </c>
      <c r="B382" t="s">
        <v>1680</v>
      </c>
      <c r="C382" t="s">
        <v>521</v>
      </c>
      <c r="D382" t="s">
        <v>527</v>
      </c>
      <c r="E382" t="s">
        <v>523</v>
      </c>
      <c r="F382" t="s">
        <v>10930</v>
      </c>
      <c r="G382" t="s">
        <v>1681</v>
      </c>
    </row>
    <row r="383" spans="1:7" x14ac:dyDescent="0.25">
      <c r="A383" t="s">
        <v>1682</v>
      </c>
      <c r="B383" t="s">
        <v>1683</v>
      </c>
      <c r="C383" t="s">
        <v>541</v>
      </c>
      <c r="D383" t="s">
        <v>542</v>
      </c>
      <c r="E383" t="s">
        <v>598</v>
      </c>
      <c r="F383" t="s">
        <v>10931</v>
      </c>
      <c r="G383" t="s">
        <v>1684</v>
      </c>
    </row>
    <row r="384" spans="1:7" x14ac:dyDescent="0.25">
      <c r="A384" t="s">
        <v>1685</v>
      </c>
      <c r="B384" t="s">
        <v>1686</v>
      </c>
      <c r="C384" t="s">
        <v>521</v>
      </c>
      <c r="D384" t="s">
        <v>522</v>
      </c>
      <c r="E384" t="s">
        <v>507</v>
      </c>
      <c r="F384" t="s">
        <v>10932</v>
      </c>
      <c r="G384" t="s">
        <v>1687</v>
      </c>
    </row>
    <row r="385" spans="1:7" x14ac:dyDescent="0.25">
      <c r="A385" t="s">
        <v>1688</v>
      </c>
      <c r="B385" t="s">
        <v>1689</v>
      </c>
      <c r="C385" t="s">
        <v>499</v>
      </c>
      <c r="D385" t="s">
        <v>672</v>
      </c>
      <c r="E385" t="s">
        <v>598</v>
      </c>
      <c r="F385" t="s">
        <v>10933</v>
      </c>
      <c r="G385" t="s">
        <v>1690</v>
      </c>
    </row>
    <row r="386" spans="1:7" x14ac:dyDescent="0.25">
      <c r="A386" t="s">
        <v>1691</v>
      </c>
      <c r="B386" t="s">
        <v>1692</v>
      </c>
      <c r="C386" t="s">
        <v>521</v>
      </c>
      <c r="D386" t="s">
        <v>546</v>
      </c>
      <c r="E386" t="s">
        <v>523</v>
      </c>
      <c r="F386" t="s">
        <v>10934</v>
      </c>
      <c r="G386" t="s">
        <v>1693</v>
      </c>
    </row>
    <row r="387" spans="1:7" x14ac:dyDescent="0.25">
      <c r="A387" t="s">
        <v>1694</v>
      </c>
      <c r="B387" t="s">
        <v>1695</v>
      </c>
      <c r="C387" t="s">
        <v>531</v>
      </c>
      <c r="D387" t="s">
        <v>702</v>
      </c>
      <c r="E387" t="s">
        <v>598</v>
      </c>
      <c r="F387" t="s">
        <v>10935</v>
      </c>
      <c r="G387" t="s">
        <v>1696</v>
      </c>
    </row>
    <row r="388" spans="1:7" x14ac:dyDescent="0.25">
      <c r="A388" t="s">
        <v>1697</v>
      </c>
      <c r="B388" t="s">
        <v>1698</v>
      </c>
      <c r="C388" t="s">
        <v>505</v>
      </c>
      <c r="D388" t="s">
        <v>506</v>
      </c>
      <c r="E388" t="s">
        <v>507</v>
      </c>
      <c r="F388" t="s">
        <v>10936</v>
      </c>
      <c r="G388" t="s">
        <v>1699</v>
      </c>
    </row>
    <row r="389" spans="1:7" x14ac:dyDescent="0.25">
      <c r="A389" t="s">
        <v>1700</v>
      </c>
      <c r="B389" t="s">
        <v>1701</v>
      </c>
      <c r="C389" t="s">
        <v>541</v>
      </c>
      <c r="D389" t="s">
        <v>606</v>
      </c>
      <c r="E389" t="s">
        <v>501</v>
      </c>
      <c r="F389" t="s">
        <v>10937</v>
      </c>
      <c r="G389" t="s">
        <v>1702</v>
      </c>
    </row>
    <row r="390" spans="1:7" x14ac:dyDescent="0.25">
      <c r="A390" t="s">
        <v>1703</v>
      </c>
      <c r="B390" t="s">
        <v>1704</v>
      </c>
      <c r="C390" t="s">
        <v>521</v>
      </c>
      <c r="D390" t="s">
        <v>522</v>
      </c>
      <c r="E390" t="s">
        <v>501</v>
      </c>
      <c r="F390" t="s">
        <v>10938</v>
      </c>
      <c r="G390" t="s">
        <v>1705</v>
      </c>
    </row>
    <row r="391" spans="1:7" x14ac:dyDescent="0.25">
      <c r="A391" t="s">
        <v>1706</v>
      </c>
      <c r="B391" t="s">
        <v>1707</v>
      </c>
      <c r="C391" t="s">
        <v>521</v>
      </c>
      <c r="D391" t="s">
        <v>527</v>
      </c>
      <c r="E391" t="s">
        <v>501</v>
      </c>
      <c r="F391" t="s">
        <v>10939</v>
      </c>
      <c r="G391" t="s">
        <v>1708</v>
      </c>
    </row>
    <row r="392" spans="1:7" x14ac:dyDescent="0.25">
      <c r="A392" t="s">
        <v>1709</v>
      </c>
      <c r="B392" t="s">
        <v>1710</v>
      </c>
      <c r="C392" t="s">
        <v>499</v>
      </c>
      <c r="D392" t="s">
        <v>672</v>
      </c>
      <c r="E392" t="s">
        <v>523</v>
      </c>
      <c r="F392" t="s">
        <v>10940</v>
      </c>
      <c r="G392" t="s">
        <v>1711</v>
      </c>
    </row>
    <row r="393" spans="1:7" x14ac:dyDescent="0.25">
      <c r="A393" t="s">
        <v>1712</v>
      </c>
      <c r="B393" t="s">
        <v>1713</v>
      </c>
      <c r="C393" t="s">
        <v>511</v>
      </c>
      <c r="D393" t="s">
        <v>536</v>
      </c>
      <c r="E393" t="s">
        <v>507</v>
      </c>
      <c r="F393" t="s">
        <v>10941</v>
      </c>
      <c r="G393" t="s">
        <v>1714</v>
      </c>
    </row>
    <row r="394" spans="1:7" x14ac:dyDescent="0.25">
      <c r="A394" t="s">
        <v>1715</v>
      </c>
      <c r="B394" t="s">
        <v>1716</v>
      </c>
      <c r="C394" t="s">
        <v>521</v>
      </c>
      <c r="D394" t="s">
        <v>527</v>
      </c>
      <c r="E394" t="s">
        <v>523</v>
      </c>
      <c r="F394" t="s">
        <v>10942</v>
      </c>
      <c r="G394" t="s">
        <v>1717</v>
      </c>
    </row>
    <row r="395" spans="1:7" x14ac:dyDescent="0.25">
      <c r="A395" t="s">
        <v>1718</v>
      </c>
      <c r="B395" t="s">
        <v>1719</v>
      </c>
      <c r="C395" t="s">
        <v>499</v>
      </c>
      <c r="D395" t="s">
        <v>500</v>
      </c>
      <c r="E395" t="s">
        <v>501</v>
      </c>
      <c r="F395" t="s">
        <v>10943</v>
      </c>
      <c r="G395" t="s">
        <v>1720</v>
      </c>
    </row>
    <row r="396" spans="1:7" x14ac:dyDescent="0.25">
      <c r="A396" t="s">
        <v>1721</v>
      </c>
      <c r="B396" t="s">
        <v>1722</v>
      </c>
      <c r="C396" t="s">
        <v>521</v>
      </c>
      <c r="D396" t="s">
        <v>527</v>
      </c>
      <c r="E396" t="s">
        <v>523</v>
      </c>
      <c r="F396" t="s">
        <v>10944</v>
      </c>
      <c r="G396" t="s">
        <v>1723</v>
      </c>
    </row>
    <row r="397" spans="1:7" x14ac:dyDescent="0.25">
      <c r="A397" t="s">
        <v>1724</v>
      </c>
      <c r="B397" t="s">
        <v>1725</v>
      </c>
      <c r="C397" t="s">
        <v>521</v>
      </c>
      <c r="D397" t="s">
        <v>522</v>
      </c>
      <c r="E397" t="s">
        <v>523</v>
      </c>
      <c r="F397" t="s">
        <v>10945</v>
      </c>
      <c r="G397" t="s">
        <v>1726</v>
      </c>
    </row>
    <row r="398" spans="1:7" x14ac:dyDescent="0.25">
      <c r="A398" t="s">
        <v>1727</v>
      </c>
      <c r="B398" t="s">
        <v>1728</v>
      </c>
      <c r="C398" t="s">
        <v>499</v>
      </c>
      <c r="D398" t="s">
        <v>695</v>
      </c>
      <c r="E398" t="s">
        <v>523</v>
      </c>
      <c r="F398" t="s">
        <v>10946</v>
      </c>
      <c r="G398" t="s">
        <v>1729</v>
      </c>
    </row>
    <row r="399" spans="1:7" x14ac:dyDescent="0.25">
      <c r="A399" t="s">
        <v>1730</v>
      </c>
      <c r="B399" t="s">
        <v>1731</v>
      </c>
      <c r="C399" t="s">
        <v>516</v>
      </c>
      <c r="D399" t="s">
        <v>727</v>
      </c>
      <c r="E399" t="s">
        <v>501</v>
      </c>
      <c r="F399" t="s">
        <v>10947</v>
      </c>
      <c r="G399" t="s">
        <v>1732</v>
      </c>
    </row>
    <row r="400" spans="1:7" x14ac:dyDescent="0.25">
      <c r="A400" t="s">
        <v>1733</v>
      </c>
      <c r="B400" t="s">
        <v>1734</v>
      </c>
      <c r="C400" t="s">
        <v>521</v>
      </c>
      <c r="D400" t="s">
        <v>546</v>
      </c>
      <c r="E400" t="s">
        <v>537</v>
      </c>
      <c r="F400" t="s">
        <v>10948</v>
      </c>
      <c r="G400" t="s">
        <v>1735</v>
      </c>
    </row>
    <row r="401" spans="1:7" x14ac:dyDescent="0.25">
      <c r="A401" t="s">
        <v>1736</v>
      </c>
      <c r="B401" t="s">
        <v>1737</v>
      </c>
      <c r="C401" t="s">
        <v>663</v>
      </c>
      <c r="D401" t="s">
        <v>688</v>
      </c>
      <c r="E401" t="s">
        <v>598</v>
      </c>
      <c r="F401" t="s">
        <v>10949</v>
      </c>
      <c r="G401" t="s">
        <v>1738</v>
      </c>
    </row>
    <row r="402" spans="1:7" x14ac:dyDescent="0.25">
      <c r="A402" t="s">
        <v>1739</v>
      </c>
      <c r="B402" t="s">
        <v>1740</v>
      </c>
      <c r="C402" t="s">
        <v>521</v>
      </c>
      <c r="D402" t="s">
        <v>546</v>
      </c>
      <c r="E402" t="s">
        <v>523</v>
      </c>
      <c r="F402" t="s">
        <v>10950</v>
      </c>
      <c r="G402" t="s">
        <v>1741</v>
      </c>
    </row>
    <row r="403" spans="1:7" x14ac:dyDescent="0.25">
      <c r="A403" t="s">
        <v>1742</v>
      </c>
      <c r="B403" t="s">
        <v>1743</v>
      </c>
      <c r="C403" t="s">
        <v>521</v>
      </c>
      <c r="D403" t="s">
        <v>546</v>
      </c>
      <c r="E403" t="s">
        <v>523</v>
      </c>
      <c r="F403" t="s">
        <v>10951</v>
      </c>
      <c r="G403" t="s">
        <v>1744</v>
      </c>
    </row>
    <row r="404" spans="1:7" x14ac:dyDescent="0.25">
      <c r="A404" t="s">
        <v>1745</v>
      </c>
      <c r="B404" t="s">
        <v>1746</v>
      </c>
      <c r="C404" t="s">
        <v>499</v>
      </c>
      <c r="D404" t="s">
        <v>500</v>
      </c>
      <c r="E404" t="s">
        <v>507</v>
      </c>
      <c r="F404" t="s">
        <v>10952</v>
      </c>
      <c r="G404" t="s">
        <v>1747</v>
      </c>
    </row>
    <row r="405" spans="1:7" x14ac:dyDescent="0.25">
      <c r="A405" t="s">
        <v>1748</v>
      </c>
      <c r="B405" t="s">
        <v>1749</v>
      </c>
      <c r="C405" t="s">
        <v>531</v>
      </c>
      <c r="D405" t="s">
        <v>553</v>
      </c>
      <c r="E405" t="s">
        <v>523</v>
      </c>
      <c r="F405" t="s">
        <v>10953</v>
      </c>
      <c r="G405" t="s">
        <v>1750</v>
      </c>
    </row>
    <row r="406" spans="1:7" x14ac:dyDescent="0.25">
      <c r="A406" t="s">
        <v>1751</v>
      </c>
      <c r="B406" t="s">
        <v>1752</v>
      </c>
      <c r="C406" t="s">
        <v>663</v>
      </c>
      <c r="D406" t="s">
        <v>668</v>
      </c>
      <c r="E406" t="s">
        <v>523</v>
      </c>
      <c r="F406" t="s">
        <v>10954</v>
      </c>
      <c r="G406" t="s">
        <v>1753</v>
      </c>
    </row>
    <row r="407" spans="1:7" x14ac:dyDescent="0.25">
      <c r="A407" t="s">
        <v>1754</v>
      </c>
      <c r="B407" t="s">
        <v>1755</v>
      </c>
      <c r="C407" t="s">
        <v>516</v>
      </c>
      <c r="D407" t="s">
        <v>727</v>
      </c>
      <c r="E407" t="s">
        <v>598</v>
      </c>
      <c r="F407" t="s">
        <v>10955</v>
      </c>
      <c r="G407" t="s">
        <v>1756</v>
      </c>
    </row>
    <row r="408" spans="1:7" x14ac:dyDescent="0.25">
      <c r="A408" t="s">
        <v>1757</v>
      </c>
      <c r="B408" t="s">
        <v>1758</v>
      </c>
      <c r="C408" t="s">
        <v>505</v>
      </c>
      <c r="D408" t="s">
        <v>505</v>
      </c>
      <c r="E408" t="s">
        <v>523</v>
      </c>
      <c r="F408" t="s">
        <v>10956</v>
      </c>
      <c r="G408" t="s">
        <v>1759</v>
      </c>
    </row>
    <row r="409" spans="1:7" x14ac:dyDescent="0.25">
      <c r="A409" t="s">
        <v>1760</v>
      </c>
      <c r="B409" t="s">
        <v>1761</v>
      </c>
      <c r="C409" t="s">
        <v>499</v>
      </c>
      <c r="D409" t="s">
        <v>500</v>
      </c>
      <c r="E409" t="s">
        <v>507</v>
      </c>
      <c r="F409" t="s">
        <v>10957</v>
      </c>
      <c r="G409" t="s">
        <v>1762</v>
      </c>
    </row>
    <row r="410" spans="1:7" x14ac:dyDescent="0.25">
      <c r="A410" t="s">
        <v>1763</v>
      </c>
      <c r="B410" t="s">
        <v>1764</v>
      </c>
      <c r="C410" t="s">
        <v>505</v>
      </c>
      <c r="D410" t="s">
        <v>506</v>
      </c>
      <c r="E410" t="s">
        <v>598</v>
      </c>
      <c r="F410" t="s">
        <v>10958</v>
      </c>
      <c r="G410" t="s">
        <v>1765</v>
      </c>
    </row>
    <row r="411" spans="1:7" x14ac:dyDescent="0.25">
      <c r="A411" t="s">
        <v>1766</v>
      </c>
      <c r="B411" t="s">
        <v>1767</v>
      </c>
      <c r="C411" t="s">
        <v>521</v>
      </c>
      <c r="D411" t="s">
        <v>522</v>
      </c>
      <c r="E411" t="s">
        <v>523</v>
      </c>
      <c r="F411" t="s">
        <v>10959</v>
      </c>
      <c r="G411" t="s">
        <v>1768</v>
      </c>
    </row>
    <row r="412" spans="1:7" x14ac:dyDescent="0.25">
      <c r="A412" t="s">
        <v>1769</v>
      </c>
      <c r="B412" t="s">
        <v>1770</v>
      </c>
      <c r="C412" t="s">
        <v>541</v>
      </c>
      <c r="D412" t="s">
        <v>606</v>
      </c>
      <c r="E412" t="s">
        <v>523</v>
      </c>
      <c r="F412" t="s">
        <v>10960</v>
      </c>
      <c r="G412" t="s">
        <v>1771</v>
      </c>
    </row>
    <row r="413" spans="1:7" x14ac:dyDescent="0.25">
      <c r="A413" t="s">
        <v>1772</v>
      </c>
      <c r="B413" t="s">
        <v>1773</v>
      </c>
      <c r="C413" t="s">
        <v>516</v>
      </c>
      <c r="D413" t="s">
        <v>594</v>
      </c>
      <c r="E413" t="s">
        <v>523</v>
      </c>
      <c r="F413" t="s">
        <v>10961</v>
      </c>
      <c r="G413" t="s">
        <v>1774</v>
      </c>
    </row>
    <row r="414" spans="1:7" x14ac:dyDescent="0.25">
      <c r="A414" t="s">
        <v>1775</v>
      </c>
      <c r="B414" t="s">
        <v>1776</v>
      </c>
      <c r="C414" t="s">
        <v>521</v>
      </c>
      <c r="D414" t="s">
        <v>522</v>
      </c>
      <c r="E414" t="s">
        <v>523</v>
      </c>
      <c r="F414" t="s">
        <v>10962</v>
      </c>
      <c r="G414" t="s">
        <v>1777</v>
      </c>
    </row>
    <row r="415" spans="1:7" x14ac:dyDescent="0.25">
      <c r="A415" t="s">
        <v>1778</v>
      </c>
      <c r="B415" t="s">
        <v>1779</v>
      </c>
      <c r="C415" t="s">
        <v>541</v>
      </c>
      <c r="D415" t="s">
        <v>580</v>
      </c>
      <c r="E415" t="s">
        <v>501</v>
      </c>
      <c r="F415" t="s">
        <v>10963</v>
      </c>
      <c r="G415" t="s">
        <v>1780</v>
      </c>
    </row>
    <row r="416" spans="1:7" x14ac:dyDescent="0.25">
      <c r="A416" t="s">
        <v>1781</v>
      </c>
      <c r="B416" t="s">
        <v>1782</v>
      </c>
      <c r="C416" t="s">
        <v>511</v>
      </c>
      <c r="D416" t="s">
        <v>744</v>
      </c>
      <c r="E416" t="s">
        <v>523</v>
      </c>
      <c r="F416" t="s">
        <v>10964</v>
      </c>
      <c r="G416" t="s">
        <v>1783</v>
      </c>
    </row>
    <row r="417" spans="1:7" x14ac:dyDescent="0.25">
      <c r="A417" t="s">
        <v>1784</v>
      </c>
      <c r="B417" t="s">
        <v>1785</v>
      </c>
      <c r="C417" t="s">
        <v>499</v>
      </c>
      <c r="D417" t="s">
        <v>500</v>
      </c>
      <c r="E417" t="s">
        <v>523</v>
      </c>
      <c r="F417" t="s">
        <v>10965</v>
      </c>
      <c r="G417" t="s">
        <v>1786</v>
      </c>
    </row>
    <row r="418" spans="1:7" x14ac:dyDescent="0.25">
      <c r="A418" t="s">
        <v>1787</v>
      </c>
      <c r="B418" t="s">
        <v>1788</v>
      </c>
      <c r="C418" t="s">
        <v>521</v>
      </c>
      <c r="D418" t="s">
        <v>522</v>
      </c>
      <c r="E418" t="s">
        <v>523</v>
      </c>
      <c r="F418" t="s">
        <v>10966</v>
      </c>
      <c r="G418" t="s">
        <v>1789</v>
      </c>
    </row>
    <row r="419" spans="1:7" x14ac:dyDescent="0.25">
      <c r="A419" t="s">
        <v>1790</v>
      </c>
      <c r="B419" t="s">
        <v>1791</v>
      </c>
      <c r="C419" t="s">
        <v>516</v>
      </c>
      <c r="D419" t="s">
        <v>594</v>
      </c>
      <c r="E419" t="s">
        <v>523</v>
      </c>
      <c r="F419" t="s">
        <v>10967</v>
      </c>
      <c r="G419" t="s">
        <v>1792</v>
      </c>
    </row>
    <row r="420" spans="1:7" x14ac:dyDescent="0.25">
      <c r="A420" t="s">
        <v>1793</v>
      </c>
      <c r="B420" t="s">
        <v>1794</v>
      </c>
      <c r="C420" t="s">
        <v>516</v>
      </c>
      <c r="D420" t="s">
        <v>517</v>
      </c>
      <c r="E420" t="s">
        <v>523</v>
      </c>
      <c r="F420" t="s">
        <v>10968</v>
      </c>
      <c r="G420" t="s">
        <v>1795</v>
      </c>
    </row>
    <row r="421" spans="1:7" x14ac:dyDescent="0.25">
      <c r="A421" t="s">
        <v>1796</v>
      </c>
      <c r="B421" t="s">
        <v>1797</v>
      </c>
      <c r="C421" t="s">
        <v>511</v>
      </c>
      <c r="D421" t="s">
        <v>512</v>
      </c>
      <c r="E421" t="s">
        <v>523</v>
      </c>
      <c r="F421" t="s">
        <v>10969</v>
      </c>
      <c r="G421" t="s">
        <v>1798</v>
      </c>
    </row>
    <row r="422" spans="1:7" x14ac:dyDescent="0.25">
      <c r="A422" t="s">
        <v>1799</v>
      </c>
      <c r="B422" t="s">
        <v>1800</v>
      </c>
      <c r="C422" t="s">
        <v>521</v>
      </c>
      <c r="D422" t="s">
        <v>522</v>
      </c>
      <c r="E422" t="s">
        <v>507</v>
      </c>
      <c r="F422" t="s">
        <v>10970</v>
      </c>
      <c r="G422" t="s">
        <v>1801</v>
      </c>
    </row>
    <row r="423" spans="1:7" x14ac:dyDescent="0.25">
      <c r="A423" t="s">
        <v>1802</v>
      </c>
      <c r="B423" t="s">
        <v>1803</v>
      </c>
      <c r="C423" t="s">
        <v>541</v>
      </c>
      <c r="D423" t="s">
        <v>606</v>
      </c>
      <c r="E423" t="s">
        <v>523</v>
      </c>
      <c r="F423" t="s">
        <v>10971</v>
      </c>
      <c r="G423" t="s">
        <v>1804</v>
      </c>
    </row>
    <row r="424" spans="1:7" x14ac:dyDescent="0.25">
      <c r="A424" t="s">
        <v>1805</v>
      </c>
      <c r="B424" t="s">
        <v>1806</v>
      </c>
      <c r="C424" t="s">
        <v>521</v>
      </c>
      <c r="D424" t="s">
        <v>546</v>
      </c>
      <c r="E424" t="s">
        <v>523</v>
      </c>
      <c r="F424" t="s">
        <v>10972</v>
      </c>
      <c r="G424" t="s">
        <v>1807</v>
      </c>
    </row>
    <row r="425" spans="1:7" x14ac:dyDescent="0.25">
      <c r="A425" t="s">
        <v>1808</v>
      </c>
      <c r="B425" t="s">
        <v>1809</v>
      </c>
      <c r="C425" t="s">
        <v>521</v>
      </c>
      <c r="D425" t="s">
        <v>527</v>
      </c>
      <c r="E425" t="s">
        <v>523</v>
      </c>
      <c r="F425" t="s">
        <v>10973</v>
      </c>
      <c r="G425" t="s">
        <v>1810</v>
      </c>
    </row>
    <row r="426" spans="1:7" x14ac:dyDescent="0.25">
      <c r="A426" t="s">
        <v>1811</v>
      </c>
      <c r="B426" t="s">
        <v>1812</v>
      </c>
      <c r="C426" t="s">
        <v>521</v>
      </c>
      <c r="D426" t="s">
        <v>546</v>
      </c>
      <c r="E426" t="s">
        <v>523</v>
      </c>
      <c r="F426" t="s">
        <v>10974</v>
      </c>
      <c r="G426" t="s">
        <v>1813</v>
      </c>
    </row>
    <row r="427" spans="1:7" x14ac:dyDescent="0.25">
      <c r="A427" t="s">
        <v>1814</v>
      </c>
      <c r="B427" t="s">
        <v>1815</v>
      </c>
      <c r="C427" t="s">
        <v>521</v>
      </c>
      <c r="D427" t="s">
        <v>527</v>
      </c>
      <c r="E427" t="s">
        <v>523</v>
      </c>
      <c r="F427" t="s">
        <v>10975</v>
      </c>
      <c r="G427" t="s">
        <v>1816</v>
      </c>
    </row>
    <row r="428" spans="1:7" x14ac:dyDescent="0.25">
      <c r="A428" t="s">
        <v>1817</v>
      </c>
      <c r="B428" t="s">
        <v>1818</v>
      </c>
      <c r="C428" t="s">
        <v>499</v>
      </c>
      <c r="D428" t="s">
        <v>695</v>
      </c>
      <c r="E428" t="s">
        <v>523</v>
      </c>
      <c r="F428" t="s">
        <v>10976</v>
      </c>
      <c r="G428" t="s">
        <v>1819</v>
      </c>
    </row>
    <row r="429" spans="1:7" x14ac:dyDescent="0.25">
      <c r="A429" t="s">
        <v>1820</v>
      </c>
      <c r="B429" t="s">
        <v>1821</v>
      </c>
      <c r="C429" t="s">
        <v>516</v>
      </c>
      <c r="D429" t="s">
        <v>594</v>
      </c>
      <c r="E429" t="s">
        <v>523</v>
      </c>
      <c r="F429" t="s">
        <v>10977</v>
      </c>
      <c r="G429" t="s">
        <v>1822</v>
      </c>
    </row>
    <row r="430" spans="1:7" x14ac:dyDescent="0.25">
      <c r="A430" t="s">
        <v>1823</v>
      </c>
      <c r="B430" t="s">
        <v>1824</v>
      </c>
      <c r="C430" t="s">
        <v>663</v>
      </c>
      <c r="D430" t="s">
        <v>664</v>
      </c>
      <c r="E430" t="s">
        <v>598</v>
      </c>
      <c r="F430" t="s">
        <v>10978</v>
      </c>
      <c r="G430" t="s">
        <v>1825</v>
      </c>
    </row>
    <row r="431" spans="1:7" x14ac:dyDescent="0.25">
      <c r="A431" t="s">
        <v>1826</v>
      </c>
      <c r="B431" t="s">
        <v>1827</v>
      </c>
      <c r="C431" t="s">
        <v>511</v>
      </c>
      <c r="D431" t="s">
        <v>512</v>
      </c>
      <c r="E431" t="s">
        <v>523</v>
      </c>
      <c r="F431" t="s">
        <v>10979</v>
      </c>
      <c r="G431" t="s">
        <v>1828</v>
      </c>
    </row>
    <row r="432" spans="1:7" x14ac:dyDescent="0.25">
      <c r="A432" t="s">
        <v>1829</v>
      </c>
      <c r="B432" t="s">
        <v>1830</v>
      </c>
      <c r="C432" t="s">
        <v>521</v>
      </c>
      <c r="D432" t="s">
        <v>546</v>
      </c>
      <c r="E432" t="s">
        <v>523</v>
      </c>
      <c r="F432" t="s">
        <v>10980</v>
      </c>
      <c r="G432" t="s">
        <v>1831</v>
      </c>
    </row>
    <row r="433" spans="1:7" x14ac:dyDescent="0.25">
      <c r="A433" t="s">
        <v>1832</v>
      </c>
      <c r="B433" t="s">
        <v>1833</v>
      </c>
      <c r="C433" t="s">
        <v>511</v>
      </c>
      <c r="D433" t="s">
        <v>536</v>
      </c>
      <c r="E433" t="s">
        <v>523</v>
      </c>
      <c r="F433" t="s">
        <v>10981</v>
      </c>
      <c r="G433" t="s">
        <v>1834</v>
      </c>
    </row>
    <row r="434" spans="1:7" x14ac:dyDescent="0.25">
      <c r="A434" t="s">
        <v>1835</v>
      </c>
      <c r="B434" t="s">
        <v>1836</v>
      </c>
      <c r="C434" t="s">
        <v>521</v>
      </c>
      <c r="D434" t="s">
        <v>527</v>
      </c>
      <c r="E434" t="s">
        <v>523</v>
      </c>
      <c r="F434" t="s">
        <v>10982</v>
      </c>
      <c r="G434" t="s">
        <v>1837</v>
      </c>
    </row>
    <row r="435" spans="1:7" x14ac:dyDescent="0.25">
      <c r="A435" t="s">
        <v>1838</v>
      </c>
      <c r="B435" t="s">
        <v>1839</v>
      </c>
      <c r="C435" t="s">
        <v>541</v>
      </c>
      <c r="D435" t="s">
        <v>563</v>
      </c>
      <c r="E435" t="s">
        <v>523</v>
      </c>
      <c r="F435" t="s">
        <v>10983</v>
      </c>
      <c r="G435" t="s">
        <v>1840</v>
      </c>
    </row>
    <row r="436" spans="1:7" x14ac:dyDescent="0.25">
      <c r="A436" t="s">
        <v>1841</v>
      </c>
      <c r="B436" t="s">
        <v>1842</v>
      </c>
      <c r="C436" t="s">
        <v>531</v>
      </c>
      <c r="D436" t="s">
        <v>553</v>
      </c>
      <c r="E436" t="s">
        <v>523</v>
      </c>
      <c r="F436" t="s">
        <v>10984</v>
      </c>
      <c r="G436" t="s">
        <v>1843</v>
      </c>
    </row>
    <row r="437" spans="1:7" x14ac:dyDescent="0.25">
      <c r="A437" t="s">
        <v>1844</v>
      </c>
      <c r="B437" t="s">
        <v>1845</v>
      </c>
      <c r="C437" t="s">
        <v>511</v>
      </c>
      <c r="D437" t="s">
        <v>744</v>
      </c>
      <c r="E437" t="s">
        <v>523</v>
      </c>
      <c r="F437" t="s">
        <v>10985</v>
      </c>
      <c r="G437" t="s">
        <v>1846</v>
      </c>
    </row>
    <row r="438" spans="1:7" x14ac:dyDescent="0.25">
      <c r="A438" t="s">
        <v>1847</v>
      </c>
      <c r="B438" t="s">
        <v>1848</v>
      </c>
      <c r="C438" t="s">
        <v>511</v>
      </c>
      <c r="D438" t="s">
        <v>602</v>
      </c>
      <c r="E438" t="s">
        <v>523</v>
      </c>
      <c r="F438" t="s">
        <v>10986</v>
      </c>
      <c r="G438" t="s">
        <v>1849</v>
      </c>
    </row>
    <row r="439" spans="1:7" x14ac:dyDescent="0.25">
      <c r="A439" t="s">
        <v>1850</v>
      </c>
      <c r="B439" t="s">
        <v>1851</v>
      </c>
      <c r="C439" t="s">
        <v>499</v>
      </c>
      <c r="D439" t="s">
        <v>590</v>
      </c>
      <c r="E439" t="s">
        <v>523</v>
      </c>
      <c r="F439" t="s">
        <v>10987</v>
      </c>
      <c r="G439" t="s">
        <v>1852</v>
      </c>
    </row>
    <row r="440" spans="1:7" x14ac:dyDescent="0.25">
      <c r="A440" t="s">
        <v>1853</v>
      </c>
      <c r="B440" t="s">
        <v>1854</v>
      </c>
      <c r="C440" t="s">
        <v>499</v>
      </c>
      <c r="D440" t="s">
        <v>590</v>
      </c>
      <c r="E440" t="s">
        <v>507</v>
      </c>
      <c r="F440" t="s">
        <v>10988</v>
      </c>
      <c r="G440" t="s">
        <v>1855</v>
      </c>
    </row>
    <row r="441" spans="1:7" x14ac:dyDescent="0.25">
      <c r="A441" t="s">
        <v>1856</v>
      </c>
      <c r="B441" t="s">
        <v>1857</v>
      </c>
      <c r="C441" t="s">
        <v>516</v>
      </c>
      <c r="D441" t="s">
        <v>727</v>
      </c>
      <c r="E441" t="s">
        <v>598</v>
      </c>
      <c r="F441" t="s">
        <v>10989</v>
      </c>
      <c r="G441" t="s">
        <v>1858</v>
      </c>
    </row>
    <row r="442" spans="1:7" x14ac:dyDescent="0.25">
      <c r="A442" t="s">
        <v>1859</v>
      </c>
      <c r="B442" t="s">
        <v>1860</v>
      </c>
      <c r="C442" t="s">
        <v>521</v>
      </c>
      <c r="D442" t="s">
        <v>522</v>
      </c>
      <c r="E442" t="s">
        <v>507</v>
      </c>
      <c r="F442" t="s">
        <v>10990</v>
      </c>
      <c r="G442" t="s">
        <v>1861</v>
      </c>
    </row>
    <row r="443" spans="1:7" x14ac:dyDescent="0.25">
      <c r="A443" t="s">
        <v>1862</v>
      </c>
      <c r="B443" t="s">
        <v>1863</v>
      </c>
      <c r="C443" t="s">
        <v>516</v>
      </c>
      <c r="D443" t="s">
        <v>727</v>
      </c>
      <c r="E443" t="s">
        <v>523</v>
      </c>
      <c r="F443" t="s">
        <v>10991</v>
      </c>
      <c r="G443" t="s">
        <v>1864</v>
      </c>
    </row>
    <row r="444" spans="1:7" x14ac:dyDescent="0.25">
      <c r="A444" t="s">
        <v>1865</v>
      </c>
      <c r="B444" t="s">
        <v>1866</v>
      </c>
      <c r="C444" t="s">
        <v>499</v>
      </c>
      <c r="D444" t="s">
        <v>695</v>
      </c>
      <c r="E444" t="s">
        <v>501</v>
      </c>
      <c r="F444" t="s">
        <v>10992</v>
      </c>
      <c r="G444" t="s">
        <v>1867</v>
      </c>
    </row>
    <row r="445" spans="1:7" x14ac:dyDescent="0.25">
      <c r="A445" t="s">
        <v>1868</v>
      </c>
      <c r="B445" t="s">
        <v>1869</v>
      </c>
      <c r="C445" t="s">
        <v>499</v>
      </c>
      <c r="D445" t="s">
        <v>590</v>
      </c>
      <c r="E445" t="s">
        <v>507</v>
      </c>
      <c r="F445" t="s">
        <v>10993</v>
      </c>
      <c r="G445" t="s">
        <v>1870</v>
      </c>
    </row>
    <row r="446" spans="1:7" x14ac:dyDescent="0.25">
      <c r="A446" t="s">
        <v>1871</v>
      </c>
      <c r="B446" t="s">
        <v>1872</v>
      </c>
      <c r="C446" t="s">
        <v>663</v>
      </c>
      <c r="D446" t="s">
        <v>664</v>
      </c>
      <c r="E446" t="s">
        <v>523</v>
      </c>
      <c r="F446" t="s">
        <v>10994</v>
      </c>
      <c r="G446" t="s">
        <v>1873</v>
      </c>
    </row>
    <row r="447" spans="1:7" x14ac:dyDescent="0.25">
      <c r="A447" t="s">
        <v>1874</v>
      </c>
      <c r="B447" t="s">
        <v>1875</v>
      </c>
      <c r="C447" t="s">
        <v>521</v>
      </c>
      <c r="D447" t="s">
        <v>546</v>
      </c>
      <c r="E447" t="s">
        <v>523</v>
      </c>
      <c r="F447" t="s">
        <v>10995</v>
      </c>
      <c r="G447" t="s">
        <v>1876</v>
      </c>
    </row>
    <row r="448" spans="1:7" x14ac:dyDescent="0.25">
      <c r="A448" t="s">
        <v>1877</v>
      </c>
      <c r="B448" t="s">
        <v>1878</v>
      </c>
      <c r="C448" t="s">
        <v>499</v>
      </c>
      <c r="D448" t="s">
        <v>590</v>
      </c>
      <c r="E448" t="s">
        <v>507</v>
      </c>
      <c r="F448" t="s">
        <v>10996</v>
      </c>
      <c r="G448" t="s">
        <v>1879</v>
      </c>
    </row>
    <row r="449" spans="1:7" x14ac:dyDescent="0.25">
      <c r="A449" t="s">
        <v>1880</v>
      </c>
      <c r="B449" t="s">
        <v>1881</v>
      </c>
      <c r="C449" t="s">
        <v>521</v>
      </c>
      <c r="D449" t="s">
        <v>527</v>
      </c>
      <c r="E449" t="s">
        <v>523</v>
      </c>
      <c r="F449" t="s">
        <v>10997</v>
      </c>
      <c r="G449" t="s">
        <v>1882</v>
      </c>
    </row>
    <row r="450" spans="1:7" x14ac:dyDescent="0.25">
      <c r="A450" t="s">
        <v>1883</v>
      </c>
      <c r="B450" t="s">
        <v>1884</v>
      </c>
      <c r="C450" t="s">
        <v>521</v>
      </c>
      <c r="D450" t="s">
        <v>527</v>
      </c>
      <c r="E450" t="s">
        <v>507</v>
      </c>
      <c r="F450" t="s">
        <v>10998</v>
      </c>
      <c r="G450" t="s">
        <v>1885</v>
      </c>
    </row>
    <row r="451" spans="1:7" x14ac:dyDescent="0.25">
      <c r="A451" t="s">
        <v>1886</v>
      </c>
      <c r="B451" t="s">
        <v>1887</v>
      </c>
      <c r="C451" t="s">
        <v>521</v>
      </c>
      <c r="D451" t="s">
        <v>546</v>
      </c>
      <c r="E451" t="s">
        <v>507</v>
      </c>
      <c r="F451" t="s">
        <v>10999</v>
      </c>
      <c r="G451" t="s">
        <v>1888</v>
      </c>
    </row>
    <row r="452" spans="1:7" x14ac:dyDescent="0.25">
      <c r="A452" t="s">
        <v>1889</v>
      </c>
      <c r="B452" t="s">
        <v>1890</v>
      </c>
      <c r="C452" t="s">
        <v>521</v>
      </c>
      <c r="D452" t="s">
        <v>546</v>
      </c>
      <c r="E452" t="s">
        <v>507</v>
      </c>
      <c r="F452" t="s">
        <v>11000</v>
      </c>
      <c r="G452" t="s">
        <v>1891</v>
      </c>
    </row>
    <row r="453" spans="1:7" x14ac:dyDescent="0.25">
      <c r="A453" t="s">
        <v>1892</v>
      </c>
      <c r="B453" t="s">
        <v>1893</v>
      </c>
      <c r="C453" t="s">
        <v>511</v>
      </c>
      <c r="D453" t="s">
        <v>602</v>
      </c>
      <c r="E453" t="s">
        <v>523</v>
      </c>
      <c r="F453" t="s">
        <v>11001</v>
      </c>
      <c r="G453" t="s">
        <v>1894</v>
      </c>
    </row>
    <row r="454" spans="1:7" x14ac:dyDescent="0.25">
      <c r="A454" t="s">
        <v>1895</v>
      </c>
      <c r="B454" t="s">
        <v>1896</v>
      </c>
      <c r="C454" t="s">
        <v>499</v>
      </c>
      <c r="D454" t="s">
        <v>672</v>
      </c>
      <c r="E454" t="s">
        <v>523</v>
      </c>
      <c r="F454" t="s">
        <v>11002</v>
      </c>
      <c r="G454" t="s">
        <v>1897</v>
      </c>
    </row>
    <row r="455" spans="1:7" x14ac:dyDescent="0.25">
      <c r="A455" t="s">
        <v>1898</v>
      </c>
      <c r="B455" t="s">
        <v>1899</v>
      </c>
      <c r="C455" t="s">
        <v>521</v>
      </c>
      <c r="D455" t="s">
        <v>527</v>
      </c>
      <c r="E455" t="s">
        <v>507</v>
      </c>
      <c r="F455" t="s">
        <v>11003</v>
      </c>
      <c r="G455" t="s">
        <v>1900</v>
      </c>
    </row>
    <row r="456" spans="1:7" x14ac:dyDescent="0.25">
      <c r="A456" t="s">
        <v>1901</v>
      </c>
      <c r="B456" t="s">
        <v>1902</v>
      </c>
      <c r="C456" t="s">
        <v>499</v>
      </c>
      <c r="D456" t="s">
        <v>695</v>
      </c>
      <c r="E456" t="s">
        <v>523</v>
      </c>
      <c r="F456" t="s">
        <v>11004</v>
      </c>
      <c r="G456" t="s">
        <v>1903</v>
      </c>
    </row>
    <row r="457" spans="1:7" x14ac:dyDescent="0.25">
      <c r="A457" t="s">
        <v>1904</v>
      </c>
      <c r="B457" t="s">
        <v>1905</v>
      </c>
      <c r="C457" t="s">
        <v>531</v>
      </c>
      <c r="D457" t="s">
        <v>532</v>
      </c>
      <c r="E457" t="s">
        <v>523</v>
      </c>
      <c r="F457" t="s">
        <v>11005</v>
      </c>
      <c r="G457" t="s">
        <v>1906</v>
      </c>
    </row>
    <row r="458" spans="1:7" x14ac:dyDescent="0.25">
      <c r="A458" t="s">
        <v>1907</v>
      </c>
      <c r="B458" t="s">
        <v>1908</v>
      </c>
      <c r="C458" t="s">
        <v>531</v>
      </c>
      <c r="D458" t="s">
        <v>631</v>
      </c>
      <c r="E458" t="s">
        <v>501</v>
      </c>
      <c r="F458" t="s">
        <v>11006</v>
      </c>
      <c r="G458" t="s">
        <v>1909</v>
      </c>
    </row>
    <row r="459" spans="1:7" x14ac:dyDescent="0.25">
      <c r="A459" t="s">
        <v>1910</v>
      </c>
      <c r="B459" t="s">
        <v>1911</v>
      </c>
      <c r="C459" t="s">
        <v>499</v>
      </c>
      <c r="D459" t="s">
        <v>672</v>
      </c>
      <c r="E459" t="s">
        <v>523</v>
      </c>
      <c r="F459" t="s">
        <v>11007</v>
      </c>
      <c r="G459" t="s">
        <v>1912</v>
      </c>
    </row>
    <row r="460" spans="1:7" x14ac:dyDescent="0.25">
      <c r="A460" t="s">
        <v>1913</v>
      </c>
      <c r="B460" t="s">
        <v>1914</v>
      </c>
      <c r="C460" t="s">
        <v>663</v>
      </c>
      <c r="D460" t="s">
        <v>668</v>
      </c>
      <c r="E460" t="s">
        <v>523</v>
      </c>
      <c r="F460" t="s">
        <v>11008</v>
      </c>
      <c r="G460" t="s">
        <v>1915</v>
      </c>
    </row>
    <row r="461" spans="1:7" x14ac:dyDescent="0.25">
      <c r="A461" t="s">
        <v>1916</v>
      </c>
      <c r="B461" t="s">
        <v>1917</v>
      </c>
      <c r="C461" t="s">
        <v>663</v>
      </c>
      <c r="D461" t="s">
        <v>734</v>
      </c>
      <c r="E461" t="s">
        <v>523</v>
      </c>
      <c r="F461" t="s">
        <v>11009</v>
      </c>
      <c r="G461" t="s">
        <v>1918</v>
      </c>
    </row>
    <row r="462" spans="1:7" x14ac:dyDescent="0.25">
      <c r="A462" t="s">
        <v>1919</v>
      </c>
      <c r="B462" t="s">
        <v>1920</v>
      </c>
      <c r="C462" t="s">
        <v>521</v>
      </c>
      <c r="D462" t="s">
        <v>522</v>
      </c>
      <c r="E462" t="s">
        <v>523</v>
      </c>
      <c r="F462" t="s">
        <v>11010</v>
      </c>
      <c r="G462" t="s">
        <v>1921</v>
      </c>
    </row>
    <row r="463" spans="1:7" x14ac:dyDescent="0.25">
      <c r="A463" t="s">
        <v>1922</v>
      </c>
      <c r="B463" t="s">
        <v>1923</v>
      </c>
      <c r="C463" t="s">
        <v>521</v>
      </c>
      <c r="D463" t="s">
        <v>527</v>
      </c>
      <c r="E463" t="s">
        <v>507</v>
      </c>
      <c r="F463" t="s">
        <v>11011</v>
      </c>
      <c r="G463" t="s">
        <v>1924</v>
      </c>
    </row>
    <row r="464" spans="1:7" x14ac:dyDescent="0.25">
      <c r="A464" t="s">
        <v>1925</v>
      </c>
      <c r="B464" t="s">
        <v>1926</v>
      </c>
      <c r="C464" t="s">
        <v>511</v>
      </c>
      <c r="D464" t="s">
        <v>512</v>
      </c>
      <c r="E464" t="s">
        <v>523</v>
      </c>
      <c r="F464" t="s">
        <v>11012</v>
      </c>
      <c r="G464" t="s">
        <v>1927</v>
      </c>
    </row>
    <row r="465" spans="1:7" x14ac:dyDescent="0.25">
      <c r="A465" t="s">
        <v>1928</v>
      </c>
      <c r="B465" t="s">
        <v>1929</v>
      </c>
      <c r="C465" t="s">
        <v>521</v>
      </c>
      <c r="D465" t="s">
        <v>527</v>
      </c>
      <c r="E465" t="s">
        <v>523</v>
      </c>
      <c r="F465" t="s">
        <v>11013</v>
      </c>
      <c r="G465" t="s">
        <v>1930</v>
      </c>
    </row>
    <row r="466" spans="1:7" x14ac:dyDescent="0.25">
      <c r="A466" t="s">
        <v>1931</v>
      </c>
      <c r="B466" t="s">
        <v>1932</v>
      </c>
      <c r="C466" t="s">
        <v>521</v>
      </c>
      <c r="D466" t="s">
        <v>527</v>
      </c>
      <c r="E466" t="s">
        <v>537</v>
      </c>
      <c r="F466" t="s">
        <v>11014</v>
      </c>
      <c r="G466" t="s">
        <v>1933</v>
      </c>
    </row>
    <row r="467" spans="1:7" x14ac:dyDescent="0.25">
      <c r="A467" t="s">
        <v>1934</v>
      </c>
      <c r="B467" t="s">
        <v>1935</v>
      </c>
      <c r="C467" t="s">
        <v>516</v>
      </c>
      <c r="D467" t="s">
        <v>594</v>
      </c>
      <c r="E467" t="s">
        <v>523</v>
      </c>
      <c r="F467" t="s">
        <v>11015</v>
      </c>
      <c r="G467" t="s">
        <v>1936</v>
      </c>
    </row>
    <row r="468" spans="1:7" x14ac:dyDescent="0.25">
      <c r="A468" t="s">
        <v>1937</v>
      </c>
      <c r="B468" t="s">
        <v>1938</v>
      </c>
      <c r="C468" t="s">
        <v>521</v>
      </c>
      <c r="D468" t="s">
        <v>522</v>
      </c>
      <c r="E468" t="s">
        <v>523</v>
      </c>
      <c r="F468" t="s">
        <v>11016</v>
      </c>
      <c r="G468" t="s">
        <v>1939</v>
      </c>
    </row>
    <row r="469" spans="1:7" x14ac:dyDescent="0.25">
      <c r="A469" t="s">
        <v>1940</v>
      </c>
      <c r="B469" t="s">
        <v>1941</v>
      </c>
      <c r="C469" t="s">
        <v>499</v>
      </c>
      <c r="D469" t="s">
        <v>570</v>
      </c>
      <c r="E469" t="s">
        <v>507</v>
      </c>
      <c r="F469" t="s">
        <v>11017</v>
      </c>
      <c r="G469" t="s">
        <v>1942</v>
      </c>
    </row>
    <row r="470" spans="1:7" x14ac:dyDescent="0.25">
      <c r="A470" t="s">
        <v>1943</v>
      </c>
      <c r="B470" t="s">
        <v>1944</v>
      </c>
      <c r="C470" t="s">
        <v>499</v>
      </c>
      <c r="D470" t="s">
        <v>695</v>
      </c>
      <c r="E470" t="s">
        <v>523</v>
      </c>
      <c r="F470" t="s">
        <v>11018</v>
      </c>
      <c r="G470" t="s">
        <v>1945</v>
      </c>
    </row>
    <row r="471" spans="1:7" x14ac:dyDescent="0.25">
      <c r="A471" t="s">
        <v>1946</v>
      </c>
      <c r="B471" t="s">
        <v>1947</v>
      </c>
      <c r="C471" t="s">
        <v>663</v>
      </c>
      <c r="D471" t="s">
        <v>688</v>
      </c>
      <c r="E471" t="s">
        <v>501</v>
      </c>
      <c r="F471" t="s">
        <v>11019</v>
      </c>
      <c r="G471" t="s">
        <v>1948</v>
      </c>
    </row>
    <row r="472" spans="1:7" x14ac:dyDescent="0.25">
      <c r="A472" t="s">
        <v>1949</v>
      </c>
      <c r="B472" t="s">
        <v>1950</v>
      </c>
      <c r="C472" t="s">
        <v>521</v>
      </c>
      <c r="D472" t="s">
        <v>546</v>
      </c>
      <c r="E472" t="s">
        <v>523</v>
      </c>
      <c r="F472" t="s">
        <v>11020</v>
      </c>
      <c r="G472" t="s">
        <v>1951</v>
      </c>
    </row>
    <row r="473" spans="1:7" x14ac:dyDescent="0.25">
      <c r="A473" t="s">
        <v>1952</v>
      </c>
      <c r="B473" t="s">
        <v>1953</v>
      </c>
      <c r="C473" t="s">
        <v>511</v>
      </c>
      <c r="D473" t="s">
        <v>512</v>
      </c>
      <c r="E473" t="s">
        <v>523</v>
      </c>
      <c r="F473" t="s">
        <v>11021</v>
      </c>
      <c r="G473" t="s">
        <v>1954</v>
      </c>
    </row>
    <row r="474" spans="1:7" x14ac:dyDescent="0.25">
      <c r="A474" t="s">
        <v>1955</v>
      </c>
      <c r="B474" t="s">
        <v>1956</v>
      </c>
      <c r="C474" t="s">
        <v>499</v>
      </c>
      <c r="D474" t="s">
        <v>570</v>
      </c>
      <c r="E474" t="s">
        <v>523</v>
      </c>
      <c r="F474" t="s">
        <v>11022</v>
      </c>
      <c r="G474" t="s">
        <v>1957</v>
      </c>
    </row>
    <row r="475" spans="1:7" x14ac:dyDescent="0.25">
      <c r="A475" t="s">
        <v>1958</v>
      </c>
      <c r="B475" t="s">
        <v>1959</v>
      </c>
      <c r="C475" t="s">
        <v>516</v>
      </c>
      <c r="D475" t="s">
        <v>517</v>
      </c>
      <c r="E475" t="s">
        <v>523</v>
      </c>
      <c r="F475" t="s">
        <v>11023</v>
      </c>
      <c r="G475" t="s">
        <v>1960</v>
      </c>
    </row>
    <row r="476" spans="1:7" x14ac:dyDescent="0.25">
      <c r="A476" t="s">
        <v>1961</v>
      </c>
      <c r="B476" t="s">
        <v>1962</v>
      </c>
      <c r="C476" t="s">
        <v>521</v>
      </c>
      <c r="D476" t="s">
        <v>527</v>
      </c>
      <c r="E476" t="s">
        <v>598</v>
      </c>
      <c r="F476" t="s">
        <v>11024</v>
      </c>
      <c r="G476" t="s">
        <v>1963</v>
      </c>
    </row>
    <row r="477" spans="1:7" x14ac:dyDescent="0.25">
      <c r="A477" t="s">
        <v>1964</v>
      </c>
      <c r="B477" t="s">
        <v>1965</v>
      </c>
      <c r="C477" t="s">
        <v>516</v>
      </c>
      <c r="D477" t="s">
        <v>517</v>
      </c>
      <c r="E477" t="s">
        <v>523</v>
      </c>
      <c r="F477" t="s">
        <v>11025</v>
      </c>
      <c r="G477" t="s">
        <v>1966</v>
      </c>
    </row>
    <row r="478" spans="1:7" x14ac:dyDescent="0.25">
      <c r="A478" t="s">
        <v>1967</v>
      </c>
      <c r="B478" t="s">
        <v>1968</v>
      </c>
      <c r="C478" t="s">
        <v>521</v>
      </c>
      <c r="D478" t="s">
        <v>546</v>
      </c>
      <c r="E478" t="s">
        <v>523</v>
      </c>
      <c r="F478" t="s">
        <v>11026</v>
      </c>
      <c r="G478" t="s">
        <v>1969</v>
      </c>
    </row>
    <row r="479" spans="1:7" x14ac:dyDescent="0.25">
      <c r="A479" t="s">
        <v>1970</v>
      </c>
      <c r="B479" t="s">
        <v>1971</v>
      </c>
      <c r="C479" t="s">
        <v>516</v>
      </c>
      <c r="D479" t="s">
        <v>594</v>
      </c>
      <c r="E479" t="s">
        <v>507</v>
      </c>
      <c r="F479" t="s">
        <v>11027</v>
      </c>
      <c r="G479" t="s">
        <v>1972</v>
      </c>
    </row>
    <row r="480" spans="1:7" x14ac:dyDescent="0.25">
      <c r="A480" t="s">
        <v>1973</v>
      </c>
      <c r="B480" t="s">
        <v>1974</v>
      </c>
      <c r="C480" t="s">
        <v>521</v>
      </c>
      <c r="D480" t="s">
        <v>546</v>
      </c>
      <c r="E480" t="s">
        <v>507</v>
      </c>
      <c r="F480" t="s">
        <v>11028</v>
      </c>
      <c r="G480" t="s">
        <v>1975</v>
      </c>
    </row>
    <row r="481" spans="1:7" x14ac:dyDescent="0.25">
      <c r="A481" t="s">
        <v>1976</v>
      </c>
      <c r="B481" t="s">
        <v>1977</v>
      </c>
      <c r="C481" t="s">
        <v>505</v>
      </c>
      <c r="D481" t="s">
        <v>506</v>
      </c>
      <c r="E481" t="s">
        <v>523</v>
      </c>
      <c r="F481" t="s">
        <v>11029</v>
      </c>
      <c r="G481" t="s">
        <v>1978</v>
      </c>
    </row>
    <row r="482" spans="1:7" x14ac:dyDescent="0.25">
      <c r="A482" t="s">
        <v>1979</v>
      </c>
      <c r="B482" t="s">
        <v>1980</v>
      </c>
      <c r="C482" t="s">
        <v>663</v>
      </c>
      <c r="D482" t="s">
        <v>664</v>
      </c>
      <c r="E482" t="s">
        <v>537</v>
      </c>
      <c r="F482" t="s">
        <v>11030</v>
      </c>
      <c r="G482" t="s">
        <v>1981</v>
      </c>
    </row>
    <row r="483" spans="1:7" x14ac:dyDescent="0.25">
      <c r="A483" t="s">
        <v>1982</v>
      </c>
      <c r="B483" t="s">
        <v>1983</v>
      </c>
      <c r="C483" t="s">
        <v>663</v>
      </c>
      <c r="D483" t="s">
        <v>734</v>
      </c>
      <c r="E483" t="s">
        <v>598</v>
      </c>
      <c r="F483" t="s">
        <v>11031</v>
      </c>
      <c r="G483" t="s">
        <v>1984</v>
      </c>
    </row>
    <row r="484" spans="1:7" x14ac:dyDescent="0.25">
      <c r="A484" t="s">
        <v>1985</v>
      </c>
      <c r="B484" t="s">
        <v>1986</v>
      </c>
      <c r="C484" t="s">
        <v>516</v>
      </c>
      <c r="D484" t="s">
        <v>517</v>
      </c>
      <c r="E484" t="s">
        <v>523</v>
      </c>
      <c r="F484" t="s">
        <v>11032</v>
      </c>
      <c r="G484" t="s">
        <v>1987</v>
      </c>
    </row>
    <row r="485" spans="1:7" x14ac:dyDescent="0.25">
      <c r="A485" t="s">
        <v>1988</v>
      </c>
      <c r="B485" t="s">
        <v>1989</v>
      </c>
      <c r="C485" t="s">
        <v>541</v>
      </c>
      <c r="D485" t="s">
        <v>563</v>
      </c>
      <c r="E485" t="s">
        <v>523</v>
      </c>
      <c r="F485" t="s">
        <v>11033</v>
      </c>
      <c r="G485" t="s">
        <v>1990</v>
      </c>
    </row>
    <row r="486" spans="1:7" x14ac:dyDescent="0.25">
      <c r="A486" t="s">
        <v>1991</v>
      </c>
      <c r="B486" t="s">
        <v>1992</v>
      </c>
      <c r="C486" t="s">
        <v>499</v>
      </c>
      <c r="D486" t="s">
        <v>695</v>
      </c>
      <c r="E486" t="s">
        <v>507</v>
      </c>
      <c r="F486" t="s">
        <v>11034</v>
      </c>
      <c r="G486" t="s">
        <v>1993</v>
      </c>
    </row>
    <row r="487" spans="1:7" x14ac:dyDescent="0.25">
      <c r="A487" t="s">
        <v>1994</v>
      </c>
      <c r="B487" t="s">
        <v>1995</v>
      </c>
      <c r="C487" t="s">
        <v>499</v>
      </c>
      <c r="D487" t="s">
        <v>672</v>
      </c>
      <c r="E487" t="s">
        <v>523</v>
      </c>
      <c r="F487" t="s">
        <v>11035</v>
      </c>
      <c r="G487" t="s">
        <v>1996</v>
      </c>
    </row>
    <row r="488" spans="1:7" x14ac:dyDescent="0.25">
      <c r="A488" t="s">
        <v>1997</v>
      </c>
      <c r="B488" t="s">
        <v>1998</v>
      </c>
      <c r="C488" t="s">
        <v>511</v>
      </c>
      <c r="D488" t="s">
        <v>536</v>
      </c>
      <c r="E488" t="s">
        <v>523</v>
      </c>
      <c r="F488" t="s">
        <v>11036</v>
      </c>
      <c r="G488" t="s">
        <v>1999</v>
      </c>
    </row>
    <row r="489" spans="1:7" x14ac:dyDescent="0.25">
      <c r="A489" t="s">
        <v>2000</v>
      </c>
      <c r="B489" t="s">
        <v>2001</v>
      </c>
      <c r="C489" t="s">
        <v>541</v>
      </c>
      <c r="D489" t="s">
        <v>580</v>
      </c>
      <c r="E489" t="s">
        <v>507</v>
      </c>
      <c r="F489" t="s">
        <v>11037</v>
      </c>
      <c r="G489" t="s">
        <v>2002</v>
      </c>
    </row>
    <row r="490" spans="1:7" x14ac:dyDescent="0.25">
      <c r="A490" t="s">
        <v>2003</v>
      </c>
      <c r="B490" t="s">
        <v>2004</v>
      </c>
      <c r="C490" t="s">
        <v>499</v>
      </c>
      <c r="D490" t="s">
        <v>500</v>
      </c>
      <c r="E490" t="s">
        <v>598</v>
      </c>
      <c r="F490" t="s">
        <v>11038</v>
      </c>
      <c r="G490" t="s">
        <v>2005</v>
      </c>
    </row>
    <row r="491" spans="1:7" x14ac:dyDescent="0.25">
      <c r="A491" t="s">
        <v>2006</v>
      </c>
      <c r="B491" t="s">
        <v>2007</v>
      </c>
      <c r="C491" t="s">
        <v>663</v>
      </c>
      <c r="D491" t="s">
        <v>688</v>
      </c>
      <c r="E491" t="s">
        <v>523</v>
      </c>
      <c r="F491" t="s">
        <v>11039</v>
      </c>
      <c r="G491" t="s">
        <v>2008</v>
      </c>
    </row>
    <row r="492" spans="1:7" x14ac:dyDescent="0.25">
      <c r="A492" t="s">
        <v>2009</v>
      </c>
      <c r="B492" t="s">
        <v>2010</v>
      </c>
      <c r="C492" t="s">
        <v>541</v>
      </c>
      <c r="D492" t="s">
        <v>542</v>
      </c>
      <c r="E492" t="s">
        <v>523</v>
      </c>
      <c r="F492" t="s">
        <v>11040</v>
      </c>
      <c r="G492" t="s">
        <v>2011</v>
      </c>
    </row>
    <row r="493" spans="1:7" x14ac:dyDescent="0.25">
      <c r="A493" t="s">
        <v>2012</v>
      </c>
      <c r="B493" t="s">
        <v>2013</v>
      </c>
      <c r="C493" t="s">
        <v>505</v>
      </c>
      <c r="D493" t="s">
        <v>635</v>
      </c>
      <c r="E493" t="s">
        <v>523</v>
      </c>
      <c r="F493" t="s">
        <v>11041</v>
      </c>
      <c r="G493" t="s">
        <v>2014</v>
      </c>
    </row>
    <row r="494" spans="1:7" x14ac:dyDescent="0.25">
      <c r="A494" t="s">
        <v>2015</v>
      </c>
      <c r="B494" t="s">
        <v>2016</v>
      </c>
      <c r="C494" t="s">
        <v>511</v>
      </c>
      <c r="D494" t="s">
        <v>536</v>
      </c>
      <c r="E494" t="s">
        <v>523</v>
      </c>
      <c r="F494" t="s">
        <v>11042</v>
      </c>
      <c r="G494" t="s">
        <v>2017</v>
      </c>
    </row>
    <row r="495" spans="1:7" x14ac:dyDescent="0.25">
      <c r="A495" t="s">
        <v>2018</v>
      </c>
      <c r="B495" t="s">
        <v>2019</v>
      </c>
      <c r="C495" t="s">
        <v>531</v>
      </c>
      <c r="D495" t="s">
        <v>631</v>
      </c>
      <c r="E495" t="s">
        <v>523</v>
      </c>
      <c r="F495" t="s">
        <v>11043</v>
      </c>
      <c r="G495" t="s">
        <v>2020</v>
      </c>
    </row>
    <row r="496" spans="1:7" x14ac:dyDescent="0.25">
      <c r="A496" t="s">
        <v>2021</v>
      </c>
      <c r="B496" t="s">
        <v>2022</v>
      </c>
      <c r="C496" t="s">
        <v>499</v>
      </c>
      <c r="D496" t="s">
        <v>570</v>
      </c>
      <c r="E496" t="s">
        <v>507</v>
      </c>
      <c r="F496" t="s">
        <v>11044</v>
      </c>
      <c r="G496" t="s">
        <v>2023</v>
      </c>
    </row>
    <row r="497" spans="1:7" x14ac:dyDescent="0.25">
      <c r="A497" t="s">
        <v>2024</v>
      </c>
      <c r="B497" t="s">
        <v>2025</v>
      </c>
      <c r="C497" t="s">
        <v>663</v>
      </c>
      <c r="D497" t="s">
        <v>664</v>
      </c>
      <c r="E497" t="s">
        <v>507</v>
      </c>
      <c r="F497" t="s">
        <v>11045</v>
      </c>
      <c r="G497" t="s">
        <v>2026</v>
      </c>
    </row>
    <row r="498" spans="1:7" x14ac:dyDescent="0.25">
      <c r="A498" t="s">
        <v>2027</v>
      </c>
      <c r="B498" t="s">
        <v>2028</v>
      </c>
      <c r="C498" t="s">
        <v>499</v>
      </c>
      <c r="D498" t="s">
        <v>672</v>
      </c>
      <c r="E498" t="s">
        <v>507</v>
      </c>
      <c r="F498" t="s">
        <v>11046</v>
      </c>
      <c r="G498" t="s">
        <v>2029</v>
      </c>
    </row>
    <row r="499" spans="1:7" x14ac:dyDescent="0.25">
      <c r="A499" t="s">
        <v>2030</v>
      </c>
      <c r="B499" t="s">
        <v>2031</v>
      </c>
      <c r="C499" t="s">
        <v>516</v>
      </c>
      <c r="D499" t="s">
        <v>594</v>
      </c>
      <c r="E499" t="s">
        <v>523</v>
      </c>
      <c r="F499" t="s">
        <v>11047</v>
      </c>
      <c r="G499" t="s">
        <v>2032</v>
      </c>
    </row>
    <row r="500" spans="1:7" x14ac:dyDescent="0.25">
      <c r="A500" t="s">
        <v>2033</v>
      </c>
      <c r="B500" t="s">
        <v>2034</v>
      </c>
      <c r="C500" t="s">
        <v>521</v>
      </c>
      <c r="D500" t="s">
        <v>522</v>
      </c>
      <c r="E500" t="s">
        <v>501</v>
      </c>
      <c r="F500" t="s">
        <v>11048</v>
      </c>
      <c r="G500" t="s">
        <v>2035</v>
      </c>
    </row>
    <row r="501" spans="1:7" x14ac:dyDescent="0.25">
      <c r="A501" t="s">
        <v>2036</v>
      </c>
      <c r="B501" t="s">
        <v>2037</v>
      </c>
      <c r="C501" t="s">
        <v>531</v>
      </c>
      <c r="D501" t="s">
        <v>631</v>
      </c>
      <c r="E501" t="s">
        <v>523</v>
      </c>
      <c r="F501" t="s">
        <v>11049</v>
      </c>
      <c r="G501" t="s">
        <v>2038</v>
      </c>
    </row>
    <row r="502" spans="1:7" x14ac:dyDescent="0.25">
      <c r="A502" t="s">
        <v>2039</v>
      </c>
      <c r="B502" t="s">
        <v>2040</v>
      </c>
      <c r="C502" t="s">
        <v>521</v>
      </c>
      <c r="D502" t="s">
        <v>546</v>
      </c>
      <c r="E502" t="s">
        <v>523</v>
      </c>
      <c r="F502" t="s">
        <v>11050</v>
      </c>
      <c r="G502" t="s">
        <v>2041</v>
      </c>
    </row>
    <row r="503" spans="1:7" x14ac:dyDescent="0.25">
      <c r="A503" t="s">
        <v>2042</v>
      </c>
      <c r="B503" t="s">
        <v>2043</v>
      </c>
      <c r="C503" t="s">
        <v>516</v>
      </c>
      <c r="D503" t="s">
        <v>727</v>
      </c>
      <c r="E503" t="s">
        <v>523</v>
      </c>
      <c r="F503" t="s">
        <v>11051</v>
      </c>
      <c r="G503" t="s">
        <v>2044</v>
      </c>
    </row>
    <row r="504" spans="1:7" x14ac:dyDescent="0.25">
      <c r="A504" t="s">
        <v>2045</v>
      </c>
      <c r="B504" t="s">
        <v>2046</v>
      </c>
      <c r="C504" t="s">
        <v>541</v>
      </c>
      <c r="D504" t="s">
        <v>563</v>
      </c>
      <c r="E504" t="s">
        <v>598</v>
      </c>
      <c r="F504" t="s">
        <v>11052</v>
      </c>
      <c r="G504" t="s">
        <v>2047</v>
      </c>
    </row>
    <row r="505" spans="1:7" x14ac:dyDescent="0.25">
      <c r="A505" t="s">
        <v>2048</v>
      </c>
      <c r="B505" t="s">
        <v>2049</v>
      </c>
      <c r="C505" t="s">
        <v>511</v>
      </c>
      <c r="D505" t="s">
        <v>602</v>
      </c>
      <c r="E505" t="s">
        <v>523</v>
      </c>
      <c r="F505" t="s">
        <v>11053</v>
      </c>
      <c r="G505" t="s">
        <v>2050</v>
      </c>
    </row>
    <row r="506" spans="1:7" x14ac:dyDescent="0.25">
      <c r="A506" t="s">
        <v>2051</v>
      </c>
      <c r="B506" t="s">
        <v>2052</v>
      </c>
      <c r="C506" t="s">
        <v>521</v>
      </c>
      <c r="D506" t="s">
        <v>546</v>
      </c>
      <c r="E506" t="s">
        <v>507</v>
      </c>
      <c r="F506" t="s">
        <v>11054</v>
      </c>
      <c r="G506" t="s">
        <v>2053</v>
      </c>
    </row>
    <row r="507" spans="1:7" x14ac:dyDescent="0.25">
      <c r="A507" t="s">
        <v>2054</v>
      </c>
      <c r="B507" t="s">
        <v>2055</v>
      </c>
      <c r="C507" t="s">
        <v>531</v>
      </c>
      <c r="D507" t="s">
        <v>553</v>
      </c>
      <c r="E507" t="s">
        <v>523</v>
      </c>
      <c r="F507" t="s">
        <v>11055</v>
      </c>
      <c r="G507" t="s">
        <v>2056</v>
      </c>
    </row>
    <row r="508" spans="1:7" x14ac:dyDescent="0.25">
      <c r="A508" t="s">
        <v>2057</v>
      </c>
      <c r="B508" t="s">
        <v>2058</v>
      </c>
      <c r="C508" t="s">
        <v>663</v>
      </c>
      <c r="D508" t="s">
        <v>664</v>
      </c>
      <c r="E508" t="s">
        <v>523</v>
      </c>
      <c r="F508" t="s">
        <v>11056</v>
      </c>
      <c r="G508" t="s">
        <v>2059</v>
      </c>
    </row>
    <row r="509" spans="1:7" x14ac:dyDescent="0.25">
      <c r="A509" t="s">
        <v>2060</v>
      </c>
      <c r="B509" t="s">
        <v>2061</v>
      </c>
      <c r="C509" t="s">
        <v>521</v>
      </c>
      <c r="D509" t="s">
        <v>522</v>
      </c>
      <c r="E509" t="s">
        <v>507</v>
      </c>
      <c r="F509" t="s">
        <v>11057</v>
      </c>
      <c r="G509" t="s">
        <v>2062</v>
      </c>
    </row>
    <row r="510" spans="1:7" x14ac:dyDescent="0.25">
      <c r="A510" t="s">
        <v>2063</v>
      </c>
      <c r="B510" t="s">
        <v>2064</v>
      </c>
      <c r="C510" t="s">
        <v>516</v>
      </c>
      <c r="D510" t="s">
        <v>517</v>
      </c>
      <c r="E510" t="s">
        <v>501</v>
      </c>
      <c r="F510" t="s">
        <v>11058</v>
      </c>
      <c r="G510" t="s">
        <v>2065</v>
      </c>
    </row>
    <row r="511" spans="1:7" x14ac:dyDescent="0.25">
      <c r="A511" t="s">
        <v>2066</v>
      </c>
      <c r="B511" t="s">
        <v>2067</v>
      </c>
      <c r="C511" t="s">
        <v>516</v>
      </c>
      <c r="D511" t="s">
        <v>517</v>
      </c>
      <c r="E511" t="s">
        <v>523</v>
      </c>
      <c r="F511" t="s">
        <v>11059</v>
      </c>
      <c r="G511" t="s">
        <v>2068</v>
      </c>
    </row>
    <row r="512" spans="1:7" x14ac:dyDescent="0.25">
      <c r="A512" t="s">
        <v>2069</v>
      </c>
      <c r="B512" t="s">
        <v>2070</v>
      </c>
      <c r="C512" t="s">
        <v>511</v>
      </c>
      <c r="D512" t="s">
        <v>744</v>
      </c>
      <c r="E512" t="s">
        <v>523</v>
      </c>
      <c r="F512" t="s">
        <v>11060</v>
      </c>
      <c r="G512" t="s">
        <v>2071</v>
      </c>
    </row>
    <row r="513" spans="1:7" x14ac:dyDescent="0.25">
      <c r="A513" t="s">
        <v>2072</v>
      </c>
      <c r="B513" t="s">
        <v>2073</v>
      </c>
      <c r="C513" t="s">
        <v>521</v>
      </c>
      <c r="D513" t="s">
        <v>522</v>
      </c>
      <c r="E513" t="s">
        <v>598</v>
      </c>
      <c r="F513" t="s">
        <v>11061</v>
      </c>
      <c r="G513" t="s">
        <v>2074</v>
      </c>
    </row>
    <row r="514" spans="1:7" x14ac:dyDescent="0.25">
      <c r="A514" t="s">
        <v>2075</v>
      </c>
      <c r="B514" t="s">
        <v>2076</v>
      </c>
      <c r="C514" t="s">
        <v>663</v>
      </c>
      <c r="D514" t="s">
        <v>668</v>
      </c>
      <c r="E514" t="s">
        <v>523</v>
      </c>
      <c r="F514" t="s">
        <v>11062</v>
      </c>
      <c r="G514" t="s">
        <v>2077</v>
      </c>
    </row>
    <row r="515" spans="1:7" x14ac:dyDescent="0.25">
      <c r="A515" t="s">
        <v>2078</v>
      </c>
      <c r="B515" t="s">
        <v>2079</v>
      </c>
      <c r="C515" t="s">
        <v>541</v>
      </c>
      <c r="D515" t="s">
        <v>563</v>
      </c>
      <c r="E515" t="s">
        <v>501</v>
      </c>
      <c r="F515" t="s">
        <v>11063</v>
      </c>
      <c r="G515" t="s">
        <v>2080</v>
      </c>
    </row>
    <row r="516" spans="1:7" x14ac:dyDescent="0.25">
      <c r="A516" t="s">
        <v>2081</v>
      </c>
      <c r="B516" t="s">
        <v>2082</v>
      </c>
      <c r="C516" t="s">
        <v>521</v>
      </c>
      <c r="D516" t="s">
        <v>546</v>
      </c>
      <c r="E516" t="s">
        <v>598</v>
      </c>
      <c r="F516" t="s">
        <v>11064</v>
      </c>
      <c r="G516" t="s">
        <v>2083</v>
      </c>
    </row>
    <row r="517" spans="1:7" x14ac:dyDescent="0.25">
      <c r="A517" t="s">
        <v>2084</v>
      </c>
      <c r="B517" t="s">
        <v>2085</v>
      </c>
      <c r="C517" t="s">
        <v>521</v>
      </c>
      <c r="D517" t="s">
        <v>546</v>
      </c>
      <c r="E517" t="s">
        <v>523</v>
      </c>
      <c r="F517" t="s">
        <v>11065</v>
      </c>
      <c r="G517" t="s">
        <v>2086</v>
      </c>
    </row>
    <row r="518" spans="1:7" x14ac:dyDescent="0.25">
      <c r="A518" t="s">
        <v>2087</v>
      </c>
      <c r="B518" t="s">
        <v>2088</v>
      </c>
      <c r="C518" t="s">
        <v>511</v>
      </c>
      <c r="D518" t="s">
        <v>744</v>
      </c>
      <c r="E518" t="s">
        <v>598</v>
      </c>
      <c r="F518" t="s">
        <v>11066</v>
      </c>
      <c r="G518" t="s">
        <v>2089</v>
      </c>
    </row>
    <row r="519" spans="1:7" x14ac:dyDescent="0.25">
      <c r="A519" t="s">
        <v>2090</v>
      </c>
      <c r="B519" t="s">
        <v>2091</v>
      </c>
      <c r="C519" t="s">
        <v>516</v>
      </c>
      <c r="D519" t="s">
        <v>594</v>
      </c>
      <c r="E519" t="s">
        <v>507</v>
      </c>
      <c r="F519" t="s">
        <v>11067</v>
      </c>
      <c r="G519" t="s">
        <v>2092</v>
      </c>
    </row>
    <row r="520" spans="1:7" x14ac:dyDescent="0.25">
      <c r="A520" t="s">
        <v>2093</v>
      </c>
      <c r="B520" t="s">
        <v>2094</v>
      </c>
      <c r="C520" t="s">
        <v>521</v>
      </c>
      <c r="D520" t="s">
        <v>546</v>
      </c>
      <c r="E520" t="s">
        <v>523</v>
      </c>
      <c r="F520" t="s">
        <v>11068</v>
      </c>
      <c r="G520" t="s">
        <v>2095</v>
      </c>
    </row>
    <row r="521" spans="1:7" x14ac:dyDescent="0.25">
      <c r="A521" t="s">
        <v>2096</v>
      </c>
      <c r="B521" t="s">
        <v>2097</v>
      </c>
      <c r="C521" t="s">
        <v>516</v>
      </c>
      <c r="D521" t="s">
        <v>727</v>
      </c>
      <c r="E521" t="s">
        <v>523</v>
      </c>
      <c r="F521" t="s">
        <v>11069</v>
      </c>
      <c r="G521" t="s">
        <v>2098</v>
      </c>
    </row>
    <row r="522" spans="1:7" x14ac:dyDescent="0.25">
      <c r="A522" t="s">
        <v>2099</v>
      </c>
      <c r="B522" t="s">
        <v>2100</v>
      </c>
      <c r="C522" t="s">
        <v>521</v>
      </c>
      <c r="D522" t="s">
        <v>522</v>
      </c>
      <c r="E522" t="s">
        <v>523</v>
      </c>
      <c r="F522" t="s">
        <v>11070</v>
      </c>
      <c r="G522" t="s">
        <v>2101</v>
      </c>
    </row>
    <row r="523" spans="1:7" x14ac:dyDescent="0.25">
      <c r="A523" t="s">
        <v>2102</v>
      </c>
      <c r="B523" t="s">
        <v>2103</v>
      </c>
      <c r="C523" t="s">
        <v>521</v>
      </c>
      <c r="D523" t="s">
        <v>527</v>
      </c>
      <c r="E523" t="s">
        <v>523</v>
      </c>
      <c r="F523" t="s">
        <v>11071</v>
      </c>
      <c r="G523" t="s">
        <v>2104</v>
      </c>
    </row>
    <row r="524" spans="1:7" x14ac:dyDescent="0.25">
      <c r="A524" t="s">
        <v>2105</v>
      </c>
      <c r="B524" t="s">
        <v>2106</v>
      </c>
      <c r="C524" t="s">
        <v>521</v>
      </c>
      <c r="D524" t="s">
        <v>527</v>
      </c>
      <c r="E524" t="s">
        <v>501</v>
      </c>
      <c r="F524" t="s">
        <v>11072</v>
      </c>
      <c r="G524" t="s">
        <v>2107</v>
      </c>
    </row>
    <row r="525" spans="1:7" x14ac:dyDescent="0.25">
      <c r="A525" t="s">
        <v>2108</v>
      </c>
      <c r="B525" t="s">
        <v>2109</v>
      </c>
      <c r="C525" t="s">
        <v>663</v>
      </c>
      <c r="D525" t="s">
        <v>688</v>
      </c>
      <c r="E525" t="s">
        <v>523</v>
      </c>
      <c r="F525" t="s">
        <v>11073</v>
      </c>
      <c r="G525" t="s">
        <v>2110</v>
      </c>
    </row>
    <row r="526" spans="1:7" x14ac:dyDescent="0.25">
      <c r="A526" t="s">
        <v>2111</v>
      </c>
      <c r="B526" t="s">
        <v>2112</v>
      </c>
      <c r="C526" t="s">
        <v>531</v>
      </c>
      <c r="D526" t="s">
        <v>532</v>
      </c>
      <c r="E526" t="s">
        <v>507</v>
      </c>
      <c r="F526" t="s">
        <v>11074</v>
      </c>
      <c r="G526" t="s">
        <v>2113</v>
      </c>
    </row>
    <row r="527" spans="1:7" x14ac:dyDescent="0.25">
      <c r="A527" t="s">
        <v>2114</v>
      </c>
      <c r="B527" t="s">
        <v>2115</v>
      </c>
      <c r="C527" t="s">
        <v>511</v>
      </c>
      <c r="D527" t="s">
        <v>602</v>
      </c>
      <c r="E527" t="s">
        <v>537</v>
      </c>
      <c r="F527" t="s">
        <v>11075</v>
      </c>
      <c r="G527" t="s">
        <v>2116</v>
      </c>
    </row>
    <row r="528" spans="1:7" x14ac:dyDescent="0.25">
      <c r="A528" t="s">
        <v>2117</v>
      </c>
      <c r="B528" t="s">
        <v>2118</v>
      </c>
      <c r="C528" t="s">
        <v>516</v>
      </c>
      <c r="D528" t="s">
        <v>517</v>
      </c>
      <c r="E528" t="s">
        <v>507</v>
      </c>
      <c r="F528" t="s">
        <v>11076</v>
      </c>
      <c r="G528" t="s">
        <v>2119</v>
      </c>
    </row>
    <row r="529" spans="1:7" x14ac:dyDescent="0.25">
      <c r="A529" t="s">
        <v>2120</v>
      </c>
      <c r="B529" t="s">
        <v>2121</v>
      </c>
      <c r="C529" t="s">
        <v>505</v>
      </c>
      <c r="D529" t="s">
        <v>635</v>
      </c>
      <c r="E529" t="s">
        <v>523</v>
      </c>
      <c r="F529" t="s">
        <v>11077</v>
      </c>
      <c r="G529" t="s">
        <v>2122</v>
      </c>
    </row>
    <row r="530" spans="1:7" x14ac:dyDescent="0.25">
      <c r="A530" t="s">
        <v>2123</v>
      </c>
      <c r="B530" t="s">
        <v>2124</v>
      </c>
      <c r="C530" t="s">
        <v>521</v>
      </c>
      <c r="D530" t="s">
        <v>522</v>
      </c>
      <c r="E530" t="s">
        <v>523</v>
      </c>
      <c r="F530" t="s">
        <v>11078</v>
      </c>
      <c r="G530" t="s">
        <v>2125</v>
      </c>
    </row>
    <row r="531" spans="1:7" x14ac:dyDescent="0.25">
      <c r="A531" t="s">
        <v>2126</v>
      </c>
      <c r="B531" t="s">
        <v>2127</v>
      </c>
      <c r="C531" t="s">
        <v>521</v>
      </c>
      <c r="D531" t="s">
        <v>527</v>
      </c>
      <c r="E531" t="s">
        <v>501</v>
      </c>
      <c r="F531" t="s">
        <v>11079</v>
      </c>
      <c r="G531" t="s">
        <v>2128</v>
      </c>
    </row>
    <row r="532" spans="1:7" x14ac:dyDescent="0.25">
      <c r="A532" t="s">
        <v>2129</v>
      </c>
      <c r="B532" t="s">
        <v>2130</v>
      </c>
      <c r="C532" t="s">
        <v>663</v>
      </c>
      <c r="D532" t="s">
        <v>734</v>
      </c>
      <c r="E532" t="s">
        <v>507</v>
      </c>
      <c r="F532" t="s">
        <v>11080</v>
      </c>
      <c r="G532" t="s">
        <v>2131</v>
      </c>
    </row>
    <row r="533" spans="1:7" x14ac:dyDescent="0.25">
      <c r="A533" t="s">
        <v>2132</v>
      </c>
      <c r="B533" t="s">
        <v>2133</v>
      </c>
      <c r="C533" t="s">
        <v>511</v>
      </c>
      <c r="D533" t="s">
        <v>536</v>
      </c>
      <c r="E533" t="s">
        <v>501</v>
      </c>
      <c r="F533" t="s">
        <v>11081</v>
      </c>
      <c r="G533" t="s">
        <v>2134</v>
      </c>
    </row>
    <row r="534" spans="1:7" x14ac:dyDescent="0.25">
      <c r="A534" t="s">
        <v>2135</v>
      </c>
      <c r="B534" t="s">
        <v>2136</v>
      </c>
      <c r="C534" t="s">
        <v>499</v>
      </c>
      <c r="D534" t="s">
        <v>695</v>
      </c>
      <c r="E534" t="s">
        <v>501</v>
      </c>
      <c r="F534" t="s">
        <v>11082</v>
      </c>
      <c r="G534" t="s">
        <v>2137</v>
      </c>
    </row>
    <row r="535" spans="1:7" x14ac:dyDescent="0.25">
      <c r="A535" t="s">
        <v>2138</v>
      </c>
      <c r="B535" t="s">
        <v>2139</v>
      </c>
      <c r="C535" t="s">
        <v>511</v>
      </c>
      <c r="D535" t="s">
        <v>744</v>
      </c>
      <c r="E535" t="s">
        <v>523</v>
      </c>
      <c r="F535" t="s">
        <v>11083</v>
      </c>
      <c r="G535" t="s">
        <v>2140</v>
      </c>
    </row>
    <row r="536" spans="1:7" x14ac:dyDescent="0.25">
      <c r="A536" t="s">
        <v>2141</v>
      </c>
      <c r="B536" t="s">
        <v>2142</v>
      </c>
      <c r="C536" t="s">
        <v>531</v>
      </c>
      <c r="D536" t="s">
        <v>702</v>
      </c>
      <c r="E536" t="s">
        <v>523</v>
      </c>
      <c r="F536" t="s">
        <v>11084</v>
      </c>
      <c r="G536" t="s">
        <v>2143</v>
      </c>
    </row>
    <row r="537" spans="1:7" x14ac:dyDescent="0.25">
      <c r="A537" t="s">
        <v>2144</v>
      </c>
      <c r="B537" t="s">
        <v>2145</v>
      </c>
      <c r="C537" t="s">
        <v>516</v>
      </c>
      <c r="D537" t="s">
        <v>517</v>
      </c>
      <c r="E537" t="s">
        <v>507</v>
      </c>
      <c r="F537" t="s">
        <v>11085</v>
      </c>
      <c r="G537" t="s">
        <v>2146</v>
      </c>
    </row>
    <row r="538" spans="1:7" x14ac:dyDescent="0.25">
      <c r="A538" t="s">
        <v>2147</v>
      </c>
      <c r="B538" t="s">
        <v>2148</v>
      </c>
      <c r="C538" t="s">
        <v>499</v>
      </c>
      <c r="D538" t="s">
        <v>672</v>
      </c>
      <c r="E538" t="s">
        <v>537</v>
      </c>
      <c r="F538" t="s">
        <v>11086</v>
      </c>
      <c r="G538" t="s">
        <v>2149</v>
      </c>
    </row>
    <row r="539" spans="1:7" x14ac:dyDescent="0.25">
      <c r="A539" t="s">
        <v>2150</v>
      </c>
      <c r="B539" t="s">
        <v>2151</v>
      </c>
      <c r="C539" t="s">
        <v>521</v>
      </c>
      <c r="D539" t="s">
        <v>527</v>
      </c>
      <c r="E539" t="s">
        <v>537</v>
      </c>
      <c r="F539" t="s">
        <v>11087</v>
      </c>
      <c r="G539" t="s">
        <v>2152</v>
      </c>
    </row>
    <row r="540" spans="1:7" x14ac:dyDescent="0.25">
      <c r="A540" t="s">
        <v>2153</v>
      </c>
      <c r="B540" t="s">
        <v>2154</v>
      </c>
      <c r="C540" t="s">
        <v>521</v>
      </c>
      <c r="D540" t="s">
        <v>527</v>
      </c>
      <c r="E540" t="s">
        <v>507</v>
      </c>
      <c r="F540" t="s">
        <v>11088</v>
      </c>
      <c r="G540" t="s">
        <v>2155</v>
      </c>
    </row>
    <row r="541" spans="1:7" x14ac:dyDescent="0.25">
      <c r="A541" t="s">
        <v>2156</v>
      </c>
      <c r="B541" t="s">
        <v>2157</v>
      </c>
      <c r="C541" t="s">
        <v>499</v>
      </c>
      <c r="D541" t="s">
        <v>500</v>
      </c>
      <c r="E541" t="s">
        <v>523</v>
      </c>
      <c r="F541" t="s">
        <v>11089</v>
      </c>
      <c r="G541" t="s">
        <v>2158</v>
      </c>
    </row>
    <row r="542" spans="1:7" x14ac:dyDescent="0.25">
      <c r="A542" t="s">
        <v>2159</v>
      </c>
      <c r="B542" t="s">
        <v>2160</v>
      </c>
      <c r="C542" t="s">
        <v>521</v>
      </c>
      <c r="D542" t="s">
        <v>546</v>
      </c>
      <c r="E542" t="s">
        <v>507</v>
      </c>
      <c r="F542" t="s">
        <v>11090</v>
      </c>
      <c r="G542" t="s">
        <v>2161</v>
      </c>
    </row>
    <row r="543" spans="1:7" x14ac:dyDescent="0.25">
      <c r="A543" t="s">
        <v>2162</v>
      </c>
      <c r="B543" t="s">
        <v>2163</v>
      </c>
      <c r="C543" t="s">
        <v>521</v>
      </c>
      <c r="D543" t="s">
        <v>522</v>
      </c>
      <c r="E543" t="s">
        <v>598</v>
      </c>
      <c r="F543" t="s">
        <v>11091</v>
      </c>
      <c r="G543" t="s">
        <v>2164</v>
      </c>
    </row>
    <row r="544" spans="1:7" x14ac:dyDescent="0.25">
      <c r="A544" t="s">
        <v>2165</v>
      </c>
      <c r="B544" t="s">
        <v>2166</v>
      </c>
      <c r="C544" t="s">
        <v>663</v>
      </c>
      <c r="D544" t="s">
        <v>664</v>
      </c>
      <c r="E544" t="s">
        <v>523</v>
      </c>
      <c r="F544" t="s">
        <v>11092</v>
      </c>
      <c r="G544" t="s">
        <v>2167</v>
      </c>
    </row>
    <row r="545" spans="1:7" x14ac:dyDescent="0.25">
      <c r="A545" t="s">
        <v>2168</v>
      </c>
      <c r="B545" t="s">
        <v>2169</v>
      </c>
      <c r="C545" t="s">
        <v>511</v>
      </c>
      <c r="D545" t="s">
        <v>744</v>
      </c>
      <c r="E545" t="s">
        <v>507</v>
      </c>
      <c r="F545" t="s">
        <v>11093</v>
      </c>
      <c r="G545" t="s">
        <v>2170</v>
      </c>
    </row>
    <row r="546" spans="1:7" x14ac:dyDescent="0.25">
      <c r="A546" t="s">
        <v>2171</v>
      </c>
      <c r="B546" t="s">
        <v>2172</v>
      </c>
      <c r="C546" t="s">
        <v>663</v>
      </c>
      <c r="D546" t="s">
        <v>668</v>
      </c>
      <c r="E546" t="s">
        <v>523</v>
      </c>
      <c r="F546" t="s">
        <v>11094</v>
      </c>
      <c r="G546" t="s">
        <v>2173</v>
      </c>
    </row>
    <row r="547" spans="1:7" x14ac:dyDescent="0.25">
      <c r="A547" t="s">
        <v>2174</v>
      </c>
      <c r="B547" t="s">
        <v>2175</v>
      </c>
      <c r="C547" t="s">
        <v>663</v>
      </c>
      <c r="D547" t="s">
        <v>688</v>
      </c>
      <c r="E547" t="s">
        <v>523</v>
      </c>
      <c r="F547" t="s">
        <v>11095</v>
      </c>
      <c r="G547" t="s">
        <v>2176</v>
      </c>
    </row>
    <row r="548" spans="1:7" x14ac:dyDescent="0.25">
      <c r="A548" t="s">
        <v>2177</v>
      </c>
      <c r="B548" t="s">
        <v>2178</v>
      </c>
      <c r="C548" t="s">
        <v>505</v>
      </c>
      <c r="D548" t="s">
        <v>506</v>
      </c>
      <c r="E548" t="s">
        <v>501</v>
      </c>
      <c r="F548" t="s">
        <v>11096</v>
      </c>
      <c r="G548" t="s">
        <v>2179</v>
      </c>
    </row>
    <row r="549" spans="1:7" x14ac:dyDescent="0.25">
      <c r="A549" t="s">
        <v>2180</v>
      </c>
      <c r="B549" t="s">
        <v>2181</v>
      </c>
      <c r="C549" t="s">
        <v>516</v>
      </c>
      <c r="D549" t="s">
        <v>594</v>
      </c>
      <c r="E549" t="s">
        <v>523</v>
      </c>
      <c r="F549" t="s">
        <v>11097</v>
      </c>
      <c r="G549" t="s">
        <v>2182</v>
      </c>
    </row>
    <row r="550" spans="1:7" x14ac:dyDescent="0.25">
      <c r="A550" t="s">
        <v>2183</v>
      </c>
      <c r="B550" t="s">
        <v>2184</v>
      </c>
      <c r="C550" t="s">
        <v>521</v>
      </c>
      <c r="D550" t="s">
        <v>522</v>
      </c>
      <c r="E550" t="s">
        <v>507</v>
      </c>
      <c r="F550" t="s">
        <v>11098</v>
      </c>
      <c r="G550" t="s">
        <v>2185</v>
      </c>
    </row>
    <row r="551" spans="1:7" x14ac:dyDescent="0.25">
      <c r="A551" t="s">
        <v>2186</v>
      </c>
      <c r="B551" t="s">
        <v>2187</v>
      </c>
      <c r="C551" t="s">
        <v>531</v>
      </c>
      <c r="D551" t="s">
        <v>532</v>
      </c>
      <c r="E551" t="s">
        <v>523</v>
      </c>
      <c r="F551" t="s">
        <v>11099</v>
      </c>
      <c r="G551" t="s">
        <v>2188</v>
      </c>
    </row>
    <row r="552" spans="1:7" x14ac:dyDescent="0.25">
      <c r="A552" t="s">
        <v>2189</v>
      </c>
      <c r="B552" t="s">
        <v>2190</v>
      </c>
      <c r="C552" t="s">
        <v>521</v>
      </c>
      <c r="D552" t="s">
        <v>546</v>
      </c>
      <c r="E552" t="s">
        <v>507</v>
      </c>
      <c r="F552" t="s">
        <v>11100</v>
      </c>
      <c r="G552" t="s">
        <v>2191</v>
      </c>
    </row>
    <row r="553" spans="1:7" x14ac:dyDescent="0.25">
      <c r="A553" t="s">
        <v>2192</v>
      </c>
      <c r="B553" t="s">
        <v>2193</v>
      </c>
      <c r="C553" t="s">
        <v>521</v>
      </c>
      <c r="D553" t="s">
        <v>527</v>
      </c>
      <c r="E553" t="s">
        <v>523</v>
      </c>
      <c r="F553" t="s">
        <v>11101</v>
      </c>
      <c r="G553" t="s">
        <v>2194</v>
      </c>
    </row>
    <row r="554" spans="1:7" x14ac:dyDescent="0.25">
      <c r="A554" t="s">
        <v>2195</v>
      </c>
      <c r="B554" t="s">
        <v>2196</v>
      </c>
      <c r="C554" t="s">
        <v>511</v>
      </c>
      <c r="D554" t="s">
        <v>536</v>
      </c>
      <c r="E554" t="s">
        <v>501</v>
      </c>
      <c r="F554" t="s">
        <v>11102</v>
      </c>
      <c r="G554" t="s">
        <v>2197</v>
      </c>
    </row>
    <row r="555" spans="1:7" x14ac:dyDescent="0.25">
      <c r="A555" t="s">
        <v>2198</v>
      </c>
      <c r="B555" t="s">
        <v>2199</v>
      </c>
      <c r="C555" t="s">
        <v>521</v>
      </c>
      <c r="D555" t="s">
        <v>522</v>
      </c>
      <c r="E555" t="s">
        <v>507</v>
      </c>
      <c r="F555" t="s">
        <v>11103</v>
      </c>
      <c r="G555" t="s">
        <v>2200</v>
      </c>
    </row>
    <row r="556" spans="1:7" x14ac:dyDescent="0.25">
      <c r="A556" t="s">
        <v>2201</v>
      </c>
      <c r="B556" t="s">
        <v>2202</v>
      </c>
      <c r="C556" t="s">
        <v>531</v>
      </c>
      <c r="D556" t="s">
        <v>532</v>
      </c>
      <c r="E556" t="s">
        <v>523</v>
      </c>
      <c r="F556" t="s">
        <v>11104</v>
      </c>
      <c r="G556" t="s">
        <v>2203</v>
      </c>
    </row>
    <row r="557" spans="1:7" x14ac:dyDescent="0.25">
      <c r="A557" t="s">
        <v>2204</v>
      </c>
      <c r="B557" t="s">
        <v>2205</v>
      </c>
      <c r="C557" t="s">
        <v>516</v>
      </c>
      <c r="D557" t="s">
        <v>594</v>
      </c>
      <c r="E557" t="s">
        <v>523</v>
      </c>
      <c r="F557" t="s">
        <v>11105</v>
      </c>
      <c r="G557" t="s">
        <v>2206</v>
      </c>
    </row>
    <row r="558" spans="1:7" x14ac:dyDescent="0.25">
      <c r="A558" t="s">
        <v>2207</v>
      </c>
      <c r="B558" t="s">
        <v>2208</v>
      </c>
      <c r="C558" t="s">
        <v>663</v>
      </c>
      <c r="D558" t="s">
        <v>668</v>
      </c>
      <c r="E558" t="s">
        <v>523</v>
      </c>
      <c r="F558" t="s">
        <v>11106</v>
      </c>
      <c r="G558" t="s">
        <v>2209</v>
      </c>
    </row>
    <row r="559" spans="1:7" x14ac:dyDescent="0.25">
      <c r="A559" t="s">
        <v>2210</v>
      </c>
      <c r="B559" t="s">
        <v>2211</v>
      </c>
      <c r="C559" t="s">
        <v>511</v>
      </c>
      <c r="D559" t="s">
        <v>744</v>
      </c>
      <c r="E559" t="s">
        <v>507</v>
      </c>
      <c r="F559" t="s">
        <v>11107</v>
      </c>
      <c r="G559" t="s">
        <v>2212</v>
      </c>
    </row>
    <row r="560" spans="1:7" x14ac:dyDescent="0.25">
      <c r="A560" t="s">
        <v>2213</v>
      </c>
      <c r="B560" t="s">
        <v>2214</v>
      </c>
      <c r="C560" t="s">
        <v>499</v>
      </c>
      <c r="D560" t="s">
        <v>590</v>
      </c>
      <c r="E560" t="s">
        <v>523</v>
      </c>
      <c r="F560" t="s">
        <v>11108</v>
      </c>
      <c r="G560" t="s">
        <v>2215</v>
      </c>
    </row>
    <row r="561" spans="1:7" x14ac:dyDescent="0.25">
      <c r="A561" t="s">
        <v>2216</v>
      </c>
      <c r="B561" t="s">
        <v>2217</v>
      </c>
      <c r="C561" t="s">
        <v>499</v>
      </c>
      <c r="D561" t="s">
        <v>672</v>
      </c>
      <c r="E561" t="s">
        <v>523</v>
      </c>
      <c r="F561" t="s">
        <v>11109</v>
      </c>
      <c r="G561" t="s">
        <v>2218</v>
      </c>
    </row>
    <row r="562" spans="1:7" x14ac:dyDescent="0.25">
      <c r="A562" t="s">
        <v>2219</v>
      </c>
      <c r="B562" t="s">
        <v>2220</v>
      </c>
      <c r="C562" t="s">
        <v>499</v>
      </c>
      <c r="D562" t="s">
        <v>590</v>
      </c>
      <c r="E562" t="s">
        <v>523</v>
      </c>
      <c r="F562" t="s">
        <v>11110</v>
      </c>
      <c r="G562" t="s">
        <v>2221</v>
      </c>
    </row>
    <row r="563" spans="1:7" x14ac:dyDescent="0.25">
      <c r="A563" t="s">
        <v>2222</v>
      </c>
      <c r="B563" t="s">
        <v>2223</v>
      </c>
      <c r="C563" t="s">
        <v>499</v>
      </c>
      <c r="D563" t="s">
        <v>672</v>
      </c>
      <c r="E563" t="s">
        <v>523</v>
      </c>
      <c r="F563" t="s">
        <v>11111</v>
      </c>
      <c r="G563" t="s">
        <v>2224</v>
      </c>
    </row>
    <row r="564" spans="1:7" x14ac:dyDescent="0.25">
      <c r="A564" t="s">
        <v>2225</v>
      </c>
      <c r="B564" t="s">
        <v>2226</v>
      </c>
      <c r="C564" t="s">
        <v>521</v>
      </c>
      <c r="D564" t="s">
        <v>546</v>
      </c>
      <c r="E564" t="s">
        <v>523</v>
      </c>
      <c r="F564" t="s">
        <v>11112</v>
      </c>
      <c r="G564" t="s">
        <v>2227</v>
      </c>
    </row>
    <row r="565" spans="1:7" x14ac:dyDescent="0.25">
      <c r="A565" t="s">
        <v>2228</v>
      </c>
      <c r="B565" t="s">
        <v>2229</v>
      </c>
      <c r="C565" t="s">
        <v>521</v>
      </c>
      <c r="D565" t="s">
        <v>546</v>
      </c>
      <c r="E565" t="s">
        <v>523</v>
      </c>
      <c r="F565" t="s">
        <v>11113</v>
      </c>
      <c r="G565" t="s">
        <v>2230</v>
      </c>
    </row>
    <row r="566" spans="1:7" x14ac:dyDescent="0.25">
      <c r="A566" t="s">
        <v>2231</v>
      </c>
      <c r="B566" t="s">
        <v>2232</v>
      </c>
      <c r="C566" t="s">
        <v>663</v>
      </c>
      <c r="D566" t="s">
        <v>664</v>
      </c>
      <c r="E566" t="s">
        <v>523</v>
      </c>
      <c r="F566" t="s">
        <v>11114</v>
      </c>
      <c r="G566" t="s">
        <v>2233</v>
      </c>
    </row>
    <row r="567" spans="1:7" x14ac:dyDescent="0.25">
      <c r="A567" t="s">
        <v>2234</v>
      </c>
      <c r="B567" t="s">
        <v>2235</v>
      </c>
      <c r="C567" t="s">
        <v>663</v>
      </c>
      <c r="D567" t="s">
        <v>668</v>
      </c>
      <c r="E567" t="s">
        <v>501</v>
      </c>
      <c r="F567" t="s">
        <v>11115</v>
      </c>
      <c r="G567" t="s">
        <v>2236</v>
      </c>
    </row>
    <row r="568" spans="1:7" x14ac:dyDescent="0.25">
      <c r="A568" t="s">
        <v>2237</v>
      </c>
      <c r="B568" t="s">
        <v>2238</v>
      </c>
      <c r="C568" t="s">
        <v>521</v>
      </c>
      <c r="D568" t="s">
        <v>527</v>
      </c>
      <c r="E568" t="s">
        <v>523</v>
      </c>
      <c r="F568" t="s">
        <v>11116</v>
      </c>
      <c r="G568" t="s">
        <v>2239</v>
      </c>
    </row>
    <row r="569" spans="1:7" x14ac:dyDescent="0.25">
      <c r="A569" t="s">
        <v>2240</v>
      </c>
      <c r="B569" t="s">
        <v>2241</v>
      </c>
      <c r="C569" t="s">
        <v>531</v>
      </c>
      <c r="D569" t="s">
        <v>702</v>
      </c>
      <c r="E569" t="s">
        <v>523</v>
      </c>
      <c r="F569" t="s">
        <v>11117</v>
      </c>
      <c r="G569" t="s">
        <v>2242</v>
      </c>
    </row>
    <row r="570" spans="1:7" x14ac:dyDescent="0.25">
      <c r="A570" t="s">
        <v>2243</v>
      </c>
      <c r="B570" t="s">
        <v>2244</v>
      </c>
      <c r="C570" t="s">
        <v>516</v>
      </c>
      <c r="D570" t="s">
        <v>594</v>
      </c>
      <c r="E570" t="s">
        <v>523</v>
      </c>
      <c r="F570" t="s">
        <v>11118</v>
      </c>
      <c r="G570" t="s">
        <v>2245</v>
      </c>
    </row>
    <row r="571" spans="1:7" x14ac:dyDescent="0.25">
      <c r="A571" t="s">
        <v>2246</v>
      </c>
      <c r="B571" t="s">
        <v>2247</v>
      </c>
      <c r="C571" t="s">
        <v>499</v>
      </c>
      <c r="D571" t="s">
        <v>570</v>
      </c>
      <c r="E571" t="s">
        <v>523</v>
      </c>
      <c r="F571" t="s">
        <v>11119</v>
      </c>
      <c r="G571" t="s">
        <v>2248</v>
      </c>
    </row>
    <row r="572" spans="1:7" x14ac:dyDescent="0.25">
      <c r="A572" t="s">
        <v>2249</v>
      </c>
      <c r="B572" t="s">
        <v>2250</v>
      </c>
      <c r="C572" t="s">
        <v>531</v>
      </c>
      <c r="D572" t="s">
        <v>631</v>
      </c>
      <c r="E572" t="s">
        <v>507</v>
      </c>
      <c r="F572" t="s">
        <v>11120</v>
      </c>
      <c r="G572" t="s">
        <v>2251</v>
      </c>
    </row>
    <row r="573" spans="1:7" x14ac:dyDescent="0.25">
      <c r="A573" t="s">
        <v>2252</v>
      </c>
      <c r="B573" t="s">
        <v>2253</v>
      </c>
      <c r="C573" t="s">
        <v>516</v>
      </c>
      <c r="D573" t="s">
        <v>517</v>
      </c>
      <c r="E573" t="s">
        <v>507</v>
      </c>
      <c r="F573" t="s">
        <v>11121</v>
      </c>
      <c r="G573" t="s">
        <v>2254</v>
      </c>
    </row>
    <row r="574" spans="1:7" x14ac:dyDescent="0.25">
      <c r="A574" t="s">
        <v>2255</v>
      </c>
      <c r="B574" t="s">
        <v>2256</v>
      </c>
      <c r="C574" t="s">
        <v>516</v>
      </c>
      <c r="D574" t="s">
        <v>517</v>
      </c>
      <c r="E574" t="s">
        <v>523</v>
      </c>
      <c r="F574" t="s">
        <v>11122</v>
      </c>
      <c r="G574" t="s">
        <v>2257</v>
      </c>
    </row>
    <row r="575" spans="1:7" x14ac:dyDescent="0.25">
      <c r="A575" t="s">
        <v>2258</v>
      </c>
      <c r="B575" t="s">
        <v>2259</v>
      </c>
      <c r="C575" t="s">
        <v>505</v>
      </c>
      <c r="D575" t="s">
        <v>505</v>
      </c>
      <c r="E575" t="s">
        <v>507</v>
      </c>
      <c r="F575" t="s">
        <v>11123</v>
      </c>
      <c r="G575" t="s">
        <v>2260</v>
      </c>
    </row>
    <row r="576" spans="1:7" x14ac:dyDescent="0.25">
      <c r="A576" t="s">
        <v>2261</v>
      </c>
      <c r="B576" t="s">
        <v>2262</v>
      </c>
      <c r="C576" t="s">
        <v>499</v>
      </c>
      <c r="D576" t="s">
        <v>570</v>
      </c>
      <c r="E576" t="s">
        <v>523</v>
      </c>
      <c r="F576" t="s">
        <v>11124</v>
      </c>
      <c r="G576" t="s">
        <v>2263</v>
      </c>
    </row>
    <row r="577" spans="1:7" x14ac:dyDescent="0.25">
      <c r="A577" t="s">
        <v>2264</v>
      </c>
      <c r="B577" t="s">
        <v>2265</v>
      </c>
      <c r="C577" t="s">
        <v>511</v>
      </c>
      <c r="D577" t="s">
        <v>602</v>
      </c>
      <c r="E577" t="s">
        <v>523</v>
      </c>
      <c r="F577" t="s">
        <v>11125</v>
      </c>
      <c r="G577" t="s">
        <v>2266</v>
      </c>
    </row>
    <row r="578" spans="1:7" x14ac:dyDescent="0.25">
      <c r="A578" t="s">
        <v>2267</v>
      </c>
      <c r="B578" t="s">
        <v>2268</v>
      </c>
      <c r="C578" t="s">
        <v>511</v>
      </c>
      <c r="D578" t="s">
        <v>536</v>
      </c>
      <c r="E578" t="s">
        <v>523</v>
      </c>
      <c r="F578" t="s">
        <v>11126</v>
      </c>
      <c r="G578" t="s">
        <v>2269</v>
      </c>
    </row>
    <row r="579" spans="1:7" x14ac:dyDescent="0.25">
      <c r="A579" t="s">
        <v>2270</v>
      </c>
      <c r="B579" t="s">
        <v>2271</v>
      </c>
      <c r="C579" t="s">
        <v>516</v>
      </c>
      <c r="D579" t="s">
        <v>727</v>
      </c>
      <c r="E579" t="s">
        <v>523</v>
      </c>
      <c r="F579" t="s">
        <v>11127</v>
      </c>
      <c r="G579" t="s">
        <v>2272</v>
      </c>
    </row>
    <row r="580" spans="1:7" x14ac:dyDescent="0.25">
      <c r="A580" t="s">
        <v>2273</v>
      </c>
      <c r="B580" t="s">
        <v>2274</v>
      </c>
      <c r="C580" t="s">
        <v>505</v>
      </c>
      <c r="D580" t="s">
        <v>505</v>
      </c>
      <c r="E580" t="s">
        <v>523</v>
      </c>
      <c r="F580" t="s">
        <v>11128</v>
      </c>
      <c r="G580" t="s">
        <v>2275</v>
      </c>
    </row>
    <row r="581" spans="1:7" x14ac:dyDescent="0.25">
      <c r="A581" t="s">
        <v>2276</v>
      </c>
      <c r="B581" t="s">
        <v>2277</v>
      </c>
      <c r="C581" t="s">
        <v>521</v>
      </c>
      <c r="D581" t="s">
        <v>546</v>
      </c>
      <c r="E581" t="s">
        <v>507</v>
      </c>
      <c r="F581" t="s">
        <v>11129</v>
      </c>
      <c r="G581" t="s">
        <v>2278</v>
      </c>
    </row>
    <row r="582" spans="1:7" x14ac:dyDescent="0.25">
      <c r="A582" t="s">
        <v>2279</v>
      </c>
      <c r="B582" t="s">
        <v>2280</v>
      </c>
      <c r="C582" t="s">
        <v>521</v>
      </c>
      <c r="D582" t="s">
        <v>522</v>
      </c>
      <c r="E582" t="s">
        <v>523</v>
      </c>
      <c r="F582" t="s">
        <v>11130</v>
      </c>
      <c r="G582" t="s">
        <v>2281</v>
      </c>
    </row>
    <row r="583" spans="1:7" x14ac:dyDescent="0.25">
      <c r="A583" t="s">
        <v>2282</v>
      </c>
      <c r="B583" t="s">
        <v>2283</v>
      </c>
      <c r="C583" t="s">
        <v>499</v>
      </c>
      <c r="D583" t="s">
        <v>695</v>
      </c>
      <c r="E583" t="s">
        <v>537</v>
      </c>
      <c r="F583" t="s">
        <v>11131</v>
      </c>
      <c r="G583" t="s">
        <v>2284</v>
      </c>
    </row>
    <row r="584" spans="1:7" x14ac:dyDescent="0.25">
      <c r="A584" t="s">
        <v>2285</v>
      </c>
      <c r="B584" t="s">
        <v>2286</v>
      </c>
      <c r="C584" t="s">
        <v>521</v>
      </c>
      <c r="D584" t="s">
        <v>527</v>
      </c>
      <c r="E584" t="s">
        <v>537</v>
      </c>
      <c r="F584" t="s">
        <v>11132</v>
      </c>
      <c r="G584" t="s">
        <v>2287</v>
      </c>
    </row>
    <row r="585" spans="1:7" x14ac:dyDescent="0.25">
      <c r="A585" t="s">
        <v>2288</v>
      </c>
      <c r="B585" t="s">
        <v>2289</v>
      </c>
      <c r="C585" t="s">
        <v>521</v>
      </c>
      <c r="D585" t="s">
        <v>546</v>
      </c>
      <c r="E585" t="s">
        <v>523</v>
      </c>
      <c r="F585" t="s">
        <v>11133</v>
      </c>
      <c r="G585" t="s">
        <v>2290</v>
      </c>
    </row>
    <row r="586" spans="1:7" x14ac:dyDescent="0.25">
      <c r="A586" t="s">
        <v>2291</v>
      </c>
      <c r="B586" t="s">
        <v>2292</v>
      </c>
      <c r="C586" t="s">
        <v>521</v>
      </c>
      <c r="D586" t="s">
        <v>522</v>
      </c>
      <c r="E586" t="s">
        <v>523</v>
      </c>
      <c r="F586" t="s">
        <v>11134</v>
      </c>
      <c r="G586" t="s">
        <v>2293</v>
      </c>
    </row>
    <row r="587" spans="1:7" x14ac:dyDescent="0.25">
      <c r="A587" t="s">
        <v>2294</v>
      </c>
      <c r="B587" t="s">
        <v>2295</v>
      </c>
      <c r="C587" t="s">
        <v>499</v>
      </c>
      <c r="D587" t="s">
        <v>695</v>
      </c>
      <c r="E587" t="s">
        <v>523</v>
      </c>
      <c r="F587" t="s">
        <v>11135</v>
      </c>
      <c r="G587" t="s">
        <v>2296</v>
      </c>
    </row>
    <row r="588" spans="1:7" x14ac:dyDescent="0.25">
      <c r="A588" t="s">
        <v>2297</v>
      </c>
      <c r="B588" t="s">
        <v>2298</v>
      </c>
      <c r="C588" t="s">
        <v>663</v>
      </c>
      <c r="D588" t="s">
        <v>668</v>
      </c>
      <c r="E588" t="s">
        <v>523</v>
      </c>
      <c r="F588" t="s">
        <v>11136</v>
      </c>
      <c r="G588" t="s">
        <v>2299</v>
      </c>
    </row>
    <row r="589" spans="1:7" x14ac:dyDescent="0.25">
      <c r="A589" t="s">
        <v>2300</v>
      </c>
      <c r="B589" t="s">
        <v>2301</v>
      </c>
      <c r="C589" t="s">
        <v>499</v>
      </c>
      <c r="D589" t="s">
        <v>570</v>
      </c>
      <c r="E589" t="s">
        <v>523</v>
      </c>
      <c r="F589" t="s">
        <v>11137</v>
      </c>
      <c r="G589" t="s">
        <v>2302</v>
      </c>
    </row>
    <row r="590" spans="1:7" x14ac:dyDescent="0.25">
      <c r="A590" t="s">
        <v>2303</v>
      </c>
      <c r="B590" t="s">
        <v>2304</v>
      </c>
      <c r="C590" t="s">
        <v>521</v>
      </c>
      <c r="D590" t="s">
        <v>527</v>
      </c>
      <c r="E590" t="s">
        <v>523</v>
      </c>
      <c r="F590" t="s">
        <v>11138</v>
      </c>
      <c r="G590" t="s">
        <v>2305</v>
      </c>
    </row>
    <row r="591" spans="1:7" x14ac:dyDescent="0.25">
      <c r="A591" t="s">
        <v>2306</v>
      </c>
      <c r="B591" t="s">
        <v>2307</v>
      </c>
      <c r="C591" t="s">
        <v>521</v>
      </c>
      <c r="D591" t="s">
        <v>546</v>
      </c>
      <c r="E591" t="s">
        <v>523</v>
      </c>
      <c r="F591" t="s">
        <v>11139</v>
      </c>
      <c r="G591" t="s">
        <v>2308</v>
      </c>
    </row>
    <row r="592" spans="1:7" x14ac:dyDescent="0.25">
      <c r="A592" t="s">
        <v>2309</v>
      </c>
      <c r="B592" t="s">
        <v>2310</v>
      </c>
      <c r="C592" t="s">
        <v>531</v>
      </c>
      <c r="D592" t="s">
        <v>553</v>
      </c>
      <c r="E592" t="s">
        <v>523</v>
      </c>
      <c r="F592" t="s">
        <v>11140</v>
      </c>
      <c r="G592" t="s">
        <v>2311</v>
      </c>
    </row>
    <row r="593" spans="1:7" x14ac:dyDescent="0.25">
      <c r="A593" t="s">
        <v>2312</v>
      </c>
      <c r="B593" t="s">
        <v>2313</v>
      </c>
      <c r="C593" t="s">
        <v>521</v>
      </c>
      <c r="D593" t="s">
        <v>527</v>
      </c>
      <c r="E593" t="s">
        <v>523</v>
      </c>
      <c r="F593" t="s">
        <v>11141</v>
      </c>
      <c r="G593" t="s">
        <v>2314</v>
      </c>
    </row>
    <row r="594" spans="1:7" x14ac:dyDescent="0.25">
      <c r="A594" t="s">
        <v>2315</v>
      </c>
      <c r="B594" t="s">
        <v>2316</v>
      </c>
      <c r="C594" t="s">
        <v>499</v>
      </c>
      <c r="D594" t="s">
        <v>570</v>
      </c>
      <c r="E594" t="s">
        <v>523</v>
      </c>
      <c r="F594" t="s">
        <v>11142</v>
      </c>
      <c r="G594" t="s">
        <v>2317</v>
      </c>
    </row>
    <row r="595" spans="1:7" x14ac:dyDescent="0.25">
      <c r="A595" t="s">
        <v>2318</v>
      </c>
      <c r="B595" t="s">
        <v>2319</v>
      </c>
      <c r="C595" t="s">
        <v>531</v>
      </c>
      <c r="D595" t="s">
        <v>702</v>
      </c>
      <c r="E595" t="s">
        <v>523</v>
      </c>
      <c r="F595" t="s">
        <v>11143</v>
      </c>
      <c r="G595" t="s">
        <v>2320</v>
      </c>
    </row>
    <row r="596" spans="1:7" x14ac:dyDescent="0.25">
      <c r="A596" t="s">
        <v>2321</v>
      </c>
      <c r="B596" t="s">
        <v>2322</v>
      </c>
      <c r="C596" t="s">
        <v>531</v>
      </c>
      <c r="D596" t="s">
        <v>702</v>
      </c>
      <c r="E596" t="s">
        <v>523</v>
      </c>
      <c r="F596" t="s">
        <v>11144</v>
      </c>
      <c r="G596" t="s">
        <v>2323</v>
      </c>
    </row>
    <row r="597" spans="1:7" x14ac:dyDescent="0.25">
      <c r="A597" t="s">
        <v>2324</v>
      </c>
      <c r="B597" t="s">
        <v>2325</v>
      </c>
      <c r="C597" t="s">
        <v>516</v>
      </c>
      <c r="D597" t="s">
        <v>727</v>
      </c>
      <c r="E597" t="s">
        <v>507</v>
      </c>
      <c r="F597" t="s">
        <v>11145</v>
      </c>
      <c r="G597" t="s">
        <v>2326</v>
      </c>
    </row>
    <row r="598" spans="1:7" x14ac:dyDescent="0.25">
      <c r="A598" t="s">
        <v>2327</v>
      </c>
      <c r="B598" t="s">
        <v>2328</v>
      </c>
      <c r="C598" t="s">
        <v>511</v>
      </c>
      <c r="D598" t="s">
        <v>602</v>
      </c>
      <c r="E598" t="s">
        <v>537</v>
      </c>
      <c r="F598" t="s">
        <v>11146</v>
      </c>
      <c r="G598" t="s">
        <v>2329</v>
      </c>
    </row>
    <row r="599" spans="1:7" x14ac:dyDescent="0.25">
      <c r="A599" t="s">
        <v>2330</v>
      </c>
      <c r="B599" t="s">
        <v>2331</v>
      </c>
      <c r="C599" t="s">
        <v>511</v>
      </c>
      <c r="D599" t="s">
        <v>602</v>
      </c>
      <c r="E599" t="s">
        <v>523</v>
      </c>
      <c r="F599" t="s">
        <v>11147</v>
      </c>
      <c r="G599" t="s">
        <v>2332</v>
      </c>
    </row>
    <row r="600" spans="1:7" x14ac:dyDescent="0.25">
      <c r="A600" t="s">
        <v>2333</v>
      </c>
      <c r="B600" t="s">
        <v>2334</v>
      </c>
      <c r="C600" t="s">
        <v>511</v>
      </c>
      <c r="D600" t="s">
        <v>602</v>
      </c>
      <c r="E600" t="s">
        <v>507</v>
      </c>
      <c r="F600" t="s">
        <v>11148</v>
      </c>
      <c r="G600" t="s">
        <v>2335</v>
      </c>
    </row>
    <row r="601" spans="1:7" x14ac:dyDescent="0.25">
      <c r="A601" t="s">
        <v>2336</v>
      </c>
      <c r="B601" t="s">
        <v>2337</v>
      </c>
      <c r="C601" t="s">
        <v>516</v>
      </c>
      <c r="D601" t="s">
        <v>594</v>
      </c>
      <c r="E601" t="s">
        <v>507</v>
      </c>
      <c r="F601" t="s">
        <v>11149</v>
      </c>
      <c r="G601" t="s">
        <v>2338</v>
      </c>
    </row>
    <row r="602" spans="1:7" x14ac:dyDescent="0.25">
      <c r="A602" t="s">
        <v>2339</v>
      </c>
      <c r="B602" t="s">
        <v>2340</v>
      </c>
      <c r="C602" t="s">
        <v>521</v>
      </c>
      <c r="D602" t="s">
        <v>522</v>
      </c>
      <c r="E602" t="s">
        <v>523</v>
      </c>
      <c r="F602" t="s">
        <v>11150</v>
      </c>
      <c r="G602" t="s">
        <v>2341</v>
      </c>
    </row>
    <row r="603" spans="1:7" x14ac:dyDescent="0.25">
      <c r="A603" t="s">
        <v>2342</v>
      </c>
      <c r="B603" t="s">
        <v>2343</v>
      </c>
      <c r="C603" t="s">
        <v>516</v>
      </c>
      <c r="D603" t="s">
        <v>594</v>
      </c>
      <c r="E603" t="s">
        <v>523</v>
      </c>
      <c r="F603" t="s">
        <v>11151</v>
      </c>
      <c r="G603" t="s">
        <v>2344</v>
      </c>
    </row>
    <row r="604" spans="1:7" x14ac:dyDescent="0.25">
      <c r="A604" t="s">
        <v>2345</v>
      </c>
      <c r="B604" t="s">
        <v>2346</v>
      </c>
      <c r="C604" t="s">
        <v>531</v>
      </c>
      <c r="D604" t="s">
        <v>702</v>
      </c>
      <c r="E604" t="s">
        <v>523</v>
      </c>
      <c r="F604" t="s">
        <v>11152</v>
      </c>
      <c r="G604" t="s">
        <v>2347</v>
      </c>
    </row>
    <row r="605" spans="1:7" x14ac:dyDescent="0.25">
      <c r="A605" t="s">
        <v>2348</v>
      </c>
      <c r="B605" t="s">
        <v>2349</v>
      </c>
      <c r="C605" t="s">
        <v>511</v>
      </c>
      <c r="D605" t="s">
        <v>602</v>
      </c>
      <c r="E605" t="s">
        <v>523</v>
      </c>
      <c r="F605" t="s">
        <v>11153</v>
      </c>
      <c r="G605" t="s">
        <v>2350</v>
      </c>
    </row>
    <row r="606" spans="1:7" x14ac:dyDescent="0.25">
      <c r="A606" t="s">
        <v>2351</v>
      </c>
      <c r="B606" t="s">
        <v>2352</v>
      </c>
      <c r="C606" t="s">
        <v>521</v>
      </c>
      <c r="D606" t="s">
        <v>522</v>
      </c>
      <c r="E606" t="s">
        <v>523</v>
      </c>
      <c r="F606" t="s">
        <v>11154</v>
      </c>
      <c r="G606" t="s">
        <v>2353</v>
      </c>
    </row>
    <row r="607" spans="1:7" x14ac:dyDescent="0.25">
      <c r="A607" t="s">
        <v>2354</v>
      </c>
      <c r="B607" t="s">
        <v>2355</v>
      </c>
      <c r="C607" t="s">
        <v>531</v>
      </c>
      <c r="D607" t="s">
        <v>532</v>
      </c>
      <c r="E607" t="s">
        <v>523</v>
      </c>
      <c r="F607" t="s">
        <v>11155</v>
      </c>
      <c r="G607" t="s">
        <v>2356</v>
      </c>
    </row>
    <row r="608" spans="1:7" x14ac:dyDescent="0.25">
      <c r="A608" t="s">
        <v>2357</v>
      </c>
      <c r="B608" t="s">
        <v>2358</v>
      </c>
      <c r="C608" t="s">
        <v>505</v>
      </c>
      <c r="D608" t="s">
        <v>505</v>
      </c>
      <c r="E608" t="s">
        <v>501</v>
      </c>
      <c r="F608" t="s">
        <v>11156</v>
      </c>
      <c r="G608" t="s">
        <v>2359</v>
      </c>
    </row>
    <row r="609" spans="1:7" x14ac:dyDescent="0.25">
      <c r="A609" t="s">
        <v>2360</v>
      </c>
      <c r="B609" t="s">
        <v>2361</v>
      </c>
      <c r="C609" t="s">
        <v>531</v>
      </c>
      <c r="D609" t="s">
        <v>631</v>
      </c>
      <c r="E609" t="s">
        <v>523</v>
      </c>
      <c r="F609" t="s">
        <v>11157</v>
      </c>
      <c r="G609" t="s">
        <v>2362</v>
      </c>
    </row>
    <row r="610" spans="1:7" x14ac:dyDescent="0.25">
      <c r="A610" t="s">
        <v>2363</v>
      </c>
      <c r="B610" t="s">
        <v>2364</v>
      </c>
      <c r="C610" t="s">
        <v>516</v>
      </c>
      <c r="D610" t="s">
        <v>594</v>
      </c>
      <c r="E610" t="s">
        <v>501</v>
      </c>
      <c r="F610" t="s">
        <v>11158</v>
      </c>
      <c r="G610" t="s">
        <v>2365</v>
      </c>
    </row>
    <row r="611" spans="1:7" x14ac:dyDescent="0.25">
      <c r="A611" t="s">
        <v>2366</v>
      </c>
      <c r="B611" t="s">
        <v>2367</v>
      </c>
      <c r="C611" t="s">
        <v>499</v>
      </c>
      <c r="D611" t="s">
        <v>672</v>
      </c>
      <c r="E611" t="s">
        <v>523</v>
      </c>
      <c r="F611" t="s">
        <v>11159</v>
      </c>
      <c r="G611" t="s">
        <v>2368</v>
      </c>
    </row>
    <row r="612" spans="1:7" x14ac:dyDescent="0.25">
      <c r="A612" t="s">
        <v>2369</v>
      </c>
      <c r="B612" t="s">
        <v>2370</v>
      </c>
      <c r="C612" t="s">
        <v>541</v>
      </c>
      <c r="D612" t="s">
        <v>580</v>
      </c>
      <c r="E612" t="s">
        <v>523</v>
      </c>
      <c r="F612" t="s">
        <v>11160</v>
      </c>
      <c r="G612" t="s">
        <v>2371</v>
      </c>
    </row>
    <row r="613" spans="1:7" x14ac:dyDescent="0.25">
      <c r="A613" t="s">
        <v>2372</v>
      </c>
      <c r="B613" t="s">
        <v>2373</v>
      </c>
      <c r="C613" t="s">
        <v>521</v>
      </c>
      <c r="D613" t="s">
        <v>522</v>
      </c>
      <c r="E613" t="s">
        <v>523</v>
      </c>
      <c r="F613" t="s">
        <v>11161</v>
      </c>
      <c r="G613" t="s">
        <v>2374</v>
      </c>
    </row>
    <row r="614" spans="1:7" x14ac:dyDescent="0.25">
      <c r="A614" t="s">
        <v>2375</v>
      </c>
      <c r="B614" t="s">
        <v>2376</v>
      </c>
      <c r="C614" t="s">
        <v>499</v>
      </c>
      <c r="D614" t="s">
        <v>500</v>
      </c>
      <c r="E614" t="s">
        <v>598</v>
      </c>
      <c r="F614" t="s">
        <v>11162</v>
      </c>
      <c r="G614" t="s">
        <v>2377</v>
      </c>
    </row>
    <row r="615" spans="1:7" x14ac:dyDescent="0.25">
      <c r="A615" t="s">
        <v>2378</v>
      </c>
      <c r="B615" t="s">
        <v>2379</v>
      </c>
      <c r="C615" t="s">
        <v>505</v>
      </c>
      <c r="D615" t="s">
        <v>506</v>
      </c>
      <c r="E615" t="s">
        <v>507</v>
      </c>
      <c r="F615" t="s">
        <v>11163</v>
      </c>
      <c r="G615" t="s">
        <v>2380</v>
      </c>
    </row>
    <row r="616" spans="1:7" x14ac:dyDescent="0.25">
      <c r="A616" t="s">
        <v>2381</v>
      </c>
      <c r="B616" t="s">
        <v>2382</v>
      </c>
      <c r="C616" t="s">
        <v>521</v>
      </c>
      <c r="D616" t="s">
        <v>527</v>
      </c>
      <c r="E616" t="s">
        <v>523</v>
      </c>
      <c r="F616" t="s">
        <v>11164</v>
      </c>
      <c r="G616" t="s">
        <v>2383</v>
      </c>
    </row>
    <row r="617" spans="1:7" x14ac:dyDescent="0.25">
      <c r="A617" t="s">
        <v>2384</v>
      </c>
      <c r="B617" t="s">
        <v>2385</v>
      </c>
      <c r="C617" t="s">
        <v>516</v>
      </c>
      <c r="D617" t="s">
        <v>517</v>
      </c>
      <c r="E617" t="s">
        <v>507</v>
      </c>
      <c r="F617" t="s">
        <v>11165</v>
      </c>
      <c r="G617" t="s">
        <v>2386</v>
      </c>
    </row>
    <row r="618" spans="1:7" x14ac:dyDescent="0.25">
      <c r="A618" t="s">
        <v>2387</v>
      </c>
      <c r="B618" t="s">
        <v>2388</v>
      </c>
      <c r="C618" t="s">
        <v>663</v>
      </c>
      <c r="D618" t="s">
        <v>664</v>
      </c>
      <c r="E618" t="s">
        <v>507</v>
      </c>
      <c r="F618" t="s">
        <v>11166</v>
      </c>
      <c r="G618" t="s">
        <v>2389</v>
      </c>
    </row>
    <row r="619" spans="1:7" x14ac:dyDescent="0.25">
      <c r="A619" t="s">
        <v>2390</v>
      </c>
      <c r="B619" t="s">
        <v>2391</v>
      </c>
      <c r="C619" t="s">
        <v>541</v>
      </c>
      <c r="D619" t="s">
        <v>563</v>
      </c>
      <c r="E619" t="s">
        <v>523</v>
      </c>
      <c r="F619" t="s">
        <v>11167</v>
      </c>
      <c r="G619" t="s">
        <v>2392</v>
      </c>
    </row>
    <row r="620" spans="1:7" x14ac:dyDescent="0.25">
      <c r="A620" t="s">
        <v>2393</v>
      </c>
      <c r="B620" t="s">
        <v>2394</v>
      </c>
      <c r="C620" t="s">
        <v>516</v>
      </c>
      <c r="D620" t="s">
        <v>594</v>
      </c>
      <c r="E620" t="s">
        <v>598</v>
      </c>
      <c r="F620" t="s">
        <v>11168</v>
      </c>
      <c r="G620" t="s">
        <v>2395</v>
      </c>
    </row>
    <row r="621" spans="1:7" x14ac:dyDescent="0.25">
      <c r="A621" t="s">
        <v>2396</v>
      </c>
      <c r="B621" t="s">
        <v>2397</v>
      </c>
      <c r="C621" t="s">
        <v>521</v>
      </c>
      <c r="D621" t="s">
        <v>527</v>
      </c>
      <c r="E621" t="s">
        <v>537</v>
      </c>
      <c r="F621" t="s">
        <v>11169</v>
      </c>
      <c r="G621" t="s">
        <v>2398</v>
      </c>
    </row>
    <row r="622" spans="1:7" x14ac:dyDescent="0.25">
      <c r="A622" t="s">
        <v>2399</v>
      </c>
      <c r="B622" t="s">
        <v>2400</v>
      </c>
      <c r="C622" t="s">
        <v>521</v>
      </c>
      <c r="D622" t="s">
        <v>522</v>
      </c>
      <c r="E622" t="s">
        <v>523</v>
      </c>
      <c r="F622" t="s">
        <v>11170</v>
      </c>
      <c r="G622" t="s">
        <v>2401</v>
      </c>
    </row>
    <row r="623" spans="1:7" x14ac:dyDescent="0.25">
      <c r="A623" t="s">
        <v>2402</v>
      </c>
      <c r="B623" t="s">
        <v>2403</v>
      </c>
      <c r="C623" t="s">
        <v>531</v>
      </c>
      <c r="D623" t="s">
        <v>553</v>
      </c>
      <c r="E623" t="s">
        <v>523</v>
      </c>
      <c r="F623" t="s">
        <v>11171</v>
      </c>
      <c r="G623" t="s">
        <v>2404</v>
      </c>
    </row>
    <row r="624" spans="1:7" x14ac:dyDescent="0.25">
      <c r="A624" t="s">
        <v>2405</v>
      </c>
      <c r="B624" t="s">
        <v>2406</v>
      </c>
      <c r="C624" t="s">
        <v>516</v>
      </c>
      <c r="D624" t="s">
        <v>594</v>
      </c>
      <c r="E624" t="s">
        <v>523</v>
      </c>
      <c r="F624" t="s">
        <v>11172</v>
      </c>
      <c r="G624" t="s">
        <v>2407</v>
      </c>
    </row>
    <row r="625" spans="1:7" x14ac:dyDescent="0.25">
      <c r="A625" t="s">
        <v>2408</v>
      </c>
      <c r="B625" t="s">
        <v>2409</v>
      </c>
      <c r="C625" t="s">
        <v>521</v>
      </c>
      <c r="D625" t="s">
        <v>546</v>
      </c>
      <c r="E625" t="s">
        <v>523</v>
      </c>
      <c r="F625" t="s">
        <v>11173</v>
      </c>
      <c r="G625" t="s">
        <v>2410</v>
      </c>
    </row>
    <row r="626" spans="1:7" x14ac:dyDescent="0.25">
      <c r="A626" t="s">
        <v>2411</v>
      </c>
      <c r="B626" t="s">
        <v>2412</v>
      </c>
      <c r="C626" t="s">
        <v>531</v>
      </c>
      <c r="D626" t="s">
        <v>532</v>
      </c>
      <c r="E626" t="s">
        <v>523</v>
      </c>
      <c r="F626" t="s">
        <v>11174</v>
      </c>
      <c r="G626" t="s">
        <v>2413</v>
      </c>
    </row>
    <row r="627" spans="1:7" x14ac:dyDescent="0.25">
      <c r="A627" t="s">
        <v>2414</v>
      </c>
      <c r="B627" t="s">
        <v>2415</v>
      </c>
      <c r="C627" t="s">
        <v>663</v>
      </c>
      <c r="D627" t="s">
        <v>668</v>
      </c>
      <c r="E627" t="s">
        <v>507</v>
      </c>
      <c r="F627" t="s">
        <v>11175</v>
      </c>
      <c r="G627" t="s">
        <v>2416</v>
      </c>
    </row>
    <row r="628" spans="1:7" x14ac:dyDescent="0.25">
      <c r="A628" t="s">
        <v>2417</v>
      </c>
      <c r="B628" t="s">
        <v>2418</v>
      </c>
      <c r="C628" t="s">
        <v>511</v>
      </c>
      <c r="D628" t="s">
        <v>744</v>
      </c>
      <c r="E628" t="s">
        <v>507</v>
      </c>
      <c r="F628" t="s">
        <v>11176</v>
      </c>
      <c r="G628" t="s">
        <v>2419</v>
      </c>
    </row>
    <row r="629" spans="1:7" x14ac:dyDescent="0.25">
      <c r="A629" t="s">
        <v>2420</v>
      </c>
      <c r="B629" t="s">
        <v>2421</v>
      </c>
      <c r="C629" t="s">
        <v>521</v>
      </c>
      <c r="D629" t="s">
        <v>522</v>
      </c>
      <c r="E629" t="s">
        <v>523</v>
      </c>
      <c r="F629" t="s">
        <v>11177</v>
      </c>
      <c r="G629" t="s">
        <v>2422</v>
      </c>
    </row>
    <row r="630" spans="1:7" x14ac:dyDescent="0.25">
      <c r="A630" t="s">
        <v>2423</v>
      </c>
      <c r="B630" t="s">
        <v>2424</v>
      </c>
      <c r="C630" t="s">
        <v>521</v>
      </c>
      <c r="D630" t="s">
        <v>527</v>
      </c>
      <c r="E630" t="s">
        <v>523</v>
      </c>
      <c r="F630" t="s">
        <v>11178</v>
      </c>
      <c r="G630" t="s">
        <v>2425</v>
      </c>
    </row>
    <row r="631" spans="1:7" x14ac:dyDescent="0.25">
      <c r="A631" t="s">
        <v>2426</v>
      </c>
      <c r="B631" t="s">
        <v>2427</v>
      </c>
      <c r="C631" t="s">
        <v>521</v>
      </c>
      <c r="D631" t="s">
        <v>527</v>
      </c>
      <c r="E631" t="s">
        <v>507</v>
      </c>
      <c r="F631" t="s">
        <v>11179</v>
      </c>
      <c r="G631" t="s">
        <v>2428</v>
      </c>
    </row>
    <row r="632" spans="1:7" x14ac:dyDescent="0.25">
      <c r="A632" t="s">
        <v>2429</v>
      </c>
      <c r="B632" t="s">
        <v>2430</v>
      </c>
      <c r="C632" t="s">
        <v>663</v>
      </c>
      <c r="D632" t="s">
        <v>668</v>
      </c>
      <c r="E632" t="s">
        <v>501</v>
      </c>
      <c r="F632" t="s">
        <v>11180</v>
      </c>
      <c r="G632" t="s">
        <v>2431</v>
      </c>
    </row>
    <row r="633" spans="1:7" x14ac:dyDescent="0.25">
      <c r="A633" t="s">
        <v>2432</v>
      </c>
      <c r="B633" t="s">
        <v>2433</v>
      </c>
      <c r="C633" t="s">
        <v>521</v>
      </c>
      <c r="D633" t="s">
        <v>546</v>
      </c>
      <c r="E633" t="s">
        <v>501</v>
      </c>
      <c r="F633" t="s">
        <v>11181</v>
      </c>
      <c r="G633" t="s">
        <v>2434</v>
      </c>
    </row>
    <row r="634" spans="1:7" x14ac:dyDescent="0.25">
      <c r="A634" t="s">
        <v>2435</v>
      </c>
      <c r="B634" t="s">
        <v>2436</v>
      </c>
      <c r="C634" t="s">
        <v>531</v>
      </c>
      <c r="D634" t="s">
        <v>702</v>
      </c>
      <c r="E634" t="s">
        <v>523</v>
      </c>
      <c r="F634" t="s">
        <v>11182</v>
      </c>
      <c r="G634" t="s">
        <v>2437</v>
      </c>
    </row>
    <row r="635" spans="1:7" x14ac:dyDescent="0.25">
      <c r="A635" t="s">
        <v>2438</v>
      </c>
      <c r="B635" t="s">
        <v>2439</v>
      </c>
      <c r="C635" t="s">
        <v>511</v>
      </c>
      <c r="D635" t="s">
        <v>512</v>
      </c>
      <c r="E635" t="s">
        <v>523</v>
      </c>
      <c r="F635" t="s">
        <v>11183</v>
      </c>
      <c r="G635" t="s">
        <v>2440</v>
      </c>
    </row>
    <row r="636" spans="1:7" x14ac:dyDescent="0.25">
      <c r="A636" t="s">
        <v>2441</v>
      </c>
      <c r="B636" t="s">
        <v>2442</v>
      </c>
      <c r="C636" t="s">
        <v>516</v>
      </c>
      <c r="D636" t="s">
        <v>727</v>
      </c>
      <c r="E636" t="s">
        <v>523</v>
      </c>
      <c r="F636" t="s">
        <v>11184</v>
      </c>
      <c r="G636" t="s">
        <v>2443</v>
      </c>
    </row>
    <row r="637" spans="1:7" x14ac:dyDescent="0.25">
      <c r="A637" t="s">
        <v>2444</v>
      </c>
      <c r="B637" t="s">
        <v>2445</v>
      </c>
      <c r="C637" t="s">
        <v>521</v>
      </c>
      <c r="D637" t="s">
        <v>546</v>
      </c>
      <c r="E637" t="s">
        <v>523</v>
      </c>
      <c r="F637" t="s">
        <v>11185</v>
      </c>
      <c r="G637" t="s">
        <v>2446</v>
      </c>
    </row>
    <row r="638" spans="1:7" x14ac:dyDescent="0.25">
      <c r="A638" t="s">
        <v>2447</v>
      </c>
      <c r="B638" t="s">
        <v>2448</v>
      </c>
      <c r="C638" t="s">
        <v>521</v>
      </c>
      <c r="D638" t="s">
        <v>527</v>
      </c>
      <c r="E638" t="s">
        <v>523</v>
      </c>
      <c r="F638" t="s">
        <v>11186</v>
      </c>
      <c r="G638" t="s">
        <v>2449</v>
      </c>
    </row>
    <row r="639" spans="1:7" x14ac:dyDescent="0.25">
      <c r="A639" t="s">
        <v>2450</v>
      </c>
      <c r="B639" t="s">
        <v>2451</v>
      </c>
      <c r="C639" t="s">
        <v>499</v>
      </c>
      <c r="D639" t="s">
        <v>590</v>
      </c>
      <c r="E639" t="s">
        <v>523</v>
      </c>
      <c r="F639" t="s">
        <v>11187</v>
      </c>
      <c r="G639" t="s">
        <v>2452</v>
      </c>
    </row>
    <row r="640" spans="1:7" x14ac:dyDescent="0.25">
      <c r="A640" t="s">
        <v>2453</v>
      </c>
      <c r="B640" t="s">
        <v>2454</v>
      </c>
      <c r="C640" t="s">
        <v>531</v>
      </c>
      <c r="D640" t="s">
        <v>702</v>
      </c>
      <c r="E640" t="s">
        <v>523</v>
      </c>
      <c r="F640" t="s">
        <v>11188</v>
      </c>
      <c r="G640" t="s">
        <v>2455</v>
      </c>
    </row>
    <row r="641" spans="1:7" x14ac:dyDescent="0.25">
      <c r="A641" t="s">
        <v>2456</v>
      </c>
      <c r="B641" t="s">
        <v>2457</v>
      </c>
      <c r="C641" t="s">
        <v>505</v>
      </c>
      <c r="D641" t="s">
        <v>506</v>
      </c>
      <c r="E641" t="s">
        <v>523</v>
      </c>
      <c r="F641" t="s">
        <v>11189</v>
      </c>
      <c r="G641" t="s">
        <v>2458</v>
      </c>
    </row>
    <row r="642" spans="1:7" x14ac:dyDescent="0.25">
      <c r="A642" t="s">
        <v>2459</v>
      </c>
      <c r="B642" t="s">
        <v>2460</v>
      </c>
      <c r="C642" t="s">
        <v>531</v>
      </c>
      <c r="D642" t="s">
        <v>702</v>
      </c>
      <c r="E642" t="s">
        <v>523</v>
      </c>
      <c r="F642" t="s">
        <v>11190</v>
      </c>
      <c r="G642" t="s">
        <v>2461</v>
      </c>
    </row>
    <row r="643" spans="1:7" x14ac:dyDescent="0.25">
      <c r="A643" t="s">
        <v>2462</v>
      </c>
      <c r="B643" t="s">
        <v>2463</v>
      </c>
      <c r="C643" t="s">
        <v>521</v>
      </c>
      <c r="D643" t="s">
        <v>522</v>
      </c>
      <c r="E643" t="s">
        <v>523</v>
      </c>
      <c r="F643" t="s">
        <v>11191</v>
      </c>
      <c r="G643" t="s">
        <v>2464</v>
      </c>
    </row>
    <row r="644" spans="1:7" x14ac:dyDescent="0.25">
      <c r="A644" t="s">
        <v>2465</v>
      </c>
      <c r="B644" t="s">
        <v>2466</v>
      </c>
      <c r="C644" t="s">
        <v>521</v>
      </c>
      <c r="D644" t="s">
        <v>522</v>
      </c>
      <c r="E644" t="s">
        <v>523</v>
      </c>
      <c r="F644" t="s">
        <v>11192</v>
      </c>
      <c r="G644" t="s">
        <v>2467</v>
      </c>
    </row>
    <row r="645" spans="1:7" x14ac:dyDescent="0.25">
      <c r="A645" t="s">
        <v>2468</v>
      </c>
      <c r="B645" t="s">
        <v>2469</v>
      </c>
      <c r="C645" t="s">
        <v>663</v>
      </c>
      <c r="D645" t="s">
        <v>668</v>
      </c>
      <c r="E645" t="s">
        <v>537</v>
      </c>
      <c r="F645" t="s">
        <v>11193</v>
      </c>
      <c r="G645" t="s">
        <v>2470</v>
      </c>
    </row>
    <row r="646" spans="1:7" x14ac:dyDescent="0.25">
      <c r="A646" t="s">
        <v>2471</v>
      </c>
      <c r="B646" t="s">
        <v>2472</v>
      </c>
      <c r="C646" t="s">
        <v>541</v>
      </c>
      <c r="D646" t="s">
        <v>606</v>
      </c>
      <c r="E646" t="s">
        <v>507</v>
      </c>
      <c r="F646" t="s">
        <v>11194</v>
      </c>
      <c r="G646" t="s">
        <v>2473</v>
      </c>
    </row>
    <row r="647" spans="1:7" x14ac:dyDescent="0.25">
      <c r="A647" t="s">
        <v>2474</v>
      </c>
      <c r="B647" t="s">
        <v>2475</v>
      </c>
      <c r="C647" t="s">
        <v>516</v>
      </c>
      <c r="D647" t="s">
        <v>517</v>
      </c>
      <c r="E647" t="s">
        <v>507</v>
      </c>
      <c r="F647" t="s">
        <v>11195</v>
      </c>
      <c r="G647" t="s">
        <v>2476</v>
      </c>
    </row>
    <row r="648" spans="1:7" x14ac:dyDescent="0.25">
      <c r="A648" t="s">
        <v>2477</v>
      </c>
      <c r="B648" t="s">
        <v>2478</v>
      </c>
      <c r="C648" t="s">
        <v>521</v>
      </c>
      <c r="D648" t="s">
        <v>522</v>
      </c>
      <c r="E648" t="s">
        <v>523</v>
      </c>
      <c r="F648" t="s">
        <v>11196</v>
      </c>
      <c r="G648" t="s">
        <v>2479</v>
      </c>
    </row>
    <row r="649" spans="1:7" x14ac:dyDescent="0.25">
      <c r="A649" t="s">
        <v>2480</v>
      </c>
      <c r="B649" t="s">
        <v>2481</v>
      </c>
      <c r="C649" t="s">
        <v>499</v>
      </c>
      <c r="D649" t="s">
        <v>500</v>
      </c>
      <c r="E649" t="s">
        <v>523</v>
      </c>
      <c r="F649" t="s">
        <v>11197</v>
      </c>
      <c r="G649" t="s">
        <v>2482</v>
      </c>
    </row>
    <row r="650" spans="1:7" x14ac:dyDescent="0.25">
      <c r="A650" t="s">
        <v>2483</v>
      </c>
      <c r="B650" t="s">
        <v>2484</v>
      </c>
      <c r="C650" t="s">
        <v>521</v>
      </c>
      <c r="D650" t="s">
        <v>522</v>
      </c>
      <c r="E650" t="s">
        <v>523</v>
      </c>
      <c r="F650" t="s">
        <v>11198</v>
      </c>
      <c r="G650" t="s">
        <v>2485</v>
      </c>
    </row>
    <row r="651" spans="1:7" x14ac:dyDescent="0.25">
      <c r="A651" t="s">
        <v>2486</v>
      </c>
      <c r="B651" t="s">
        <v>2487</v>
      </c>
      <c r="C651" t="s">
        <v>531</v>
      </c>
      <c r="D651" t="s">
        <v>702</v>
      </c>
      <c r="E651" t="s">
        <v>537</v>
      </c>
      <c r="F651" t="s">
        <v>11199</v>
      </c>
      <c r="G651" t="s">
        <v>2488</v>
      </c>
    </row>
    <row r="652" spans="1:7" x14ac:dyDescent="0.25">
      <c r="A652" t="s">
        <v>2489</v>
      </c>
      <c r="B652" t="s">
        <v>2490</v>
      </c>
      <c r="C652" t="s">
        <v>499</v>
      </c>
      <c r="D652" t="s">
        <v>695</v>
      </c>
      <c r="E652" t="s">
        <v>501</v>
      </c>
      <c r="F652" t="s">
        <v>11200</v>
      </c>
      <c r="G652" t="s">
        <v>2491</v>
      </c>
    </row>
    <row r="653" spans="1:7" x14ac:dyDescent="0.25">
      <c r="A653" t="s">
        <v>2492</v>
      </c>
      <c r="B653" t="s">
        <v>2493</v>
      </c>
      <c r="C653" t="s">
        <v>521</v>
      </c>
      <c r="D653" t="s">
        <v>522</v>
      </c>
      <c r="E653" t="s">
        <v>501</v>
      </c>
      <c r="F653" t="s">
        <v>11201</v>
      </c>
      <c r="G653" t="s">
        <v>2494</v>
      </c>
    </row>
    <row r="654" spans="1:7" x14ac:dyDescent="0.25">
      <c r="A654" t="s">
        <v>2495</v>
      </c>
      <c r="B654" t="s">
        <v>2496</v>
      </c>
      <c r="C654" t="s">
        <v>531</v>
      </c>
      <c r="D654" t="s">
        <v>631</v>
      </c>
      <c r="E654" t="s">
        <v>523</v>
      </c>
      <c r="F654" t="s">
        <v>11202</v>
      </c>
      <c r="G654" t="s">
        <v>2497</v>
      </c>
    </row>
    <row r="655" spans="1:7" x14ac:dyDescent="0.25">
      <c r="A655" t="s">
        <v>2498</v>
      </c>
      <c r="B655" t="s">
        <v>2499</v>
      </c>
      <c r="C655" t="s">
        <v>531</v>
      </c>
      <c r="D655" t="s">
        <v>553</v>
      </c>
      <c r="E655" t="s">
        <v>507</v>
      </c>
      <c r="F655" t="s">
        <v>11203</v>
      </c>
      <c r="G655" t="s">
        <v>2500</v>
      </c>
    </row>
    <row r="656" spans="1:7" x14ac:dyDescent="0.25">
      <c r="A656" t="s">
        <v>2501</v>
      </c>
      <c r="B656" t="s">
        <v>2502</v>
      </c>
      <c r="C656" t="s">
        <v>531</v>
      </c>
      <c r="D656" t="s">
        <v>532</v>
      </c>
      <c r="E656" t="s">
        <v>523</v>
      </c>
      <c r="F656" t="s">
        <v>11204</v>
      </c>
      <c r="G656" t="s">
        <v>2503</v>
      </c>
    </row>
    <row r="657" spans="1:7" x14ac:dyDescent="0.25">
      <c r="A657" t="s">
        <v>2504</v>
      </c>
      <c r="B657" t="s">
        <v>2505</v>
      </c>
      <c r="C657" t="s">
        <v>499</v>
      </c>
      <c r="D657" t="s">
        <v>672</v>
      </c>
      <c r="E657" t="s">
        <v>523</v>
      </c>
      <c r="F657" t="s">
        <v>11205</v>
      </c>
      <c r="G657" t="s">
        <v>2506</v>
      </c>
    </row>
    <row r="658" spans="1:7" x14ac:dyDescent="0.25">
      <c r="A658" t="s">
        <v>2507</v>
      </c>
      <c r="B658" t="s">
        <v>2508</v>
      </c>
      <c r="C658" t="s">
        <v>499</v>
      </c>
      <c r="D658" t="s">
        <v>672</v>
      </c>
      <c r="E658" t="s">
        <v>523</v>
      </c>
      <c r="F658" t="s">
        <v>11206</v>
      </c>
      <c r="G658" t="s">
        <v>2509</v>
      </c>
    </row>
    <row r="659" spans="1:7" x14ac:dyDescent="0.25">
      <c r="A659" t="s">
        <v>2510</v>
      </c>
      <c r="B659" t="s">
        <v>2511</v>
      </c>
      <c r="C659" t="s">
        <v>521</v>
      </c>
      <c r="D659" t="s">
        <v>527</v>
      </c>
      <c r="E659" t="s">
        <v>523</v>
      </c>
      <c r="F659" t="s">
        <v>11207</v>
      </c>
      <c r="G659" t="s">
        <v>2512</v>
      </c>
    </row>
    <row r="660" spans="1:7" x14ac:dyDescent="0.25">
      <c r="A660" t="s">
        <v>2513</v>
      </c>
      <c r="B660" t="s">
        <v>2514</v>
      </c>
      <c r="C660" t="s">
        <v>521</v>
      </c>
      <c r="D660" t="s">
        <v>522</v>
      </c>
      <c r="E660" t="s">
        <v>523</v>
      </c>
      <c r="F660" t="s">
        <v>11208</v>
      </c>
      <c r="G660" t="s">
        <v>2515</v>
      </c>
    </row>
    <row r="661" spans="1:7" x14ac:dyDescent="0.25">
      <c r="A661" t="s">
        <v>2516</v>
      </c>
      <c r="B661" t="s">
        <v>2517</v>
      </c>
      <c r="C661" t="s">
        <v>663</v>
      </c>
      <c r="D661" t="s">
        <v>668</v>
      </c>
      <c r="E661" t="s">
        <v>523</v>
      </c>
      <c r="F661" t="s">
        <v>11209</v>
      </c>
      <c r="G661" t="s">
        <v>2518</v>
      </c>
    </row>
    <row r="662" spans="1:7" x14ac:dyDescent="0.25">
      <c r="A662" t="s">
        <v>2519</v>
      </c>
      <c r="B662" t="s">
        <v>2520</v>
      </c>
      <c r="C662" t="s">
        <v>516</v>
      </c>
      <c r="D662" t="s">
        <v>517</v>
      </c>
      <c r="E662" t="s">
        <v>501</v>
      </c>
      <c r="F662" t="s">
        <v>11210</v>
      </c>
      <c r="G662" t="s">
        <v>2521</v>
      </c>
    </row>
    <row r="663" spans="1:7" x14ac:dyDescent="0.25">
      <c r="A663" t="s">
        <v>2522</v>
      </c>
      <c r="B663" t="s">
        <v>2523</v>
      </c>
      <c r="C663" t="s">
        <v>531</v>
      </c>
      <c r="D663" t="s">
        <v>702</v>
      </c>
      <c r="E663" t="s">
        <v>501</v>
      </c>
      <c r="F663" t="s">
        <v>11211</v>
      </c>
      <c r="G663" t="s">
        <v>2524</v>
      </c>
    </row>
    <row r="664" spans="1:7" x14ac:dyDescent="0.25">
      <c r="A664" t="s">
        <v>2525</v>
      </c>
      <c r="B664" t="s">
        <v>2526</v>
      </c>
      <c r="C664" t="s">
        <v>511</v>
      </c>
      <c r="D664" t="s">
        <v>602</v>
      </c>
      <c r="E664" t="s">
        <v>507</v>
      </c>
      <c r="F664" t="s">
        <v>11212</v>
      </c>
      <c r="G664" t="s">
        <v>2527</v>
      </c>
    </row>
    <row r="665" spans="1:7" x14ac:dyDescent="0.25">
      <c r="A665" t="s">
        <v>2528</v>
      </c>
      <c r="B665" t="s">
        <v>2529</v>
      </c>
      <c r="C665" t="s">
        <v>531</v>
      </c>
      <c r="D665" t="s">
        <v>532</v>
      </c>
      <c r="E665" t="s">
        <v>523</v>
      </c>
      <c r="F665" t="s">
        <v>11213</v>
      </c>
      <c r="G665" t="s">
        <v>2530</v>
      </c>
    </row>
    <row r="666" spans="1:7" x14ac:dyDescent="0.25">
      <c r="A666" t="s">
        <v>2531</v>
      </c>
      <c r="B666" t="s">
        <v>2532</v>
      </c>
      <c r="C666" t="s">
        <v>521</v>
      </c>
      <c r="D666" t="s">
        <v>522</v>
      </c>
      <c r="E666" t="s">
        <v>523</v>
      </c>
      <c r="F666" t="s">
        <v>11214</v>
      </c>
      <c r="G666" t="s">
        <v>2533</v>
      </c>
    </row>
    <row r="667" spans="1:7" x14ac:dyDescent="0.25">
      <c r="A667" t="s">
        <v>2534</v>
      </c>
      <c r="B667" t="s">
        <v>2535</v>
      </c>
      <c r="C667" t="s">
        <v>663</v>
      </c>
      <c r="D667" t="s">
        <v>734</v>
      </c>
      <c r="E667" t="s">
        <v>507</v>
      </c>
      <c r="F667" t="s">
        <v>11215</v>
      </c>
      <c r="G667" t="s">
        <v>2536</v>
      </c>
    </row>
    <row r="668" spans="1:7" x14ac:dyDescent="0.25">
      <c r="A668" t="s">
        <v>2537</v>
      </c>
      <c r="B668" t="s">
        <v>2538</v>
      </c>
      <c r="C668" t="s">
        <v>663</v>
      </c>
      <c r="D668" t="s">
        <v>668</v>
      </c>
      <c r="E668" t="s">
        <v>523</v>
      </c>
      <c r="F668" t="s">
        <v>11216</v>
      </c>
      <c r="G668" t="s">
        <v>2539</v>
      </c>
    </row>
    <row r="669" spans="1:7" x14ac:dyDescent="0.25">
      <c r="A669" t="s">
        <v>2540</v>
      </c>
      <c r="B669" t="s">
        <v>2541</v>
      </c>
      <c r="C669" t="s">
        <v>499</v>
      </c>
      <c r="D669" t="s">
        <v>500</v>
      </c>
      <c r="E669" t="s">
        <v>523</v>
      </c>
      <c r="F669" t="s">
        <v>11217</v>
      </c>
      <c r="G669" t="s">
        <v>2542</v>
      </c>
    </row>
    <row r="670" spans="1:7" x14ac:dyDescent="0.25">
      <c r="A670" t="s">
        <v>2543</v>
      </c>
      <c r="B670" t="s">
        <v>2544</v>
      </c>
      <c r="C670" t="s">
        <v>521</v>
      </c>
      <c r="D670" t="s">
        <v>546</v>
      </c>
      <c r="E670" t="s">
        <v>523</v>
      </c>
      <c r="F670" t="s">
        <v>11218</v>
      </c>
      <c r="G670" t="s">
        <v>2545</v>
      </c>
    </row>
    <row r="671" spans="1:7" x14ac:dyDescent="0.25">
      <c r="A671" t="s">
        <v>2546</v>
      </c>
      <c r="B671" t="s">
        <v>2547</v>
      </c>
      <c r="C671" t="s">
        <v>499</v>
      </c>
      <c r="D671" t="s">
        <v>590</v>
      </c>
      <c r="E671" t="s">
        <v>523</v>
      </c>
      <c r="F671" t="s">
        <v>11219</v>
      </c>
      <c r="G671" t="s">
        <v>2548</v>
      </c>
    </row>
    <row r="672" spans="1:7" x14ac:dyDescent="0.25">
      <c r="A672" t="s">
        <v>2549</v>
      </c>
      <c r="B672" t="s">
        <v>2550</v>
      </c>
      <c r="C672" t="s">
        <v>499</v>
      </c>
      <c r="D672" t="s">
        <v>590</v>
      </c>
      <c r="E672" t="s">
        <v>537</v>
      </c>
      <c r="F672" t="s">
        <v>11220</v>
      </c>
      <c r="G672" t="s">
        <v>2551</v>
      </c>
    </row>
    <row r="673" spans="1:7" x14ac:dyDescent="0.25">
      <c r="A673" t="s">
        <v>2552</v>
      </c>
      <c r="B673" t="s">
        <v>2553</v>
      </c>
      <c r="C673" t="s">
        <v>511</v>
      </c>
      <c r="D673" t="s">
        <v>536</v>
      </c>
      <c r="E673" t="s">
        <v>598</v>
      </c>
      <c r="F673" t="s">
        <v>11221</v>
      </c>
      <c r="G673" t="s">
        <v>2554</v>
      </c>
    </row>
    <row r="674" spans="1:7" x14ac:dyDescent="0.25">
      <c r="A674" t="s">
        <v>2555</v>
      </c>
      <c r="B674" t="s">
        <v>2556</v>
      </c>
      <c r="C674" t="s">
        <v>541</v>
      </c>
      <c r="D674" t="s">
        <v>563</v>
      </c>
      <c r="E674" t="s">
        <v>523</v>
      </c>
      <c r="F674" t="s">
        <v>11222</v>
      </c>
      <c r="G674" t="s">
        <v>2557</v>
      </c>
    </row>
    <row r="675" spans="1:7" x14ac:dyDescent="0.25">
      <c r="A675" t="s">
        <v>2558</v>
      </c>
      <c r="B675" t="s">
        <v>2559</v>
      </c>
      <c r="C675" t="s">
        <v>511</v>
      </c>
      <c r="D675" t="s">
        <v>744</v>
      </c>
      <c r="E675" t="s">
        <v>598</v>
      </c>
      <c r="F675" t="s">
        <v>11223</v>
      </c>
      <c r="G675" t="s">
        <v>2560</v>
      </c>
    </row>
    <row r="676" spans="1:7" x14ac:dyDescent="0.25">
      <c r="A676" t="s">
        <v>2561</v>
      </c>
      <c r="B676" t="s">
        <v>2562</v>
      </c>
      <c r="C676" t="s">
        <v>531</v>
      </c>
      <c r="D676" t="s">
        <v>702</v>
      </c>
      <c r="E676" t="s">
        <v>523</v>
      </c>
      <c r="F676" t="s">
        <v>11224</v>
      </c>
      <c r="G676" t="s">
        <v>2563</v>
      </c>
    </row>
    <row r="677" spans="1:7" x14ac:dyDescent="0.25">
      <c r="A677" t="s">
        <v>2564</v>
      </c>
      <c r="B677" t="s">
        <v>2565</v>
      </c>
      <c r="C677" t="s">
        <v>499</v>
      </c>
      <c r="D677" t="s">
        <v>672</v>
      </c>
      <c r="E677" t="s">
        <v>598</v>
      </c>
      <c r="F677" t="s">
        <v>11225</v>
      </c>
      <c r="G677" t="s">
        <v>2566</v>
      </c>
    </row>
    <row r="678" spans="1:7" x14ac:dyDescent="0.25">
      <c r="A678" t="s">
        <v>2567</v>
      </c>
      <c r="B678" t="s">
        <v>2568</v>
      </c>
      <c r="C678" t="s">
        <v>499</v>
      </c>
      <c r="D678" t="s">
        <v>695</v>
      </c>
      <c r="E678" t="s">
        <v>523</v>
      </c>
      <c r="F678" t="s">
        <v>11226</v>
      </c>
      <c r="G678" t="s">
        <v>2569</v>
      </c>
    </row>
    <row r="679" spans="1:7" x14ac:dyDescent="0.25">
      <c r="A679" t="s">
        <v>2570</v>
      </c>
      <c r="B679" t="s">
        <v>2571</v>
      </c>
      <c r="C679" t="s">
        <v>499</v>
      </c>
      <c r="D679" t="s">
        <v>672</v>
      </c>
      <c r="E679" t="s">
        <v>598</v>
      </c>
      <c r="F679" t="s">
        <v>11227</v>
      </c>
      <c r="G679" t="s">
        <v>2572</v>
      </c>
    </row>
    <row r="680" spans="1:7" x14ac:dyDescent="0.25">
      <c r="A680" t="s">
        <v>2573</v>
      </c>
      <c r="B680" t="s">
        <v>2574</v>
      </c>
      <c r="C680" t="s">
        <v>505</v>
      </c>
      <c r="D680" t="s">
        <v>635</v>
      </c>
      <c r="E680" t="s">
        <v>523</v>
      </c>
      <c r="F680" t="s">
        <v>11228</v>
      </c>
      <c r="G680" t="s">
        <v>2575</v>
      </c>
    </row>
    <row r="681" spans="1:7" x14ac:dyDescent="0.25">
      <c r="A681" t="s">
        <v>2576</v>
      </c>
      <c r="B681" t="s">
        <v>2577</v>
      </c>
      <c r="C681" t="s">
        <v>511</v>
      </c>
      <c r="D681" t="s">
        <v>512</v>
      </c>
      <c r="E681" t="s">
        <v>598</v>
      </c>
      <c r="F681" t="s">
        <v>11229</v>
      </c>
      <c r="G681" t="s">
        <v>2578</v>
      </c>
    </row>
    <row r="682" spans="1:7" x14ac:dyDescent="0.25">
      <c r="A682" t="s">
        <v>2579</v>
      </c>
      <c r="B682" t="s">
        <v>2580</v>
      </c>
      <c r="C682" t="s">
        <v>499</v>
      </c>
      <c r="D682" t="s">
        <v>695</v>
      </c>
      <c r="E682" t="s">
        <v>523</v>
      </c>
      <c r="F682" t="s">
        <v>11230</v>
      </c>
      <c r="G682" t="s">
        <v>2581</v>
      </c>
    </row>
    <row r="683" spans="1:7" x14ac:dyDescent="0.25">
      <c r="A683" t="s">
        <v>2582</v>
      </c>
      <c r="B683" t="s">
        <v>2583</v>
      </c>
      <c r="C683" t="s">
        <v>499</v>
      </c>
      <c r="D683" t="s">
        <v>570</v>
      </c>
      <c r="E683" t="s">
        <v>507</v>
      </c>
      <c r="F683" t="s">
        <v>11231</v>
      </c>
      <c r="G683" t="s">
        <v>2584</v>
      </c>
    </row>
    <row r="684" spans="1:7" x14ac:dyDescent="0.25">
      <c r="A684" t="s">
        <v>2585</v>
      </c>
      <c r="B684" t="s">
        <v>2586</v>
      </c>
      <c r="C684" t="s">
        <v>521</v>
      </c>
      <c r="D684" t="s">
        <v>546</v>
      </c>
      <c r="E684" t="s">
        <v>523</v>
      </c>
      <c r="F684" t="s">
        <v>11232</v>
      </c>
      <c r="G684" t="s">
        <v>2587</v>
      </c>
    </row>
    <row r="685" spans="1:7" x14ac:dyDescent="0.25">
      <c r="A685" t="s">
        <v>2588</v>
      </c>
      <c r="B685" t="s">
        <v>2589</v>
      </c>
      <c r="C685" t="s">
        <v>521</v>
      </c>
      <c r="D685" t="s">
        <v>527</v>
      </c>
      <c r="E685" t="s">
        <v>507</v>
      </c>
      <c r="F685" t="s">
        <v>11233</v>
      </c>
      <c r="G685" t="s">
        <v>2590</v>
      </c>
    </row>
    <row r="686" spans="1:7" x14ac:dyDescent="0.25">
      <c r="A686" t="s">
        <v>2591</v>
      </c>
      <c r="B686" t="s">
        <v>2592</v>
      </c>
      <c r="C686" t="s">
        <v>516</v>
      </c>
      <c r="D686" t="s">
        <v>594</v>
      </c>
      <c r="E686" t="s">
        <v>598</v>
      </c>
      <c r="F686" t="s">
        <v>11234</v>
      </c>
      <c r="G686" t="s">
        <v>2593</v>
      </c>
    </row>
    <row r="687" spans="1:7" x14ac:dyDescent="0.25">
      <c r="A687" t="s">
        <v>2594</v>
      </c>
      <c r="B687" t="s">
        <v>2595</v>
      </c>
      <c r="C687" t="s">
        <v>505</v>
      </c>
      <c r="D687" t="s">
        <v>635</v>
      </c>
      <c r="E687" t="s">
        <v>523</v>
      </c>
      <c r="F687" t="s">
        <v>11235</v>
      </c>
      <c r="G687" t="s">
        <v>2596</v>
      </c>
    </row>
    <row r="688" spans="1:7" x14ac:dyDescent="0.25">
      <c r="A688" t="s">
        <v>2597</v>
      </c>
      <c r="B688" t="s">
        <v>2598</v>
      </c>
      <c r="C688" t="s">
        <v>521</v>
      </c>
      <c r="D688" t="s">
        <v>522</v>
      </c>
      <c r="E688" t="s">
        <v>523</v>
      </c>
      <c r="F688" t="s">
        <v>11236</v>
      </c>
      <c r="G688" t="s">
        <v>2599</v>
      </c>
    </row>
    <row r="689" spans="1:7" x14ac:dyDescent="0.25">
      <c r="A689" t="s">
        <v>2600</v>
      </c>
      <c r="B689" t="s">
        <v>2601</v>
      </c>
      <c r="C689" t="s">
        <v>511</v>
      </c>
      <c r="D689" t="s">
        <v>536</v>
      </c>
      <c r="E689" t="s">
        <v>523</v>
      </c>
      <c r="F689" t="s">
        <v>11237</v>
      </c>
      <c r="G689" t="s">
        <v>2602</v>
      </c>
    </row>
    <row r="690" spans="1:7" x14ac:dyDescent="0.25">
      <c r="A690" t="s">
        <v>2603</v>
      </c>
      <c r="B690" t="s">
        <v>2604</v>
      </c>
      <c r="C690" t="s">
        <v>531</v>
      </c>
      <c r="D690" t="s">
        <v>532</v>
      </c>
      <c r="E690" t="s">
        <v>507</v>
      </c>
      <c r="F690" t="s">
        <v>11238</v>
      </c>
      <c r="G690" t="s">
        <v>2605</v>
      </c>
    </row>
    <row r="691" spans="1:7" x14ac:dyDescent="0.25">
      <c r="A691" t="s">
        <v>2606</v>
      </c>
      <c r="B691" t="s">
        <v>2607</v>
      </c>
      <c r="C691" t="s">
        <v>521</v>
      </c>
      <c r="D691" t="s">
        <v>522</v>
      </c>
      <c r="E691" t="s">
        <v>523</v>
      </c>
      <c r="F691" t="s">
        <v>11239</v>
      </c>
      <c r="G691" t="s">
        <v>2608</v>
      </c>
    </row>
    <row r="692" spans="1:7" x14ac:dyDescent="0.25">
      <c r="A692" t="s">
        <v>2609</v>
      </c>
      <c r="B692" t="s">
        <v>2610</v>
      </c>
      <c r="C692" t="s">
        <v>531</v>
      </c>
      <c r="D692" t="s">
        <v>553</v>
      </c>
      <c r="E692" t="s">
        <v>537</v>
      </c>
      <c r="F692" t="s">
        <v>11240</v>
      </c>
      <c r="G692" t="s">
        <v>2611</v>
      </c>
    </row>
    <row r="693" spans="1:7" x14ac:dyDescent="0.25">
      <c r="A693" t="s">
        <v>2612</v>
      </c>
      <c r="B693" t="s">
        <v>2613</v>
      </c>
      <c r="C693" t="s">
        <v>521</v>
      </c>
      <c r="D693" t="s">
        <v>527</v>
      </c>
      <c r="E693" t="s">
        <v>523</v>
      </c>
      <c r="F693" t="s">
        <v>11241</v>
      </c>
      <c r="G693" t="s">
        <v>2614</v>
      </c>
    </row>
    <row r="694" spans="1:7" x14ac:dyDescent="0.25">
      <c r="A694" t="s">
        <v>2615</v>
      </c>
      <c r="B694" t="s">
        <v>2616</v>
      </c>
      <c r="C694" t="s">
        <v>521</v>
      </c>
      <c r="D694" t="s">
        <v>527</v>
      </c>
      <c r="E694" t="s">
        <v>507</v>
      </c>
      <c r="F694" t="s">
        <v>11242</v>
      </c>
      <c r="G694" t="s">
        <v>2617</v>
      </c>
    </row>
    <row r="695" spans="1:7" x14ac:dyDescent="0.25">
      <c r="A695" t="s">
        <v>2618</v>
      </c>
      <c r="B695" t="s">
        <v>2619</v>
      </c>
      <c r="C695" t="s">
        <v>521</v>
      </c>
      <c r="D695" t="s">
        <v>527</v>
      </c>
      <c r="E695" t="s">
        <v>523</v>
      </c>
      <c r="F695" t="s">
        <v>11243</v>
      </c>
      <c r="G695" t="s">
        <v>2620</v>
      </c>
    </row>
    <row r="696" spans="1:7" x14ac:dyDescent="0.25">
      <c r="A696" t="s">
        <v>2621</v>
      </c>
      <c r="B696" t="s">
        <v>2622</v>
      </c>
      <c r="C696" t="s">
        <v>521</v>
      </c>
      <c r="D696" t="s">
        <v>546</v>
      </c>
      <c r="E696" t="s">
        <v>523</v>
      </c>
      <c r="F696" t="s">
        <v>11244</v>
      </c>
      <c r="G696" t="s">
        <v>2623</v>
      </c>
    </row>
    <row r="697" spans="1:7" x14ac:dyDescent="0.25">
      <c r="A697" t="s">
        <v>2624</v>
      </c>
      <c r="B697" t="s">
        <v>2625</v>
      </c>
      <c r="C697" t="s">
        <v>505</v>
      </c>
      <c r="D697" t="s">
        <v>635</v>
      </c>
      <c r="E697" t="s">
        <v>507</v>
      </c>
      <c r="F697" t="s">
        <v>11245</v>
      </c>
      <c r="G697" t="s">
        <v>2626</v>
      </c>
    </row>
    <row r="698" spans="1:7" x14ac:dyDescent="0.25">
      <c r="A698" t="s">
        <v>2627</v>
      </c>
      <c r="B698" t="s">
        <v>2628</v>
      </c>
      <c r="C698" t="s">
        <v>499</v>
      </c>
      <c r="D698" t="s">
        <v>570</v>
      </c>
      <c r="E698" t="s">
        <v>523</v>
      </c>
      <c r="F698" t="s">
        <v>11246</v>
      </c>
      <c r="G698" t="s">
        <v>2629</v>
      </c>
    </row>
    <row r="699" spans="1:7" x14ac:dyDescent="0.25">
      <c r="A699" t="s">
        <v>2630</v>
      </c>
      <c r="B699" t="s">
        <v>2631</v>
      </c>
      <c r="C699" t="s">
        <v>521</v>
      </c>
      <c r="D699" t="s">
        <v>522</v>
      </c>
      <c r="E699" t="s">
        <v>523</v>
      </c>
      <c r="F699" t="s">
        <v>11247</v>
      </c>
      <c r="G699" t="s">
        <v>2632</v>
      </c>
    </row>
    <row r="700" spans="1:7" x14ac:dyDescent="0.25">
      <c r="A700" t="s">
        <v>2633</v>
      </c>
      <c r="B700" t="s">
        <v>2634</v>
      </c>
      <c r="C700" t="s">
        <v>541</v>
      </c>
      <c r="D700" t="s">
        <v>606</v>
      </c>
      <c r="E700" t="s">
        <v>523</v>
      </c>
      <c r="F700" t="s">
        <v>11248</v>
      </c>
      <c r="G700" t="s">
        <v>2635</v>
      </c>
    </row>
    <row r="701" spans="1:7" x14ac:dyDescent="0.25">
      <c r="A701" t="s">
        <v>2636</v>
      </c>
      <c r="B701" t="s">
        <v>2637</v>
      </c>
      <c r="C701" t="s">
        <v>511</v>
      </c>
      <c r="D701" t="s">
        <v>744</v>
      </c>
      <c r="E701" t="s">
        <v>501</v>
      </c>
      <c r="F701" t="s">
        <v>11249</v>
      </c>
      <c r="G701" t="s">
        <v>2638</v>
      </c>
    </row>
    <row r="702" spans="1:7" x14ac:dyDescent="0.25">
      <c r="A702" t="s">
        <v>2639</v>
      </c>
      <c r="B702" t="s">
        <v>2640</v>
      </c>
      <c r="C702" t="s">
        <v>663</v>
      </c>
      <c r="D702" t="s">
        <v>734</v>
      </c>
      <c r="E702" t="s">
        <v>523</v>
      </c>
      <c r="F702" t="s">
        <v>11250</v>
      </c>
      <c r="G702" t="s">
        <v>2641</v>
      </c>
    </row>
    <row r="703" spans="1:7" x14ac:dyDescent="0.25">
      <c r="A703" t="s">
        <v>2642</v>
      </c>
      <c r="B703" t="s">
        <v>2643</v>
      </c>
      <c r="C703" t="s">
        <v>516</v>
      </c>
      <c r="D703" t="s">
        <v>517</v>
      </c>
      <c r="E703" t="s">
        <v>523</v>
      </c>
      <c r="F703" t="s">
        <v>11251</v>
      </c>
      <c r="G703" t="s">
        <v>2644</v>
      </c>
    </row>
    <row r="704" spans="1:7" x14ac:dyDescent="0.25">
      <c r="A704" t="s">
        <v>2645</v>
      </c>
      <c r="B704" t="s">
        <v>2646</v>
      </c>
      <c r="C704" t="s">
        <v>531</v>
      </c>
      <c r="D704" t="s">
        <v>631</v>
      </c>
      <c r="E704" t="s">
        <v>523</v>
      </c>
      <c r="F704" t="s">
        <v>11252</v>
      </c>
      <c r="G704" t="s">
        <v>2647</v>
      </c>
    </row>
    <row r="705" spans="1:7" x14ac:dyDescent="0.25">
      <c r="A705" t="s">
        <v>2648</v>
      </c>
      <c r="B705" t="s">
        <v>2649</v>
      </c>
      <c r="C705" t="s">
        <v>516</v>
      </c>
      <c r="D705" t="s">
        <v>517</v>
      </c>
      <c r="E705" t="s">
        <v>537</v>
      </c>
      <c r="F705" t="s">
        <v>11253</v>
      </c>
      <c r="G705" t="s">
        <v>2650</v>
      </c>
    </row>
    <row r="706" spans="1:7" x14ac:dyDescent="0.25">
      <c r="A706" t="s">
        <v>2651</v>
      </c>
      <c r="B706" t="s">
        <v>2652</v>
      </c>
      <c r="C706" t="s">
        <v>499</v>
      </c>
      <c r="D706" t="s">
        <v>695</v>
      </c>
      <c r="E706" t="s">
        <v>537</v>
      </c>
      <c r="F706" t="s">
        <v>11254</v>
      </c>
      <c r="G706" t="s">
        <v>2653</v>
      </c>
    </row>
    <row r="707" spans="1:7" x14ac:dyDescent="0.25">
      <c r="A707" t="s">
        <v>2654</v>
      </c>
      <c r="B707" t="s">
        <v>2655</v>
      </c>
      <c r="C707" t="s">
        <v>521</v>
      </c>
      <c r="D707" t="s">
        <v>546</v>
      </c>
      <c r="E707" t="s">
        <v>523</v>
      </c>
      <c r="F707" t="s">
        <v>11255</v>
      </c>
      <c r="G707" t="s">
        <v>2656</v>
      </c>
    </row>
    <row r="708" spans="1:7" x14ac:dyDescent="0.25">
      <c r="A708" t="s">
        <v>2657</v>
      </c>
      <c r="B708" t="s">
        <v>2658</v>
      </c>
      <c r="C708" t="s">
        <v>499</v>
      </c>
      <c r="D708" t="s">
        <v>672</v>
      </c>
      <c r="E708" t="s">
        <v>598</v>
      </c>
      <c r="F708" t="s">
        <v>11256</v>
      </c>
      <c r="G708" t="s">
        <v>2659</v>
      </c>
    </row>
    <row r="709" spans="1:7" x14ac:dyDescent="0.25">
      <c r="A709" t="s">
        <v>2660</v>
      </c>
      <c r="B709" t="s">
        <v>2661</v>
      </c>
      <c r="C709" t="s">
        <v>521</v>
      </c>
      <c r="D709" t="s">
        <v>522</v>
      </c>
      <c r="E709" t="s">
        <v>598</v>
      </c>
      <c r="F709" t="s">
        <v>11257</v>
      </c>
      <c r="G709" t="s">
        <v>2662</v>
      </c>
    </row>
    <row r="710" spans="1:7" x14ac:dyDescent="0.25">
      <c r="A710" t="s">
        <v>2663</v>
      </c>
      <c r="B710" t="s">
        <v>2664</v>
      </c>
      <c r="C710" t="s">
        <v>511</v>
      </c>
      <c r="D710" t="s">
        <v>744</v>
      </c>
      <c r="E710" t="s">
        <v>523</v>
      </c>
      <c r="F710" t="s">
        <v>11258</v>
      </c>
      <c r="G710" t="s">
        <v>2665</v>
      </c>
    </row>
    <row r="711" spans="1:7" x14ac:dyDescent="0.25">
      <c r="A711" t="s">
        <v>2666</v>
      </c>
      <c r="B711" t="s">
        <v>2667</v>
      </c>
      <c r="C711" t="s">
        <v>499</v>
      </c>
      <c r="D711" t="s">
        <v>570</v>
      </c>
      <c r="E711" t="s">
        <v>598</v>
      </c>
      <c r="F711" t="s">
        <v>11259</v>
      </c>
      <c r="G711" t="s">
        <v>2668</v>
      </c>
    </row>
    <row r="712" spans="1:7" x14ac:dyDescent="0.25">
      <c r="A712" t="s">
        <v>2669</v>
      </c>
      <c r="B712" t="s">
        <v>2670</v>
      </c>
      <c r="C712" t="s">
        <v>521</v>
      </c>
      <c r="D712" t="s">
        <v>522</v>
      </c>
      <c r="E712" t="s">
        <v>523</v>
      </c>
      <c r="F712" t="s">
        <v>11260</v>
      </c>
      <c r="G712" t="s">
        <v>2671</v>
      </c>
    </row>
    <row r="713" spans="1:7" x14ac:dyDescent="0.25">
      <c r="A713" t="s">
        <v>2672</v>
      </c>
      <c r="B713" t="s">
        <v>2673</v>
      </c>
      <c r="C713" t="s">
        <v>663</v>
      </c>
      <c r="D713" t="s">
        <v>688</v>
      </c>
      <c r="E713" t="s">
        <v>598</v>
      </c>
      <c r="F713" t="s">
        <v>11261</v>
      </c>
      <c r="G713" t="s">
        <v>2674</v>
      </c>
    </row>
    <row r="714" spans="1:7" x14ac:dyDescent="0.25">
      <c r="A714" t="s">
        <v>2675</v>
      </c>
      <c r="B714" t="s">
        <v>2676</v>
      </c>
      <c r="C714" t="s">
        <v>499</v>
      </c>
      <c r="D714" t="s">
        <v>695</v>
      </c>
      <c r="E714" t="s">
        <v>501</v>
      </c>
      <c r="F714" t="s">
        <v>11262</v>
      </c>
      <c r="G714" t="s">
        <v>2677</v>
      </c>
    </row>
    <row r="715" spans="1:7" x14ac:dyDescent="0.25">
      <c r="A715" t="s">
        <v>2678</v>
      </c>
      <c r="B715" t="s">
        <v>2679</v>
      </c>
      <c r="C715" t="s">
        <v>499</v>
      </c>
      <c r="D715" t="s">
        <v>500</v>
      </c>
      <c r="E715" t="s">
        <v>523</v>
      </c>
      <c r="F715" t="s">
        <v>11263</v>
      </c>
      <c r="G715" t="s">
        <v>2680</v>
      </c>
    </row>
    <row r="716" spans="1:7" x14ac:dyDescent="0.25">
      <c r="A716" t="s">
        <v>2681</v>
      </c>
      <c r="B716" t="s">
        <v>2682</v>
      </c>
      <c r="C716" t="s">
        <v>663</v>
      </c>
      <c r="D716" t="s">
        <v>664</v>
      </c>
      <c r="E716" t="s">
        <v>507</v>
      </c>
      <c r="F716" t="s">
        <v>11264</v>
      </c>
      <c r="G716" t="s">
        <v>2683</v>
      </c>
    </row>
    <row r="717" spans="1:7" x14ac:dyDescent="0.25">
      <c r="A717" t="s">
        <v>2684</v>
      </c>
      <c r="B717" t="s">
        <v>2685</v>
      </c>
      <c r="C717" t="s">
        <v>521</v>
      </c>
      <c r="D717" t="s">
        <v>527</v>
      </c>
      <c r="E717" t="s">
        <v>523</v>
      </c>
      <c r="F717" t="s">
        <v>11265</v>
      </c>
      <c r="G717" t="s">
        <v>2686</v>
      </c>
    </row>
    <row r="718" spans="1:7" x14ac:dyDescent="0.25">
      <c r="A718" t="s">
        <v>2687</v>
      </c>
      <c r="B718" t="s">
        <v>2688</v>
      </c>
      <c r="C718" t="s">
        <v>521</v>
      </c>
      <c r="D718" t="s">
        <v>527</v>
      </c>
      <c r="E718" t="s">
        <v>523</v>
      </c>
      <c r="F718" t="s">
        <v>11266</v>
      </c>
      <c r="G718" t="s">
        <v>2689</v>
      </c>
    </row>
    <row r="719" spans="1:7" x14ac:dyDescent="0.25">
      <c r="A719" t="s">
        <v>2690</v>
      </c>
      <c r="B719" t="s">
        <v>2691</v>
      </c>
      <c r="C719" t="s">
        <v>499</v>
      </c>
      <c r="D719" t="s">
        <v>500</v>
      </c>
      <c r="E719" t="s">
        <v>501</v>
      </c>
      <c r="F719" t="s">
        <v>11267</v>
      </c>
      <c r="G719" t="s">
        <v>2692</v>
      </c>
    </row>
    <row r="720" spans="1:7" x14ac:dyDescent="0.25">
      <c r="A720" t="s">
        <v>2693</v>
      </c>
      <c r="B720" t="s">
        <v>2694</v>
      </c>
      <c r="C720" t="s">
        <v>499</v>
      </c>
      <c r="D720" t="s">
        <v>570</v>
      </c>
      <c r="E720" t="s">
        <v>501</v>
      </c>
      <c r="F720" t="s">
        <v>11268</v>
      </c>
      <c r="G720" t="s">
        <v>2695</v>
      </c>
    </row>
    <row r="721" spans="1:7" x14ac:dyDescent="0.25">
      <c r="A721" t="s">
        <v>2696</v>
      </c>
      <c r="B721" t="s">
        <v>2697</v>
      </c>
      <c r="C721" t="s">
        <v>521</v>
      </c>
      <c r="D721" t="s">
        <v>522</v>
      </c>
      <c r="E721" t="s">
        <v>523</v>
      </c>
      <c r="F721" t="s">
        <v>11269</v>
      </c>
      <c r="G721" t="s">
        <v>2698</v>
      </c>
    </row>
    <row r="722" spans="1:7" x14ac:dyDescent="0.25">
      <c r="A722" t="s">
        <v>2699</v>
      </c>
      <c r="B722" t="s">
        <v>2700</v>
      </c>
      <c r="C722" t="s">
        <v>531</v>
      </c>
      <c r="D722" t="s">
        <v>631</v>
      </c>
      <c r="E722" t="s">
        <v>507</v>
      </c>
      <c r="F722" t="s">
        <v>11270</v>
      </c>
      <c r="G722" t="s">
        <v>2701</v>
      </c>
    </row>
    <row r="723" spans="1:7" x14ac:dyDescent="0.25">
      <c r="A723" t="s">
        <v>2702</v>
      </c>
      <c r="B723" t="s">
        <v>2703</v>
      </c>
      <c r="C723" t="s">
        <v>521</v>
      </c>
      <c r="D723" t="s">
        <v>527</v>
      </c>
      <c r="E723" t="s">
        <v>523</v>
      </c>
      <c r="F723" t="s">
        <v>11271</v>
      </c>
      <c r="G723" t="s">
        <v>2704</v>
      </c>
    </row>
    <row r="724" spans="1:7" x14ac:dyDescent="0.25">
      <c r="A724" t="s">
        <v>2705</v>
      </c>
      <c r="B724" t="s">
        <v>2706</v>
      </c>
      <c r="C724" t="s">
        <v>531</v>
      </c>
      <c r="D724" t="s">
        <v>631</v>
      </c>
      <c r="E724" t="s">
        <v>523</v>
      </c>
      <c r="F724" t="s">
        <v>11272</v>
      </c>
      <c r="G724" t="s">
        <v>2707</v>
      </c>
    </row>
    <row r="725" spans="1:7" x14ac:dyDescent="0.25">
      <c r="A725" t="s">
        <v>2708</v>
      </c>
      <c r="B725" t="s">
        <v>2709</v>
      </c>
      <c r="C725" t="s">
        <v>531</v>
      </c>
      <c r="D725" t="s">
        <v>553</v>
      </c>
      <c r="E725" t="s">
        <v>523</v>
      </c>
      <c r="F725" t="s">
        <v>11273</v>
      </c>
      <c r="G725" t="s">
        <v>2710</v>
      </c>
    </row>
    <row r="726" spans="1:7" x14ac:dyDescent="0.25">
      <c r="A726" t="s">
        <v>2711</v>
      </c>
      <c r="B726" t="s">
        <v>2712</v>
      </c>
      <c r="C726" t="s">
        <v>531</v>
      </c>
      <c r="D726" t="s">
        <v>631</v>
      </c>
      <c r="E726" t="s">
        <v>523</v>
      </c>
      <c r="F726" t="s">
        <v>11274</v>
      </c>
      <c r="G726" t="s">
        <v>2713</v>
      </c>
    </row>
    <row r="727" spans="1:7" x14ac:dyDescent="0.25">
      <c r="A727" t="s">
        <v>2714</v>
      </c>
      <c r="B727" t="s">
        <v>2715</v>
      </c>
      <c r="C727" t="s">
        <v>531</v>
      </c>
      <c r="D727" t="s">
        <v>553</v>
      </c>
      <c r="E727" t="s">
        <v>598</v>
      </c>
      <c r="F727" t="s">
        <v>11275</v>
      </c>
      <c r="G727" t="s">
        <v>2716</v>
      </c>
    </row>
    <row r="728" spans="1:7" x14ac:dyDescent="0.25">
      <c r="A728" t="s">
        <v>2717</v>
      </c>
      <c r="B728" t="s">
        <v>2718</v>
      </c>
      <c r="C728" t="s">
        <v>511</v>
      </c>
      <c r="D728" t="s">
        <v>744</v>
      </c>
      <c r="E728" t="s">
        <v>507</v>
      </c>
      <c r="F728" t="s">
        <v>11276</v>
      </c>
      <c r="G728" t="s">
        <v>2719</v>
      </c>
    </row>
    <row r="729" spans="1:7" x14ac:dyDescent="0.25">
      <c r="A729" t="s">
        <v>2720</v>
      </c>
      <c r="B729" t="s">
        <v>2721</v>
      </c>
      <c r="C729" t="s">
        <v>521</v>
      </c>
      <c r="D729" t="s">
        <v>527</v>
      </c>
      <c r="E729" t="s">
        <v>523</v>
      </c>
      <c r="F729" t="s">
        <v>11277</v>
      </c>
      <c r="G729" t="s">
        <v>2722</v>
      </c>
    </row>
    <row r="730" spans="1:7" x14ac:dyDescent="0.25">
      <c r="A730" t="s">
        <v>2723</v>
      </c>
      <c r="B730" t="s">
        <v>2724</v>
      </c>
      <c r="C730" t="s">
        <v>541</v>
      </c>
      <c r="D730" t="s">
        <v>563</v>
      </c>
      <c r="E730" t="s">
        <v>598</v>
      </c>
      <c r="F730" t="s">
        <v>11278</v>
      </c>
      <c r="G730" t="s">
        <v>2725</v>
      </c>
    </row>
    <row r="731" spans="1:7" x14ac:dyDescent="0.25">
      <c r="A731" t="s">
        <v>2726</v>
      </c>
      <c r="B731" t="s">
        <v>2727</v>
      </c>
      <c r="C731" t="s">
        <v>516</v>
      </c>
      <c r="D731" t="s">
        <v>727</v>
      </c>
      <c r="E731" t="s">
        <v>507</v>
      </c>
      <c r="F731" t="s">
        <v>11279</v>
      </c>
      <c r="G731" t="s">
        <v>2728</v>
      </c>
    </row>
    <row r="732" spans="1:7" x14ac:dyDescent="0.25">
      <c r="A732" t="s">
        <v>2729</v>
      </c>
      <c r="B732" t="s">
        <v>2730</v>
      </c>
      <c r="C732" t="s">
        <v>499</v>
      </c>
      <c r="D732" t="s">
        <v>695</v>
      </c>
      <c r="E732" t="s">
        <v>523</v>
      </c>
      <c r="F732" t="s">
        <v>2731</v>
      </c>
      <c r="G732" t="s">
        <v>2732</v>
      </c>
    </row>
    <row r="733" spans="1:7" x14ac:dyDescent="0.25">
      <c r="A733" t="s">
        <v>2733</v>
      </c>
      <c r="B733" t="s">
        <v>2734</v>
      </c>
      <c r="C733" t="s">
        <v>511</v>
      </c>
      <c r="D733" t="s">
        <v>602</v>
      </c>
      <c r="E733" t="s">
        <v>537</v>
      </c>
      <c r="F733" t="s">
        <v>2735</v>
      </c>
      <c r="G733" t="s">
        <v>2736</v>
      </c>
    </row>
    <row r="734" spans="1:7" x14ac:dyDescent="0.25">
      <c r="A734" t="s">
        <v>2737</v>
      </c>
      <c r="B734" t="s">
        <v>2738</v>
      </c>
      <c r="C734" t="s">
        <v>521</v>
      </c>
      <c r="D734" t="s">
        <v>546</v>
      </c>
      <c r="E734" t="s">
        <v>598</v>
      </c>
      <c r="F734" t="s">
        <v>2739</v>
      </c>
      <c r="G734" t="s">
        <v>2740</v>
      </c>
    </row>
    <row r="735" spans="1:7" x14ac:dyDescent="0.25">
      <c r="A735" t="s">
        <v>2741</v>
      </c>
      <c r="B735" t="s">
        <v>2742</v>
      </c>
      <c r="C735" t="s">
        <v>499</v>
      </c>
      <c r="D735" t="s">
        <v>590</v>
      </c>
      <c r="E735" t="s">
        <v>523</v>
      </c>
      <c r="F735" t="s">
        <v>2743</v>
      </c>
      <c r="G735" t="s">
        <v>2744</v>
      </c>
    </row>
    <row r="736" spans="1:7" x14ac:dyDescent="0.25">
      <c r="A736" t="s">
        <v>2745</v>
      </c>
      <c r="B736" t="s">
        <v>2746</v>
      </c>
      <c r="C736" t="s">
        <v>499</v>
      </c>
      <c r="D736" t="s">
        <v>590</v>
      </c>
      <c r="E736" t="s">
        <v>523</v>
      </c>
      <c r="F736" t="s">
        <v>2747</v>
      </c>
      <c r="G736" t="s">
        <v>2748</v>
      </c>
    </row>
    <row r="737" spans="1:7" x14ac:dyDescent="0.25">
      <c r="A737" t="s">
        <v>2749</v>
      </c>
      <c r="B737" t="s">
        <v>2750</v>
      </c>
      <c r="C737" t="s">
        <v>516</v>
      </c>
      <c r="D737" t="s">
        <v>594</v>
      </c>
      <c r="E737" t="s">
        <v>523</v>
      </c>
      <c r="F737" t="s">
        <v>2751</v>
      </c>
      <c r="G737" t="s">
        <v>2752</v>
      </c>
    </row>
    <row r="738" spans="1:7" x14ac:dyDescent="0.25">
      <c r="A738" t="s">
        <v>2753</v>
      </c>
      <c r="B738" t="s">
        <v>2754</v>
      </c>
      <c r="C738" t="s">
        <v>531</v>
      </c>
      <c r="D738" t="s">
        <v>631</v>
      </c>
      <c r="E738" t="s">
        <v>598</v>
      </c>
      <c r="F738" t="s">
        <v>2755</v>
      </c>
      <c r="G738" t="s">
        <v>2756</v>
      </c>
    </row>
    <row r="739" spans="1:7" x14ac:dyDescent="0.25">
      <c r="A739" t="s">
        <v>2757</v>
      </c>
      <c r="B739" t="s">
        <v>2758</v>
      </c>
      <c r="C739" t="s">
        <v>499</v>
      </c>
      <c r="D739" t="s">
        <v>695</v>
      </c>
      <c r="E739" t="s">
        <v>598</v>
      </c>
      <c r="F739" t="s">
        <v>2759</v>
      </c>
      <c r="G739" t="s">
        <v>2760</v>
      </c>
    </row>
    <row r="740" spans="1:7" x14ac:dyDescent="0.25">
      <c r="A740" t="s">
        <v>2761</v>
      </c>
      <c r="B740" t="s">
        <v>2762</v>
      </c>
      <c r="C740" t="s">
        <v>516</v>
      </c>
      <c r="D740" t="s">
        <v>727</v>
      </c>
      <c r="E740" t="s">
        <v>507</v>
      </c>
      <c r="F740" t="s">
        <v>2763</v>
      </c>
      <c r="G740" t="s">
        <v>2764</v>
      </c>
    </row>
    <row r="741" spans="1:7" x14ac:dyDescent="0.25">
      <c r="A741" t="s">
        <v>2765</v>
      </c>
      <c r="B741" t="s">
        <v>2766</v>
      </c>
      <c r="C741" t="s">
        <v>531</v>
      </c>
      <c r="D741" t="s">
        <v>553</v>
      </c>
      <c r="E741" t="s">
        <v>507</v>
      </c>
      <c r="F741" t="s">
        <v>2767</v>
      </c>
      <c r="G741" t="s">
        <v>2768</v>
      </c>
    </row>
    <row r="742" spans="1:7" x14ac:dyDescent="0.25">
      <c r="A742" t="s">
        <v>2769</v>
      </c>
      <c r="B742" t="s">
        <v>2770</v>
      </c>
      <c r="C742" t="s">
        <v>499</v>
      </c>
      <c r="D742" t="s">
        <v>500</v>
      </c>
      <c r="E742" t="s">
        <v>507</v>
      </c>
      <c r="F742" t="s">
        <v>2771</v>
      </c>
      <c r="G742" t="s">
        <v>2772</v>
      </c>
    </row>
    <row r="743" spans="1:7" x14ac:dyDescent="0.25">
      <c r="A743" t="s">
        <v>2773</v>
      </c>
      <c r="B743" t="s">
        <v>2774</v>
      </c>
      <c r="C743" t="s">
        <v>511</v>
      </c>
      <c r="D743" t="s">
        <v>512</v>
      </c>
      <c r="E743" t="s">
        <v>523</v>
      </c>
      <c r="F743" t="s">
        <v>2775</v>
      </c>
      <c r="G743" t="s">
        <v>2776</v>
      </c>
    </row>
    <row r="744" spans="1:7" x14ac:dyDescent="0.25">
      <c r="A744" t="s">
        <v>2777</v>
      </c>
      <c r="B744" t="s">
        <v>2778</v>
      </c>
      <c r="C744" t="s">
        <v>521</v>
      </c>
      <c r="D744" t="s">
        <v>527</v>
      </c>
      <c r="E744" t="s">
        <v>523</v>
      </c>
      <c r="F744" t="s">
        <v>2779</v>
      </c>
      <c r="G744" t="s">
        <v>2780</v>
      </c>
    </row>
    <row r="745" spans="1:7" x14ac:dyDescent="0.25">
      <c r="A745" t="s">
        <v>2781</v>
      </c>
      <c r="B745" t="s">
        <v>2782</v>
      </c>
      <c r="C745" t="s">
        <v>521</v>
      </c>
      <c r="D745" t="s">
        <v>522</v>
      </c>
      <c r="E745" t="s">
        <v>507</v>
      </c>
      <c r="F745" t="s">
        <v>2783</v>
      </c>
      <c r="G745" t="s">
        <v>2784</v>
      </c>
    </row>
    <row r="746" spans="1:7" x14ac:dyDescent="0.25">
      <c r="A746" t="s">
        <v>2785</v>
      </c>
      <c r="B746" t="s">
        <v>2786</v>
      </c>
      <c r="C746" t="s">
        <v>521</v>
      </c>
      <c r="D746" t="s">
        <v>527</v>
      </c>
      <c r="E746" t="s">
        <v>598</v>
      </c>
      <c r="F746" t="s">
        <v>2787</v>
      </c>
      <c r="G746" t="s">
        <v>2788</v>
      </c>
    </row>
    <row r="747" spans="1:7" x14ac:dyDescent="0.25">
      <c r="A747" t="s">
        <v>2789</v>
      </c>
      <c r="B747" t="s">
        <v>2790</v>
      </c>
      <c r="C747" t="s">
        <v>541</v>
      </c>
      <c r="D747" t="s">
        <v>580</v>
      </c>
      <c r="E747" t="s">
        <v>523</v>
      </c>
      <c r="F747" t="s">
        <v>2791</v>
      </c>
      <c r="G747" t="s">
        <v>2792</v>
      </c>
    </row>
    <row r="748" spans="1:7" x14ac:dyDescent="0.25">
      <c r="A748" t="s">
        <v>2793</v>
      </c>
      <c r="B748" t="s">
        <v>2794</v>
      </c>
      <c r="C748" t="s">
        <v>499</v>
      </c>
      <c r="D748" t="s">
        <v>590</v>
      </c>
      <c r="E748" t="s">
        <v>523</v>
      </c>
      <c r="F748" t="s">
        <v>2795</v>
      </c>
      <c r="G748" t="s">
        <v>2796</v>
      </c>
    </row>
    <row r="749" spans="1:7" x14ac:dyDescent="0.25">
      <c r="A749" t="s">
        <v>2797</v>
      </c>
      <c r="B749" t="s">
        <v>2798</v>
      </c>
      <c r="C749" t="s">
        <v>511</v>
      </c>
      <c r="D749" t="s">
        <v>602</v>
      </c>
      <c r="E749" t="s">
        <v>523</v>
      </c>
      <c r="F749" t="s">
        <v>2799</v>
      </c>
      <c r="G749" t="s">
        <v>2800</v>
      </c>
    </row>
    <row r="750" spans="1:7" x14ac:dyDescent="0.25">
      <c r="A750" t="s">
        <v>2801</v>
      </c>
      <c r="B750" t="s">
        <v>2802</v>
      </c>
      <c r="C750" t="s">
        <v>499</v>
      </c>
      <c r="D750" t="s">
        <v>500</v>
      </c>
      <c r="E750" t="s">
        <v>507</v>
      </c>
      <c r="F750" t="s">
        <v>2803</v>
      </c>
      <c r="G750" t="s">
        <v>2804</v>
      </c>
    </row>
    <row r="751" spans="1:7" x14ac:dyDescent="0.25">
      <c r="A751" t="s">
        <v>2805</v>
      </c>
      <c r="B751" t="s">
        <v>2806</v>
      </c>
      <c r="C751" t="s">
        <v>499</v>
      </c>
      <c r="D751" t="s">
        <v>500</v>
      </c>
      <c r="E751" t="s">
        <v>507</v>
      </c>
      <c r="F751" t="s">
        <v>2807</v>
      </c>
      <c r="G751" t="s">
        <v>2808</v>
      </c>
    </row>
  </sheetData>
  <sheetProtection sheet="1" objects="1" scenarios="1" selectLockedCells="1" selectUnlockedCells="1"/>
  <conditionalFormatting sqref="B1:B751">
    <cfRule type="duplicateValues" priority="1"/>
  </conditionalFormatting>
  <pageMargins left="0.75" right="0.75" top="1" bottom="1" header="0.5" footer="0.5"/>
  <ignoredErrors>
    <ignoredError sqref="F732 F733:F751" numberStoredAsText="1"/>
  </ignoredErrors>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4501"/>
  <sheetViews>
    <sheetView workbookViewId="0">
      <selection activeCell="E14" sqref="E14"/>
    </sheetView>
  </sheetViews>
  <sheetFormatPr defaultRowHeight="15" x14ac:dyDescent="0.25"/>
  <cols>
    <col min="1" max="4" width="12" customWidth="1"/>
    <col min="5" max="5" width="10" customWidth="1"/>
    <col min="6" max="6" width="12" customWidth="1"/>
    <col min="7" max="7" width="10" customWidth="1"/>
    <col min="8" max="8" width="13" customWidth="1"/>
    <col min="9" max="9" width="14" customWidth="1"/>
    <col min="10" max="10" width="16" customWidth="1"/>
    <col min="11" max="11" width="22" customWidth="1"/>
  </cols>
  <sheetData>
    <row r="1" spans="1:11" ht="21.95" customHeight="1" x14ac:dyDescent="0.25">
      <c r="A1" t="s">
        <v>2809</v>
      </c>
      <c r="B1" t="s">
        <v>2810</v>
      </c>
      <c r="C1" t="s">
        <v>490</v>
      </c>
      <c r="D1" t="s">
        <v>0</v>
      </c>
      <c r="E1" t="s">
        <v>2811</v>
      </c>
      <c r="F1" t="s">
        <v>5</v>
      </c>
      <c r="G1" t="s">
        <v>2812</v>
      </c>
      <c r="H1" t="s">
        <v>2813</v>
      </c>
      <c r="I1" t="s">
        <v>2814</v>
      </c>
      <c r="J1" t="s">
        <v>2815</v>
      </c>
      <c r="K1" t="s">
        <v>2816</v>
      </c>
    </row>
    <row r="2" spans="1:11" x14ac:dyDescent="0.25">
      <c r="A2" t="s">
        <v>2817</v>
      </c>
      <c r="B2">
        <v>45658</v>
      </c>
      <c r="C2" t="s">
        <v>770</v>
      </c>
      <c r="D2" t="s">
        <v>91</v>
      </c>
      <c r="E2">
        <v>13</v>
      </c>
      <c r="F2">
        <f>IFERROR(VLOOKUP(D2,Products!$A$2:$H$221,6,FALSE),0)</f>
        <v>1.36</v>
      </c>
      <c r="G2">
        <v>0.03</v>
      </c>
      <c r="H2">
        <f t="shared" ref="H2:H65" si="0">ROUND(E2*F2*(1-G2),2)</f>
        <v>17.149999999999999</v>
      </c>
      <c r="I2" t="s">
        <v>2818</v>
      </c>
      <c r="J2" t="str">
        <f>IFERROR(VLOOKUP(D2,Products!$A$2:$H$221,3,FALSE),"")</f>
        <v>Snacks</v>
      </c>
      <c r="K2" t="str">
        <f>IFERROR(VLOOKUP(C2,Customers!$A$2:$G$751,3,FALSE),"")</f>
        <v>Guba-Khachmaz</v>
      </c>
    </row>
    <row r="3" spans="1:11" x14ac:dyDescent="0.25">
      <c r="A3" t="s">
        <v>2819</v>
      </c>
      <c r="B3">
        <v>45658</v>
      </c>
      <c r="C3" t="s">
        <v>860</v>
      </c>
      <c r="D3" t="s">
        <v>130</v>
      </c>
      <c r="E3">
        <v>14</v>
      </c>
      <c r="F3">
        <f>IFERROR(VLOOKUP(D3,Products!$A$2:$H$221,6,FALSE),0)</f>
        <v>3.47</v>
      </c>
      <c r="G3">
        <v>0.12</v>
      </c>
      <c r="H3">
        <f t="shared" si="0"/>
        <v>42.75</v>
      </c>
      <c r="I3" t="s">
        <v>2820</v>
      </c>
      <c r="J3" t="str">
        <f>IFERROR(VLOOKUP(D3,Products!$A$2:$H$221,3,FALSE),"")</f>
        <v>Dairy</v>
      </c>
      <c r="K3" t="str">
        <f>IFERROR(VLOOKUP(C3,Customers!$A$2:$G$751,3,FALSE),"")</f>
        <v>Lankaran-Astara</v>
      </c>
    </row>
    <row r="4" spans="1:11" x14ac:dyDescent="0.25">
      <c r="A4" t="s">
        <v>2821</v>
      </c>
      <c r="B4">
        <v>45658</v>
      </c>
      <c r="C4" t="s">
        <v>860</v>
      </c>
      <c r="D4" t="s">
        <v>472</v>
      </c>
      <c r="E4">
        <v>8</v>
      </c>
      <c r="F4">
        <f>IFERROR(VLOOKUP(D4,Products!$A$2:$H$221,6,FALSE),0)</f>
        <v>6.47</v>
      </c>
      <c r="G4">
        <v>0.03</v>
      </c>
      <c r="H4">
        <f t="shared" si="0"/>
        <v>50.21</v>
      </c>
      <c r="I4" t="s">
        <v>2820</v>
      </c>
      <c r="J4" t="str">
        <f>IFERROR(VLOOKUP(D4,Products!$A$2:$H$221,3,FALSE),"")</f>
        <v>Cleaning</v>
      </c>
      <c r="K4" t="str">
        <f>IFERROR(VLOOKUP(C4,Customers!$A$2:$G$751,3,FALSE),"")</f>
        <v>Lankaran-Astara</v>
      </c>
    </row>
    <row r="5" spans="1:11" x14ac:dyDescent="0.25">
      <c r="A5" t="s">
        <v>2822</v>
      </c>
      <c r="B5">
        <v>45658</v>
      </c>
      <c r="C5" t="s">
        <v>923</v>
      </c>
      <c r="D5" t="s">
        <v>260</v>
      </c>
      <c r="E5">
        <v>5</v>
      </c>
      <c r="F5">
        <f>IFERROR(VLOOKUP(D5,Products!$A$2:$H$221,6,FALSE),0)</f>
        <v>1.21</v>
      </c>
      <c r="G5">
        <v>0</v>
      </c>
      <c r="H5">
        <f t="shared" si="0"/>
        <v>6.05</v>
      </c>
      <c r="I5" t="s">
        <v>2818</v>
      </c>
      <c r="J5" t="str">
        <f>IFERROR(VLOOKUP(D5,Products!$A$2:$H$221,3,FALSE),"")</f>
        <v>Household</v>
      </c>
      <c r="K5" t="str">
        <f>IFERROR(VLOOKUP(C5,Customers!$A$2:$G$751,3,FALSE),"")</f>
        <v>Nakhchivan</v>
      </c>
    </row>
    <row r="6" spans="1:11" x14ac:dyDescent="0.25">
      <c r="A6" t="s">
        <v>2823</v>
      </c>
      <c r="B6">
        <v>45658</v>
      </c>
      <c r="C6" t="s">
        <v>1235</v>
      </c>
      <c r="D6" t="s">
        <v>155</v>
      </c>
      <c r="E6">
        <v>7</v>
      </c>
      <c r="F6">
        <f>IFERROR(VLOOKUP(D6,Products!$A$2:$H$221,6,FALSE),0)</f>
        <v>5.52</v>
      </c>
      <c r="G6">
        <v>0</v>
      </c>
      <c r="H6">
        <f t="shared" si="0"/>
        <v>38.64</v>
      </c>
      <c r="I6" t="s">
        <v>2824</v>
      </c>
      <c r="J6" t="str">
        <f>IFERROR(VLOOKUP(D6,Products!$A$2:$H$221,3,FALSE),"")</f>
        <v>Dairy</v>
      </c>
      <c r="K6" t="str">
        <f>IFERROR(VLOOKUP(C6,Customers!$A$2:$G$751,3,FALSE),"")</f>
        <v>Absheron</v>
      </c>
    </row>
    <row r="7" spans="1:11" x14ac:dyDescent="0.25">
      <c r="A7" t="s">
        <v>2825</v>
      </c>
      <c r="B7">
        <v>45658</v>
      </c>
      <c r="C7" t="s">
        <v>1682</v>
      </c>
      <c r="D7" t="s">
        <v>240</v>
      </c>
      <c r="E7">
        <v>14</v>
      </c>
      <c r="F7">
        <f>IFERROR(VLOOKUP(D7,Products!$A$2:$H$221,6,FALSE),0)</f>
        <v>3.46</v>
      </c>
      <c r="G7">
        <v>7.0000000000000007E-2</v>
      </c>
      <c r="H7">
        <f t="shared" si="0"/>
        <v>45.05</v>
      </c>
      <c r="I7" t="s">
        <v>2820</v>
      </c>
      <c r="J7" t="str">
        <f>IFERROR(VLOOKUP(D7,Products!$A$2:$H$221,3,FALSE),"")</f>
        <v>Grocery</v>
      </c>
      <c r="K7" t="str">
        <f>IFERROR(VLOOKUP(C7,Customers!$A$2:$G$751,3,FALSE),"")</f>
        <v>Karabakh-East Zangezur</v>
      </c>
    </row>
    <row r="8" spans="1:11" x14ac:dyDescent="0.25">
      <c r="A8" t="s">
        <v>2826</v>
      </c>
      <c r="B8">
        <v>45658</v>
      </c>
      <c r="C8" t="s">
        <v>1919</v>
      </c>
      <c r="D8" t="s">
        <v>394</v>
      </c>
      <c r="E8">
        <v>2</v>
      </c>
      <c r="F8">
        <f>IFERROR(VLOOKUP(D8,Products!$A$2:$H$221,6,FALSE),0)</f>
        <v>8.06</v>
      </c>
      <c r="G8">
        <v>0.15</v>
      </c>
      <c r="H8">
        <f t="shared" si="0"/>
        <v>13.7</v>
      </c>
      <c r="I8" t="s">
        <v>2827</v>
      </c>
      <c r="J8" t="str">
        <f>IFERROR(VLOOKUP(D8,Products!$A$2:$H$221,3,FALSE),"")</f>
        <v>Frozen</v>
      </c>
      <c r="K8" t="str">
        <f>IFERROR(VLOOKUP(C8,Customers!$A$2:$G$751,3,FALSE),"")</f>
        <v>Absheron</v>
      </c>
    </row>
    <row r="9" spans="1:11" x14ac:dyDescent="0.25">
      <c r="A9" t="s">
        <v>2828</v>
      </c>
      <c r="B9">
        <v>45658</v>
      </c>
      <c r="C9" t="s">
        <v>2015</v>
      </c>
      <c r="D9" t="s">
        <v>37</v>
      </c>
      <c r="E9">
        <v>27</v>
      </c>
      <c r="F9">
        <f>IFERROR(VLOOKUP(D9,Products!$A$2:$H$221,6,FALSE),0)</f>
        <v>4.74</v>
      </c>
      <c r="G9">
        <v>0.05</v>
      </c>
      <c r="H9">
        <f t="shared" si="0"/>
        <v>121.58</v>
      </c>
      <c r="I9" t="s">
        <v>2818</v>
      </c>
      <c r="J9" t="str">
        <f>IFERROR(VLOOKUP(D9,Products!$A$2:$H$221,3,FALSE),"")</f>
        <v>Beverages</v>
      </c>
      <c r="K9" t="str">
        <f>IFERROR(VLOOKUP(C9,Customers!$A$2:$G$751,3,FALSE),"")</f>
        <v>Guba-Khachmaz</v>
      </c>
    </row>
    <row r="10" spans="1:11" x14ac:dyDescent="0.25">
      <c r="A10" t="s">
        <v>2829</v>
      </c>
      <c r="B10">
        <v>45658</v>
      </c>
      <c r="C10" t="s">
        <v>2249</v>
      </c>
      <c r="D10" t="s">
        <v>274</v>
      </c>
      <c r="E10">
        <v>9</v>
      </c>
      <c r="F10">
        <f>IFERROR(VLOOKUP(D10,Products!$A$2:$H$221,6,FALSE),0)</f>
        <v>1.23</v>
      </c>
      <c r="G10">
        <v>0.1</v>
      </c>
      <c r="H10">
        <f t="shared" si="0"/>
        <v>9.9600000000000009</v>
      </c>
      <c r="I10" t="s">
        <v>2830</v>
      </c>
      <c r="J10" t="str">
        <f>IFERROR(VLOOKUP(D10,Products!$A$2:$H$221,3,FALSE),"")</f>
        <v>Household</v>
      </c>
      <c r="K10" t="str">
        <f>IFERROR(VLOOKUP(C10,Customers!$A$2:$G$751,3,FALSE),"")</f>
        <v>Shaki-Zagatala</v>
      </c>
    </row>
    <row r="11" spans="1:11" x14ac:dyDescent="0.25">
      <c r="A11" t="s">
        <v>2831</v>
      </c>
      <c r="B11">
        <v>45658</v>
      </c>
      <c r="C11" t="s">
        <v>2414</v>
      </c>
      <c r="D11" t="s">
        <v>79</v>
      </c>
      <c r="E11">
        <v>18</v>
      </c>
      <c r="F11">
        <f>IFERROR(VLOOKUP(D11,Products!$A$2:$H$221,6,FALSE),0)</f>
        <v>4</v>
      </c>
      <c r="G11">
        <v>0</v>
      </c>
      <c r="H11">
        <f t="shared" si="0"/>
        <v>72</v>
      </c>
      <c r="I11" t="s">
        <v>2818</v>
      </c>
      <c r="J11" t="str">
        <f>IFERROR(VLOOKUP(D11,Products!$A$2:$H$221,3,FALSE),"")</f>
        <v>Snacks</v>
      </c>
      <c r="K11" t="str">
        <f>IFERROR(VLOOKUP(C11,Customers!$A$2:$G$751,3,FALSE),"")</f>
        <v>Lankaran-Astara</v>
      </c>
    </row>
    <row r="12" spans="1:11" x14ac:dyDescent="0.25">
      <c r="A12" t="s">
        <v>2832</v>
      </c>
      <c r="B12">
        <v>45658</v>
      </c>
      <c r="C12" t="s">
        <v>2471</v>
      </c>
      <c r="D12" t="s">
        <v>260</v>
      </c>
      <c r="E12">
        <v>14</v>
      </c>
      <c r="F12">
        <f>IFERROR(VLOOKUP(D12,Products!$A$2:$H$221,6,FALSE),0)</f>
        <v>1.21</v>
      </c>
      <c r="G12">
        <v>0</v>
      </c>
      <c r="H12">
        <f t="shared" si="0"/>
        <v>16.940000000000001</v>
      </c>
      <c r="I12" t="s">
        <v>2820</v>
      </c>
      <c r="J12" t="str">
        <f>IFERROR(VLOOKUP(D12,Products!$A$2:$H$221,3,FALSE),"")</f>
        <v>Household</v>
      </c>
      <c r="K12" t="str">
        <f>IFERROR(VLOOKUP(C12,Customers!$A$2:$G$751,3,FALSE),"")</f>
        <v>Karabakh-East Zangezur</v>
      </c>
    </row>
    <row r="13" spans="1:11" x14ac:dyDescent="0.25">
      <c r="A13" t="s">
        <v>2833</v>
      </c>
      <c r="B13">
        <v>45658</v>
      </c>
      <c r="C13" t="s">
        <v>2591</v>
      </c>
      <c r="D13" t="s">
        <v>49</v>
      </c>
      <c r="E13">
        <v>29</v>
      </c>
      <c r="F13">
        <f>IFERROR(VLOOKUP(D13,Products!$A$2:$H$221,6,FALSE),0)</f>
        <v>4.04</v>
      </c>
      <c r="G13">
        <v>0.03</v>
      </c>
      <c r="H13">
        <f t="shared" si="0"/>
        <v>113.65</v>
      </c>
      <c r="I13" t="s">
        <v>2830</v>
      </c>
      <c r="J13" t="str">
        <f>IFERROR(VLOOKUP(D13,Products!$A$2:$H$221,3,FALSE),"")</f>
        <v>Beverages</v>
      </c>
      <c r="K13" t="str">
        <f>IFERROR(VLOOKUP(C13,Customers!$A$2:$G$751,3,FALSE),"")</f>
        <v>Ganja-Dashkasan</v>
      </c>
    </row>
    <row r="14" spans="1:11" x14ac:dyDescent="0.25">
      <c r="A14" t="s">
        <v>2834</v>
      </c>
      <c r="B14">
        <v>45658</v>
      </c>
      <c r="C14" t="s">
        <v>2737</v>
      </c>
      <c r="D14" t="s">
        <v>79</v>
      </c>
      <c r="E14">
        <v>24</v>
      </c>
      <c r="F14">
        <f>IFERROR(VLOOKUP(D14,Products!$A$2:$H$221,6,FALSE),0)</f>
        <v>4</v>
      </c>
      <c r="G14">
        <v>0.05</v>
      </c>
      <c r="H14">
        <f t="shared" si="0"/>
        <v>91.2</v>
      </c>
      <c r="I14" t="s">
        <v>2830</v>
      </c>
      <c r="J14" t="str">
        <f>IFERROR(VLOOKUP(D14,Products!$A$2:$H$221,3,FALSE),"")</f>
        <v>Snacks</v>
      </c>
      <c r="K14" t="str">
        <f>IFERROR(VLOOKUP(C14,Customers!$A$2:$G$751,3,FALSE),"")</f>
        <v>Absheron</v>
      </c>
    </row>
    <row r="15" spans="1:11" x14ac:dyDescent="0.25">
      <c r="A15" t="s">
        <v>2835</v>
      </c>
      <c r="B15">
        <v>45659</v>
      </c>
      <c r="C15" t="s">
        <v>544</v>
      </c>
      <c r="D15" t="s">
        <v>238</v>
      </c>
      <c r="E15">
        <v>4</v>
      </c>
      <c r="F15">
        <f>IFERROR(VLOOKUP(D15,Products!$A$2:$H$221,6,FALSE),0)</f>
        <v>4.3099999999999996</v>
      </c>
      <c r="G15">
        <v>7.0000000000000007E-2</v>
      </c>
      <c r="H15">
        <f t="shared" si="0"/>
        <v>16.03</v>
      </c>
      <c r="I15" t="s">
        <v>2824</v>
      </c>
      <c r="J15" t="str">
        <f>IFERROR(VLOOKUP(D15,Products!$A$2:$H$221,3,FALSE),"")</f>
        <v>Grocery</v>
      </c>
      <c r="K15" t="str">
        <f>IFERROR(VLOOKUP(C15,Customers!$A$2:$G$751,3,FALSE),"")</f>
        <v>Absheron</v>
      </c>
    </row>
    <row r="16" spans="1:11" x14ac:dyDescent="0.25">
      <c r="A16" t="s">
        <v>2836</v>
      </c>
      <c r="B16">
        <v>45659</v>
      </c>
      <c r="C16" t="s">
        <v>588</v>
      </c>
      <c r="D16" t="s">
        <v>228</v>
      </c>
      <c r="E16">
        <v>9</v>
      </c>
      <c r="F16">
        <f>IFERROR(VLOOKUP(D16,Products!$A$2:$H$221,6,FALSE),0)</f>
        <v>5.38</v>
      </c>
      <c r="G16">
        <v>7.0000000000000007E-2</v>
      </c>
      <c r="H16">
        <f t="shared" si="0"/>
        <v>45.03</v>
      </c>
      <c r="I16" t="s">
        <v>2837</v>
      </c>
      <c r="J16" t="str">
        <f>IFERROR(VLOOKUP(D16,Products!$A$2:$H$221,3,FALSE),"")</f>
        <v>Grocery</v>
      </c>
      <c r="K16" t="str">
        <f>IFERROR(VLOOKUP(C16,Customers!$A$2:$G$751,3,FALSE),"")</f>
        <v>Aran</v>
      </c>
    </row>
    <row r="17" spans="1:11" x14ac:dyDescent="0.25">
      <c r="A17" t="s">
        <v>2838</v>
      </c>
      <c r="B17">
        <v>45659</v>
      </c>
      <c r="C17" t="s">
        <v>755</v>
      </c>
      <c r="D17" t="s">
        <v>211</v>
      </c>
      <c r="E17">
        <v>13</v>
      </c>
      <c r="F17">
        <f>IFERROR(VLOOKUP(D17,Products!$A$2:$H$221,6,FALSE),0)</f>
        <v>2.35</v>
      </c>
      <c r="G17">
        <v>0.05</v>
      </c>
      <c r="H17">
        <f t="shared" si="0"/>
        <v>29.02</v>
      </c>
      <c r="I17" t="s">
        <v>2820</v>
      </c>
      <c r="J17" t="str">
        <f>IFERROR(VLOOKUP(D17,Products!$A$2:$H$221,3,FALSE),"")</f>
        <v>Grocery</v>
      </c>
      <c r="K17" t="str">
        <f>IFERROR(VLOOKUP(C17,Customers!$A$2:$G$751,3,FALSE),"")</f>
        <v>Absheron</v>
      </c>
    </row>
    <row r="18" spans="1:11" x14ac:dyDescent="0.25">
      <c r="A18" t="s">
        <v>2839</v>
      </c>
      <c r="B18">
        <v>45659</v>
      </c>
      <c r="C18" t="s">
        <v>965</v>
      </c>
      <c r="D18" t="s">
        <v>73</v>
      </c>
      <c r="E18">
        <v>5</v>
      </c>
      <c r="F18">
        <f>IFERROR(VLOOKUP(D18,Products!$A$2:$H$221,6,FALSE),0)</f>
        <v>3.84</v>
      </c>
      <c r="G18">
        <v>0</v>
      </c>
      <c r="H18">
        <f t="shared" si="0"/>
        <v>19.2</v>
      </c>
      <c r="I18" t="s">
        <v>2824</v>
      </c>
      <c r="J18" t="str">
        <f>IFERROR(VLOOKUP(D18,Products!$A$2:$H$221,3,FALSE),"")</f>
        <v>Snacks</v>
      </c>
      <c r="K18" t="str">
        <f>IFERROR(VLOOKUP(C18,Customers!$A$2:$G$751,3,FALSE),"")</f>
        <v>Karabakh-East Zangezur</v>
      </c>
    </row>
    <row r="19" spans="1:11" x14ac:dyDescent="0.25">
      <c r="A19" t="s">
        <v>2840</v>
      </c>
      <c r="B19">
        <v>45659</v>
      </c>
      <c r="C19" t="s">
        <v>1169</v>
      </c>
      <c r="D19" t="s">
        <v>53</v>
      </c>
      <c r="E19">
        <v>5</v>
      </c>
      <c r="F19">
        <f>IFERROR(VLOOKUP(D19,Products!$A$2:$H$221,6,FALSE),0)</f>
        <v>3.46</v>
      </c>
      <c r="G19">
        <v>0.1</v>
      </c>
      <c r="H19">
        <f t="shared" si="0"/>
        <v>15.57</v>
      </c>
      <c r="I19" t="s">
        <v>2841</v>
      </c>
      <c r="J19" t="str">
        <f>IFERROR(VLOOKUP(D19,Products!$A$2:$H$221,3,FALSE),"")</f>
        <v>Beverages</v>
      </c>
      <c r="K19" t="str">
        <f>IFERROR(VLOOKUP(C19,Customers!$A$2:$G$751,3,FALSE),"")</f>
        <v>Guba-Khachmaz</v>
      </c>
    </row>
    <row r="20" spans="1:11" x14ac:dyDescent="0.25">
      <c r="A20" t="s">
        <v>2842</v>
      </c>
      <c r="B20">
        <v>45659</v>
      </c>
      <c r="C20" t="s">
        <v>1376</v>
      </c>
      <c r="D20" t="s">
        <v>478</v>
      </c>
      <c r="E20">
        <v>3</v>
      </c>
      <c r="F20">
        <f>IFERROR(VLOOKUP(D20,Products!$A$2:$H$221,6,FALSE),0)</f>
        <v>3.25</v>
      </c>
      <c r="G20">
        <v>7.0000000000000007E-2</v>
      </c>
      <c r="H20">
        <f t="shared" si="0"/>
        <v>9.07</v>
      </c>
      <c r="I20" t="s">
        <v>2827</v>
      </c>
      <c r="J20" t="str">
        <f>IFERROR(VLOOKUP(D20,Products!$A$2:$H$221,3,FALSE),"")</f>
        <v>Cleaning</v>
      </c>
      <c r="K20" t="str">
        <f>IFERROR(VLOOKUP(C20,Customers!$A$2:$G$751,3,FALSE),"")</f>
        <v>Karabakh-East Zangezur</v>
      </c>
    </row>
    <row r="21" spans="1:11" x14ac:dyDescent="0.25">
      <c r="A21" t="s">
        <v>2843</v>
      </c>
      <c r="B21">
        <v>45659</v>
      </c>
      <c r="C21" t="s">
        <v>1535</v>
      </c>
      <c r="D21" t="s">
        <v>203</v>
      </c>
      <c r="E21">
        <v>23</v>
      </c>
      <c r="F21">
        <f>IFERROR(VLOOKUP(D21,Products!$A$2:$H$221,6,FALSE),0)</f>
        <v>3.39</v>
      </c>
      <c r="G21">
        <v>0.02</v>
      </c>
      <c r="H21">
        <f t="shared" si="0"/>
        <v>76.41</v>
      </c>
      <c r="I21" t="s">
        <v>2830</v>
      </c>
      <c r="J21" t="str">
        <f>IFERROR(VLOOKUP(D21,Products!$A$2:$H$221,3,FALSE),"")</f>
        <v>Bakery</v>
      </c>
      <c r="K21" t="str">
        <f>IFERROR(VLOOKUP(C21,Customers!$A$2:$G$751,3,FALSE),"")</f>
        <v>Lankaran-Astara</v>
      </c>
    </row>
    <row r="22" spans="1:11" x14ac:dyDescent="0.25">
      <c r="A22" t="s">
        <v>2844</v>
      </c>
      <c r="B22">
        <v>45659</v>
      </c>
      <c r="C22" t="s">
        <v>1616</v>
      </c>
      <c r="D22" t="s">
        <v>23</v>
      </c>
      <c r="E22">
        <v>13</v>
      </c>
      <c r="F22">
        <f>IFERROR(VLOOKUP(D22,Products!$A$2:$H$221,6,FALSE),0)</f>
        <v>2.54</v>
      </c>
      <c r="G22">
        <v>0.15</v>
      </c>
      <c r="H22">
        <f t="shared" si="0"/>
        <v>28.07</v>
      </c>
      <c r="I22" t="s">
        <v>2824</v>
      </c>
      <c r="J22" t="str">
        <f>IFERROR(VLOOKUP(D22,Products!$A$2:$H$221,3,FALSE),"")</f>
        <v>Beverages</v>
      </c>
      <c r="K22" t="str">
        <f>IFERROR(VLOOKUP(C22,Customers!$A$2:$G$751,3,FALSE),"")</f>
        <v>Guba-Khachmaz</v>
      </c>
    </row>
    <row r="23" spans="1:11" x14ac:dyDescent="0.25">
      <c r="A23" t="s">
        <v>2845</v>
      </c>
      <c r="B23">
        <v>45659</v>
      </c>
      <c r="C23" t="s">
        <v>1835</v>
      </c>
      <c r="D23" t="s">
        <v>17</v>
      </c>
      <c r="E23">
        <v>25</v>
      </c>
      <c r="F23">
        <f>IFERROR(VLOOKUP(D23,Products!$A$2:$H$221,6,FALSE),0)</f>
        <v>2.5499999999999998</v>
      </c>
      <c r="G23">
        <v>0.12</v>
      </c>
      <c r="H23">
        <f t="shared" si="0"/>
        <v>56.1</v>
      </c>
      <c r="I23" t="s">
        <v>2824</v>
      </c>
      <c r="J23" t="str">
        <f>IFERROR(VLOOKUP(D23,Products!$A$2:$H$221,3,FALSE),"")</f>
        <v>Beverages</v>
      </c>
      <c r="K23" t="str">
        <f>IFERROR(VLOOKUP(C23,Customers!$A$2:$G$751,3,FALSE),"")</f>
        <v>Absheron</v>
      </c>
    </row>
    <row r="24" spans="1:11" x14ac:dyDescent="0.25">
      <c r="A24" t="s">
        <v>2846</v>
      </c>
      <c r="B24">
        <v>45659</v>
      </c>
      <c r="C24" t="s">
        <v>1976</v>
      </c>
      <c r="D24" t="s">
        <v>51</v>
      </c>
      <c r="E24">
        <v>29</v>
      </c>
      <c r="F24">
        <f>IFERROR(VLOOKUP(D24,Products!$A$2:$H$221,6,FALSE),0)</f>
        <v>4.46</v>
      </c>
      <c r="G24">
        <v>0.03</v>
      </c>
      <c r="H24">
        <f t="shared" si="0"/>
        <v>125.46</v>
      </c>
      <c r="I24" t="s">
        <v>2820</v>
      </c>
      <c r="J24" t="str">
        <f>IFERROR(VLOOKUP(D24,Products!$A$2:$H$221,3,FALSE),"")</f>
        <v>Beverages</v>
      </c>
      <c r="K24" t="str">
        <f>IFERROR(VLOOKUP(C24,Customers!$A$2:$G$751,3,FALSE),"")</f>
        <v>Nakhchivan</v>
      </c>
    </row>
    <row r="25" spans="1:11" x14ac:dyDescent="0.25">
      <c r="A25" t="s">
        <v>2847</v>
      </c>
      <c r="B25">
        <v>45659</v>
      </c>
      <c r="C25" t="s">
        <v>2372</v>
      </c>
      <c r="D25" t="s">
        <v>128</v>
      </c>
      <c r="E25">
        <v>3</v>
      </c>
      <c r="F25">
        <f>IFERROR(VLOOKUP(D25,Products!$A$2:$H$221,6,FALSE),0)</f>
        <v>3.37</v>
      </c>
      <c r="G25">
        <v>0</v>
      </c>
      <c r="H25">
        <f t="shared" si="0"/>
        <v>10.11</v>
      </c>
      <c r="I25" t="s">
        <v>2837</v>
      </c>
      <c r="J25" t="str">
        <f>IFERROR(VLOOKUP(D25,Products!$A$2:$H$221,3,FALSE),"")</f>
        <v>Dairy</v>
      </c>
      <c r="K25" t="str">
        <f>IFERROR(VLOOKUP(C25,Customers!$A$2:$G$751,3,FALSE),"")</f>
        <v>Absheron</v>
      </c>
    </row>
    <row r="26" spans="1:11" x14ac:dyDescent="0.25">
      <c r="A26" t="s">
        <v>2848</v>
      </c>
      <c r="B26">
        <v>45659</v>
      </c>
      <c r="C26" t="s">
        <v>2450</v>
      </c>
      <c r="D26" t="s">
        <v>57</v>
      </c>
      <c r="E26">
        <v>15</v>
      </c>
      <c r="F26">
        <f>IFERROR(VLOOKUP(D26,Products!$A$2:$H$221,6,FALSE),0)</f>
        <v>2.57</v>
      </c>
      <c r="G26">
        <v>0.05</v>
      </c>
      <c r="H26">
        <f t="shared" si="0"/>
        <v>36.619999999999997</v>
      </c>
      <c r="I26" t="s">
        <v>2818</v>
      </c>
      <c r="J26" t="str">
        <f>IFERROR(VLOOKUP(D26,Products!$A$2:$H$221,3,FALSE),"")</f>
        <v>Beverages</v>
      </c>
      <c r="K26" t="str">
        <f>IFERROR(VLOOKUP(C26,Customers!$A$2:$G$751,3,FALSE),"")</f>
        <v>Aran</v>
      </c>
    </row>
    <row r="27" spans="1:11" x14ac:dyDescent="0.25">
      <c r="A27" t="s">
        <v>2849</v>
      </c>
      <c r="B27">
        <v>45659</v>
      </c>
      <c r="C27" t="s">
        <v>2477</v>
      </c>
      <c r="D27" t="s">
        <v>403</v>
      </c>
      <c r="E27">
        <v>9</v>
      </c>
      <c r="F27">
        <f>IFERROR(VLOOKUP(D27,Products!$A$2:$H$221,6,FALSE),0)</f>
        <v>3.78</v>
      </c>
      <c r="G27">
        <v>0</v>
      </c>
      <c r="H27">
        <f t="shared" si="0"/>
        <v>34.020000000000003</v>
      </c>
      <c r="I27" t="s">
        <v>2841</v>
      </c>
      <c r="J27" t="str">
        <f>IFERROR(VLOOKUP(D27,Products!$A$2:$H$221,3,FALSE),"")</f>
        <v>Canned</v>
      </c>
      <c r="K27" t="str">
        <f>IFERROR(VLOOKUP(C27,Customers!$A$2:$G$751,3,FALSE),"")</f>
        <v>Absheron</v>
      </c>
    </row>
    <row r="28" spans="1:11" x14ac:dyDescent="0.25">
      <c r="A28" t="s">
        <v>2850</v>
      </c>
      <c r="B28">
        <v>45659</v>
      </c>
      <c r="C28" t="s">
        <v>2516</v>
      </c>
      <c r="D28" t="s">
        <v>437</v>
      </c>
      <c r="E28">
        <v>5</v>
      </c>
      <c r="F28">
        <f>IFERROR(VLOOKUP(D28,Products!$A$2:$H$221,6,FALSE),0)</f>
        <v>4.6100000000000003</v>
      </c>
      <c r="G28">
        <v>0</v>
      </c>
      <c r="H28">
        <f t="shared" si="0"/>
        <v>23.05</v>
      </c>
      <c r="I28" t="s">
        <v>2827</v>
      </c>
      <c r="J28" t="str">
        <f>IFERROR(VLOOKUP(D28,Products!$A$2:$H$221,3,FALSE),"")</f>
        <v>Canned</v>
      </c>
      <c r="K28" t="str">
        <f>IFERROR(VLOOKUP(C28,Customers!$A$2:$G$751,3,FALSE),"")</f>
        <v>Lankaran-Astara</v>
      </c>
    </row>
    <row r="29" spans="1:11" x14ac:dyDescent="0.25">
      <c r="A29" t="s">
        <v>2851</v>
      </c>
      <c r="B29">
        <v>45659</v>
      </c>
      <c r="C29" t="s">
        <v>2726</v>
      </c>
      <c r="D29" t="s">
        <v>480</v>
      </c>
      <c r="E29">
        <v>7</v>
      </c>
      <c r="F29">
        <f>IFERROR(VLOOKUP(D29,Products!$A$2:$H$221,6,FALSE),0)</f>
        <v>4.91</v>
      </c>
      <c r="G29">
        <v>0.03</v>
      </c>
      <c r="H29">
        <f t="shared" si="0"/>
        <v>33.340000000000003</v>
      </c>
      <c r="I29" t="s">
        <v>2818</v>
      </c>
      <c r="J29" t="str">
        <f>IFERROR(VLOOKUP(D29,Products!$A$2:$H$221,3,FALSE),"")</f>
        <v>Cleaning</v>
      </c>
      <c r="K29" t="str">
        <f>IFERROR(VLOOKUP(C29,Customers!$A$2:$G$751,3,FALSE),"")</f>
        <v>Ganja-Dashkasan</v>
      </c>
    </row>
    <row r="30" spans="1:11" x14ac:dyDescent="0.25">
      <c r="A30" t="s">
        <v>2852</v>
      </c>
      <c r="B30">
        <v>45659</v>
      </c>
      <c r="C30" t="s">
        <v>2737</v>
      </c>
      <c r="D30" t="s">
        <v>328</v>
      </c>
      <c r="E30">
        <v>6</v>
      </c>
      <c r="F30">
        <f>IFERROR(VLOOKUP(D30,Products!$A$2:$H$221,6,FALSE),0)</f>
        <v>6.09</v>
      </c>
      <c r="G30">
        <v>0.03</v>
      </c>
      <c r="H30">
        <f t="shared" si="0"/>
        <v>35.44</v>
      </c>
      <c r="I30" t="s">
        <v>2837</v>
      </c>
      <c r="J30" t="str">
        <f>IFERROR(VLOOKUP(D30,Products!$A$2:$H$221,3,FALSE),"")</f>
        <v>Personal Care</v>
      </c>
      <c r="K30" t="str">
        <f>IFERROR(VLOOKUP(C30,Customers!$A$2:$G$751,3,FALSE),"")</f>
        <v>Absheron</v>
      </c>
    </row>
    <row r="31" spans="1:11" x14ac:dyDescent="0.25">
      <c r="A31" t="s">
        <v>2853</v>
      </c>
      <c r="B31">
        <v>45660</v>
      </c>
      <c r="C31" t="s">
        <v>596</v>
      </c>
      <c r="D31" t="s">
        <v>230</v>
      </c>
      <c r="E31">
        <v>6</v>
      </c>
      <c r="F31">
        <f>IFERROR(VLOOKUP(D31,Products!$A$2:$H$221,6,FALSE),0)</f>
        <v>1.98</v>
      </c>
      <c r="G31">
        <v>7.0000000000000007E-2</v>
      </c>
      <c r="H31">
        <f t="shared" si="0"/>
        <v>11.05</v>
      </c>
      <c r="I31" t="s">
        <v>2824</v>
      </c>
      <c r="J31" t="str">
        <f>IFERROR(VLOOKUP(D31,Products!$A$2:$H$221,3,FALSE),"")</f>
        <v>Grocery</v>
      </c>
      <c r="K31" t="str">
        <f>IFERROR(VLOOKUP(C31,Customers!$A$2:$G$751,3,FALSE),"")</f>
        <v>Guba-Khachmaz</v>
      </c>
    </row>
    <row r="32" spans="1:11" x14ac:dyDescent="0.25">
      <c r="A32" t="s">
        <v>2854</v>
      </c>
      <c r="B32">
        <v>45660</v>
      </c>
      <c r="C32" t="s">
        <v>617</v>
      </c>
      <c r="D32" t="s">
        <v>248</v>
      </c>
      <c r="E32">
        <v>11</v>
      </c>
      <c r="F32">
        <f>IFERROR(VLOOKUP(D32,Products!$A$2:$H$221,6,FALSE),0)</f>
        <v>5.3</v>
      </c>
      <c r="G32">
        <v>0.03</v>
      </c>
      <c r="H32">
        <f t="shared" si="0"/>
        <v>56.55</v>
      </c>
      <c r="I32" t="s">
        <v>2830</v>
      </c>
      <c r="J32" t="str">
        <f>IFERROR(VLOOKUP(D32,Products!$A$2:$H$221,3,FALSE),"")</f>
        <v>Grocery</v>
      </c>
      <c r="K32" t="str">
        <f>IFERROR(VLOOKUP(C32,Customers!$A$2:$G$751,3,FALSE),"")</f>
        <v>Absheron</v>
      </c>
    </row>
    <row r="33" spans="1:11" x14ac:dyDescent="0.25">
      <c r="A33" t="s">
        <v>2855</v>
      </c>
      <c r="B33">
        <v>45660</v>
      </c>
      <c r="C33" t="s">
        <v>661</v>
      </c>
      <c r="D33" t="s">
        <v>202</v>
      </c>
      <c r="E33">
        <v>24</v>
      </c>
      <c r="F33">
        <f>IFERROR(VLOOKUP(D33,Products!$A$2:$H$221,6,FALSE),0)</f>
        <v>1.82</v>
      </c>
      <c r="G33">
        <v>0.12</v>
      </c>
      <c r="H33">
        <f t="shared" si="0"/>
        <v>38.44</v>
      </c>
      <c r="I33" t="s">
        <v>2830</v>
      </c>
      <c r="J33" t="str">
        <f>IFERROR(VLOOKUP(D33,Products!$A$2:$H$221,3,FALSE),"")</f>
        <v>Bakery</v>
      </c>
      <c r="K33" t="str">
        <f>IFERROR(VLOOKUP(C33,Customers!$A$2:$G$751,3,FALSE),"")</f>
        <v>Lankaran-Astara</v>
      </c>
    </row>
    <row r="34" spans="1:11" x14ac:dyDescent="0.25">
      <c r="A34" t="s">
        <v>2856</v>
      </c>
      <c r="B34">
        <v>45660</v>
      </c>
      <c r="C34" t="s">
        <v>872</v>
      </c>
      <c r="D34" t="s">
        <v>395</v>
      </c>
      <c r="E34">
        <v>4</v>
      </c>
      <c r="F34">
        <f>IFERROR(VLOOKUP(D34,Products!$A$2:$H$221,6,FALSE),0)</f>
        <v>4.46</v>
      </c>
      <c r="G34">
        <v>0.02</v>
      </c>
      <c r="H34">
        <f t="shared" si="0"/>
        <v>17.48</v>
      </c>
      <c r="I34" t="s">
        <v>2841</v>
      </c>
      <c r="J34" t="str">
        <f>IFERROR(VLOOKUP(D34,Products!$A$2:$H$221,3,FALSE),"")</f>
        <v>Frozen</v>
      </c>
      <c r="K34" t="str">
        <f>IFERROR(VLOOKUP(C34,Customers!$A$2:$G$751,3,FALSE),"")</f>
        <v>Absheron</v>
      </c>
    </row>
    <row r="35" spans="1:11" x14ac:dyDescent="0.25">
      <c r="A35" t="s">
        <v>2857</v>
      </c>
      <c r="B35">
        <v>45660</v>
      </c>
      <c r="C35" t="s">
        <v>917</v>
      </c>
      <c r="D35" t="s">
        <v>101</v>
      </c>
      <c r="E35">
        <v>7</v>
      </c>
      <c r="F35">
        <f>IFERROR(VLOOKUP(D35,Products!$A$2:$H$221,6,FALSE),0)</f>
        <v>2.82</v>
      </c>
      <c r="G35">
        <v>0.02</v>
      </c>
      <c r="H35">
        <f t="shared" si="0"/>
        <v>19.350000000000001</v>
      </c>
      <c r="I35" t="s">
        <v>2820</v>
      </c>
      <c r="J35" t="str">
        <f>IFERROR(VLOOKUP(D35,Products!$A$2:$H$221,3,FALSE),"")</f>
        <v>Snacks</v>
      </c>
      <c r="K35" t="str">
        <f>IFERROR(VLOOKUP(C35,Customers!$A$2:$G$751,3,FALSE),"")</f>
        <v>Shaki-Zagatala</v>
      </c>
    </row>
    <row r="36" spans="1:11" x14ac:dyDescent="0.25">
      <c r="A36" t="s">
        <v>2858</v>
      </c>
      <c r="B36">
        <v>45660</v>
      </c>
      <c r="C36" t="s">
        <v>1214</v>
      </c>
      <c r="D36" t="s">
        <v>244</v>
      </c>
      <c r="E36">
        <v>16</v>
      </c>
      <c r="F36">
        <f>IFERROR(VLOOKUP(D36,Products!$A$2:$H$221,6,FALSE),0)</f>
        <v>3.33</v>
      </c>
      <c r="G36">
        <v>0.05</v>
      </c>
      <c r="H36">
        <f t="shared" si="0"/>
        <v>50.62</v>
      </c>
      <c r="I36" t="s">
        <v>2827</v>
      </c>
      <c r="J36" t="str">
        <f>IFERROR(VLOOKUP(D36,Products!$A$2:$H$221,3,FALSE),"")</f>
        <v>Grocery</v>
      </c>
      <c r="K36" t="str">
        <f>IFERROR(VLOOKUP(C36,Customers!$A$2:$G$751,3,FALSE),"")</f>
        <v>Shaki-Zagatala</v>
      </c>
    </row>
    <row r="37" spans="1:11" x14ac:dyDescent="0.25">
      <c r="A37" t="s">
        <v>2859</v>
      </c>
      <c r="B37">
        <v>45660</v>
      </c>
      <c r="C37" t="s">
        <v>1292</v>
      </c>
      <c r="D37" t="s">
        <v>126</v>
      </c>
      <c r="E37">
        <v>13</v>
      </c>
      <c r="F37">
        <f>IFERROR(VLOOKUP(D37,Products!$A$2:$H$221,6,FALSE),0)</f>
        <v>2.52</v>
      </c>
      <c r="G37">
        <v>0.1</v>
      </c>
      <c r="H37">
        <f t="shared" si="0"/>
        <v>29.48</v>
      </c>
      <c r="I37" t="s">
        <v>2830</v>
      </c>
      <c r="J37" t="str">
        <f>IFERROR(VLOOKUP(D37,Products!$A$2:$H$221,3,FALSE),"")</f>
        <v>Dairy</v>
      </c>
      <c r="K37" t="str">
        <f>IFERROR(VLOOKUP(C37,Customers!$A$2:$G$751,3,FALSE),"")</f>
        <v>Absheron</v>
      </c>
    </row>
    <row r="38" spans="1:11" x14ac:dyDescent="0.25">
      <c r="A38" t="s">
        <v>2860</v>
      </c>
      <c r="B38">
        <v>45660</v>
      </c>
      <c r="C38" t="s">
        <v>1346</v>
      </c>
      <c r="D38" t="s">
        <v>317</v>
      </c>
      <c r="E38">
        <v>7</v>
      </c>
      <c r="F38">
        <f>IFERROR(VLOOKUP(D38,Products!$A$2:$H$221,6,FALSE),0)</f>
        <v>4.76</v>
      </c>
      <c r="G38">
        <v>0.03</v>
      </c>
      <c r="H38">
        <f t="shared" si="0"/>
        <v>32.32</v>
      </c>
      <c r="I38" t="s">
        <v>2827</v>
      </c>
      <c r="J38" t="str">
        <f>IFERROR(VLOOKUP(D38,Products!$A$2:$H$221,3,FALSE),"")</f>
        <v>Personal Care</v>
      </c>
      <c r="K38" t="str">
        <f>IFERROR(VLOOKUP(C38,Customers!$A$2:$G$751,3,FALSE),"")</f>
        <v>Aran</v>
      </c>
    </row>
    <row r="39" spans="1:11" x14ac:dyDescent="0.25">
      <c r="A39" t="s">
        <v>2861</v>
      </c>
      <c r="B39">
        <v>45660</v>
      </c>
      <c r="C39" t="s">
        <v>1427</v>
      </c>
      <c r="D39" t="s">
        <v>330</v>
      </c>
      <c r="E39">
        <v>3</v>
      </c>
      <c r="F39">
        <f>IFERROR(VLOOKUP(D39,Products!$A$2:$H$221,6,FALSE),0)</f>
        <v>4.37</v>
      </c>
      <c r="G39">
        <v>7.0000000000000007E-2</v>
      </c>
      <c r="H39">
        <f t="shared" si="0"/>
        <v>12.19</v>
      </c>
      <c r="I39" t="s">
        <v>2818</v>
      </c>
      <c r="J39" t="str">
        <f>IFERROR(VLOOKUP(D39,Products!$A$2:$H$221,3,FALSE),"")</f>
        <v>Personal Care</v>
      </c>
      <c r="K39" t="str">
        <f>IFERROR(VLOOKUP(C39,Customers!$A$2:$G$751,3,FALSE),"")</f>
        <v>Absheron</v>
      </c>
    </row>
    <row r="40" spans="1:11" x14ac:dyDescent="0.25">
      <c r="A40" t="s">
        <v>2862</v>
      </c>
      <c r="B40">
        <v>45660</v>
      </c>
      <c r="C40" t="s">
        <v>1634</v>
      </c>
      <c r="D40" t="s">
        <v>13</v>
      </c>
      <c r="E40">
        <v>10</v>
      </c>
      <c r="F40">
        <f>IFERROR(VLOOKUP(D40,Products!$A$2:$H$221,6,FALSE),0)</f>
        <v>1.77</v>
      </c>
      <c r="G40">
        <v>0.03</v>
      </c>
      <c r="H40">
        <f t="shared" si="0"/>
        <v>17.170000000000002</v>
      </c>
      <c r="I40" t="s">
        <v>2820</v>
      </c>
      <c r="J40" t="str">
        <f>IFERROR(VLOOKUP(D40,Products!$A$2:$H$221,3,FALSE),"")</f>
        <v>Beverages</v>
      </c>
      <c r="K40" t="str">
        <f>IFERROR(VLOOKUP(C40,Customers!$A$2:$G$751,3,FALSE),"")</f>
        <v>Ganja-Dashkasan</v>
      </c>
    </row>
    <row r="41" spans="1:11" x14ac:dyDescent="0.25">
      <c r="A41" t="s">
        <v>2863</v>
      </c>
      <c r="B41">
        <v>45660</v>
      </c>
      <c r="C41" t="s">
        <v>1703</v>
      </c>
      <c r="D41" t="s">
        <v>47</v>
      </c>
      <c r="E41">
        <v>28</v>
      </c>
      <c r="F41">
        <f>IFERROR(VLOOKUP(D41,Products!$A$2:$H$221,6,FALSE),0)</f>
        <v>4.1900000000000004</v>
      </c>
      <c r="G41">
        <v>0.03</v>
      </c>
      <c r="H41">
        <f t="shared" si="0"/>
        <v>113.8</v>
      </c>
      <c r="I41" t="s">
        <v>2827</v>
      </c>
      <c r="J41" t="str">
        <f>IFERROR(VLOOKUP(D41,Products!$A$2:$H$221,3,FALSE),"")</f>
        <v>Beverages</v>
      </c>
      <c r="K41" t="str">
        <f>IFERROR(VLOOKUP(C41,Customers!$A$2:$G$751,3,FALSE),"")</f>
        <v>Absheron</v>
      </c>
    </row>
    <row r="42" spans="1:11" x14ac:dyDescent="0.25">
      <c r="A42" t="s">
        <v>2864</v>
      </c>
      <c r="B42">
        <v>45660</v>
      </c>
      <c r="C42" t="s">
        <v>1799</v>
      </c>
      <c r="D42" t="s">
        <v>364</v>
      </c>
      <c r="E42">
        <v>2</v>
      </c>
      <c r="F42">
        <f>IFERROR(VLOOKUP(D42,Products!$A$2:$H$221,6,FALSE),0)</f>
        <v>7.67</v>
      </c>
      <c r="G42">
        <v>0</v>
      </c>
      <c r="H42">
        <f t="shared" si="0"/>
        <v>15.34</v>
      </c>
      <c r="I42" t="s">
        <v>2837</v>
      </c>
      <c r="J42" t="str">
        <f>IFERROR(VLOOKUP(D42,Products!$A$2:$H$221,3,FALSE),"")</f>
        <v>Frozen</v>
      </c>
      <c r="K42" t="str">
        <f>IFERROR(VLOOKUP(C42,Customers!$A$2:$G$751,3,FALSE),"")</f>
        <v>Absheron</v>
      </c>
    </row>
    <row r="43" spans="1:11" x14ac:dyDescent="0.25">
      <c r="A43" t="s">
        <v>2865</v>
      </c>
      <c r="B43">
        <v>45660</v>
      </c>
      <c r="C43" t="s">
        <v>2159</v>
      </c>
      <c r="D43" t="s">
        <v>77</v>
      </c>
      <c r="E43">
        <v>11</v>
      </c>
      <c r="F43">
        <f>IFERROR(VLOOKUP(D43,Products!$A$2:$H$221,6,FALSE),0)</f>
        <v>2.82</v>
      </c>
      <c r="G43">
        <v>0.05</v>
      </c>
      <c r="H43">
        <f t="shared" si="0"/>
        <v>29.47</v>
      </c>
      <c r="I43" t="s">
        <v>2830</v>
      </c>
      <c r="J43" t="str">
        <f>IFERROR(VLOOKUP(D43,Products!$A$2:$H$221,3,FALSE),"")</f>
        <v>Snacks</v>
      </c>
      <c r="K43" t="str">
        <f>IFERROR(VLOOKUP(C43,Customers!$A$2:$G$751,3,FALSE),"")</f>
        <v>Absheron</v>
      </c>
    </row>
    <row r="44" spans="1:11" x14ac:dyDescent="0.25">
      <c r="A44" t="s">
        <v>2866</v>
      </c>
      <c r="B44">
        <v>45660</v>
      </c>
      <c r="C44" t="s">
        <v>2387</v>
      </c>
      <c r="D44" t="s">
        <v>244</v>
      </c>
      <c r="E44">
        <v>10</v>
      </c>
      <c r="F44">
        <f>IFERROR(VLOOKUP(D44,Products!$A$2:$H$221,6,FALSE),0)</f>
        <v>3.33</v>
      </c>
      <c r="G44">
        <v>0.03</v>
      </c>
      <c r="H44">
        <f t="shared" si="0"/>
        <v>32.299999999999997</v>
      </c>
      <c r="I44" t="s">
        <v>2841</v>
      </c>
      <c r="J44" t="str">
        <f>IFERROR(VLOOKUP(D44,Products!$A$2:$H$221,3,FALSE),"")</f>
        <v>Grocery</v>
      </c>
      <c r="K44" t="str">
        <f>IFERROR(VLOOKUP(C44,Customers!$A$2:$G$751,3,FALSE),"")</f>
        <v>Lankaran-Astara</v>
      </c>
    </row>
    <row r="45" spans="1:11" x14ac:dyDescent="0.25">
      <c r="A45" t="s">
        <v>2867</v>
      </c>
      <c r="B45">
        <v>45660</v>
      </c>
      <c r="C45" t="s">
        <v>2627</v>
      </c>
      <c r="D45" t="s">
        <v>431</v>
      </c>
      <c r="E45">
        <v>6</v>
      </c>
      <c r="F45">
        <f>IFERROR(VLOOKUP(D45,Products!$A$2:$H$221,6,FALSE),0)</f>
        <v>5.65</v>
      </c>
      <c r="G45">
        <v>0.02</v>
      </c>
      <c r="H45">
        <f t="shared" si="0"/>
        <v>33.22</v>
      </c>
      <c r="I45" t="s">
        <v>2841</v>
      </c>
      <c r="J45" t="str">
        <f>IFERROR(VLOOKUP(D45,Products!$A$2:$H$221,3,FALSE),"")</f>
        <v>Canned</v>
      </c>
      <c r="K45" t="str">
        <f>IFERROR(VLOOKUP(C45,Customers!$A$2:$G$751,3,FALSE),"")</f>
        <v>Aran</v>
      </c>
    </row>
    <row r="46" spans="1:11" x14ac:dyDescent="0.25">
      <c r="A46" t="s">
        <v>2868</v>
      </c>
      <c r="B46">
        <v>45660</v>
      </c>
      <c r="C46" t="s">
        <v>2773</v>
      </c>
      <c r="D46" t="s">
        <v>154</v>
      </c>
      <c r="E46">
        <v>15</v>
      </c>
      <c r="F46">
        <f>IFERROR(VLOOKUP(D46,Products!$A$2:$H$221,6,FALSE),0)</f>
        <v>5.47</v>
      </c>
      <c r="G46">
        <v>0.1</v>
      </c>
      <c r="H46">
        <f t="shared" si="0"/>
        <v>73.849999999999994</v>
      </c>
      <c r="I46" t="s">
        <v>2820</v>
      </c>
      <c r="J46" t="str">
        <f>IFERROR(VLOOKUP(D46,Products!$A$2:$H$221,3,FALSE),"")</f>
        <v>Dairy</v>
      </c>
      <c r="K46" t="str">
        <f>IFERROR(VLOOKUP(C46,Customers!$A$2:$G$751,3,FALSE),"")</f>
        <v>Guba-Khachmaz</v>
      </c>
    </row>
    <row r="47" spans="1:11" x14ac:dyDescent="0.25">
      <c r="A47" t="s">
        <v>2869</v>
      </c>
      <c r="B47">
        <v>45661</v>
      </c>
      <c r="C47" t="s">
        <v>887</v>
      </c>
      <c r="D47" t="s">
        <v>218</v>
      </c>
      <c r="E47">
        <v>5</v>
      </c>
      <c r="F47">
        <f>IFERROR(VLOOKUP(D47,Products!$A$2:$H$221,6,FALSE),0)</f>
        <v>3.4</v>
      </c>
      <c r="G47">
        <v>0</v>
      </c>
      <c r="H47">
        <f t="shared" si="0"/>
        <v>17</v>
      </c>
      <c r="I47" t="s">
        <v>2870</v>
      </c>
      <c r="J47" t="str">
        <f>IFERROR(VLOOKUP(D47,Products!$A$2:$H$221,3,FALSE),"")</f>
        <v>Grocery</v>
      </c>
      <c r="K47" t="str">
        <f>IFERROR(VLOOKUP(C47,Customers!$A$2:$G$751,3,FALSE),"")</f>
        <v>Absheron</v>
      </c>
    </row>
    <row r="48" spans="1:11" x14ac:dyDescent="0.25">
      <c r="A48" t="s">
        <v>2871</v>
      </c>
      <c r="B48">
        <v>45661</v>
      </c>
      <c r="C48" t="s">
        <v>962</v>
      </c>
      <c r="D48" t="s">
        <v>27</v>
      </c>
      <c r="E48">
        <v>7</v>
      </c>
      <c r="F48">
        <f>IFERROR(VLOOKUP(D48,Products!$A$2:$H$221,6,FALSE),0)</f>
        <v>1.98</v>
      </c>
      <c r="G48">
        <v>7.0000000000000007E-2</v>
      </c>
      <c r="H48">
        <f t="shared" si="0"/>
        <v>12.89</v>
      </c>
      <c r="I48" t="s">
        <v>2818</v>
      </c>
      <c r="J48" t="str">
        <f>IFERROR(VLOOKUP(D48,Products!$A$2:$H$221,3,FALSE),"")</f>
        <v>Beverages</v>
      </c>
      <c r="K48" t="str">
        <f>IFERROR(VLOOKUP(C48,Customers!$A$2:$G$751,3,FALSE),"")</f>
        <v>Aran</v>
      </c>
    </row>
    <row r="49" spans="1:11" x14ac:dyDescent="0.25">
      <c r="A49" t="s">
        <v>2872</v>
      </c>
      <c r="B49">
        <v>45661</v>
      </c>
      <c r="C49" t="s">
        <v>983</v>
      </c>
      <c r="D49" t="s">
        <v>378</v>
      </c>
      <c r="E49">
        <v>7</v>
      </c>
      <c r="F49">
        <f>IFERROR(VLOOKUP(D49,Products!$A$2:$H$221,6,FALSE),0)</f>
        <v>7.3</v>
      </c>
      <c r="G49">
        <v>0</v>
      </c>
      <c r="H49">
        <f t="shared" si="0"/>
        <v>51.1</v>
      </c>
      <c r="I49" t="s">
        <v>2820</v>
      </c>
      <c r="J49" t="str">
        <f>IFERROR(VLOOKUP(D49,Products!$A$2:$H$221,3,FALSE),"")</f>
        <v>Frozen</v>
      </c>
      <c r="K49" t="str">
        <f>IFERROR(VLOOKUP(C49,Customers!$A$2:$G$751,3,FALSE),"")</f>
        <v>Karabakh-East Zangezur</v>
      </c>
    </row>
    <row r="50" spans="1:11" x14ac:dyDescent="0.25">
      <c r="A50" t="s">
        <v>2873</v>
      </c>
      <c r="B50">
        <v>45661</v>
      </c>
      <c r="C50" t="s">
        <v>1034</v>
      </c>
      <c r="D50" t="s">
        <v>156</v>
      </c>
      <c r="E50">
        <v>16</v>
      </c>
      <c r="F50">
        <f>IFERROR(VLOOKUP(D50,Products!$A$2:$H$221,6,FALSE),0)</f>
        <v>2.0499999999999998</v>
      </c>
      <c r="G50">
        <v>0</v>
      </c>
      <c r="H50">
        <f t="shared" si="0"/>
        <v>32.799999999999997</v>
      </c>
      <c r="I50" t="s">
        <v>2818</v>
      </c>
      <c r="J50" t="str">
        <f>IFERROR(VLOOKUP(D50,Products!$A$2:$H$221,3,FALSE),"")</f>
        <v>Bakery</v>
      </c>
      <c r="K50" t="str">
        <f>IFERROR(VLOOKUP(C50,Customers!$A$2:$G$751,3,FALSE),"")</f>
        <v>Shaki-Zagatala</v>
      </c>
    </row>
    <row r="51" spans="1:11" x14ac:dyDescent="0.25">
      <c r="A51" t="s">
        <v>2874</v>
      </c>
      <c r="B51">
        <v>45661</v>
      </c>
      <c r="C51" t="s">
        <v>1148</v>
      </c>
      <c r="D51" t="s">
        <v>112</v>
      </c>
      <c r="E51">
        <v>2</v>
      </c>
      <c r="F51">
        <f>IFERROR(VLOOKUP(D51,Products!$A$2:$H$221,6,FALSE),0)</f>
        <v>4.12</v>
      </c>
      <c r="G51">
        <v>0</v>
      </c>
      <c r="H51">
        <f t="shared" si="0"/>
        <v>8.24</v>
      </c>
      <c r="I51" t="s">
        <v>2870</v>
      </c>
      <c r="J51" t="str">
        <f>IFERROR(VLOOKUP(D51,Products!$A$2:$H$221,3,FALSE),"")</f>
        <v>Dairy</v>
      </c>
      <c r="K51" t="str">
        <f>IFERROR(VLOOKUP(C51,Customers!$A$2:$G$751,3,FALSE),"")</f>
        <v>Aran</v>
      </c>
    </row>
    <row r="52" spans="1:11" x14ac:dyDescent="0.25">
      <c r="A52" t="s">
        <v>2875</v>
      </c>
      <c r="B52">
        <v>45661</v>
      </c>
      <c r="C52" t="s">
        <v>1250</v>
      </c>
      <c r="D52" t="s">
        <v>359</v>
      </c>
      <c r="E52">
        <v>5</v>
      </c>
      <c r="F52">
        <f>IFERROR(VLOOKUP(D52,Products!$A$2:$H$221,6,FALSE),0)</f>
        <v>7.99</v>
      </c>
      <c r="G52">
        <v>0.05</v>
      </c>
      <c r="H52">
        <f t="shared" si="0"/>
        <v>37.950000000000003</v>
      </c>
      <c r="I52" t="s">
        <v>2827</v>
      </c>
      <c r="J52" t="str">
        <f>IFERROR(VLOOKUP(D52,Products!$A$2:$H$221,3,FALSE),"")</f>
        <v>Frozen</v>
      </c>
      <c r="K52" t="str">
        <f>IFERROR(VLOOKUP(C52,Customers!$A$2:$G$751,3,FALSE),"")</f>
        <v>Aran</v>
      </c>
    </row>
    <row r="53" spans="1:11" x14ac:dyDescent="0.25">
      <c r="A53" t="s">
        <v>2876</v>
      </c>
      <c r="B53">
        <v>45661</v>
      </c>
      <c r="C53" t="s">
        <v>1343</v>
      </c>
      <c r="D53" t="s">
        <v>20</v>
      </c>
      <c r="E53">
        <v>20</v>
      </c>
      <c r="F53">
        <f>IFERROR(VLOOKUP(D53,Products!$A$2:$H$221,6,FALSE),0)</f>
        <v>2.87</v>
      </c>
      <c r="G53">
        <v>0.12</v>
      </c>
      <c r="H53">
        <f t="shared" si="0"/>
        <v>50.51</v>
      </c>
      <c r="I53" t="s">
        <v>2830</v>
      </c>
      <c r="J53" t="str">
        <f>IFERROR(VLOOKUP(D53,Products!$A$2:$H$221,3,FALSE),"")</f>
        <v>Beverages</v>
      </c>
      <c r="K53" t="str">
        <f>IFERROR(VLOOKUP(C53,Customers!$A$2:$G$751,3,FALSE),"")</f>
        <v>Absheron</v>
      </c>
    </row>
    <row r="54" spans="1:11" x14ac:dyDescent="0.25">
      <c r="A54" t="s">
        <v>2877</v>
      </c>
      <c r="B54">
        <v>45661</v>
      </c>
      <c r="C54" t="s">
        <v>1346</v>
      </c>
      <c r="D54" t="s">
        <v>39</v>
      </c>
      <c r="E54">
        <v>15</v>
      </c>
      <c r="F54">
        <f>IFERROR(VLOOKUP(D54,Products!$A$2:$H$221,6,FALSE),0)</f>
        <v>1.98</v>
      </c>
      <c r="G54">
        <v>0.05</v>
      </c>
      <c r="H54">
        <f t="shared" si="0"/>
        <v>28.22</v>
      </c>
      <c r="I54" t="s">
        <v>2830</v>
      </c>
      <c r="J54" t="str">
        <f>IFERROR(VLOOKUP(D54,Products!$A$2:$H$221,3,FALSE),"")</f>
        <v>Beverages</v>
      </c>
      <c r="K54" t="str">
        <f>IFERROR(VLOOKUP(C54,Customers!$A$2:$G$751,3,FALSE),"")</f>
        <v>Aran</v>
      </c>
    </row>
    <row r="55" spans="1:11" x14ac:dyDescent="0.25">
      <c r="A55" t="s">
        <v>2878</v>
      </c>
      <c r="B55">
        <v>45661</v>
      </c>
      <c r="C55" t="s">
        <v>1418</v>
      </c>
      <c r="D55" t="s">
        <v>20</v>
      </c>
      <c r="E55">
        <v>18</v>
      </c>
      <c r="F55">
        <f>IFERROR(VLOOKUP(D55,Products!$A$2:$H$221,6,FALSE),0)</f>
        <v>2.87</v>
      </c>
      <c r="G55">
        <v>0.12</v>
      </c>
      <c r="H55">
        <f t="shared" si="0"/>
        <v>45.46</v>
      </c>
      <c r="I55" t="s">
        <v>2827</v>
      </c>
      <c r="J55" t="str">
        <f>IFERROR(VLOOKUP(D55,Products!$A$2:$H$221,3,FALSE),"")</f>
        <v>Beverages</v>
      </c>
      <c r="K55" t="str">
        <f>IFERROR(VLOOKUP(C55,Customers!$A$2:$G$751,3,FALSE),"")</f>
        <v>Lankaran-Astara</v>
      </c>
    </row>
    <row r="56" spans="1:11" x14ac:dyDescent="0.25">
      <c r="A56" t="s">
        <v>2879</v>
      </c>
      <c r="B56">
        <v>45661</v>
      </c>
      <c r="C56" t="s">
        <v>1619</v>
      </c>
      <c r="D56" t="s">
        <v>70</v>
      </c>
      <c r="E56">
        <v>19</v>
      </c>
      <c r="F56">
        <f>IFERROR(VLOOKUP(D56,Products!$A$2:$H$221,6,FALSE),0)</f>
        <v>2.06</v>
      </c>
      <c r="G56">
        <v>7.0000000000000007E-2</v>
      </c>
      <c r="H56">
        <f t="shared" si="0"/>
        <v>36.4</v>
      </c>
      <c r="I56" t="s">
        <v>2827</v>
      </c>
      <c r="J56" t="str">
        <f>IFERROR(VLOOKUP(D56,Products!$A$2:$H$221,3,FALSE),"")</f>
        <v>Snacks</v>
      </c>
      <c r="K56" t="str">
        <f>IFERROR(VLOOKUP(C56,Customers!$A$2:$G$751,3,FALSE),"")</f>
        <v>Lankaran-Astara</v>
      </c>
    </row>
    <row r="57" spans="1:11" x14ac:dyDescent="0.25">
      <c r="A57" t="s">
        <v>2880</v>
      </c>
      <c r="B57">
        <v>45661</v>
      </c>
      <c r="C57" t="s">
        <v>1652</v>
      </c>
      <c r="D57" t="s">
        <v>378</v>
      </c>
      <c r="E57">
        <v>6</v>
      </c>
      <c r="F57">
        <f>IFERROR(VLOOKUP(D57,Products!$A$2:$H$221,6,FALSE),0)</f>
        <v>7.3</v>
      </c>
      <c r="G57">
        <v>0.02</v>
      </c>
      <c r="H57">
        <f t="shared" si="0"/>
        <v>42.92</v>
      </c>
      <c r="I57" t="s">
        <v>2841</v>
      </c>
      <c r="J57" t="str">
        <f>IFERROR(VLOOKUP(D57,Products!$A$2:$H$221,3,FALSE),"")</f>
        <v>Frozen</v>
      </c>
      <c r="K57" t="str">
        <f>IFERROR(VLOOKUP(C57,Customers!$A$2:$G$751,3,FALSE),"")</f>
        <v>Shaki-Zagatala</v>
      </c>
    </row>
    <row r="58" spans="1:11" x14ac:dyDescent="0.25">
      <c r="A58" t="s">
        <v>2881</v>
      </c>
      <c r="B58">
        <v>45661</v>
      </c>
      <c r="C58" t="s">
        <v>1655</v>
      </c>
      <c r="D58" t="s">
        <v>39</v>
      </c>
      <c r="E58">
        <v>8</v>
      </c>
      <c r="F58">
        <f>IFERROR(VLOOKUP(D58,Products!$A$2:$H$221,6,FALSE),0)</f>
        <v>1.98</v>
      </c>
      <c r="G58">
        <v>0.03</v>
      </c>
      <c r="H58">
        <f t="shared" si="0"/>
        <v>15.36</v>
      </c>
      <c r="I58" t="s">
        <v>2824</v>
      </c>
      <c r="J58" t="str">
        <f>IFERROR(VLOOKUP(D58,Products!$A$2:$H$221,3,FALSE),"")</f>
        <v>Beverages</v>
      </c>
      <c r="K58" t="str">
        <f>IFERROR(VLOOKUP(C58,Customers!$A$2:$G$751,3,FALSE),"")</f>
        <v>Shaki-Zagatala</v>
      </c>
    </row>
    <row r="59" spans="1:11" x14ac:dyDescent="0.25">
      <c r="A59" t="s">
        <v>2882</v>
      </c>
      <c r="B59">
        <v>45661</v>
      </c>
      <c r="C59" t="s">
        <v>1754</v>
      </c>
      <c r="D59" t="s">
        <v>236</v>
      </c>
      <c r="E59">
        <v>9</v>
      </c>
      <c r="F59">
        <f>IFERROR(VLOOKUP(D59,Products!$A$2:$H$221,6,FALSE),0)</f>
        <v>1.52</v>
      </c>
      <c r="G59">
        <v>0</v>
      </c>
      <c r="H59">
        <f t="shared" si="0"/>
        <v>13.68</v>
      </c>
      <c r="I59" t="s">
        <v>2818</v>
      </c>
      <c r="J59" t="str">
        <f>IFERROR(VLOOKUP(D59,Products!$A$2:$H$221,3,FALSE),"")</f>
        <v>Grocery</v>
      </c>
      <c r="K59" t="str">
        <f>IFERROR(VLOOKUP(C59,Customers!$A$2:$G$751,3,FALSE),"")</f>
        <v>Ganja-Dashkasan</v>
      </c>
    </row>
    <row r="60" spans="1:11" x14ac:dyDescent="0.25">
      <c r="A60" t="s">
        <v>2883</v>
      </c>
      <c r="B60">
        <v>45661</v>
      </c>
      <c r="C60" t="s">
        <v>1904</v>
      </c>
      <c r="D60" t="s">
        <v>421</v>
      </c>
      <c r="E60">
        <v>16</v>
      </c>
      <c r="F60">
        <f>IFERROR(VLOOKUP(D60,Products!$A$2:$H$221,6,FALSE),0)</f>
        <v>2.52</v>
      </c>
      <c r="G60">
        <v>0.1</v>
      </c>
      <c r="H60">
        <f t="shared" si="0"/>
        <v>36.29</v>
      </c>
      <c r="I60" t="s">
        <v>2820</v>
      </c>
      <c r="J60" t="str">
        <f>IFERROR(VLOOKUP(D60,Products!$A$2:$H$221,3,FALSE),"")</f>
        <v>Canned</v>
      </c>
      <c r="K60" t="str">
        <f>IFERROR(VLOOKUP(C60,Customers!$A$2:$G$751,3,FALSE),"")</f>
        <v>Shaki-Zagatala</v>
      </c>
    </row>
    <row r="61" spans="1:11" x14ac:dyDescent="0.25">
      <c r="A61" t="s">
        <v>2884</v>
      </c>
      <c r="B61">
        <v>45661</v>
      </c>
      <c r="C61" t="s">
        <v>2087</v>
      </c>
      <c r="D61" t="s">
        <v>442</v>
      </c>
      <c r="E61">
        <v>6</v>
      </c>
      <c r="F61">
        <f>IFERROR(VLOOKUP(D61,Products!$A$2:$H$221,6,FALSE),0)</f>
        <v>1.62</v>
      </c>
      <c r="G61">
        <v>0.03</v>
      </c>
      <c r="H61">
        <f t="shared" si="0"/>
        <v>9.43</v>
      </c>
      <c r="I61" t="s">
        <v>2827</v>
      </c>
      <c r="J61" t="str">
        <f>IFERROR(VLOOKUP(D61,Products!$A$2:$H$221,3,FALSE),"")</f>
        <v>Canned</v>
      </c>
      <c r="K61" t="str">
        <f>IFERROR(VLOOKUP(C61,Customers!$A$2:$G$751,3,FALSE),"")</f>
        <v>Guba-Khachmaz</v>
      </c>
    </row>
    <row r="62" spans="1:11" x14ac:dyDescent="0.25">
      <c r="A62" t="s">
        <v>2885</v>
      </c>
      <c r="B62">
        <v>45661</v>
      </c>
      <c r="C62" t="s">
        <v>2363</v>
      </c>
      <c r="D62" t="s">
        <v>263</v>
      </c>
      <c r="E62">
        <v>4</v>
      </c>
      <c r="F62">
        <f>IFERROR(VLOOKUP(D62,Products!$A$2:$H$221,6,FALSE),0)</f>
        <v>1.34</v>
      </c>
      <c r="G62">
        <v>0</v>
      </c>
      <c r="H62">
        <f t="shared" si="0"/>
        <v>5.36</v>
      </c>
      <c r="I62" t="s">
        <v>2818</v>
      </c>
      <c r="J62" t="str">
        <f>IFERROR(VLOOKUP(D62,Products!$A$2:$H$221,3,FALSE),"")</f>
        <v>Household</v>
      </c>
      <c r="K62" t="str">
        <f>IFERROR(VLOOKUP(C62,Customers!$A$2:$G$751,3,FALSE),"")</f>
        <v>Ganja-Dashkasan</v>
      </c>
    </row>
    <row r="63" spans="1:11" x14ac:dyDescent="0.25">
      <c r="A63" t="s">
        <v>2886</v>
      </c>
      <c r="B63">
        <v>45661</v>
      </c>
      <c r="C63" t="s">
        <v>2510</v>
      </c>
      <c r="D63" t="s">
        <v>70</v>
      </c>
      <c r="E63">
        <v>11</v>
      </c>
      <c r="F63">
        <f>IFERROR(VLOOKUP(D63,Products!$A$2:$H$221,6,FALSE),0)</f>
        <v>2.06</v>
      </c>
      <c r="G63">
        <v>0.03</v>
      </c>
      <c r="H63">
        <f t="shared" si="0"/>
        <v>21.98</v>
      </c>
      <c r="I63" t="s">
        <v>2870</v>
      </c>
      <c r="J63" t="str">
        <f>IFERROR(VLOOKUP(D63,Products!$A$2:$H$221,3,FALSE),"")</f>
        <v>Snacks</v>
      </c>
      <c r="K63" t="str">
        <f>IFERROR(VLOOKUP(C63,Customers!$A$2:$G$751,3,FALSE),"")</f>
        <v>Absheron</v>
      </c>
    </row>
    <row r="64" spans="1:11" x14ac:dyDescent="0.25">
      <c r="A64" t="s">
        <v>2887</v>
      </c>
      <c r="B64">
        <v>45661</v>
      </c>
      <c r="C64" t="s">
        <v>2666</v>
      </c>
      <c r="D64" t="s">
        <v>347</v>
      </c>
      <c r="E64">
        <v>9</v>
      </c>
      <c r="F64">
        <f>IFERROR(VLOOKUP(D64,Products!$A$2:$H$221,6,FALSE),0)</f>
        <v>5.63</v>
      </c>
      <c r="G64">
        <v>0.03</v>
      </c>
      <c r="H64">
        <f t="shared" si="0"/>
        <v>49.15</v>
      </c>
      <c r="I64" t="s">
        <v>2820</v>
      </c>
      <c r="J64" t="str">
        <f>IFERROR(VLOOKUP(D64,Products!$A$2:$H$221,3,FALSE),"")</f>
        <v>Personal Care</v>
      </c>
      <c r="K64" t="str">
        <f>IFERROR(VLOOKUP(C64,Customers!$A$2:$G$751,3,FALSE),"")</f>
        <v>Aran</v>
      </c>
    </row>
    <row r="65" spans="1:11" x14ac:dyDescent="0.25">
      <c r="A65" t="s">
        <v>2888</v>
      </c>
      <c r="B65">
        <v>45662</v>
      </c>
      <c r="C65" t="s">
        <v>670</v>
      </c>
      <c r="D65" t="s">
        <v>332</v>
      </c>
      <c r="E65">
        <v>1</v>
      </c>
      <c r="F65">
        <f>IFERROR(VLOOKUP(D65,Products!$A$2:$H$221,6,FALSE),0)</f>
        <v>2.87</v>
      </c>
      <c r="G65">
        <v>7.0000000000000007E-2</v>
      </c>
      <c r="H65">
        <f t="shared" si="0"/>
        <v>2.67</v>
      </c>
      <c r="I65" t="s">
        <v>2818</v>
      </c>
      <c r="J65" t="str">
        <f>IFERROR(VLOOKUP(D65,Products!$A$2:$H$221,3,FALSE),"")</f>
        <v>Personal Care</v>
      </c>
      <c r="K65" t="str">
        <f>IFERROR(VLOOKUP(C65,Customers!$A$2:$G$751,3,FALSE),"")</f>
        <v>Aran</v>
      </c>
    </row>
    <row r="66" spans="1:11" x14ac:dyDescent="0.25">
      <c r="A66" t="s">
        <v>2889</v>
      </c>
      <c r="B66">
        <v>45662</v>
      </c>
      <c r="C66" t="s">
        <v>851</v>
      </c>
      <c r="D66" t="s">
        <v>55</v>
      </c>
      <c r="E66">
        <v>16</v>
      </c>
      <c r="F66">
        <f>IFERROR(VLOOKUP(D66,Products!$A$2:$H$221,6,FALSE),0)</f>
        <v>1.93</v>
      </c>
      <c r="G66">
        <v>0.05</v>
      </c>
      <c r="H66">
        <f t="shared" ref="H66:H129" si="1">ROUND(E66*F66*(1-G66),2)</f>
        <v>29.34</v>
      </c>
      <c r="I66" t="s">
        <v>2827</v>
      </c>
      <c r="J66" t="str">
        <f>IFERROR(VLOOKUP(D66,Products!$A$2:$H$221,3,FALSE),"")</f>
        <v>Beverages</v>
      </c>
      <c r="K66" t="str">
        <f>IFERROR(VLOOKUP(C66,Customers!$A$2:$G$751,3,FALSE),"")</f>
        <v>Absheron</v>
      </c>
    </row>
    <row r="67" spans="1:11" x14ac:dyDescent="0.25">
      <c r="A67" t="s">
        <v>2890</v>
      </c>
      <c r="B67">
        <v>45662</v>
      </c>
      <c r="C67" t="s">
        <v>863</v>
      </c>
      <c r="D67" t="s">
        <v>218</v>
      </c>
      <c r="E67">
        <v>5</v>
      </c>
      <c r="F67">
        <f>IFERROR(VLOOKUP(D67,Products!$A$2:$H$221,6,FALSE),0)</f>
        <v>3.4</v>
      </c>
      <c r="G67">
        <v>0.03</v>
      </c>
      <c r="H67">
        <f t="shared" si="1"/>
        <v>16.489999999999998</v>
      </c>
      <c r="I67" t="s">
        <v>2841</v>
      </c>
      <c r="J67" t="str">
        <f>IFERROR(VLOOKUP(D67,Products!$A$2:$H$221,3,FALSE),"")</f>
        <v>Grocery</v>
      </c>
      <c r="K67" t="str">
        <f>IFERROR(VLOOKUP(C67,Customers!$A$2:$G$751,3,FALSE),"")</f>
        <v>Ganja-Dashkasan</v>
      </c>
    </row>
    <row r="68" spans="1:11" x14ac:dyDescent="0.25">
      <c r="A68" t="s">
        <v>2891</v>
      </c>
      <c r="B68">
        <v>45662</v>
      </c>
      <c r="C68" t="s">
        <v>1064</v>
      </c>
      <c r="D68" t="s">
        <v>13</v>
      </c>
      <c r="E68">
        <v>6</v>
      </c>
      <c r="F68">
        <f>IFERROR(VLOOKUP(D68,Products!$A$2:$H$221,6,FALSE),0)</f>
        <v>1.77</v>
      </c>
      <c r="G68">
        <v>0</v>
      </c>
      <c r="H68">
        <f t="shared" si="1"/>
        <v>10.62</v>
      </c>
      <c r="I68" t="s">
        <v>2841</v>
      </c>
      <c r="J68" t="str">
        <f>IFERROR(VLOOKUP(D68,Products!$A$2:$H$221,3,FALSE),"")</f>
        <v>Beverages</v>
      </c>
      <c r="K68" t="str">
        <f>IFERROR(VLOOKUP(C68,Customers!$A$2:$G$751,3,FALSE),"")</f>
        <v>Lankaran-Astara</v>
      </c>
    </row>
    <row r="69" spans="1:11" x14ac:dyDescent="0.25">
      <c r="A69" t="s">
        <v>2892</v>
      </c>
      <c r="B69">
        <v>45662</v>
      </c>
      <c r="C69" t="s">
        <v>1232</v>
      </c>
      <c r="D69" t="s">
        <v>252</v>
      </c>
      <c r="E69">
        <v>4</v>
      </c>
      <c r="F69">
        <f>IFERROR(VLOOKUP(D69,Products!$A$2:$H$221,6,FALSE),0)</f>
        <v>4.38</v>
      </c>
      <c r="G69">
        <v>0.05</v>
      </c>
      <c r="H69">
        <f t="shared" si="1"/>
        <v>16.64</v>
      </c>
      <c r="I69" t="s">
        <v>2830</v>
      </c>
      <c r="J69" t="str">
        <f>IFERROR(VLOOKUP(D69,Products!$A$2:$H$221,3,FALSE),"")</f>
        <v>Grocery</v>
      </c>
      <c r="K69" t="str">
        <f>IFERROR(VLOOKUP(C69,Customers!$A$2:$G$751,3,FALSE),"")</f>
        <v>Lankaran-Astara</v>
      </c>
    </row>
    <row r="70" spans="1:11" x14ac:dyDescent="0.25">
      <c r="A70" t="s">
        <v>2893</v>
      </c>
      <c r="B70">
        <v>45662</v>
      </c>
      <c r="C70" t="s">
        <v>1553</v>
      </c>
      <c r="D70" t="s">
        <v>39</v>
      </c>
      <c r="E70">
        <v>6</v>
      </c>
      <c r="F70">
        <f>IFERROR(VLOOKUP(D70,Products!$A$2:$H$221,6,FALSE),0)</f>
        <v>1.98</v>
      </c>
      <c r="G70">
        <v>0</v>
      </c>
      <c r="H70">
        <f t="shared" si="1"/>
        <v>11.88</v>
      </c>
      <c r="I70" t="s">
        <v>2830</v>
      </c>
      <c r="J70" t="str">
        <f>IFERROR(VLOOKUP(D70,Products!$A$2:$H$221,3,FALSE),"")</f>
        <v>Beverages</v>
      </c>
      <c r="K70" t="str">
        <f>IFERROR(VLOOKUP(C70,Customers!$A$2:$G$751,3,FALSE),"")</f>
        <v>Shaki-Zagatala</v>
      </c>
    </row>
    <row r="71" spans="1:11" x14ac:dyDescent="0.25">
      <c r="A71" t="s">
        <v>2894</v>
      </c>
      <c r="B71">
        <v>45662</v>
      </c>
      <c r="C71" t="s">
        <v>1769</v>
      </c>
      <c r="D71" t="s">
        <v>124</v>
      </c>
      <c r="E71">
        <v>4</v>
      </c>
      <c r="F71">
        <f>IFERROR(VLOOKUP(D71,Products!$A$2:$H$221,6,FALSE),0)</f>
        <v>1.6</v>
      </c>
      <c r="G71">
        <v>0.02</v>
      </c>
      <c r="H71">
        <f t="shared" si="1"/>
        <v>6.27</v>
      </c>
      <c r="I71" t="s">
        <v>2830</v>
      </c>
      <c r="J71" t="str">
        <f>IFERROR(VLOOKUP(D71,Products!$A$2:$H$221,3,FALSE),"")</f>
        <v>Dairy</v>
      </c>
      <c r="K71" t="str">
        <f>IFERROR(VLOOKUP(C71,Customers!$A$2:$G$751,3,FALSE),"")</f>
        <v>Karabakh-East Zangezur</v>
      </c>
    </row>
    <row r="72" spans="1:11" x14ac:dyDescent="0.25">
      <c r="A72" t="s">
        <v>2895</v>
      </c>
      <c r="B72">
        <v>45662</v>
      </c>
      <c r="C72" t="s">
        <v>1904</v>
      </c>
      <c r="D72" t="s">
        <v>315</v>
      </c>
      <c r="E72">
        <v>4</v>
      </c>
      <c r="F72">
        <f>IFERROR(VLOOKUP(D72,Products!$A$2:$H$221,6,FALSE),0)</f>
        <v>6.63</v>
      </c>
      <c r="G72">
        <v>0.03</v>
      </c>
      <c r="H72">
        <f t="shared" si="1"/>
        <v>25.72</v>
      </c>
      <c r="I72" t="s">
        <v>2870</v>
      </c>
      <c r="J72" t="str">
        <f>IFERROR(VLOOKUP(D72,Products!$A$2:$H$221,3,FALSE),"")</f>
        <v>Personal Care</v>
      </c>
      <c r="K72" t="str">
        <f>IFERROR(VLOOKUP(C72,Customers!$A$2:$G$751,3,FALSE),"")</f>
        <v>Shaki-Zagatala</v>
      </c>
    </row>
    <row r="73" spans="1:11" x14ac:dyDescent="0.25">
      <c r="A73" t="s">
        <v>2896</v>
      </c>
      <c r="B73">
        <v>45662</v>
      </c>
      <c r="C73" t="s">
        <v>2276</v>
      </c>
      <c r="D73" t="s">
        <v>112</v>
      </c>
      <c r="E73">
        <v>13</v>
      </c>
      <c r="F73">
        <f>IFERROR(VLOOKUP(D73,Products!$A$2:$H$221,6,FALSE),0)</f>
        <v>4.12</v>
      </c>
      <c r="G73">
        <v>7.0000000000000007E-2</v>
      </c>
      <c r="H73">
        <f t="shared" si="1"/>
        <v>49.81</v>
      </c>
      <c r="I73" t="s">
        <v>2841</v>
      </c>
      <c r="J73" t="str">
        <f>IFERROR(VLOOKUP(D73,Products!$A$2:$H$221,3,FALSE),"")</f>
        <v>Dairy</v>
      </c>
      <c r="K73" t="str">
        <f>IFERROR(VLOOKUP(C73,Customers!$A$2:$G$751,3,FALSE),"")</f>
        <v>Absheron</v>
      </c>
    </row>
    <row r="74" spans="1:11" x14ac:dyDescent="0.25">
      <c r="A74" t="s">
        <v>2897</v>
      </c>
      <c r="B74">
        <v>45662</v>
      </c>
      <c r="C74" t="s">
        <v>2492</v>
      </c>
      <c r="D74" t="s">
        <v>180</v>
      </c>
      <c r="E74">
        <v>10</v>
      </c>
      <c r="F74">
        <f>IFERROR(VLOOKUP(D74,Products!$A$2:$H$221,6,FALSE),0)</f>
        <v>3.52</v>
      </c>
      <c r="G74">
        <v>0.05</v>
      </c>
      <c r="H74">
        <f t="shared" si="1"/>
        <v>33.44</v>
      </c>
      <c r="I74" t="s">
        <v>2820</v>
      </c>
      <c r="J74" t="str">
        <f>IFERROR(VLOOKUP(D74,Products!$A$2:$H$221,3,FALSE),"")</f>
        <v>Bakery</v>
      </c>
      <c r="K74" t="str">
        <f>IFERROR(VLOOKUP(C74,Customers!$A$2:$G$751,3,FALSE),"")</f>
        <v>Absheron</v>
      </c>
    </row>
    <row r="75" spans="1:11" x14ac:dyDescent="0.25">
      <c r="A75" t="s">
        <v>2898</v>
      </c>
      <c r="B75">
        <v>45662</v>
      </c>
      <c r="C75" t="s">
        <v>2549</v>
      </c>
      <c r="D75" t="s">
        <v>57</v>
      </c>
      <c r="E75">
        <v>15</v>
      </c>
      <c r="F75">
        <f>IFERROR(VLOOKUP(D75,Products!$A$2:$H$221,6,FALSE),0)</f>
        <v>2.57</v>
      </c>
      <c r="G75">
        <v>0.03</v>
      </c>
      <c r="H75">
        <f t="shared" si="1"/>
        <v>37.39</v>
      </c>
      <c r="I75" t="s">
        <v>2830</v>
      </c>
      <c r="J75" t="str">
        <f>IFERROR(VLOOKUP(D75,Products!$A$2:$H$221,3,FALSE),"")</f>
        <v>Beverages</v>
      </c>
      <c r="K75" t="str">
        <f>IFERROR(VLOOKUP(C75,Customers!$A$2:$G$751,3,FALSE),"")</f>
        <v>Aran</v>
      </c>
    </row>
    <row r="76" spans="1:11" x14ac:dyDescent="0.25">
      <c r="A76" t="s">
        <v>2899</v>
      </c>
      <c r="B76">
        <v>45662</v>
      </c>
      <c r="C76" t="s">
        <v>2567</v>
      </c>
      <c r="D76" t="s">
        <v>364</v>
      </c>
      <c r="E76">
        <v>10</v>
      </c>
      <c r="F76">
        <f>IFERROR(VLOOKUP(D76,Products!$A$2:$H$221,6,FALSE),0)</f>
        <v>7.67</v>
      </c>
      <c r="G76">
        <v>0.03</v>
      </c>
      <c r="H76">
        <f t="shared" si="1"/>
        <v>74.400000000000006</v>
      </c>
      <c r="I76" t="s">
        <v>2824</v>
      </c>
      <c r="J76" t="str">
        <f>IFERROR(VLOOKUP(D76,Products!$A$2:$H$221,3,FALSE),"")</f>
        <v>Frozen</v>
      </c>
      <c r="K76" t="str">
        <f>IFERROR(VLOOKUP(C76,Customers!$A$2:$G$751,3,FALSE),"")</f>
        <v>Aran</v>
      </c>
    </row>
    <row r="77" spans="1:11" x14ac:dyDescent="0.25">
      <c r="A77" t="s">
        <v>2900</v>
      </c>
      <c r="B77">
        <v>45662</v>
      </c>
      <c r="C77" t="s">
        <v>2684</v>
      </c>
      <c r="D77" t="s">
        <v>140</v>
      </c>
      <c r="E77">
        <v>4</v>
      </c>
      <c r="F77">
        <f>IFERROR(VLOOKUP(D77,Products!$A$2:$H$221,6,FALSE),0)</f>
        <v>2.6</v>
      </c>
      <c r="G77">
        <v>7.0000000000000007E-2</v>
      </c>
      <c r="H77">
        <f t="shared" si="1"/>
        <v>9.67</v>
      </c>
      <c r="I77" t="s">
        <v>2837</v>
      </c>
      <c r="J77" t="str">
        <f>IFERROR(VLOOKUP(D77,Products!$A$2:$H$221,3,FALSE),"")</f>
        <v>Dairy</v>
      </c>
      <c r="K77" t="str">
        <f>IFERROR(VLOOKUP(C77,Customers!$A$2:$G$751,3,FALSE),"")</f>
        <v>Absheron</v>
      </c>
    </row>
    <row r="78" spans="1:11" x14ac:dyDescent="0.25">
      <c r="A78" t="s">
        <v>2901</v>
      </c>
      <c r="B78">
        <v>45662</v>
      </c>
      <c r="C78" t="s">
        <v>2705</v>
      </c>
      <c r="D78" t="s">
        <v>45</v>
      </c>
      <c r="E78">
        <v>27</v>
      </c>
      <c r="F78">
        <f>IFERROR(VLOOKUP(D78,Products!$A$2:$H$221,6,FALSE),0)</f>
        <v>2.7</v>
      </c>
      <c r="G78">
        <v>0.1</v>
      </c>
      <c r="H78">
        <f t="shared" si="1"/>
        <v>65.61</v>
      </c>
      <c r="I78" t="s">
        <v>2827</v>
      </c>
      <c r="J78" t="str">
        <f>IFERROR(VLOOKUP(D78,Products!$A$2:$H$221,3,FALSE),"")</f>
        <v>Beverages</v>
      </c>
      <c r="K78" t="str">
        <f>IFERROR(VLOOKUP(C78,Customers!$A$2:$G$751,3,FALSE),"")</f>
        <v>Shaki-Zagatala</v>
      </c>
    </row>
    <row r="79" spans="1:11" x14ac:dyDescent="0.25">
      <c r="A79" t="s">
        <v>2902</v>
      </c>
      <c r="B79">
        <v>45663</v>
      </c>
      <c r="C79" t="s">
        <v>551</v>
      </c>
      <c r="D79" t="s">
        <v>134</v>
      </c>
      <c r="E79">
        <v>16</v>
      </c>
      <c r="F79">
        <f>IFERROR(VLOOKUP(D79,Products!$A$2:$H$221,6,FALSE),0)</f>
        <v>5.84</v>
      </c>
      <c r="G79">
        <v>0</v>
      </c>
      <c r="H79">
        <f t="shared" si="1"/>
        <v>93.44</v>
      </c>
      <c r="I79" t="s">
        <v>2820</v>
      </c>
      <c r="J79" t="str">
        <f>IFERROR(VLOOKUP(D79,Products!$A$2:$H$221,3,FALSE),"")</f>
        <v>Dairy</v>
      </c>
      <c r="K79" t="str">
        <f>IFERROR(VLOOKUP(C79,Customers!$A$2:$G$751,3,FALSE),"")</f>
        <v>Shaki-Zagatala</v>
      </c>
    </row>
    <row r="80" spans="1:11" x14ac:dyDescent="0.25">
      <c r="A80" t="s">
        <v>2903</v>
      </c>
      <c r="B80">
        <v>45663</v>
      </c>
      <c r="C80" t="s">
        <v>983</v>
      </c>
      <c r="D80" t="s">
        <v>211</v>
      </c>
      <c r="E80">
        <v>16</v>
      </c>
      <c r="F80">
        <f>IFERROR(VLOOKUP(D80,Products!$A$2:$H$221,6,FALSE),0)</f>
        <v>2.35</v>
      </c>
      <c r="G80">
        <v>7.0000000000000007E-2</v>
      </c>
      <c r="H80">
        <f t="shared" si="1"/>
        <v>34.97</v>
      </c>
      <c r="I80" t="s">
        <v>2820</v>
      </c>
      <c r="J80" t="str">
        <f>IFERROR(VLOOKUP(D80,Products!$A$2:$H$221,3,FALSE),"")</f>
        <v>Grocery</v>
      </c>
      <c r="K80" t="str">
        <f>IFERROR(VLOOKUP(C80,Customers!$A$2:$G$751,3,FALSE),"")</f>
        <v>Karabakh-East Zangezur</v>
      </c>
    </row>
    <row r="81" spans="1:11" x14ac:dyDescent="0.25">
      <c r="A81" t="s">
        <v>2904</v>
      </c>
      <c r="B81">
        <v>45663</v>
      </c>
      <c r="C81" t="s">
        <v>1031</v>
      </c>
      <c r="D81" t="s">
        <v>378</v>
      </c>
      <c r="E81">
        <v>5</v>
      </c>
      <c r="F81">
        <f>IFERROR(VLOOKUP(D81,Products!$A$2:$H$221,6,FALSE),0)</f>
        <v>7.3</v>
      </c>
      <c r="G81">
        <v>0.05</v>
      </c>
      <c r="H81">
        <f t="shared" si="1"/>
        <v>34.68</v>
      </c>
      <c r="I81" t="s">
        <v>2827</v>
      </c>
      <c r="J81" t="str">
        <f>IFERROR(VLOOKUP(D81,Products!$A$2:$H$221,3,FALSE),"")</f>
        <v>Frozen</v>
      </c>
      <c r="K81" t="str">
        <f>IFERROR(VLOOKUP(C81,Customers!$A$2:$G$751,3,FALSE),"")</f>
        <v>Absheron</v>
      </c>
    </row>
    <row r="82" spans="1:11" x14ac:dyDescent="0.25">
      <c r="A82" t="s">
        <v>2905</v>
      </c>
      <c r="B82">
        <v>45663</v>
      </c>
      <c r="C82" t="s">
        <v>1145</v>
      </c>
      <c r="D82" t="s">
        <v>79</v>
      </c>
      <c r="E82">
        <v>9</v>
      </c>
      <c r="F82">
        <f>IFERROR(VLOOKUP(D82,Products!$A$2:$H$221,6,FALSE),0)</f>
        <v>4</v>
      </c>
      <c r="G82">
        <v>7.0000000000000007E-2</v>
      </c>
      <c r="H82">
        <f t="shared" si="1"/>
        <v>33.479999999999997</v>
      </c>
      <c r="I82" t="s">
        <v>2837</v>
      </c>
      <c r="J82" t="str">
        <f>IFERROR(VLOOKUP(D82,Products!$A$2:$H$221,3,FALSE),"")</f>
        <v>Snacks</v>
      </c>
      <c r="K82" t="str">
        <f>IFERROR(VLOOKUP(C82,Customers!$A$2:$G$751,3,FALSE),"")</f>
        <v>Guba-Khachmaz</v>
      </c>
    </row>
    <row r="83" spans="1:11" x14ac:dyDescent="0.25">
      <c r="A83" t="s">
        <v>2906</v>
      </c>
      <c r="B83">
        <v>45663</v>
      </c>
      <c r="C83" t="s">
        <v>1394</v>
      </c>
      <c r="D83" t="s">
        <v>215</v>
      </c>
      <c r="E83">
        <v>2</v>
      </c>
      <c r="F83">
        <f>IFERROR(VLOOKUP(D83,Products!$A$2:$H$221,6,FALSE),0)</f>
        <v>7.38</v>
      </c>
      <c r="G83">
        <v>0</v>
      </c>
      <c r="H83">
        <f t="shared" si="1"/>
        <v>14.76</v>
      </c>
      <c r="I83" t="s">
        <v>2820</v>
      </c>
      <c r="J83" t="str">
        <f>IFERROR(VLOOKUP(D83,Products!$A$2:$H$221,3,FALSE),"")</f>
        <v>Grocery</v>
      </c>
      <c r="K83" t="str">
        <f>IFERROR(VLOOKUP(C83,Customers!$A$2:$G$751,3,FALSE),"")</f>
        <v>Guba-Khachmaz</v>
      </c>
    </row>
    <row r="84" spans="1:11" x14ac:dyDescent="0.25">
      <c r="A84" t="s">
        <v>2907</v>
      </c>
      <c r="B84">
        <v>45663</v>
      </c>
      <c r="C84" t="s">
        <v>1421</v>
      </c>
      <c r="D84" t="s">
        <v>164</v>
      </c>
      <c r="E84">
        <v>18</v>
      </c>
      <c r="F84">
        <f>IFERROR(VLOOKUP(D84,Products!$A$2:$H$221,6,FALSE),0)</f>
        <v>1.96</v>
      </c>
      <c r="G84">
        <v>0.12</v>
      </c>
      <c r="H84">
        <f t="shared" si="1"/>
        <v>31.05</v>
      </c>
      <c r="I84" t="s">
        <v>2841</v>
      </c>
      <c r="J84" t="str">
        <f>IFERROR(VLOOKUP(D84,Products!$A$2:$H$221,3,FALSE),"")</f>
        <v>Bakery</v>
      </c>
      <c r="K84" t="str">
        <f>IFERROR(VLOOKUP(C84,Customers!$A$2:$G$751,3,FALSE),"")</f>
        <v>Shaki-Zagatala</v>
      </c>
    </row>
    <row r="85" spans="1:11" x14ac:dyDescent="0.25">
      <c r="A85" t="s">
        <v>2908</v>
      </c>
      <c r="B85">
        <v>45663</v>
      </c>
      <c r="C85" t="s">
        <v>1442</v>
      </c>
      <c r="D85" t="s">
        <v>176</v>
      </c>
      <c r="E85">
        <v>18</v>
      </c>
      <c r="F85">
        <f>IFERROR(VLOOKUP(D85,Products!$A$2:$H$221,6,FALSE),0)</f>
        <v>1.4</v>
      </c>
      <c r="G85">
        <v>0.05</v>
      </c>
      <c r="H85">
        <f t="shared" si="1"/>
        <v>23.94</v>
      </c>
      <c r="I85" t="s">
        <v>2820</v>
      </c>
      <c r="J85" t="str">
        <f>IFERROR(VLOOKUP(D85,Products!$A$2:$H$221,3,FALSE),"")</f>
        <v>Bakery</v>
      </c>
      <c r="K85" t="str">
        <f>IFERROR(VLOOKUP(C85,Customers!$A$2:$G$751,3,FALSE),"")</f>
        <v>Guba-Khachmaz</v>
      </c>
    </row>
    <row r="86" spans="1:11" x14ac:dyDescent="0.25">
      <c r="A86" t="s">
        <v>2909</v>
      </c>
      <c r="B86">
        <v>45663</v>
      </c>
      <c r="C86" t="s">
        <v>2081</v>
      </c>
      <c r="D86" t="s">
        <v>248</v>
      </c>
      <c r="E86">
        <v>12</v>
      </c>
      <c r="F86">
        <f>IFERROR(VLOOKUP(D86,Products!$A$2:$H$221,6,FALSE),0)</f>
        <v>5.3</v>
      </c>
      <c r="G86">
        <v>7.0000000000000007E-2</v>
      </c>
      <c r="H86">
        <f t="shared" si="1"/>
        <v>59.15</v>
      </c>
      <c r="I86" t="s">
        <v>2870</v>
      </c>
      <c r="J86" t="str">
        <f>IFERROR(VLOOKUP(D86,Products!$A$2:$H$221,3,FALSE),"")</f>
        <v>Grocery</v>
      </c>
      <c r="K86" t="str">
        <f>IFERROR(VLOOKUP(C86,Customers!$A$2:$G$751,3,FALSE),"")</f>
        <v>Absheron</v>
      </c>
    </row>
    <row r="87" spans="1:11" x14ac:dyDescent="0.25">
      <c r="A87" t="s">
        <v>2910</v>
      </c>
      <c r="B87">
        <v>45663</v>
      </c>
      <c r="C87" t="s">
        <v>2111</v>
      </c>
      <c r="D87" t="s">
        <v>124</v>
      </c>
      <c r="E87">
        <v>14</v>
      </c>
      <c r="F87">
        <f>IFERROR(VLOOKUP(D87,Products!$A$2:$H$221,6,FALSE),0)</f>
        <v>1.6</v>
      </c>
      <c r="G87">
        <v>0.03</v>
      </c>
      <c r="H87">
        <f t="shared" si="1"/>
        <v>21.73</v>
      </c>
      <c r="I87" t="s">
        <v>2820</v>
      </c>
      <c r="J87" t="str">
        <f>IFERROR(VLOOKUP(D87,Products!$A$2:$H$221,3,FALSE),"")</f>
        <v>Dairy</v>
      </c>
      <c r="K87" t="str">
        <f>IFERROR(VLOOKUP(C87,Customers!$A$2:$G$751,3,FALSE),"")</f>
        <v>Shaki-Zagatala</v>
      </c>
    </row>
    <row r="88" spans="1:11" x14ac:dyDescent="0.25">
      <c r="A88" t="s">
        <v>2911</v>
      </c>
      <c r="B88">
        <v>45663</v>
      </c>
      <c r="C88" t="s">
        <v>2294</v>
      </c>
      <c r="D88" t="s">
        <v>128</v>
      </c>
      <c r="E88">
        <v>3</v>
      </c>
      <c r="F88">
        <f>IFERROR(VLOOKUP(D88,Products!$A$2:$H$221,6,FALSE),0)</f>
        <v>3.37</v>
      </c>
      <c r="G88">
        <v>7.0000000000000007E-2</v>
      </c>
      <c r="H88">
        <f t="shared" si="1"/>
        <v>9.4</v>
      </c>
      <c r="I88" t="s">
        <v>2841</v>
      </c>
      <c r="J88" t="str">
        <f>IFERROR(VLOOKUP(D88,Products!$A$2:$H$221,3,FALSE),"")</f>
        <v>Dairy</v>
      </c>
      <c r="K88" t="str">
        <f>IFERROR(VLOOKUP(C88,Customers!$A$2:$G$751,3,FALSE),"")</f>
        <v>Aran</v>
      </c>
    </row>
    <row r="89" spans="1:11" x14ac:dyDescent="0.25">
      <c r="A89" t="s">
        <v>2912</v>
      </c>
      <c r="B89">
        <v>45663</v>
      </c>
      <c r="C89" t="s">
        <v>2483</v>
      </c>
      <c r="D89" t="s">
        <v>89</v>
      </c>
      <c r="E89">
        <v>20</v>
      </c>
      <c r="F89">
        <f>IFERROR(VLOOKUP(D89,Products!$A$2:$H$221,6,FALSE),0)</f>
        <v>4.7</v>
      </c>
      <c r="G89">
        <v>0.12</v>
      </c>
      <c r="H89">
        <f t="shared" si="1"/>
        <v>82.72</v>
      </c>
      <c r="I89" t="s">
        <v>2827</v>
      </c>
      <c r="J89" t="str">
        <f>IFERROR(VLOOKUP(D89,Products!$A$2:$H$221,3,FALSE),"")</f>
        <v>Snacks</v>
      </c>
      <c r="K89" t="str">
        <f>IFERROR(VLOOKUP(C89,Customers!$A$2:$G$751,3,FALSE),"")</f>
        <v>Absheron</v>
      </c>
    </row>
    <row r="90" spans="1:11" x14ac:dyDescent="0.25">
      <c r="A90" t="s">
        <v>2913</v>
      </c>
      <c r="B90">
        <v>45663</v>
      </c>
      <c r="C90" t="s">
        <v>2591</v>
      </c>
      <c r="D90" t="s">
        <v>315</v>
      </c>
      <c r="E90">
        <v>6</v>
      </c>
      <c r="F90">
        <f>IFERROR(VLOOKUP(D90,Products!$A$2:$H$221,6,FALSE),0)</f>
        <v>6.63</v>
      </c>
      <c r="G90">
        <v>7.0000000000000007E-2</v>
      </c>
      <c r="H90">
        <f t="shared" si="1"/>
        <v>37</v>
      </c>
      <c r="I90" t="s">
        <v>2841</v>
      </c>
      <c r="J90" t="str">
        <f>IFERROR(VLOOKUP(D90,Products!$A$2:$H$221,3,FALSE),"")</f>
        <v>Personal Care</v>
      </c>
      <c r="K90" t="str">
        <f>IFERROR(VLOOKUP(C90,Customers!$A$2:$G$751,3,FALSE),"")</f>
        <v>Ganja-Dashkasan</v>
      </c>
    </row>
    <row r="91" spans="1:11" x14ac:dyDescent="0.25">
      <c r="A91" t="s">
        <v>2914</v>
      </c>
      <c r="B91">
        <v>45663</v>
      </c>
      <c r="C91" t="s">
        <v>2600</v>
      </c>
      <c r="D91" t="s">
        <v>85</v>
      </c>
      <c r="E91">
        <v>3</v>
      </c>
      <c r="F91">
        <f>IFERROR(VLOOKUP(D91,Products!$A$2:$H$221,6,FALSE),0)</f>
        <v>2.33</v>
      </c>
      <c r="G91">
        <v>0.15</v>
      </c>
      <c r="H91">
        <f t="shared" si="1"/>
        <v>5.94</v>
      </c>
      <c r="I91" t="s">
        <v>2818</v>
      </c>
      <c r="J91" t="str">
        <f>IFERROR(VLOOKUP(D91,Products!$A$2:$H$221,3,FALSE),"")</f>
        <v>Snacks</v>
      </c>
      <c r="K91" t="str">
        <f>IFERROR(VLOOKUP(C91,Customers!$A$2:$G$751,3,FALSE),"")</f>
        <v>Guba-Khachmaz</v>
      </c>
    </row>
    <row r="92" spans="1:11" x14ac:dyDescent="0.25">
      <c r="A92" t="s">
        <v>2915</v>
      </c>
      <c r="B92">
        <v>45663</v>
      </c>
      <c r="C92" t="s">
        <v>2785</v>
      </c>
      <c r="D92" t="s">
        <v>59</v>
      </c>
      <c r="E92">
        <v>20</v>
      </c>
      <c r="F92">
        <f>IFERROR(VLOOKUP(D92,Products!$A$2:$H$221,6,FALSE),0)</f>
        <v>1.45</v>
      </c>
      <c r="G92">
        <v>0.03</v>
      </c>
      <c r="H92">
        <f t="shared" si="1"/>
        <v>28.13</v>
      </c>
      <c r="I92" t="s">
        <v>2818</v>
      </c>
      <c r="J92" t="str">
        <f>IFERROR(VLOOKUP(D92,Products!$A$2:$H$221,3,FALSE),"")</f>
        <v>Snacks</v>
      </c>
      <c r="K92" t="str">
        <f>IFERROR(VLOOKUP(C92,Customers!$A$2:$G$751,3,FALSE),"")</f>
        <v>Absheron</v>
      </c>
    </row>
    <row r="93" spans="1:11" x14ac:dyDescent="0.25">
      <c r="A93" t="s">
        <v>2916</v>
      </c>
      <c r="B93">
        <v>45663</v>
      </c>
      <c r="C93" t="s">
        <v>2797</v>
      </c>
      <c r="D93" t="s">
        <v>55</v>
      </c>
      <c r="E93">
        <v>11</v>
      </c>
      <c r="F93">
        <f>IFERROR(VLOOKUP(D93,Products!$A$2:$H$221,6,FALSE),0)</f>
        <v>1.93</v>
      </c>
      <c r="G93">
        <v>0.03</v>
      </c>
      <c r="H93">
        <f t="shared" si="1"/>
        <v>20.59</v>
      </c>
      <c r="I93" t="s">
        <v>2830</v>
      </c>
      <c r="J93" t="str">
        <f>IFERROR(VLOOKUP(D93,Products!$A$2:$H$221,3,FALSE),"")</f>
        <v>Beverages</v>
      </c>
      <c r="K93" t="str">
        <f>IFERROR(VLOOKUP(C93,Customers!$A$2:$G$751,3,FALSE),"")</f>
        <v>Guba-Khachmaz</v>
      </c>
    </row>
    <row r="94" spans="1:11" x14ac:dyDescent="0.25">
      <c r="A94" t="s">
        <v>2917</v>
      </c>
      <c r="B94">
        <v>45664</v>
      </c>
      <c r="C94" t="s">
        <v>746</v>
      </c>
      <c r="D94" t="s">
        <v>31</v>
      </c>
      <c r="E94">
        <v>27</v>
      </c>
      <c r="F94">
        <f>IFERROR(VLOOKUP(D94,Products!$A$2:$H$221,6,FALSE),0)</f>
        <v>4.05</v>
      </c>
      <c r="G94">
        <v>0</v>
      </c>
      <c r="H94">
        <f t="shared" si="1"/>
        <v>109.35</v>
      </c>
      <c r="I94" t="s">
        <v>2818</v>
      </c>
      <c r="J94" t="str">
        <f>IFERROR(VLOOKUP(D94,Products!$A$2:$H$221,3,FALSE),"")</f>
        <v>Beverages</v>
      </c>
      <c r="K94" t="str">
        <f>IFERROR(VLOOKUP(C94,Customers!$A$2:$G$751,3,FALSE),"")</f>
        <v>Guba-Khachmaz</v>
      </c>
    </row>
    <row r="95" spans="1:11" x14ac:dyDescent="0.25">
      <c r="A95" t="s">
        <v>2918</v>
      </c>
      <c r="B95">
        <v>45664</v>
      </c>
      <c r="C95" t="s">
        <v>809</v>
      </c>
      <c r="D95" t="s">
        <v>41</v>
      </c>
      <c r="E95">
        <v>26</v>
      </c>
      <c r="F95">
        <f>IFERROR(VLOOKUP(D95,Products!$A$2:$H$221,6,FALSE),0)</f>
        <v>2.34</v>
      </c>
      <c r="G95">
        <v>0.12</v>
      </c>
      <c r="H95">
        <f t="shared" si="1"/>
        <v>53.54</v>
      </c>
      <c r="I95" t="s">
        <v>2841</v>
      </c>
      <c r="J95" t="str">
        <f>IFERROR(VLOOKUP(D95,Products!$A$2:$H$221,3,FALSE),"")</f>
        <v>Beverages</v>
      </c>
      <c r="K95" t="str">
        <f>IFERROR(VLOOKUP(C95,Customers!$A$2:$G$751,3,FALSE),"")</f>
        <v>Absheron</v>
      </c>
    </row>
    <row r="96" spans="1:11" x14ac:dyDescent="0.25">
      <c r="A96" t="s">
        <v>2919</v>
      </c>
      <c r="B96">
        <v>45664</v>
      </c>
      <c r="C96" t="s">
        <v>1034</v>
      </c>
      <c r="D96" t="s">
        <v>77</v>
      </c>
      <c r="E96">
        <v>13</v>
      </c>
      <c r="F96">
        <f>IFERROR(VLOOKUP(D96,Products!$A$2:$H$221,6,FALSE),0)</f>
        <v>2.82</v>
      </c>
      <c r="G96">
        <v>0.02</v>
      </c>
      <c r="H96">
        <f t="shared" si="1"/>
        <v>35.93</v>
      </c>
      <c r="I96" t="s">
        <v>2841</v>
      </c>
      <c r="J96" t="str">
        <f>IFERROR(VLOOKUP(D96,Products!$A$2:$H$221,3,FALSE),"")</f>
        <v>Snacks</v>
      </c>
      <c r="K96" t="str">
        <f>IFERROR(VLOOKUP(C96,Customers!$A$2:$G$751,3,FALSE),"")</f>
        <v>Shaki-Zagatala</v>
      </c>
    </row>
    <row r="97" spans="1:11" x14ac:dyDescent="0.25">
      <c r="A97" t="s">
        <v>2920</v>
      </c>
      <c r="B97">
        <v>45664</v>
      </c>
      <c r="C97" t="s">
        <v>1157</v>
      </c>
      <c r="D97" t="s">
        <v>20</v>
      </c>
      <c r="E97">
        <v>9</v>
      </c>
      <c r="F97">
        <f>IFERROR(VLOOKUP(D97,Products!$A$2:$H$221,6,FALSE),0)</f>
        <v>2.87</v>
      </c>
      <c r="G97">
        <v>0</v>
      </c>
      <c r="H97">
        <f t="shared" si="1"/>
        <v>25.83</v>
      </c>
      <c r="I97" t="s">
        <v>2824</v>
      </c>
      <c r="J97" t="str">
        <f>IFERROR(VLOOKUP(D97,Products!$A$2:$H$221,3,FALSE),"")</f>
        <v>Beverages</v>
      </c>
      <c r="K97" t="str">
        <f>IFERROR(VLOOKUP(C97,Customers!$A$2:$G$751,3,FALSE),"")</f>
        <v>Ganja-Dashkasan</v>
      </c>
    </row>
    <row r="98" spans="1:11" x14ac:dyDescent="0.25">
      <c r="A98" t="s">
        <v>2921</v>
      </c>
      <c r="B98">
        <v>45664</v>
      </c>
      <c r="C98" t="s">
        <v>1442</v>
      </c>
      <c r="D98" t="s">
        <v>170</v>
      </c>
      <c r="E98">
        <v>11</v>
      </c>
      <c r="F98">
        <f>IFERROR(VLOOKUP(D98,Products!$A$2:$H$221,6,FALSE),0)</f>
        <v>2.2000000000000002</v>
      </c>
      <c r="G98">
        <v>7.0000000000000007E-2</v>
      </c>
      <c r="H98">
        <f t="shared" si="1"/>
        <v>22.51</v>
      </c>
      <c r="I98" t="s">
        <v>2841</v>
      </c>
      <c r="J98" t="str">
        <f>IFERROR(VLOOKUP(D98,Products!$A$2:$H$221,3,FALSE),"")</f>
        <v>Bakery</v>
      </c>
      <c r="K98" t="str">
        <f>IFERROR(VLOOKUP(C98,Customers!$A$2:$G$751,3,FALSE),"")</f>
        <v>Guba-Khachmaz</v>
      </c>
    </row>
    <row r="99" spans="1:11" x14ac:dyDescent="0.25">
      <c r="A99" t="s">
        <v>2922</v>
      </c>
      <c r="B99">
        <v>45664</v>
      </c>
      <c r="C99" t="s">
        <v>1574</v>
      </c>
      <c r="D99" t="s">
        <v>480</v>
      </c>
      <c r="E99">
        <v>3</v>
      </c>
      <c r="F99">
        <f>IFERROR(VLOOKUP(D99,Products!$A$2:$H$221,6,FALSE),0)</f>
        <v>4.91</v>
      </c>
      <c r="G99">
        <v>0.02</v>
      </c>
      <c r="H99">
        <f t="shared" si="1"/>
        <v>14.44</v>
      </c>
      <c r="I99" t="s">
        <v>2827</v>
      </c>
      <c r="J99" t="str">
        <f>IFERROR(VLOOKUP(D99,Products!$A$2:$H$221,3,FALSE),"")</f>
        <v>Cleaning</v>
      </c>
      <c r="K99" t="str">
        <f>IFERROR(VLOOKUP(C99,Customers!$A$2:$G$751,3,FALSE),"")</f>
        <v>Guba-Khachmaz</v>
      </c>
    </row>
    <row r="100" spans="1:11" x14ac:dyDescent="0.25">
      <c r="A100" t="s">
        <v>2923</v>
      </c>
      <c r="B100">
        <v>45664</v>
      </c>
      <c r="C100" t="s">
        <v>1604</v>
      </c>
      <c r="D100" t="s">
        <v>472</v>
      </c>
      <c r="E100">
        <v>2</v>
      </c>
      <c r="F100">
        <f>IFERROR(VLOOKUP(D100,Products!$A$2:$H$221,6,FALSE),0)</f>
        <v>6.47</v>
      </c>
      <c r="G100">
        <v>0</v>
      </c>
      <c r="H100">
        <f t="shared" si="1"/>
        <v>12.94</v>
      </c>
      <c r="I100" t="s">
        <v>2820</v>
      </c>
      <c r="J100" t="str">
        <f>IFERROR(VLOOKUP(D100,Products!$A$2:$H$221,3,FALSE),"")</f>
        <v>Cleaning</v>
      </c>
      <c r="K100" t="str">
        <f>IFERROR(VLOOKUP(C100,Customers!$A$2:$G$751,3,FALSE),"")</f>
        <v>Guba-Khachmaz</v>
      </c>
    </row>
    <row r="101" spans="1:11" x14ac:dyDescent="0.25">
      <c r="A101" t="s">
        <v>2924</v>
      </c>
      <c r="B101">
        <v>45664</v>
      </c>
      <c r="C101" t="s">
        <v>1991</v>
      </c>
      <c r="D101" t="s">
        <v>359</v>
      </c>
      <c r="E101">
        <v>5</v>
      </c>
      <c r="F101">
        <f>IFERROR(VLOOKUP(D101,Products!$A$2:$H$221,6,FALSE),0)</f>
        <v>7.99</v>
      </c>
      <c r="G101">
        <v>0.03</v>
      </c>
      <c r="H101">
        <f t="shared" si="1"/>
        <v>38.75</v>
      </c>
      <c r="I101" t="s">
        <v>2827</v>
      </c>
      <c r="J101" t="str">
        <f>IFERROR(VLOOKUP(D101,Products!$A$2:$H$221,3,FALSE),"")</f>
        <v>Frozen</v>
      </c>
      <c r="K101" t="str">
        <f>IFERROR(VLOOKUP(C101,Customers!$A$2:$G$751,3,FALSE),"")</f>
        <v>Aran</v>
      </c>
    </row>
    <row r="102" spans="1:11" x14ac:dyDescent="0.25">
      <c r="A102" t="s">
        <v>2925</v>
      </c>
      <c r="B102">
        <v>45664</v>
      </c>
      <c r="C102" t="s">
        <v>2156</v>
      </c>
      <c r="D102" t="s">
        <v>132</v>
      </c>
      <c r="E102">
        <v>11</v>
      </c>
      <c r="F102">
        <f>IFERROR(VLOOKUP(D102,Products!$A$2:$H$221,6,FALSE),0)</f>
        <v>1.55</v>
      </c>
      <c r="G102">
        <v>0</v>
      </c>
      <c r="H102">
        <f t="shared" si="1"/>
        <v>17.05</v>
      </c>
      <c r="I102" t="s">
        <v>2820</v>
      </c>
      <c r="J102" t="str">
        <f>IFERROR(VLOOKUP(D102,Products!$A$2:$H$221,3,FALSE),"")</f>
        <v>Dairy</v>
      </c>
      <c r="K102" t="str">
        <f>IFERROR(VLOOKUP(C102,Customers!$A$2:$G$751,3,FALSE),"")</f>
        <v>Aran</v>
      </c>
    </row>
    <row r="103" spans="1:11" x14ac:dyDescent="0.25">
      <c r="A103" t="s">
        <v>2926</v>
      </c>
      <c r="B103">
        <v>45664</v>
      </c>
      <c r="C103" t="s">
        <v>2306</v>
      </c>
      <c r="D103" t="s">
        <v>49</v>
      </c>
      <c r="E103">
        <v>13</v>
      </c>
      <c r="F103">
        <f>IFERROR(VLOOKUP(D103,Products!$A$2:$H$221,6,FALSE),0)</f>
        <v>4.04</v>
      </c>
      <c r="G103">
        <v>0.12</v>
      </c>
      <c r="H103">
        <f t="shared" si="1"/>
        <v>46.22</v>
      </c>
      <c r="I103" t="s">
        <v>2824</v>
      </c>
      <c r="J103" t="str">
        <f>IFERROR(VLOOKUP(D103,Products!$A$2:$H$221,3,FALSE),"")</f>
        <v>Beverages</v>
      </c>
      <c r="K103" t="str">
        <f>IFERROR(VLOOKUP(C103,Customers!$A$2:$G$751,3,FALSE),"")</f>
        <v>Absheron</v>
      </c>
    </row>
    <row r="104" spans="1:11" x14ac:dyDescent="0.25">
      <c r="A104" t="s">
        <v>2927</v>
      </c>
      <c r="B104">
        <v>45665</v>
      </c>
      <c r="C104" t="s">
        <v>773</v>
      </c>
      <c r="D104" t="s">
        <v>122</v>
      </c>
      <c r="E104">
        <v>12</v>
      </c>
      <c r="F104">
        <f>IFERROR(VLOOKUP(D104,Products!$A$2:$H$221,6,FALSE),0)</f>
        <v>4.5999999999999996</v>
      </c>
      <c r="G104">
        <v>0.03</v>
      </c>
      <c r="H104">
        <f t="shared" si="1"/>
        <v>53.54</v>
      </c>
      <c r="I104" t="s">
        <v>2818</v>
      </c>
      <c r="J104" t="str">
        <f>IFERROR(VLOOKUP(D104,Products!$A$2:$H$221,3,FALSE),"")</f>
        <v>Dairy</v>
      </c>
      <c r="K104" t="str">
        <f>IFERROR(VLOOKUP(C104,Customers!$A$2:$G$751,3,FALSE),"")</f>
        <v>Guba-Khachmaz</v>
      </c>
    </row>
    <row r="105" spans="1:11" x14ac:dyDescent="0.25">
      <c r="A105" t="s">
        <v>2928</v>
      </c>
      <c r="B105">
        <v>45665</v>
      </c>
      <c r="C105" t="s">
        <v>884</v>
      </c>
      <c r="D105" t="s">
        <v>190</v>
      </c>
      <c r="E105">
        <v>8</v>
      </c>
      <c r="F105">
        <f>IFERROR(VLOOKUP(D105,Products!$A$2:$H$221,6,FALSE),0)</f>
        <v>2.85</v>
      </c>
      <c r="G105">
        <v>0.05</v>
      </c>
      <c r="H105">
        <f t="shared" si="1"/>
        <v>21.66</v>
      </c>
      <c r="I105" t="s">
        <v>2824</v>
      </c>
      <c r="J105" t="str">
        <f>IFERROR(VLOOKUP(D105,Products!$A$2:$H$221,3,FALSE),"")</f>
        <v>Bakery</v>
      </c>
      <c r="K105" t="str">
        <f>IFERROR(VLOOKUP(C105,Customers!$A$2:$G$751,3,FALSE),"")</f>
        <v>Absheron</v>
      </c>
    </row>
    <row r="106" spans="1:11" x14ac:dyDescent="0.25">
      <c r="A106" t="s">
        <v>2929</v>
      </c>
      <c r="B106">
        <v>45665</v>
      </c>
      <c r="C106" t="s">
        <v>917</v>
      </c>
      <c r="D106" t="s">
        <v>174</v>
      </c>
      <c r="E106">
        <v>28</v>
      </c>
      <c r="F106">
        <f>IFERROR(VLOOKUP(D106,Products!$A$2:$H$221,6,FALSE),0)</f>
        <v>0.99</v>
      </c>
      <c r="G106">
        <v>0.05</v>
      </c>
      <c r="H106">
        <f t="shared" si="1"/>
        <v>26.33</v>
      </c>
      <c r="I106" t="s">
        <v>2870</v>
      </c>
      <c r="J106" t="str">
        <f>IFERROR(VLOOKUP(D106,Products!$A$2:$H$221,3,FALSE),"")</f>
        <v>Bakery</v>
      </c>
      <c r="K106" t="str">
        <f>IFERROR(VLOOKUP(C106,Customers!$A$2:$G$751,3,FALSE),"")</f>
        <v>Shaki-Zagatala</v>
      </c>
    </row>
    <row r="107" spans="1:11" x14ac:dyDescent="0.25">
      <c r="A107" t="s">
        <v>2930</v>
      </c>
      <c r="B107">
        <v>45665</v>
      </c>
      <c r="C107" t="s">
        <v>1271</v>
      </c>
      <c r="D107" t="s">
        <v>93</v>
      </c>
      <c r="E107">
        <v>7</v>
      </c>
      <c r="F107">
        <f>IFERROR(VLOOKUP(D107,Products!$A$2:$H$221,6,FALSE),0)</f>
        <v>3.61</v>
      </c>
      <c r="G107">
        <v>0</v>
      </c>
      <c r="H107">
        <f t="shared" si="1"/>
        <v>25.27</v>
      </c>
      <c r="I107" t="s">
        <v>2827</v>
      </c>
      <c r="J107" t="str">
        <f>IFERROR(VLOOKUP(D107,Products!$A$2:$H$221,3,FALSE),"")</f>
        <v>Snacks</v>
      </c>
      <c r="K107" t="str">
        <f>IFERROR(VLOOKUP(C107,Customers!$A$2:$G$751,3,FALSE),"")</f>
        <v>Guba-Khachmaz</v>
      </c>
    </row>
    <row r="108" spans="1:11" x14ac:dyDescent="0.25">
      <c r="A108" t="s">
        <v>2931</v>
      </c>
      <c r="B108">
        <v>45665</v>
      </c>
      <c r="C108" t="s">
        <v>1343</v>
      </c>
      <c r="D108" t="s">
        <v>91</v>
      </c>
      <c r="E108">
        <v>16</v>
      </c>
      <c r="F108">
        <f>IFERROR(VLOOKUP(D108,Products!$A$2:$H$221,6,FALSE),0)</f>
        <v>1.36</v>
      </c>
      <c r="G108">
        <v>0.15</v>
      </c>
      <c r="H108">
        <f t="shared" si="1"/>
        <v>18.5</v>
      </c>
      <c r="I108" t="s">
        <v>2827</v>
      </c>
      <c r="J108" t="str">
        <f>IFERROR(VLOOKUP(D108,Products!$A$2:$H$221,3,FALSE),"")</f>
        <v>Snacks</v>
      </c>
      <c r="K108" t="str">
        <f>IFERROR(VLOOKUP(C108,Customers!$A$2:$G$751,3,FALSE),"")</f>
        <v>Absheron</v>
      </c>
    </row>
    <row r="109" spans="1:11" x14ac:dyDescent="0.25">
      <c r="A109" t="s">
        <v>2932</v>
      </c>
      <c r="B109">
        <v>45665</v>
      </c>
      <c r="C109" t="s">
        <v>1382</v>
      </c>
      <c r="D109" t="s">
        <v>8</v>
      </c>
      <c r="E109">
        <v>21</v>
      </c>
      <c r="F109">
        <f>IFERROR(VLOOKUP(D109,Products!$A$2:$H$221,6,FALSE),0)</f>
        <v>3.39</v>
      </c>
      <c r="G109">
        <v>0</v>
      </c>
      <c r="H109">
        <f t="shared" si="1"/>
        <v>71.19</v>
      </c>
      <c r="I109" t="s">
        <v>2830</v>
      </c>
      <c r="J109" t="str">
        <f>IFERROR(VLOOKUP(D109,Products!$A$2:$H$221,3,FALSE),"")</f>
        <v>Beverages</v>
      </c>
      <c r="K109" t="str">
        <f>IFERROR(VLOOKUP(C109,Customers!$A$2:$G$751,3,FALSE),"")</f>
        <v>Guba-Khachmaz</v>
      </c>
    </row>
    <row r="110" spans="1:11" x14ac:dyDescent="0.25">
      <c r="A110" t="s">
        <v>2933</v>
      </c>
      <c r="B110">
        <v>45665</v>
      </c>
      <c r="C110" t="s">
        <v>1406</v>
      </c>
      <c r="D110" t="s">
        <v>319</v>
      </c>
      <c r="E110">
        <v>7</v>
      </c>
      <c r="F110">
        <f>IFERROR(VLOOKUP(D110,Products!$A$2:$H$221,6,FALSE),0)</f>
        <v>4.9400000000000004</v>
      </c>
      <c r="G110">
        <v>0.03</v>
      </c>
      <c r="H110">
        <f t="shared" si="1"/>
        <v>33.54</v>
      </c>
      <c r="I110" t="s">
        <v>2870</v>
      </c>
      <c r="J110" t="str">
        <f>IFERROR(VLOOKUP(D110,Products!$A$2:$H$221,3,FALSE),"")</f>
        <v>Personal Care</v>
      </c>
      <c r="K110" t="str">
        <f>IFERROR(VLOOKUP(C110,Customers!$A$2:$G$751,3,FALSE),"")</f>
        <v>Ganja-Dashkasan</v>
      </c>
    </row>
    <row r="111" spans="1:11" x14ac:dyDescent="0.25">
      <c r="A111" t="s">
        <v>2934</v>
      </c>
      <c r="B111">
        <v>45665</v>
      </c>
      <c r="C111" t="s">
        <v>1814</v>
      </c>
      <c r="D111" t="s">
        <v>370</v>
      </c>
      <c r="E111">
        <v>2</v>
      </c>
      <c r="F111">
        <f>IFERROR(VLOOKUP(D111,Products!$A$2:$H$221,6,FALSE),0)</f>
        <v>6.55</v>
      </c>
      <c r="G111">
        <v>7.0000000000000007E-2</v>
      </c>
      <c r="H111">
        <f t="shared" si="1"/>
        <v>12.18</v>
      </c>
      <c r="I111" t="s">
        <v>2830</v>
      </c>
      <c r="J111" t="str">
        <f>IFERROR(VLOOKUP(D111,Products!$A$2:$H$221,3,FALSE),"")</f>
        <v>Frozen</v>
      </c>
      <c r="K111" t="str">
        <f>IFERROR(VLOOKUP(C111,Customers!$A$2:$G$751,3,FALSE),"")</f>
        <v>Absheron</v>
      </c>
    </row>
    <row r="112" spans="1:11" x14ac:dyDescent="0.25">
      <c r="A112" t="s">
        <v>2935</v>
      </c>
      <c r="B112">
        <v>45665</v>
      </c>
      <c r="C112" t="s">
        <v>2081</v>
      </c>
      <c r="D112" t="s">
        <v>37</v>
      </c>
      <c r="E112">
        <v>24</v>
      </c>
      <c r="F112">
        <f>IFERROR(VLOOKUP(D112,Products!$A$2:$H$221,6,FALSE),0)</f>
        <v>4.74</v>
      </c>
      <c r="G112">
        <v>0.02</v>
      </c>
      <c r="H112">
        <f t="shared" si="1"/>
        <v>111.48</v>
      </c>
      <c r="I112" t="s">
        <v>2870</v>
      </c>
      <c r="J112" t="str">
        <f>IFERROR(VLOOKUP(D112,Products!$A$2:$H$221,3,FALSE),"")</f>
        <v>Beverages</v>
      </c>
      <c r="K112" t="str">
        <f>IFERROR(VLOOKUP(C112,Customers!$A$2:$G$751,3,FALSE),"")</f>
        <v>Absheron</v>
      </c>
    </row>
    <row r="113" spans="1:11" x14ac:dyDescent="0.25">
      <c r="A113" t="s">
        <v>2936</v>
      </c>
      <c r="B113">
        <v>45665</v>
      </c>
      <c r="C113" t="s">
        <v>2405</v>
      </c>
      <c r="D113" t="s">
        <v>338</v>
      </c>
      <c r="E113">
        <v>9</v>
      </c>
      <c r="F113">
        <f>IFERROR(VLOOKUP(D113,Products!$A$2:$H$221,6,FALSE),0)</f>
        <v>2.2000000000000002</v>
      </c>
      <c r="G113">
        <v>0.05</v>
      </c>
      <c r="H113">
        <f t="shared" si="1"/>
        <v>18.809999999999999</v>
      </c>
      <c r="I113" t="s">
        <v>2827</v>
      </c>
      <c r="J113" t="str">
        <f>IFERROR(VLOOKUP(D113,Products!$A$2:$H$221,3,FALSE),"")</f>
        <v>Personal Care</v>
      </c>
      <c r="K113" t="str">
        <f>IFERROR(VLOOKUP(C113,Customers!$A$2:$G$751,3,FALSE),"")</f>
        <v>Ganja-Dashkasan</v>
      </c>
    </row>
    <row r="114" spans="1:11" x14ac:dyDescent="0.25">
      <c r="A114" t="s">
        <v>2937</v>
      </c>
      <c r="B114">
        <v>45665</v>
      </c>
      <c r="C114" t="s">
        <v>2522</v>
      </c>
      <c r="D114" t="s">
        <v>101</v>
      </c>
      <c r="E114">
        <v>4</v>
      </c>
      <c r="F114">
        <f>IFERROR(VLOOKUP(D114,Products!$A$2:$H$221,6,FALSE),0)</f>
        <v>2.82</v>
      </c>
      <c r="G114">
        <v>0</v>
      </c>
      <c r="H114">
        <f t="shared" si="1"/>
        <v>11.28</v>
      </c>
      <c r="I114" t="s">
        <v>2830</v>
      </c>
      <c r="J114" t="str">
        <f>IFERROR(VLOOKUP(D114,Products!$A$2:$H$221,3,FALSE),"")</f>
        <v>Snacks</v>
      </c>
      <c r="K114" t="str">
        <f>IFERROR(VLOOKUP(C114,Customers!$A$2:$G$751,3,FALSE),"")</f>
        <v>Shaki-Zagatala</v>
      </c>
    </row>
    <row r="115" spans="1:11" x14ac:dyDescent="0.25">
      <c r="A115" t="s">
        <v>2938</v>
      </c>
      <c r="B115">
        <v>45666</v>
      </c>
      <c r="C115" t="s">
        <v>529</v>
      </c>
      <c r="D115" t="s">
        <v>39</v>
      </c>
      <c r="E115">
        <v>23</v>
      </c>
      <c r="F115">
        <f>IFERROR(VLOOKUP(D115,Products!$A$2:$H$221,6,FALSE),0)</f>
        <v>1.98</v>
      </c>
      <c r="G115">
        <v>0</v>
      </c>
      <c r="H115">
        <f t="shared" si="1"/>
        <v>45.54</v>
      </c>
      <c r="I115" t="s">
        <v>2830</v>
      </c>
      <c r="J115" t="str">
        <f>IFERROR(VLOOKUP(D115,Products!$A$2:$H$221,3,FALSE),"")</f>
        <v>Beverages</v>
      </c>
      <c r="K115" t="str">
        <f>IFERROR(VLOOKUP(C115,Customers!$A$2:$G$751,3,FALSE),"")</f>
        <v>Shaki-Zagatala</v>
      </c>
    </row>
    <row r="116" spans="1:11" x14ac:dyDescent="0.25">
      <c r="A116" t="s">
        <v>2939</v>
      </c>
      <c r="B116">
        <v>45666</v>
      </c>
      <c r="C116" t="s">
        <v>989</v>
      </c>
      <c r="D116" t="s">
        <v>330</v>
      </c>
      <c r="E116">
        <v>9</v>
      </c>
      <c r="F116">
        <f>IFERROR(VLOOKUP(D116,Products!$A$2:$H$221,6,FALSE),0)</f>
        <v>4.37</v>
      </c>
      <c r="G116">
        <v>0.05</v>
      </c>
      <c r="H116">
        <f t="shared" si="1"/>
        <v>37.36</v>
      </c>
      <c r="I116" t="s">
        <v>2830</v>
      </c>
      <c r="J116" t="str">
        <f>IFERROR(VLOOKUP(D116,Products!$A$2:$H$221,3,FALSE),"")</f>
        <v>Personal Care</v>
      </c>
      <c r="K116" t="str">
        <f>IFERROR(VLOOKUP(C116,Customers!$A$2:$G$751,3,FALSE),"")</f>
        <v>Karabakh-East Zangezur</v>
      </c>
    </row>
    <row r="117" spans="1:11" x14ac:dyDescent="0.25">
      <c r="A117" t="s">
        <v>2940</v>
      </c>
      <c r="B117">
        <v>45666</v>
      </c>
      <c r="C117" t="s">
        <v>1049</v>
      </c>
      <c r="D117" t="s">
        <v>178</v>
      </c>
      <c r="E117">
        <v>18</v>
      </c>
      <c r="F117">
        <f>IFERROR(VLOOKUP(D117,Products!$A$2:$H$221,6,FALSE),0)</f>
        <v>2.5099999999999998</v>
      </c>
      <c r="G117">
        <v>0.03</v>
      </c>
      <c r="H117">
        <f t="shared" si="1"/>
        <v>43.82</v>
      </c>
      <c r="I117" t="s">
        <v>2827</v>
      </c>
      <c r="J117" t="str">
        <f>IFERROR(VLOOKUP(D117,Products!$A$2:$H$221,3,FALSE),"")</f>
        <v>Bakery</v>
      </c>
      <c r="K117" t="str">
        <f>IFERROR(VLOOKUP(C117,Customers!$A$2:$G$751,3,FALSE),"")</f>
        <v>Shaki-Zagatala</v>
      </c>
    </row>
    <row r="118" spans="1:11" x14ac:dyDescent="0.25">
      <c r="A118" t="s">
        <v>2941</v>
      </c>
      <c r="B118">
        <v>45666</v>
      </c>
      <c r="C118" t="s">
        <v>1280</v>
      </c>
      <c r="D118" t="s">
        <v>246</v>
      </c>
      <c r="E118">
        <v>10</v>
      </c>
      <c r="F118">
        <f>IFERROR(VLOOKUP(D118,Products!$A$2:$H$221,6,FALSE),0)</f>
        <v>7.97</v>
      </c>
      <c r="G118">
        <v>7.0000000000000007E-2</v>
      </c>
      <c r="H118">
        <f t="shared" si="1"/>
        <v>74.12</v>
      </c>
      <c r="I118" t="s">
        <v>2820</v>
      </c>
      <c r="J118" t="str">
        <f>IFERROR(VLOOKUP(D118,Products!$A$2:$H$221,3,FALSE),"")</f>
        <v>Grocery</v>
      </c>
      <c r="K118" t="str">
        <f>IFERROR(VLOOKUP(C118,Customers!$A$2:$G$751,3,FALSE),"")</f>
        <v>Guba-Khachmaz</v>
      </c>
    </row>
    <row r="119" spans="1:11" x14ac:dyDescent="0.25">
      <c r="A119" t="s">
        <v>2942</v>
      </c>
      <c r="B119">
        <v>45666</v>
      </c>
      <c r="C119" t="s">
        <v>1658</v>
      </c>
      <c r="D119" t="s">
        <v>437</v>
      </c>
      <c r="E119">
        <v>3</v>
      </c>
      <c r="F119">
        <f>IFERROR(VLOOKUP(D119,Products!$A$2:$H$221,6,FALSE),0)</f>
        <v>4.6100000000000003</v>
      </c>
      <c r="G119">
        <v>0.05</v>
      </c>
      <c r="H119">
        <f t="shared" si="1"/>
        <v>13.14</v>
      </c>
      <c r="I119" t="s">
        <v>2827</v>
      </c>
      <c r="J119" t="str">
        <f>IFERROR(VLOOKUP(D119,Products!$A$2:$H$221,3,FALSE),"")</f>
        <v>Canned</v>
      </c>
      <c r="K119" t="str">
        <f>IFERROR(VLOOKUP(C119,Customers!$A$2:$G$751,3,FALSE),"")</f>
        <v>Absheron</v>
      </c>
    </row>
    <row r="120" spans="1:11" x14ac:dyDescent="0.25">
      <c r="A120" t="s">
        <v>2943</v>
      </c>
      <c r="B120">
        <v>45666</v>
      </c>
      <c r="C120" t="s">
        <v>1682</v>
      </c>
      <c r="D120" t="s">
        <v>464</v>
      </c>
      <c r="E120">
        <v>5</v>
      </c>
      <c r="F120">
        <f>IFERROR(VLOOKUP(D120,Products!$A$2:$H$221,6,FALSE),0)</f>
        <v>3.85</v>
      </c>
      <c r="G120">
        <v>7.0000000000000007E-2</v>
      </c>
      <c r="H120">
        <f t="shared" si="1"/>
        <v>17.899999999999999</v>
      </c>
      <c r="I120" t="s">
        <v>2818</v>
      </c>
      <c r="J120" t="str">
        <f>IFERROR(VLOOKUP(D120,Products!$A$2:$H$221,3,FALSE),"")</f>
        <v>Cleaning</v>
      </c>
      <c r="K120" t="str">
        <f>IFERROR(VLOOKUP(C120,Customers!$A$2:$G$751,3,FALSE),"")</f>
        <v>Karabakh-East Zangezur</v>
      </c>
    </row>
    <row r="121" spans="1:11" x14ac:dyDescent="0.25">
      <c r="A121" t="s">
        <v>2944</v>
      </c>
      <c r="B121">
        <v>45666</v>
      </c>
      <c r="C121" t="s">
        <v>1733</v>
      </c>
      <c r="D121" t="s">
        <v>290</v>
      </c>
      <c r="E121">
        <v>11</v>
      </c>
      <c r="F121">
        <f>IFERROR(VLOOKUP(D121,Products!$A$2:$H$221,6,FALSE),0)</f>
        <v>2.31</v>
      </c>
      <c r="G121">
        <v>7.0000000000000007E-2</v>
      </c>
      <c r="H121">
        <f t="shared" si="1"/>
        <v>23.63</v>
      </c>
      <c r="I121" t="s">
        <v>2830</v>
      </c>
      <c r="J121" t="str">
        <f>IFERROR(VLOOKUP(D121,Products!$A$2:$H$221,3,FALSE),"")</f>
        <v>Household</v>
      </c>
      <c r="K121" t="str">
        <f>IFERROR(VLOOKUP(C121,Customers!$A$2:$G$751,3,FALSE),"")</f>
        <v>Absheron</v>
      </c>
    </row>
    <row r="122" spans="1:11" x14ac:dyDescent="0.25">
      <c r="A122" t="s">
        <v>2945</v>
      </c>
      <c r="B122">
        <v>45666</v>
      </c>
      <c r="C122" t="s">
        <v>1832</v>
      </c>
      <c r="D122" t="s">
        <v>288</v>
      </c>
      <c r="E122">
        <v>10</v>
      </c>
      <c r="F122">
        <f>IFERROR(VLOOKUP(D122,Products!$A$2:$H$221,6,FALSE),0)</f>
        <v>3.88</v>
      </c>
      <c r="G122">
        <v>7.0000000000000007E-2</v>
      </c>
      <c r="H122">
        <f t="shared" si="1"/>
        <v>36.08</v>
      </c>
      <c r="I122" t="s">
        <v>2837</v>
      </c>
      <c r="J122" t="str">
        <f>IFERROR(VLOOKUP(D122,Products!$A$2:$H$221,3,FALSE),"")</f>
        <v>Household</v>
      </c>
      <c r="K122" t="str">
        <f>IFERROR(VLOOKUP(C122,Customers!$A$2:$G$751,3,FALSE),"")</f>
        <v>Guba-Khachmaz</v>
      </c>
    </row>
    <row r="123" spans="1:11" x14ac:dyDescent="0.25">
      <c r="A123" t="s">
        <v>2946</v>
      </c>
      <c r="B123">
        <v>45666</v>
      </c>
      <c r="C123" t="s">
        <v>1946</v>
      </c>
      <c r="D123" t="s">
        <v>246</v>
      </c>
      <c r="E123">
        <v>4</v>
      </c>
      <c r="F123">
        <f>IFERROR(VLOOKUP(D123,Products!$A$2:$H$221,6,FALSE),0)</f>
        <v>7.97</v>
      </c>
      <c r="G123">
        <v>0.03</v>
      </c>
      <c r="H123">
        <f t="shared" si="1"/>
        <v>30.92</v>
      </c>
      <c r="I123" t="s">
        <v>2820</v>
      </c>
      <c r="J123" t="str">
        <f>IFERROR(VLOOKUP(D123,Products!$A$2:$H$221,3,FALSE),"")</f>
        <v>Grocery</v>
      </c>
      <c r="K123" t="str">
        <f>IFERROR(VLOOKUP(C123,Customers!$A$2:$G$751,3,FALSE),"")</f>
        <v>Lankaran-Astara</v>
      </c>
    </row>
    <row r="124" spans="1:11" x14ac:dyDescent="0.25">
      <c r="A124" t="s">
        <v>2947</v>
      </c>
      <c r="B124">
        <v>45666</v>
      </c>
      <c r="C124" t="s">
        <v>2147</v>
      </c>
      <c r="D124" t="s">
        <v>105</v>
      </c>
      <c r="E124">
        <v>15</v>
      </c>
      <c r="F124">
        <f>IFERROR(VLOOKUP(D124,Products!$A$2:$H$221,6,FALSE),0)</f>
        <v>1.37</v>
      </c>
      <c r="G124">
        <v>0.12</v>
      </c>
      <c r="H124">
        <f t="shared" si="1"/>
        <v>18.079999999999998</v>
      </c>
      <c r="I124" t="s">
        <v>2870</v>
      </c>
      <c r="J124" t="str">
        <f>IFERROR(VLOOKUP(D124,Products!$A$2:$H$221,3,FALSE),"")</f>
        <v>Snacks</v>
      </c>
      <c r="K124" t="str">
        <f>IFERROR(VLOOKUP(C124,Customers!$A$2:$G$751,3,FALSE),"")</f>
        <v>Aran</v>
      </c>
    </row>
    <row r="125" spans="1:11" x14ac:dyDescent="0.25">
      <c r="A125" t="s">
        <v>2948</v>
      </c>
      <c r="B125">
        <v>45666</v>
      </c>
      <c r="C125" t="s">
        <v>2291</v>
      </c>
      <c r="D125" t="s">
        <v>93</v>
      </c>
      <c r="E125">
        <v>17</v>
      </c>
      <c r="F125">
        <f>IFERROR(VLOOKUP(D125,Products!$A$2:$H$221,6,FALSE),0)</f>
        <v>3.61</v>
      </c>
      <c r="G125">
        <v>0</v>
      </c>
      <c r="H125">
        <f t="shared" si="1"/>
        <v>61.37</v>
      </c>
      <c r="I125" t="s">
        <v>2820</v>
      </c>
      <c r="J125" t="str">
        <f>IFERROR(VLOOKUP(D125,Products!$A$2:$H$221,3,FALSE),"")</f>
        <v>Snacks</v>
      </c>
      <c r="K125" t="str">
        <f>IFERROR(VLOOKUP(C125,Customers!$A$2:$G$751,3,FALSE),"")</f>
        <v>Absheron</v>
      </c>
    </row>
    <row r="126" spans="1:11" x14ac:dyDescent="0.25">
      <c r="A126" t="s">
        <v>2949</v>
      </c>
      <c r="B126">
        <v>45666</v>
      </c>
      <c r="C126" t="s">
        <v>2303</v>
      </c>
      <c r="D126" t="s">
        <v>274</v>
      </c>
      <c r="E126">
        <v>7</v>
      </c>
      <c r="F126">
        <f>IFERROR(VLOOKUP(D126,Products!$A$2:$H$221,6,FALSE),0)</f>
        <v>1.23</v>
      </c>
      <c r="G126">
        <v>0.02</v>
      </c>
      <c r="H126">
        <f t="shared" si="1"/>
        <v>8.44</v>
      </c>
      <c r="I126" t="s">
        <v>2830</v>
      </c>
      <c r="J126" t="str">
        <f>IFERROR(VLOOKUP(D126,Products!$A$2:$H$221,3,FALSE),"")</f>
        <v>Household</v>
      </c>
      <c r="K126" t="str">
        <f>IFERROR(VLOOKUP(C126,Customers!$A$2:$G$751,3,FALSE),"")</f>
        <v>Absheron</v>
      </c>
    </row>
    <row r="127" spans="1:11" x14ac:dyDescent="0.25">
      <c r="A127" t="s">
        <v>2950</v>
      </c>
      <c r="B127">
        <v>45666</v>
      </c>
      <c r="C127" t="s">
        <v>2729</v>
      </c>
      <c r="D127" t="s">
        <v>282</v>
      </c>
      <c r="E127">
        <v>5</v>
      </c>
      <c r="F127">
        <f>IFERROR(VLOOKUP(D127,Products!$A$2:$H$221,6,FALSE),0)</f>
        <v>5.17</v>
      </c>
      <c r="G127">
        <v>0.1</v>
      </c>
      <c r="H127">
        <f t="shared" si="1"/>
        <v>23.27</v>
      </c>
      <c r="I127" t="s">
        <v>2827</v>
      </c>
      <c r="J127" t="str">
        <f>IFERROR(VLOOKUP(D127,Products!$A$2:$H$221,3,FALSE),"")</f>
        <v>Household</v>
      </c>
      <c r="K127" t="str">
        <f>IFERROR(VLOOKUP(C127,Customers!$A$2:$G$751,3,FALSE),"")</f>
        <v>Aran</v>
      </c>
    </row>
    <row r="128" spans="1:11" x14ac:dyDescent="0.25">
      <c r="A128" t="s">
        <v>2951</v>
      </c>
      <c r="B128">
        <v>45666</v>
      </c>
      <c r="C128" t="s">
        <v>2797</v>
      </c>
      <c r="D128" t="s">
        <v>126</v>
      </c>
      <c r="E128">
        <v>16</v>
      </c>
      <c r="F128">
        <f>IFERROR(VLOOKUP(D128,Products!$A$2:$H$221,6,FALSE),0)</f>
        <v>2.52</v>
      </c>
      <c r="G128">
        <v>7.0000000000000007E-2</v>
      </c>
      <c r="H128">
        <f t="shared" si="1"/>
        <v>37.5</v>
      </c>
      <c r="I128" t="s">
        <v>2818</v>
      </c>
      <c r="J128" t="str">
        <f>IFERROR(VLOOKUP(D128,Products!$A$2:$H$221,3,FALSE),"")</f>
        <v>Dairy</v>
      </c>
      <c r="K128" t="str">
        <f>IFERROR(VLOOKUP(C128,Customers!$A$2:$G$751,3,FALSE),"")</f>
        <v>Guba-Khachmaz</v>
      </c>
    </row>
    <row r="129" spans="1:11" x14ac:dyDescent="0.25">
      <c r="A129" t="s">
        <v>2952</v>
      </c>
      <c r="B129">
        <v>45667</v>
      </c>
      <c r="C129" t="s">
        <v>716</v>
      </c>
      <c r="D129" t="s">
        <v>142</v>
      </c>
      <c r="E129">
        <v>2</v>
      </c>
      <c r="F129">
        <f>IFERROR(VLOOKUP(D129,Products!$A$2:$H$221,6,FALSE),0)</f>
        <v>2.7</v>
      </c>
      <c r="G129">
        <v>7.0000000000000007E-2</v>
      </c>
      <c r="H129">
        <f t="shared" si="1"/>
        <v>5.0199999999999996</v>
      </c>
      <c r="I129" t="s">
        <v>2818</v>
      </c>
      <c r="J129" t="str">
        <f>IFERROR(VLOOKUP(D129,Products!$A$2:$H$221,3,FALSE),"")</f>
        <v>Dairy</v>
      </c>
      <c r="K129" t="str">
        <f>IFERROR(VLOOKUP(C129,Customers!$A$2:$G$751,3,FALSE),"")</f>
        <v>Absheron</v>
      </c>
    </row>
    <row r="130" spans="1:11" x14ac:dyDescent="0.25">
      <c r="A130" t="s">
        <v>2953</v>
      </c>
      <c r="B130">
        <v>45667</v>
      </c>
      <c r="C130" t="s">
        <v>821</v>
      </c>
      <c r="D130" t="s">
        <v>321</v>
      </c>
      <c r="E130">
        <v>3</v>
      </c>
      <c r="F130">
        <f>IFERROR(VLOOKUP(D130,Products!$A$2:$H$221,6,FALSE),0)</f>
        <v>4.1100000000000003</v>
      </c>
      <c r="G130">
        <v>0.03</v>
      </c>
      <c r="H130">
        <f t="shared" ref="H130:H193" si="2">ROUND(E130*F130*(1-G130),2)</f>
        <v>11.96</v>
      </c>
      <c r="I130" t="s">
        <v>2818</v>
      </c>
      <c r="J130" t="str">
        <f>IFERROR(VLOOKUP(D130,Products!$A$2:$H$221,3,FALSE),"")</f>
        <v>Personal Care</v>
      </c>
      <c r="K130" t="str">
        <f>IFERROR(VLOOKUP(C130,Customers!$A$2:$G$751,3,FALSE),"")</f>
        <v>Absheron</v>
      </c>
    </row>
    <row r="131" spans="1:11" x14ac:dyDescent="0.25">
      <c r="A131" t="s">
        <v>2954</v>
      </c>
      <c r="B131">
        <v>45667</v>
      </c>
      <c r="C131" t="s">
        <v>1088</v>
      </c>
      <c r="D131" t="s">
        <v>376</v>
      </c>
      <c r="E131">
        <v>11</v>
      </c>
      <c r="F131">
        <f>IFERROR(VLOOKUP(D131,Products!$A$2:$H$221,6,FALSE),0)</f>
        <v>2.4700000000000002</v>
      </c>
      <c r="G131">
        <v>0.02</v>
      </c>
      <c r="H131">
        <f t="shared" si="2"/>
        <v>26.63</v>
      </c>
      <c r="I131" t="s">
        <v>2820</v>
      </c>
      <c r="J131" t="str">
        <f>IFERROR(VLOOKUP(D131,Products!$A$2:$H$221,3,FALSE),"")</f>
        <v>Frozen</v>
      </c>
      <c r="K131" t="str">
        <f>IFERROR(VLOOKUP(C131,Customers!$A$2:$G$751,3,FALSE),"")</f>
        <v>Absheron</v>
      </c>
    </row>
    <row r="132" spans="1:11" x14ac:dyDescent="0.25">
      <c r="A132" t="s">
        <v>2955</v>
      </c>
      <c r="B132">
        <v>45667</v>
      </c>
      <c r="C132" t="s">
        <v>1238</v>
      </c>
      <c r="D132" t="s">
        <v>392</v>
      </c>
      <c r="E132">
        <v>8</v>
      </c>
      <c r="F132">
        <f>IFERROR(VLOOKUP(D132,Products!$A$2:$H$221,6,FALSE),0)</f>
        <v>3.87</v>
      </c>
      <c r="G132">
        <v>0.05</v>
      </c>
      <c r="H132">
        <f t="shared" si="2"/>
        <v>29.41</v>
      </c>
      <c r="I132" t="s">
        <v>2824</v>
      </c>
      <c r="J132" t="str">
        <f>IFERROR(VLOOKUP(D132,Products!$A$2:$H$221,3,FALSE),"")</f>
        <v>Frozen</v>
      </c>
      <c r="K132" t="str">
        <f>IFERROR(VLOOKUP(C132,Customers!$A$2:$G$751,3,FALSE),"")</f>
        <v>Absheron</v>
      </c>
    </row>
    <row r="133" spans="1:11" x14ac:dyDescent="0.25">
      <c r="A133" t="s">
        <v>2956</v>
      </c>
      <c r="B133">
        <v>45667</v>
      </c>
      <c r="C133" t="s">
        <v>1289</v>
      </c>
      <c r="D133" t="s">
        <v>300</v>
      </c>
      <c r="E133">
        <v>3</v>
      </c>
      <c r="F133">
        <f>IFERROR(VLOOKUP(D133,Products!$A$2:$H$221,6,FALSE),0)</f>
        <v>6.1</v>
      </c>
      <c r="G133">
        <v>0.05</v>
      </c>
      <c r="H133">
        <f t="shared" si="2"/>
        <v>17.39</v>
      </c>
      <c r="I133" t="s">
        <v>2820</v>
      </c>
      <c r="J133" t="str">
        <f>IFERROR(VLOOKUP(D133,Products!$A$2:$H$221,3,FALSE),"")</f>
        <v>Personal Care</v>
      </c>
      <c r="K133" t="str">
        <f>IFERROR(VLOOKUP(C133,Customers!$A$2:$G$751,3,FALSE),"")</f>
        <v>Absheron</v>
      </c>
    </row>
    <row r="134" spans="1:11" x14ac:dyDescent="0.25">
      <c r="A134" t="s">
        <v>2957</v>
      </c>
      <c r="B134">
        <v>45667</v>
      </c>
      <c r="C134" t="s">
        <v>1607</v>
      </c>
      <c r="D134" t="s">
        <v>91</v>
      </c>
      <c r="E134">
        <v>3</v>
      </c>
      <c r="F134">
        <f>IFERROR(VLOOKUP(D134,Products!$A$2:$H$221,6,FALSE),0)</f>
        <v>1.36</v>
      </c>
      <c r="G134">
        <v>0.12</v>
      </c>
      <c r="H134">
        <f t="shared" si="2"/>
        <v>3.59</v>
      </c>
      <c r="I134" t="s">
        <v>2837</v>
      </c>
      <c r="J134" t="str">
        <f>IFERROR(VLOOKUP(D134,Products!$A$2:$H$221,3,FALSE),"")</f>
        <v>Snacks</v>
      </c>
      <c r="K134" t="str">
        <f>IFERROR(VLOOKUP(C134,Customers!$A$2:$G$751,3,FALSE),"")</f>
        <v>Shaki-Zagatala</v>
      </c>
    </row>
    <row r="135" spans="1:11" x14ac:dyDescent="0.25">
      <c r="A135" t="s">
        <v>2958</v>
      </c>
      <c r="B135">
        <v>45667</v>
      </c>
      <c r="C135" t="s">
        <v>1661</v>
      </c>
      <c r="D135" t="s">
        <v>476</v>
      </c>
      <c r="E135">
        <v>5</v>
      </c>
      <c r="F135">
        <f>IFERROR(VLOOKUP(D135,Products!$A$2:$H$221,6,FALSE),0)</f>
        <v>7.17</v>
      </c>
      <c r="G135">
        <v>0</v>
      </c>
      <c r="H135">
        <f t="shared" si="2"/>
        <v>35.85</v>
      </c>
      <c r="I135" t="s">
        <v>2841</v>
      </c>
      <c r="J135" t="str">
        <f>IFERROR(VLOOKUP(D135,Products!$A$2:$H$221,3,FALSE),"")</f>
        <v>Cleaning</v>
      </c>
      <c r="K135" t="str">
        <f>IFERROR(VLOOKUP(C135,Customers!$A$2:$G$751,3,FALSE),"")</f>
        <v>Ganja-Dashkasan</v>
      </c>
    </row>
    <row r="136" spans="1:11" x14ac:dyDescent="0.25">
      <c r="A136" t="s">
        <v>2959</v>
      </c>
      <c r="B136">
        <v>45667</v>
      </c>
      <c r="C136" t="s">
        <v>1934</v>
      </c>
      <c r="D136" t="s">
        <v>41</v>
      </c>
      <c r="E136">
        <v>5</v>
      </c>
      <c r="F136">
        <f>IFERROR(VLOOKUP(D136,Products!$A$2:$H$221,6,FALSE),0)</f>
        <v>2.34</v>
      </c>
      <c r="G136">
        <v>0.03</v>
      </c>
      <c r="H136">
        <f t="shared" si="2"/>
        <v>11.35</v>
      </c>
      <c r="I136" t="s">
        <v>2820</v>
      </c>
      <c r="J136" t="str">
        <f>IFERROR(VLOOKUP(D136,Products!$A$2:$H$221,3,FALSE),"")</f>
        <v>Beverages</v>
      </c>
      <c r="K136" t="str">
        <f>IFERROR(VLOOKUP(C136,Customers!$A$2:$G$751,3,FALSE),"")</f>
        <v>Ganja-Dashkasan</v>
      </c>
    </row>
    <row r="137" spans="1:11" x14ac:dyDescent="0.25">
      <c r="A137" t="s">
        <v>2960</v>
      </c>
      <c r="B137">
        <v>45667</v>
      </c>
      <c r="C137" t="s">
        <v>2438</v>
      </c>
      <c r="D137" t="s">
        <v>75</v>
      </c>
      <c r="E137">
        <v>20</v>
      </c>
      <c r="F137">
        <f>IFERROR(VLOOKUP(D137,Products!$A$2:$H$221,6,FALSE),0)</f>
        <v>3.54</v>
      </c>
      <c r="G137">
        <v>0.1</v>
      </c>
      <c r="H137">
        <f t="shared" si="2"/>
        <v>63.72</v>
      </c>
      <c r="I137" t="s">
        <v>2824</v>
      </c>
      <c r="J137" t="str">
        <f>IFERROR(VLOOKUP(D137,Products!$A$2:$H$221,3,FALSE),"")</f>
        <v>Snacks</v>
      </c>
      <c r="K137" t="str">
        <f>IFERROR(VLOOKUP(C137,Customers!$A$2:$G$751,3,FALSE),"")</f>
        <v>Guba-Khachmaz</v>
      </c>
    </row>
    <row r="138" spans="1:11" x14ac:dyDescent="0.25">
      <c r="A138" t="s">
        <v>2961</v>
      </c>
      <c r="B138">
        <v>45667</v>
      </c>
      <c r="C138" t="s">
        <v>2600</v>
      </c>
      <c r="D138" t="s">
        <v>263</v>
      </c>
      <c r="E138">
        <v>13</v>
      </c>
      <c r="F138">
        <f>IFERROR(VLOOKUP(D138,Products!$A$2:$H$221,6,FALSE),0)</f>
        <v>1.34</v>
      </c>
      <c r="G138">
        <v>7.0000000000000007E-2</v>
      </c>
      <c r="H138">
        <f t="shared" si="2"/>
        <v>16.2</v>
      </c>
      <c r="I138" t="s">
        <v>2827</v>
      </c>
      <c r="J138" t="str">
        <f>IFERROR(VLOOKUP(D138,Products!$A$2:$H$221,3,FALSE),"")</f>
        <v>Household</v>
      </c>
      <c r="K138" t="str">
        <f>IFERROR(VLOOKUP(C138,Customers!$A$2:$G$751,3,FALSE),"")</f>
        <v>Guba-Khachmaz</v>
      </c>
    </row>
    <row r="139" spans="1:11" x14ac:dyDescent="0.25">
      <c r="A139" t="s">
        <v>2962</v>
      </c>
      <c r="B139">
        <v>45667</v>
      </c>
      <c r="C139" t="s">
        <v>2793</v>
      </c>
      <c r="D139" t="s">
        <v>99</v>
      </c>
      <c r="E139">
        <v>20</v>
      </c>
      <c r="F139">
        <f>IFERROR(VLOOKUP(D139,Products!$A$2:$H$221,6,FALSE),0)</f>
        <v>4.88</v>
      </c>
      <c r="G139">
        <v>0</v>
      </c>
      <c r="H139">
        <f t="shared" si="2"/>
        <v>97.6</v>
      </c>
      <c r="I139" t="s">
        <v>2827</v>
      </c>
      <c r="J139" t="str">
        <f>IFERROR(VLOOKUP(D139,Products!$A$2:$H$221,3,FALSE),"")</f>
        <v>Snacks</v>
      </c>
      <c r="K139" t="str">
        <f>IFERROR(VLOOKUP(C139,Customers!$A$2:$G$751,3,FALSE),"")</f>
        <v>Aran</v>
      </c>
    </row>
    <row r="140" spans="1:11" x14ac:dyDescent="0.25">
      <c r="A140" t="s">
        <v>2963</v>
      </c>
      <c r="B140">
        <v>45668</v>
      </c>
      <c r="C140" t="s">
        <v>767</v>
      </c>
      <c r="D140" t="s">
        <v>450</v>
      </c>
      <c r="E140">
        <v>5</v>
      </c>
      <c r="F140">
        <f>IFERROR(VLOOKUP(D140,Products!$A$2:$H$221,6,FALSE),0)</f>
        <v>5.89</v>
      </c>
      <c r="G140">
        <v>0</v>
      </c>
      <c r="H140">
        <f t="shared" si="2"/>
        <v>29.45</v>
      </c>
      <c r="I140" t="s">
        <v>2820</v>
      </c>
      <c r="J140" t="str">
        <f>IFERROR(VLOOKUP(D140,Products!$A$2:$H$221,3,FALSE),"")</f>
        <v>Cleaning</v>
      </c>
      <c r="K140" t="str">
        <f>IFERROR(VLOOKUP(C140,Customers!$A$2:$G$751,3,FALSE),"")</f>
        <v>Absheron</v>
      </c>
    </row>
    <row r="141" spans="1:11" x14ac:dyDescent="0.25">
      <c r="A141" t="s">
        <v>2964</v>
      </c>
      <c r="B141">
        <v>45668</v>
      </c>
      <c r="C141" t="s">
        <v>830</v>
      </c>
      <c r="D141" t="s">
        <v>142</v>
      </c>
      <c r="E141">
        <v>2</v>
      </c>
      <c r="F141">
        <f>IFERROR(VLOOKUP(D141,Products!$A$2:$H$221,6,FALSE),0)</f>
        <v>2.7</v>
      </c>
      <c r="G141">
        <v>7.0000000000000007E-2</v>
      </c>
      <c r="H141">
        <f t="shared" si="2"/>
        <v>5.0199999999999996</v>
      </c>
      <c r="I141" t="s">
        <v>2837</v>
      </c>
      <c r="J141" t="str">
        <f>IFERROR(VLOOKUP(D141,Products!$A$2:$H$221,3,FALSE),"")</f>
        <v>Dairy</v>
      </c>
      <c r="K141" t="str">
        <f>IFERROR(VLOOKUP(C141,Customers!$A$2:$G$751,3,FALSE),"")</f>
        <v>Ganja-Dashkasan</v>
      </c>
    </row>
    <row r="142" spans="1:11" x14ac:dyDescent="0.25">
      <c r="A142" t="s">
        <v>2965</v>
      </c>
      <c r="B142">
        <v>45668</v>
      </c>
      <c r="C142" t="s">
        <v>1199</v>
      </c>
      <c r="D142" t="s">
        <v>95</v>
      </c>
      <c r="E142">
        <v>16</v>
      </c>
      <c r="F142">
        <f>IFERROR(VLOOKUP(D142,Products!$A$2:$H$221,6,FALSE),0)</f>
        <v>3.11</v>
      </c>
      <c r="G142">
        <v>7.0000000000000007E-2</v>
      </c>
      <c r="H142">
        <f t="shared" si="2"/>
        <v>46.28</v>
      </c>
      <c r="I142" t="s">
        <v>2841</v>
      </c>
      <c r="J142" t="str">
        <f>IFERROR(VLOOKUP(D142,Products!$A$2:$H$221,3,FALSE),"")</f>
        <v>Snacks</v>
      </c>
      <c r="K142" t="str">
        <f>IFERROR(VLOOKUP(C142,Customers!$A$2:$G$751,3,FALSE),"")</f>
        <v>Karabakh-East Zangezur</v>
      </c>
    </row>
    <row r="143" spans="1:11" x14ac:dyDescent="0.25">
      <c r="A143" t="s">
        <v>2966</v>
      </c>
      <c r="B143">
        <v>45668</v>
      </c>
      <c r="C143" t="s">
        <v>1346</v>
      </c>
      <c r="D143" t="s">
        <v>328</v>
      </c>
      <c r="E143">
        <v>5</v>
      </c>
      <c r="F143">
        <f>IFERROR(VLOOKUP(D143,Products!$A$2:$H$221,6,FALSE),0)</f>
        <v>6.09</v>
      </c>
      <c r="G143">
        <v>0.05</v>
      </c>
      <c r="H143">
        <f t="shared" si="2"/>
        <v>28.93</v>
      </c>
      <c r="I143" t="s">
        <v>2820</v>
      </c>
      <c r="J143" t="str">
        <f>IFERROR(VLOOKUP(D143,Products!$A$2:$H$221,3,FALSE),"")</f>
        <v>Personal Care</v>
      </c>
      <c r="K143" t="str">
        <f>IFERROR(VLOOKUP(C143,Customers!$A$2:$G$751,3,FALSE),"")</f>
        <v>Aran</v>
      </c>
    </row>
    <row r="144" spans="1:11" x14ac:dyDescent="0.25">
      <c r="A144" t="s">
        <v>2967</v>
      </c>
      <c r="B144">
        <v>45668</v>
      </c>
      <c r="C144" t="s">
        <v>1457</v>
      </c>
      <c r="D144" t="s">
        <v>122</v>
      </c>
      <c r="E144">
        <v>14</v>
      </c>
      <c r="F144">
        <f>IFERROR(VLOOKUP(D144,Products!$A$2:$H$221,6,FALSE),0)</f>
        <v>4.5999999999999996</v>
      </c>
      <c r="G144">
        <v>0</v>
      </c>
      <c r="H144">
        <f t="shared" si="2"/>
        <v>64.400000000000006</v>
      </c>
      <c r="I144" t="s">
        <v>2837</v>
      </c>
      <c r="J144" t="str">
        <f>IFERROR(VLOOKUP(D144,Products!$A$2:$H$221,3,FALSE),"")</f>
        <v>Dairy</v>
      </c>
      <c r="K144" t="str">
        <f>IFERROR(VLOOKUP(C144,Customers!$A$2:$G$751,3,FALSE),"")</f>
        <v>Karabakh-East Zangezur</v>
      </c>
    </row>
    <row r="145" spans="1:11" x14ac:dyDescent="0.25">
      <c r="A145" t="s">
        <v>2968</v>
      </c>
      <c r="B145">
        <v>45668</v>
      </c>
      <c r="C145" t="s">
        <v>1775</v>
      </c>
      <c r="D145" t="s">
        <v>284</v>
      </c>
      <c r="E145">
        <v>2</v>
      </c>
      <c r="F145">
        <f>IFERROR(VLOOKUP(D145,Products!$A$2:$H$221,6,FALSE),0)</f>
        <v>4.96</v>
      </c>
      <c r="G145">
        <v>0.03</v>
      </c>
      <c r="H145">
        <f t="shared" si="2"/>
        <v>9.6199999999999992</v>
      </c>
      <c r="I145" t="s">
        <v>2841</v>
      </c>
      <c r="J145" t="str">
        <f>IFERROR(VLOOKUP(D145,Products!$A$2:$H$221,3,FALSE),"")</f>
        <v>Household</v>
      </c>
      <c r="K145" t="str">
        <f>IFERROR(VLOOKUP(C145,Customers!$A$2:$G$751,3,FALSE),"")</f>
        <v>Absheron</v>
      </c>
    </row>
    <row r="146" spans="1:11" x14ac:dyDescent="0.25">
      <c r="A146" t="s">
        <v>2969</v>
      </c>
      <c r="B146">
        <v>45668</v>
      </c>
      <c r="C146" t="s">
        <v>2003</v>
      </c>
      <c r="D146" t="s">
        <v>437</v>
      </c>
      <c r="E146">
        <v>16</v>
      </c>
      <c r="F146">
        <f>IFERROR(VLOOKUP(D146,Products!$A$2:$H$221,6,FALSE),0)</f>
        <v>4.6100000000000003</v>
      </c>
      <c r="G146">
        <v>0.05</v>
      </c>
      <c r="H146">
        <f t="shared" si="2"/>
        <v>70.069999999999993</v>
      </c>
      <c r="I146" t="s">
        <v>2841</v>
      </c>
      <c r="J146" t="str">
        <f>IFERROR(VLOOKUP(D146,Products!$A$2:$H$221,3,FALSE),"")</f>
        <v>Canned</v>
      </c>
      <c r="K146" t="str">
        <f>IFERROR(VLOOKUP(C146,Customers!$A$2:$G$751,3,FALSE),"")</f>
        <v>Aran</v>
      </c>
    </row>
    <row r="147" spans="1:11" x14ac:dyDescent="0.25">
      <c r="A147" t="s">
        <v>2970</v>
      </c>
      <c r="B147">
        <v>45668</v>
      </c>
      <c r="C147" t="s">
        <v>2240</v>
      </c>
      <c r="D147" t="s">
        <v>222</v>
      </c>
      <c r="E147">
        <v>10</v>
      </c>
      <c r="F147">
        <f>IFERROR(VLOOKUP(D147,Products!$A$2:$H$221,6,FALSE),0)</f>
        <v>7.42</v>
      </c>
      <c r="G147">
        <v>0.03</v>
      </c>
      <c r="H147">
        <f t="shared" si="2"/>
        <v>71.97</v>
      </c>
      <c r="I147" t="s">
        <v>2870</v>
      </c>
      <c r="J147" t="str">
        <f>IFERROR(VLOOKUP(D147,Products!$A$2:$H$221,3,FALSE),"")</f>
        <v>Grocery</v>
      </c>
      <c r="K147" t="str">
        <f>IFERROR(VLOOKUP(C147,Customers!$A$2:$G$751,3,FALSE),"")</f>
        <v>Shaki-Zagatala</v>
      </c>
    </row>
    <row r="148" spans="1:11" x14ac:dyDescent="0.25">
      <c r="A148" t="s">
        <v>2971</v>
      </c>
      <c r="B148">
        <v>45668</v>
      </c>
      <c r="C148" t="s">
        <v>2405</v>
      </c>
      <c r="D148" t="s">
        <v>45</v>
      </c>
      <c r="E148">
        <v>13</v>
      </c>
      <c r="F148">
        <f>IFERROR(VLOOKUP(D148,Products!$A$2:$H$221,6,FALSE),0)</f>
        <v>2.7</v>
      </c>
      <c r="G148">
        <v>0</v>
      </c>
      <c r="H148">
        <f t="shared" si="2"/>
        <v>35.1</v>
      </c>
      <c r="I148" t="s">
        <v>2841</v>
      </c>
      <c r="J148" t="str">
        <f>IFERROR(VLOOKUP(D148,Products!$A$2:$H$221,3,FALSE),"")</f>
        <v>Beverages</v>
      </c>
      <c r="K148" t="str">
        <f>IFERROR(VLOOKUP(C148,Customers!$A$2:$G$751,3,FALSE),"")</f>
        <v>Ganja-Dashkasan</v>
      </c>
    </row>
    <row r="149" spans="1:11" x14ac:dyDescent="0.25">
      <c r="A149" t="s">
        <v>2972</v>
      </c>
      <c r="B149">
        <v>45668</v>
      </c>
      <c r="C149" t="s">
        <v>2417</v>
      </c>
      <c r="D149" t="s">
        <v>55</v>
      </c>
      <c r="E149">
        <v>24</v>
      </c>
      <c r="F149">
        <f>IFERROR(VLOOKUP(D149,Products!$A$2:$H$221,6,FALSE),0)</f>
        <v>1.93</v>
      </c>
      <c r="G149">
        <v>7.0000000000000007E-2</v>
      </c>
      <c r="H149">
        <f t="shared" si="2"/>
        <v>43.08</v>
      </c>
      <c r="I149" t="s">
        <v>2827</v>
      </c>
      <c r="J149" t="str">
        <f>IFERROR(VLOOKUP(D149,Products!$A$2:$H$221,3,FALSE),"")</f>
        <v>Beverages</v>
      </c>
      <c r="K149" t="str">
        <f>IFERROR(VLOOKUP(C149,Customers!$A$2:$G$751,3,FALSE),"")</f>
        <v>Guba-Khachmaz</v>
      </c>
    </row>
    <row r="150" spans="1:11" x14ac:dyDescent="0.25">
      <c r="A150" t="s">
        <v>2973</v>
      </c>
      <c r="B150">
        <v>45668</v>
      </c>
      <c r="C150" t="s">
        <v>2540</v>
      </c>
      <c r="D150" t="s">
        <v>300</v>
      </c>
      <c r="E150">
        <v>2</v>
      </c>
      <c r="F150">
        <f>IFERROR(VLOOKUP(D150,Products!$A$2:$H$221,6,FALSE),0)</f>
        <v>6.1</v>
      </c>
      <c r="G150">
        <v>0.05</v>
      </c>
      <c r="H150">
        <f t="shared" si="2"/>
        <v>11.59</v>
      </c>
      <c r="I150" t="s">
        <v>2841</v>
      </c>
      <c r="J150" t="str">
        <f>IFERROR(VLOOKUP(D150,Products!$A$2:$H$221,3,FALSE),"")</f>
        <v>Personal Care</v>
      </c>
      <c r="K150" t="str">
        <f>IFERROR(VLOOKUP(C150,Customers!$A$2:$G$751,3,FALSE),"")</f>
        <v>Aran</v>
      </c>
    </row>
    <row r="151" spans="1:11" x14ac:dyDescent="0.25">
      <c r="A151" t="s">
        <v>2974</v>
      </c>
      <c r="B151">
        <v>45668</v>
      </c>
      <c r="C151" t="s">
        <v>2648</v>
      </c>
      <c r="D151" t="s">
        <v>20</v>
      </c>
      <c r="E151">
        <v>29</v>
      </c>
      <c r="F151">
        <f>IFERROR(VLOOKUP(D151,Products!$A$2:$H$221,6,FALSE),0)</f>
        <v>2.87</v>
      </c>
      <c r="G151">
        <v>0.1</v>
      </c>
      <c r="H151">
        <f t="shared" si="2"/>
        <v>74.91</v>
      </c>
      <c r="I151" t="s">
        <v>2841</v>
      </c>
      <c r="J151" t="str">
        <f>IFERROR(VLOOKUP(D151,Products!$A$2:$H$221,3,FALSE),"")</f>
        <v>Beverages</v>
      </c>
      <c r="K151" t="str">
        <f>IFERROR(VLOOKUP(C151,Customers!$A$2:$G$751,3,FALSE),"")</f>
        <v>Ganja-Dashkasan</v>
      </c>
    </row>
    <row r="152" spans="1:11" x14ac:dyDescent="0.25">
      <c r="A152" t="s">
        <v>2975</v>
      </c>
      <c r="B152">
        <v>45669</v>
      </c>
      <c r="C152" t="s">
        <v>965</v>
      </c>
      <c r="D152" t="s">
        <v>53</v>
      </c>
      <c r="E152">
        <v>8</v>
      </c>
      <c r="F152">
        <f>IFERROR(VLOOKUP(D152,Products!$A$2:$H$221,6,FALSE),0)</f>
        <v>3.46</v>
      </c>
      <c r="G152">
        <v>0.03</v>
      </c>
      <c r="H152">
        <f t="shared" si="2"/>
        <v>26.85</v>
      </c>
      <c r="I152" t="s">
        <v>2830</v>
      </c>
      <c r="J152" t="str">
        <f>IFERROR(VLOOKUP(D152,Products!$A$2:$H$221,3,FALSE),"")</f>
        <v>Beverages</v>
      </c>
      <c r="K152" t="str">
        <f>IFERROR(VLOOKUP(C152,Customers!$A$2:$G$751,3,FALSE),"")</f>
        <v>Karabakh-East Zangezur</v>
      </c>
    </row>
    <row r="153" spans="1:11" x14ac:dyDescent="0.25">
      <c r="A153" t="s">
        <v>2976</v>
      </c>
      <c r="B153">
        <v>45669</v>
      </c>
      <c r="C153" t="s">
        <v>1082</v>
      </c>
      <c r="D153" t="s">
        <v>41</v>
      </c>
      <c r="E153">
        <v>20</v>
      </c>
      <c r="F153">
        <f>IFERROR(VLOOKUP(D153,Products!$A$2:$H$221,6,FALSE),0)</f>
        <v>2.34</v>
      </c>
      <c r="G153">
        <v>0.03</v>
      </c>
      <c r="H153">
        <f t="shared" si="2"/>
        <v>45.4</v>
      </c>
      <c r="I153" t="s">
        <v>2841</v>
      </c>
      <c r="J153" t="str">
        <f>IFERROR(VLOOKUP(D153,Products!$A$2:$H$221,3,FALSE),"")</f>
        <v>Beverages</v>
      </c>
      <c r="K153" t="str">
        <f>IFERROR(VLOOKUP(C153,Customers!$A$2:$G$751,3,FALSE),"")</f>
        <v>Ganja-Dashkasan</v>
      </c>
    </row>
    <row r="154" spans="1:11" x14ac:dyDescent="0.25">
      <c r="A154" t="s">
        <v>2977</v>
      </c>
      <c r="B154">
        <v>45669</v>
      </c>
      <c r="C154" t="s">
        <v>1241</v>
      </c>
      <c r="D154" t="s">
        <v>266</v>
      </c>
      <c r="E154">
        <v>6</v>
      </c>
      <c r="F154">
        <f>IFERROR(VLOOKUP(D154,Products!$A$2:$H$221,6,FALSE),0)</f>
        <v>1.89</v>
      </c>
      <c r="G154">
        <v>0</v>
      </c>
      <c r="H154">
        <f t="shared" si="2"/>
        <v>11.34</v>
      </c>
      <c r="I154" t="s">
        <v>2841</v>
      </c>
      <c r="J154" t="str">
        <f>IFERROR(VLOOKUP(D154,Products!$A$2:$H$221,3,FALSE),"")</f>
        <v>Household</v>
      </c>
      <c r="K154" t="str">
        <f>IFERROR(VLOOKUP(C154,Customers!$A$2:$G$751,3,FALSE),"")</f>
        <v>Guba-Khachmaz</v>
      </c>
    </row>
    <row r="155" spans="1:11" x14ac:dyDescent="0.25">
      <c r="A155" t="s">
        <v>2978</v>
      </c>
      <c r="B155">
        <v>45669</v>
      </c>
      <c r="C155" t="s">
        <v>1289</v>
      </c>
      <c r="D155" t="s">
        <v>101</v>
      </c>
      <c r="E155">
        <v>21</v>
      </c>
      <c r="F155">
        <f>IFERROR(VLOOKUP(D155,Products!$A$2:$H$221,6,FALSE),0)</f>
        <v>2.82</v>
      </c>
      <c r="G155">
        <v>0.05</v>
      </c>
      <c r="H155">
        <f t="shared" si="2"/>
        <v>56.26</v>
      </c>
      <c r="I155" t="s">
        <v>2827</v>
      </c>
      <c r="J155" t="str">
        <f>IFERROR(VLOOKUP(D155,Products!$A$2:$H$221,3,FALSE),"")</f>
        <v>Snacks</v>
      </c>
      <c r="K155" t="str">
        <f>IFERROR(VLOOKUP(C155,Customers!$A$2:$G$751,3,FALSE),"")</f>
        <v>Absheron</v>
      </c>
    </row>
    <row r="156" spans="1:11" x14ac:dyDescent="0.25">
      <c r="A156" t="s">
        <v>2979</v>
      </c>
      <c r="B156">
        <v>45669</v>
      </c>
      <c r="C156" t="s">
        <v>1424</v>
      </c>
      <c r="D156" t="s">
        <v>336</v>
      </c>
      <c r="E156">
        <v>8</v>
      </c>
      <c r="F156">
        <f>IFERROR(VLOOKUP(D156,Products!$A$2:$H$221,6,FALSE),0)</f>
        <v>5.29</v>
      </c>
      <c r="G156">
        <v>0.15</v>
      </c>
      <c r="H156">
        <f t="shared" si="2"/>
        <v>35.97</v>
      </c>
      <c r="I156" t="s">
        <v>2818</v>
      </c>
      <c r="J156" t="str">
        <f>IFERROR(VLOOKUP(D156,Products!$A$2:$H$221,3,FALSE),"")</f>
        <v>Personal Care</v>
      </c>
      <c r="K156" t="str">
        <f>IFERROR(VLOOKUP(C156,Customers!$A$2:$G$751,3,FALSE),"")</f>
        <v>Ganja-Dashkasan</v>
      </c>
    </row>
    <row r="157" spans="1:11" x14ac:dyDescent="0.25">
      <c r="A157" t="s">
        <v>2980</v>
      </c>
      <c r="B157">
        <v>45669</v>
      </c>
      <c r="C157" t="s">
        <v>1430</v>
      </c>
      <c r="D157" t="s">
        <v>142</v>
      </c>
      <c r="E157">
        <v>14</v>
      </c>
      <c r="F157">
        <f>IFERROR(VLOOKUP(D157,Products!$A$2:$H$221,6,FALSE),0)</f>
        <v>2.7</v>
      </c>
      <c r="G157">
        <v>0</v>
      </c>
      <c r="H157">
        <f t="shared" si="2"/>
        <v>37.799999999999997</v>
      </c>
      <c r="I157" t="s">
        <v>2841</v>
      </c>
      <c r="J157" t="str">
        <f>IFERROR(VLOOKUP(D157,Products!$A$2:$H$221,3,FALSE),"")</f>
        <v>Dairy</v>
      </c>
      <c r="K157" t="str">
        <f>IFERROR(VLOOKUP(C157,Customers!$A$2:$G$751,3,FALSE),"")</f>
        <v>Karabakh-East Zangezur</v>
      </c>
    </row>
    <row r="158" spans="1:11" x14ac:dyDescent="0.25">
      <c r="A158" t="s">
        <v>2981</v>
      </c>
      <c r="B158">
        <v>45669</v>
      </c>
      <c r="C158" t="s">
        <v>1496</v>
      </c>
      <c r="D158" t="s">
        <v>45</v>
      </c>
      <c r="E158">
        <v>26</v>
      </c>
      <c r="F158">
        <f>IFERROR(VLOOKUP(D158,Products!$A$2:$H$221,6,FALSE),0)</f>
        <v>2.7</v>
      </c>
      <c r="G158">
        <v>7.0000000000000007E-2</v>
      </c>
      <c r="H158">
        <f t="shared" si="2"/>
        <v>65.290000000000006</v>
      </c>
      <c r="I158" t="s">
        <v>2841</v>
      </c>
      <c r="J158" t="str">
        <f>IFERROR(VLOOKUP(D158,Products!$A$2:$H$221,3,FALSE),"")</f>
        <v>Beverages</v>
      </c>
      <c r="K158" t="str">
        <f>IFERROR(VLOOKUP(C158,Customers!$A$2:$G$751,3,FALSE),"")</f>
        <v>Absheron</v>
      </c>
    </row>
    <row r="159" spans="1:11" x14ac:dyDescent="0.25">
      <c r="A159" t="s">
        <v>2982</v>
      </c>
      <c r="B159">
        <v>45669</v>
      </c>
      <c r="C159" t="s">
        <v>1619</v>
      </c>
      <c r="D159" t="s">
        <v>70</v>
      </c>
      <c r="E159">
        <v>19</v>
      </c>
      <c r="F159">
        <f>IFERROR(VLOOKUP(D159,Products!$A$2:$H$221,6,FALSE),0)</f>
        <v>2.06</v>
      </c>
      <c r="G159">
        <v>7.0000000000000007E-2</v>
      </c>
      <c r="H159">
        <f t="shared" si="2"/>
        <v>36.4</v>
      </c>
      <c r="I159" t="s">
        <v>2870</v>
      </c>
      <c r="J159" t="str">
        <f>IFERROR(VLOOKUP(D159,Products!$A$2:$H$221,3,FALSE),"")</f>
        <v>Snacks</v>
      </c>
      <c r="K159" t="str">
        <f>IFERROR(VLOOKUP(C159,Customers!$A$2:$G$751,3,FALSE),"")</f>
        <v>Lankaran-Astara</v>
      </c>
    </row>
    <row r="160" spans="1:11" x14ac:dyDescent="0.25">
      <c r="A160" t="s">
        <v>2983</v>
      </c>
      <c r="B160">
        <v>45669</v>
      </c>
      <c r="C160" t="s">
        <v>1661</v>
      </c>
      <c r="D160" t="s">
        <v>300</v>
      </c>
      <c r="E160">
        <v>9</v>
      </c>
      <c r="F160">
        <f>IFERROR(VLOOKUP(D160,Products!$A$2:$H$221,6,FALSE),0)</f>
        <v>6.1</v>
      </c>
      <c r="G160">
        <v>7.0000000000000007E-2</v>
      </c>
      <c r="H160">
        <f t="shared" si="2"/>
        <v>51.06</v>
      </c>
      <c r="I160" t="s">
        <v>2841</v>
      </c>
      <c r="J160" t="str">
        <f>IFERROR(VLOOKUP(D160,Products!$A$2:$H$221,3,FALSE),"")</f>
        <v>Personal Care</v>
      </c>
      <c r="K160" t="str">
        <f>IFERROR(VLOOKUP(C160,Customers!$A$2:$G$751,3,FALSE),"")</f>
        <v>Ganja-Dashkasan</v>
      </c>
    </row>
    <row r="161" spans="1:11" x14ac:dyDescent="0.25">
      <c r="A161" t="s">
        <v>2984</v>
      </c>
      <c r="B161">
        <v>45669</v>
      </c>
      <c r="C161" t="s">
        <v>1673</v>
      </c>
      <c r="D161" t="s">
        <v>67</v>
      </c>
      <c r="E161">
        <v>20</v>
      </c>
      <c r="F161">
        <f>IFERROR(VLOOKUP(D161,Products!$A$2:$H$221,6,FALSE),0)</f>
        <v>1.34</v>
      </c>
      <c r="G161">
        <v>0.03</v>
      </c>
      <c r="H161">
        <f t="shared" si="2"/>
        <v>26</v>
      </c>
      <c r="I161" t="s">
        <v>2837</v>
      </c>
      <c r="J161" t="str">
        <f>IFERROR(VLOOKUP(D161,Products!$A$2:$H$221,3,FALSE),"")</f>
        <v>Snacks</v>
      </c>
      <c r="K161" t="str">
        <f>IFERROR(VLOOKUP(C161,Customers!$A$2:$G$751,3,FALSE),"")</f>
        <v>Ganja-Dashkasan</v>
      </c>
    </row>
    <row r="162" spans="1:11" x14ac:dyDescent="0.25">
      <c r="A162" t="s">
        <v>2985</v>
      </c>
      <c r="B162">
        <v>45669</v>
      </c>
      <c r="C162" t="s">
        <v>1781</v>
      </c>
      <c r="D162" t="s">
        <v>138</v>
      </c>
      <c r="E162">
        <v>17</v>
      </c>
      <c r="F162">
        <f>IFERROR(VLOOKUP(D162,Products!$A$2:$H$221,6,FALSE),0)</f>
        <v>2.11</v>
      </c>
      <c r="G162">
        <v>0.15</v>
      </c>
      <c r="H162">
        <f t="shared" si="2"/>
        <v>30.49</v>
      </c>
      <c r="I162" t="s">
        <v>2841</v>
      </c>
      <c r="J162" t="str">
        <f>IFERROR(VLOOKUP(D162,Products!$A$2:$H$221,3,FALSE),"")</f>
        <v>Dairy</v>
      </c>
      <c r="K162" t="str">
        <f>IFERROR(VLOOKUP(C162,Customers!$A$2:$G$751,3,FALSE),"")</f>
        <v>Guba-Khachmaz</v>
      </c>
    </row>
    <row r="163" spans="1:11" x14ac:dyDescent="0.25">
      <c r="A163" t="s">
        <v>2986</v>
      </c>
      <c r="B163">
        <v>45669</v>
      </c>
      <c r="C163" t="s">
        <v>1808</v>
      </c>
      <c r="D163" t="s">
        <v>234</v>
      </c>
      <c r="E163">
        <v>2</v>
      </c>
      <c r="F163">
        <f>IFERROR(VLOOKUP(D163,Products!$A$2:$H$221,6,FALSE),0)</f>
        <v>2.0299999999999998</v>
      </c>
      <c r="G163">
        <v>0.1</v>
      </c>
      <c r="H163">
        <f t="shared" si="2"/>
        <v>3.65</v>
      </c>
      <c r="I163" t="s">
        <v>2870</v>
      </c>
      <c r="J163" t="str">
        <f>IFERROR(VLOOKUP(D163,Products!$A$2:$H$221,3,FALSE),"")</f>
        <v>Grocery</v>
      </c>
      <c r="K163" t="str">
        <f>IFERROR(VLOOKUP(C163,Customers!$A$2:$G$751,3,FALSE),"")</f>
        <v>Absheron</v>
      </c>
    </row>
    <row r="164" spans="1:11" x14ac:dyDescent="0.25">
      <c r="A164" t="s">
        <v>2987</v>
      </c>
      <c r="B164">
        <v>45669</v>
      </c>
      <c r="C164" t="s">
        <v>2258</v>
      </c>
      <c r="D164" t="s">
        <v>484</v>
      </c>
      <c r="E164">
        <v>5</v>
      </c>
      <c r="F164">
        <f>IFERROR(VLOOKUP(D164,Products!$A$2:$H$221,6,FALSE),0)</f>
        <v>4.01</v>
      </c>
      <c r="G164">
        <v>0.12</v>
      </c>
      <c r="H164">
        <f t="shared" si="2"/>
        <v>17.64</v>
      </c>
      <c r="I164" t="s">
        <v>2820</v>
      </c>
      <c r="J164" t="str">
        <f>IFERROR(VLOOKUP(D164,Products!$A$2:$H$221,3,FALSE),"")</f>
        <v>Cleaning</v>
      </c>
      <c r="K164" t="str">
        <f>IFERROR(VLOOKUP(C164,Customers!$A$2:$G$751,3,FALSE),"")</f>
        <v>Nakhchivan</v>
      </c>
    </row>
    <row r="165" spans="1:11" x14ac:dyDescent="0.25">
      <c r="A165" t="s">
        <v>2988</v>
      </c>
      <c r="B165">
        <v>45669</v>
      </c>
      <c r="C165" t="s">
        <v>2297</v>
      </c>
      <c r="D165" t="s">
        <v>274</v>
      </c>
      <c r="E165">
        <v>3</v>
      </c>
      <c r="F165">
        <f>IFERROR(VLOOKUP(D165,Products!$A$2:$H$221,6,FALSE),0)</f>
        <v>1.23</v>
      </c>
      <c r="G165">
        <v>7.0000000000000007E-2</v>
      </c>
      <c r="H165">
        <f t="shared" si="2"/>
        <v>3.43</v>
      </c>
      <c r="I165" t="s">
        <v>2824</v>
      </c>
      <c r="J165" t="str">
        <f>IFERROR(VLOOKUP(D165,Products!$A$2:$H$221,3,FALSE),"")</f>
        <v>Household</v>
      </c>
      <c r="K165" t="str">
        <f>IFERROR(VLOOKUP(C165,Customers!$A$2:$G$751,3,FALSE),"")</f>
        <v>Lankaran-Astara</v>
      </c>
    </row>
    <row r="166" spans="1:11" x14ac:dyDescent="0.25">
      <c r="A166" t="s">
        <v>2989</v>
      </c>
      <c r="B166">
        <v>45669</v>
      </c>
      <c r="C166" t="s">
        <v>2681</v>
      </c>
      <c r="D166" t="s">
        <v>215</v>
      </c>
      <c r="E166">
        <v>13</v>
      </c>
      <c r="F166">
        <f>IFERROR(VLOOKUP(D166,Products!$A$2:$H$221,6,FALSE),0)</f>
        <v>7.38</v>
      </c>
      <c r="G166">
        <v>0.05</v>
      </c>
      <c r="H166">
        <f t="shared" si="2"/>
        <v>91.14</v>
      </c>
      <c r="I166" t="s">
        <v>2841</v>
      </c>
      <c r="J166" t="str">
        <f>IFERROR(VLOOKUP(D166,Products!$A$2:$H$221,3,FALSE),"")</f>
        <v>Grocery</v>
      </c>
      <c r="K166" t="str">
        <f>IFERROR(VLOOKUP(C166,Customers!$A$2:$G$751,3,FALSE),"")</f>
        <v>Lankaran-Astara</v>
      </c>
    </row>
    <row r="167" spans="1:11" x14ac:dyDescent="0.25">
      <c r="A167" t="s">
        <v>2990</v>
      </c>
      <c r="B167">
        <v>45670</v>
      </c>
      <c r="C167" t="s">
        <v>539</v>
      </c>
      <c r="D167" t="s">
        <v>439</v>
      </c>
      <c r="E167">
        <v>13</v>
      </c>
      <c r="F167">
        <f>IFERROR(VLOOKUP(D167,Products!$A$2:$H$221,6,FALSE),0)</f>
        <v>2.0699999999999998</v>
      </c>
      <c r="G167">
        <v>0.05</v>
      </c>
      <c r="H167">
        <f t="shared" si="2"/>
        <v>25.56</v>
      </c>
      <c r="I167" t="s">
        <v>2827</v>
      </c>
      <c r="J167" t="str">
        <f>IFERROR(VLOOKUP(D167,Products!$A$2:$H$221,3,FALSE),"")</f>
        <v>Canned</v>
      </c>
      <c r="K167" t="str">
        <f>IFERROR(VLOOKUP(C167,Customers!$A$2:$G$751,3,FALSE),"")</f>
        <v>Karabakh-East Zangezur</v>
      </c>
    </row>
    <row r="168" spans="1:11" x14ac:dyDescent="0.25">
      <c r="A168" t="s">
        <v>2991</v>
      </c>
      <c r="B168">
        <v>45670</v>
      </c>
      <c r="C168" t="s">
        <v>558</v>
      </c>
      <c r="D168" t="s">
        <v>122</v>
      </c>
      <c r="E168">
        <v>8</v>
      </c>
      <c r="F168">
        <f>IFERROR(VLOOKUP(D168,Products!$A$2:$H$221,6,FALSE),0)</f>
        <v>4.5999999999999996</v>
      </c>
      <c r="G168">
        <v>0.02</v>
      </c>
      <c r="H168">
        <f t="shared" si="2"/>
        <v>36.06</v>
      </c>
      <c r="I168" t="s">
        <v>2827</v>
      </c>
      <c r="J168" t="str">
        <f>IFERROR(VLOOKUP(D168,Products!$A$2:$H$221,3,FALSE),"")</f>
        <v>Dairy</v>
      </c>
      <c r="K168" t="str">
        <f>IFERROR(VLOOKUP(C168,Customers!$A$2:$G$751,3,FALSE),"")</f>
        <v>Absheron</v>
      </c>
    </row>
    <row r="169" spans="1:11" x14ac:dyDescent="0.25">
      <c r="A169" t="s">
        <v>2992</v>
      </c>
      <c r="B169">
        <v>45670</v>
      </c>
      <c r="C169" t="s">
        <v>947</v>
      </c>
      <c r="D169" t="s">
        <v>95</v>
      </c>
      <c r="E169">
        <v>23</v>
      </c>
      <c r="F169">
        <f>IFERROR(VLOOKUP(D169,Products!$A$2:$H$221,6,FALSE),0)</f>
        <v>3.11</v>
      </c>
      <c r="G169">
        <v>0</v>
      </c>
      <c r="H169">
        <f t="shared" si="2"/>
        <v>71.53</v>
      </c>
      <c r="I169" t="s">
        <v>2827</v>
      </c>
      <c r="J169" t="str">
        <f>IFERROR(VLOOKUP(D169,Products!$A$2:$H$221,3,FALSE),"")</f>
        <v>Snacks</v>
      </c>
      <c r="K169" t="str">
        <f>IFERROR(VLOOKUP(C169,Customers!$A$2:$G$751,3,FALSE),"")</f>
        <v>Absheron</v>
      </c>
    </row>
    <row r="170" spans="1:11" x14ac:dyDescent="0.25">
      <c r="A170" t="s">
        <v>2993</v>
      </c>
      <c r="B170">
        <v>45670</v>
      </c>
      <c r="C170" t="s">
        <v>1004</v>
      </c>
      <c r="D170" t="s">
        <v>276</v>
      </c>
      <c r="E170">
        <v>9</v>
      </c>
      <c r="F170">
        <f>IFERROR(VLOOKUP(D170,Products!$A$2:$H$221,6,FALSE),0)</f>
        <v>1.61</v>
      </c>
      <c r="G170">
        <v>0</v>
      </c>
      <c r="H170">
        <f t="shared" si="2"/>
        <v>14.49</v>
      </c>
      <c r="I170" t="s">
        <v>2820</v>
      </c>
      <c r="J170" t="str">
        <f>IFERROR(VLOOKUP(D170,Products!$A$2:$H$221,3,FALSE),"")</f>
        <v>Household</v>
      </c>
      <c r="K170" t="str">
        <f>IFERROR(VLOOKUP(C170,Customers!$A$2:$G$751,3,FALSE),"")</f>
        <v>Ganja-Dashkasan</v>
      </c>
    </row>
    <row r="171" spans="1:11" x14ac:dyDescent="0.25">
      <c r="A171" t="s">
        <v>2994</v>
      </c>
      <c r="B171">
        <v>45670</v>
      </c>
      <c r="C171" t="s">
        <v>1283</v>
      </c>
      <c r="D171" t="s">
        <v>356</v>
      </c>
      <c r="E171">
        <v>6</v>
      </c>
      <c r="F171">
        <f>IFERROR(VLOOKUP(D171,Products!$A$2:$H$221,6,FALSE),0)</f>
        <v>2.87</v>
      </c>
      <c r="G171">
        <v>0.05</v>
      </c>
      <c r="H171">
        <f t="shared" si="2"/>
        <v>16.36</v>
      </c>
      <c r="I171" t="s">
        <v>2837</v>
      </c>
      <c r="J171" t="str">
        <f>IFERROR(VLOOKUP(D171,Products!$A$2:$H$221,3,FALSE),"")</f>
        <v>Frozen</v>
      </c>
      <c r="K171" t="str">
        <f>IFERROR(VLOOKUP(C171,Customers!$A$2:$G$751,3,FALSE),"")</f>
        <v>Lankaran-Astara</v>
      </c>
    </row>
    <row r="172" spans="1:11" x14ac:dyDescent="0.25">
      <c r="A172" t="s">
        <v>2995</v>
      </c>
      <c r="B172">
        <v>45670</v>
      </c>
      <c r="C172" t="s">
        <v>1427</v>
      </c>
      <c r="D172" t="s">
        <v>382</v>
      </c>
      <c r="E172">
        <v>11</v>
      </c>
      <c r="F172">
        <f>IFERROR(VLOOKUP(D172,Products!$A$2:$H$221,6,FALSE),0)</f>
        <v>4.4000000000000004</v>
      </c>
      <c r="G172">
        <v>0.05</v>
      </c>
      <c r="H172">
        <f t="shared" si="2"/>
        <v>45.98</v>
      </c>
      <c r="I172" t="s">
        <v>2824</v>
      </c>
      <c r="J172" t="str">
        <f>IFERROR(VLOOKUP(D172,Products!$A$2:$H$221,3,FALSE),"")</f>
        <v>Frozen</v>
      </c>
      <c r="K172" t="str">
        <f>IFERROR(VLOOKUP(C172,Customers!$A$2:$G$751,3,FALSE),"")</f>
        <v>Absheron</v>
      </c>
    </row>
    <row r="173" spans="1:11" x14ac:dyDescent="0.25">
      <c r="A173" t="s">
        <v>2996</v>
      </c>
      <c r="B173">
        <v>45670</v>
      </c>
      <c r="C173" t="s">
        <v>1436</v>
      </c>
      <c r="D173" t="s">
        <v>372</v>
      </c>
      <c r="E173">
        <v>9</v>
      </c>
      <c r="F173">
        <f>IFERROR(VLOOKUP(D173,Products!$A$2:$H$221,6,FALSE),0)</f>
        <v>8.19</v>
      </c>
      <c r="G173">
        <v>0.05</v>
      </c>
      <c r="H173">
        <f t="shared" si="2"/>
        <v>70.02</v>
      </c>
      <c r="I173" t="s">
        <v>2824</v>
      </c>
      <c r="J173" t="str">
        <f>IFERROR(VLOOKUP(D173,Products!$A$2:$H$221,3,FALSE),"")</f>
        <v>Frozen</v>
      </c>
      <c r="K173" t="str">
        <f>IFERROR(VLOOKUP(C173,Customers!$A$2:$G$751,3,FALSE),"")</f>
        <v>Ganja-Dashkasan</v>
      </c>
    </row>
    <row r="174" spans="1:11" x14ac:dyDescent="0.25">
      <c r="A174" t="s">
        <v>2997</v>
      </c>
      <c r="B174">
        <v>45670</v>
      </c>
      <c r="C174" t="s">
        <v>1658</v>
      </c>
      <c r="D174" t="s">
        <v>132</v>
      </c>
      <c r="E174">
        <v>17</v>
      </c>
      <c r="F174">
        <f>IFERROR(VLOOKUP(D174,Products!$A$2:$H$221,6,FALSE),0)</f>
        <v>1.55</v>
      </c>
      <c r="G174">
        <v>0.05</v>
      </c>
      <c r="H174">
        <f t="shared" si="2"/>
        <v>25.03</v>
      </c>
      <c r="I174" t="s">
        <v>2820</v>
      </c>
      <c r="J174" t="str">
        <f>IFERROR(VLOOKUP(D174,Products!$A$2:$H$221,3,FALSE),"")</f>
        <v>Dairy</v>
      </c>
      <c r="K174" t="str">
        <f>IFERROR(VLOOKUP(C174,Customers!$A$2:$G$751,3,FALSE),"")</f>
        <v>Absheron</v>
      </c>
    </row>
    <row r="175" spans="1:11" x14ac:dyDescent="0.25">
      <c r="A175" t="s">
        <v>2998</v>
      </c>
      <c r="B175">
        <v>45670</v>
      </c>
      <c r="C175" t="s">
        <v>1814</v>
      </c>
      <c r="D175" t="s">
        <v>152</v>
      </c>
      <c r="E175">
        <v>15</v>
      </c>
      <c r="F175">
        <f>IFERROR(VLOOKUP(D175,Products!$A$2:$H$221,6,FALSE),0)</f>
        <v>2.0699999999999998</v>
      </c>
      <c r="G175">
        <v>0.03</v>
      </c>
      <c r="H175">
        <f t="shared" si="2"/>
        <v>30.12</v>
      </c>
      <c r="I175" t="s">
        <v>2818</v>
      </c>
      <c r="J175" t="str">
        <f>IFERROR(VLOOKUP(D175,Products!$A$2:$H$221,3,FALSE),"")</f>
        <v>Dairy</v>
      </c>
      <c r="K175" t="str">
        <f>IFERROR(VLOOKUP(C175,Customers!$A$2:$G$751,3,FALSE),"")</f>
        <v>Absheron</v>
      </c>
    </row>
    <row r="176" spans="1:11" x14ac:dyDescent="0.25">
      <c r="A176" t="s">
        <v>2999</v>
      </c>
      <c r="B176">
        <v>45670</v>
      </c>
      <c r="C176" t="s">
        <v>1871</v>
      </c>
      <c r="D176" t="s">
        <v>155</v>
      </c>
      <c r="E176">
        <v>3</v>
      </c>
      <c r="F176">
        <f>IFERROR(VLOOKUP(D176,Products!$A$2:$H$221,6,FALSE),0)</f>
        <v>5.52</v>
      </c>
      <c r="G176">
        <v>0.03</v>
      </c>
      <c r="H176">
        <f t="shared" si="2"/>
        <v>16.059999999999999</v>
      </c>
      <c r="I176" t="s">
        <v>2830</v>
      </c>
      <c r="J176" t="str">
        <f>IFERROR(VLOOKUP(D176,Products!$A$2:$H$221,3,FALSE),"")</f>
        <v>Dairy</v>
      </c>
      <c r="K176" t="str">
        <f>IFERROR(VLOOKUP(C176,Customers!$A$2:$G$751,3,FALSE),"")</f>
        <v>Lankaran-Astara</v>
      </c>
    </row>
    <row r="177" spans="1:11" x14ac:dyDescent="0.25">
      <c r="A177" t="s">
        <v>3000</v>
      </c>
      <c r="B177">
        <v>45670</v>
      </c>
      <c r="C177" t="s">
        <v>1907</v>
      </c>
      <c r="D177" t="s">
        <v>220</v>
      </c>
      <c r="E177">
        <v>7</v>
      </c>
      <c r="F177">
        <f>IFERROR(VLOOKUP(D177,Products!$A$2:$H$221,6,FALSE),0)</f>
        <v>1.37</v>
      </c>
      <c r="G177">
        <v>0.05</v>
      </c>
      <c r="H177">
        <f t="shared" si="2"/>
        <v>9.11</v>
      </c>
      <c r="I177" t="s">
        <v>2870</v>
      </c>
      <c r="J177" t="str">
        <f>IFERROR(VLOOKUP(D177,Products!$A$2:$H$221,3,FALSE),"")</f>
        <v>Grocery</v>
      </c>
      <c r="K177" t="str">
        <f>IFERROR(VLOOKUP(C177,Customers!$A$2:$G$751,3,FALSE),"")</f>
        <v>Shaki-Zagatala</v>
      </c>
    </row>
    <row r="178" spans="1:11" x14ac:dyDescent="0.25">
      <c r="A178" t="s">
        <v>3001</v>
      </c>
      <c r="B178">
        <v>45670</v>
      </c>
      <c r="C178" t="s">
        <v>1943</v>
      </c>
      <c r="D178" t="s">
        <v>73</v>
      </c>
      <c r="E178">
        <v>4</v>
      </c>
      <c r="F178">
        <f>IFERROR(VLOOKUP(D178,Products!$A$2:$H$221,6,FALSE),0)</f>
        <v>3.84</v>
      </c>
      <c r="G178">
        <v>0</v>
      </c>
      <c r="H178">
        <f t="shared" si="2"/>
        <v>15.36</v>
      </c>
      <c r="I178" t="s">
        <v>2827</v>
      </c>
      <c r="J178" t="str">
        <f>IFERROR(VLOOKUP(D178,Products!$A$2:$H$221,3,FALSE),"")</f>
        <v>Snacks</v>
      </c>
      <c r="K178" t="str">
        <f>IFERROR(VLOOKUP(C178,Customers!$A$2:$G$751,3,FALSE),"")</f>
        <v>Aran</v>
      </c>
    </row>
    <row r="179" spans="1:11" x14ac:dyDescent="0.25">
      <c r="A179" t="s">
        <v>3002</v>
      </c>
      <c r="B179">
        <v>45670</v>
      </c>
      <c r="C179" t="s">
        <v>2087</v>
      </c>
      <c r="D179" t="s">
        <v>236</v>
      </c>
      <c r="E179">
        <v>12</v>
      </c>
      <c r="F179">
        <f>IFERROR(VLOOKUP(D179,Products!$A$2:$H$221,6,FALSE),0)</f>
        <v>1.52</v>
      </c>
      <c r="G179">
        <v>7.0000000000000007E-2</v>
      </c>
      <c r="H179">
        <f t="shared" si="2"/>
        <v>16.96</v>
      </c>
      <c r="I179" t="s">
        <v>2870</v>
      </c>
      <c r="J179" t="str">
        <f>IFERROR(VLOOKUP(D179,Products!$A$2:$H$221,3,FALSE),"")</f>
        <v>Grocery</v>
      </c>
      <c r="K179" t="str">
        <f>IFERROR(VLOOKUP(C179,Customers!$A$2:$G$751,3,FALSE),"")</f>
        <v>Guba-Khachmaz</v>
      </c>
    </row>
    <row r="180" spans="1:11" x14ac:dyDescent="0.25">
      <c r="A180" t="s">
        <v>3003</v>
      </c>
      <c r="B180">
        <v>45670</v>
      </c>
      <c r="C180" t="s">
        <v>2258</v>
      </c>
      <c r="D180" t="s">
        <v>356</v>
      </c>
      <c r="E180">
        <v>6</v>
      </c>
      <c r="F180">
        <f>IFERROR(VLOOKUP(D180,Products!$A$2:$H$221,6,FALSE),0)</f>
        <v>2.87</v>
      </c>
      <c r="G180">
        <v>7.0000000000000007E-2</v>
      </c>
      <c r="H180">
        <f t="shared" si="2"/>
        <v>16.010000000000002</v>
      </c>
      <c r="I180" t="s">
        <v>2824</v>
      </c>
      <c r="J180" t="str">
        <f>IFERROR(VLOOKUP(D180,Products!$A$2:$H$221,3,FALSE),"")</f>
        <v>Frozen</v>
      </c>
      <c r="K180" t="str">
        <f>IFERROR(VLOOKUP(C180,Customers!$A$2:$G$751,3,FALSE),"")</f>
        <v>Nakhchivan</v>
      </c>
    </row>
    <row r="181" spans="1:11" x14ac:dyDescent="0.25">
      <c r="A181" t="s">
        <v>3004</v>
      </c>
      <c r="B181">
        <v>45670</v>
      </c>
      <c r="C181" t="s">
        <v>2636</v>
      </c>
      <c r="D181" t="s">
        <v>150</v>
      </c>
      <c r="E181">
        <v>18</v>
      </c>
      <c r="F181">
        <f>IFERROR(VLOOKUP(D181,Products!$A$2:$H$221,6,FALSE),0)</f>
        <v>3.64</v>
      </c>
      <c r="G181">
        <v>7.0000000000000007E-2</v>
      </c>
      <c r="H181">
        <f t="shared" si="2"/>
        <v>60.93</v>
      </c>
      <c r="I181" t="s">
        <v>2818</v>
      </c>
      <c r="J181" t="str">
        <f>IFERROR(VLOOKUP(D181,Products!$A$2:$H$221,3,FALSE),"")</f>
        <v>Dairy</v>
      </c>
      <c r="K181" t="str">
        <f>IFERROR(VLOOKUP(C181,Customers!$A$2:$G$751,3,FALSE),"")</f>
        <v>Guba-Khachmaz</v>
      </c>
    </row>
    <row r="182" spans="1:11" x14ac:dyDescent="0.25">
      <c r="A182" t="s">
        <v>3005</v>
      </c>
      <c r="B182">
        <v>45670</v>
      </c>
      <c r="C182" t="s">
        <v>2678</v>
      </c>
      <c r="D182" t="s">
        <v>437</v>
      </c>
      <c r="E182">
        <v>6</v>
      </c>
      <c r="F182">
        <f>IFERROR(VLOOKUP(D182,Products!$A$2:$H$221,6,FALSE),0)</f>
        <v>4.6100000000000003</v>
      </c>
      <c r="G182">
        <v>0.03</v>
      </c>
      <c r="H182">
        <f t="shared" si="2"/>
        <v>26.83</v>
      </c>
      <c r="I182" t="s">
        <v>2841</v>
      </c>
      <c r="J182" t="str">
        <f>IFERROR(VLOOKUP(D182,Products!$A$2:$H$221,3,FALSE),"")</f>
        <v>Canned</v>
      </c>
      <c r="K182" t="str">
        <f>IFERROR(VLOOKUP(C182,Customers!$A$2:$G$751,3,FALSE),"")</f>
        <v>Aran</v>
      </c>
    </row>
    <row r="183" spans="1:11" x14ac:dyDescent="0.25">
      <c r="A183" t="s">
        <v>3006</v>
      </c>
      <c r="B183">
        <v>45670</v>
      </c>
      <c r="C183" t="s">
        <v>2777</v>
      </c>
      <c r="D183" t="s">
        <v>442</v>
      </c>
      <c r="E183">
        <v>9</v>
      </c>
      <c r="F183">
        <f>IFERROR(VLOOKUP(D183,Products!$A$2:$H$221,6,FALSE),0)</f>
        <v>1.62</v>
      </c>
      <c r="G183">
        <v>7.0000000000000007E-2</v>
      </c>
      <c r="H183">
        <f t="shared" si="2"/>
        <v>13.56</v>
      </c>
      <c r="I183" t="s">
        <v>2818</v>
      </c>
      <c r="J183" t="str">
        <f>IFERROR(VLOOKUP(D183,Products!$A$2:$H$221,3,FALSE),"")</f>
        <v>Canned</v>
      </c>
      <c r="K183" t="str">
        <f>IFERROR(VLOOKUP(C183,Customers!$A$2:$G$751,3,FALSE),"")</f>
        <v>Absheron</v>
      </c>
    </row>
    <row r="184" spans="1:11" x14ac:dyDescent="0.25">
      <c r="A184" t="s">
        <v>3007</v>
      </c>
      <c r="B184">
        <v>45671</v>
      </c>
      <c r="C184" t="s">
        <v>514</v>
      </c>
      <c r="D184" t="s">
        <v>248</v>
      </c>
      <c r="E184">
        <v>12</v>
      </c>
      <c r="F184">
        <f>IFERROR(VLOOKUP(D184,Products!$A$2:$H$221,6,FALSE),0)</f>
        <v>5.3</v>
      </c>
      <c r="G184">
        <v>7.0000000000000007E-2</v>
      </c>
      <c r="H184">
        <f t="shared" si="2"/>
        <v>59.15</v>
      </c>
      <c r="I184" t="s">
        <v>2820</v>
      </c>
      <c r="J184" t="str">
        <f>IFERROR(VLOOKUP(D184,Products!$A$2:$H$221,3,FALSE),"")</f>
        <v>Grocery</v>
      </c>
      <c r="K184" t="str">
        <f>IFERROR(VLOOKUP(C184,Customers!$A$2:$G$751,3,FALSE),"")</f>
        <v>Ganja-Dashkasan</v>
      </c>
    </row>
    <row r="185" spans="1:11" x14ac:dyDescent="0.25">
      <c r="A185" t="s">
        <v>3008</v>
      </c>
      <c r="B185">
        <v>45671</v>
      </c>
      <c r="C185" t="s">
        <v>640</v>
      </c>
      <c r="D185" t="s">
        <v>33</v>
      </c>
      <c r="E185">
        <v>20</v>
      </c>
      <c r="F185">
        <f>IFERROR(VLOOKUP(D185,Products!$A$2:$H$221,6,FALSE),0)</f>
        <v>1.21</v>
      </c>
      <c r="G185">
        <v>0</v>
      </c>
      <c r="H185">
        <f t="shared" si="2"/>
        <v>24.2</v>
      </c>
      <c r="I185" t="s">
        <v>2820</v>
      </c>
      <c r="J185" t="str">
        <f>IFERROR(VLOOKUP(D185,Products!$A$2:$H$221,3,FALSE),"")</f>
        <v>Beverages</v>
      </c>
      <c r="K185" t="str">
        <f>IFERROR(VLOOKUP(C185,Customers!$A$2:$G$751,3,FALSE),"")</f>
        <v>Shaki-Zagatala</v>
      </c>
    </row>
    <row r="186" spans="1:11" x14ac:dyDescent="0.25">
      <c r="A186" t="s">
        <v>3009</v>
      </c>
      <c r="B186">
        <v>45671</v>
      </c>
      <c r="C186" t="s">
        <v>693</v>
      </c>
      <c r="D186" t="s">
        <v>466</v>
      </c>
      <c r="E186">
        <v>1</v>
      </c>
      <c r="F186">
        <f>IFERROR(VLOOKUP(D186,Products!$A$2:$H$221,6,FALSE),0)</f>
        <v>2.06</v>
      </c>
      <c r="G186">
        <v>0</v>
      </c>
      <c r="H186">
        <f t="shared" si="2"/>
        <v>2.06</v>
      </c>
      <c r="I186" t="s">
        <v>2837</v>
      </c>
      <c r="J186" t="str">
        <f>IFERROR(VLOOKUP(D186,Products!$A$2:$H$221,3,FALSE),"")</f>
        <v>Cleaning</v>
      </c>
      <c r="K186" t="str">
        <f>IFERROR(VLOOKUP(C186,Customers!$A$2:$G$751,3,FALSE),"")</f>
        <v>Aran</v>
      </c>
    </row>
    <row r="187" spans="1:11" x14ac:dyDescent="0.25">
      <c r="A187" t="s">
        <v>3010</v>
      </c>
      <c r="B187">
        <v>45671</v>
      </c>
      <c r="C187" t="s">
        <v>920</v>
      </c>
      <c r="D187" t="s">
        <v>140</v>
      </c>
      <c r="E187">
        <v>17</v>
      </c>
      <c r="F187">
        <f>IFERROR(VLOOKUP(D187,Products!$A$2:$H$221,6,FALSE),0)</f>
        <v>2.6</v>
      </c>
      <c r="G187">
        <v>0.02</v>
      </c>
      <c r="H187">
        <f t="shared" si="2"/>
        <v>43.32</v>
      </c>
      <c r="I187" t="s">
        <v>2818</v>
      </c>
      <c r="J187" t="str">
        <f>IFERROR(VLOOKUP(D187,Products!$A$2:$H$221,3,FALSE),"")</f>
        <v>Dairy</v>
      </c>
      <c r="K187" t="str">
        <f>IFERROR(VLOOKUP(C187,Customers!$A$2:$G$751,3,FALSE),"")</f>
        <v>Ganja-Dashkasan</v>
      </c>
    </row>
    <row r="188" spans="1:11" x14ac:dyDescent="0.25">
      <c r="A188" t="s">
        <v>3011</v>
      </c>
      <c r="B188">
        <v>45671</v>
      </c>
      <c r="C188" t="s">
        <v>1043</v>
      </c>
      <c r="D188" t="s">
        <v>403</v>
      </c>
      <c r="E188">
        <v>16</v>
      </c>
      <c r="F188">
        <f>IFERROR(VLOOKUP(D188,Products!$A$2:$H$221,6,FALSE),0)</f>
        <v>3.78</v>
      </c>
      <c r="G188">
        <v>0.05</v>
      </c>
      <c r="H188">
        <f t="shared" si="2"/>
        <v>57.46</v>
      </c>
      <c r="I188" t="s">
        <v>2820</v>
      </c>
      <c r="J188" t="str">
        <f>IFERROR(VLOOKUP(D188,Products!$A$2:$H$221,3,FALSE),"")</f>
        <v>Canned</v>
      </c>
      <c r="K188" t="str">
        <f>IFERROR(VLOOKUP(C188,Customers!$A$2:$G$751,3,FALSE),"")</f>
        <v>Absheron</v>
      </c>
    </row>
    <row r="189" spans="1:11" x14ac:dyDescent="0.25">
      <c r="A189" t="s">
        <v>3012</v>
      </c>
      <c r="B189">
        <v>45671</v>
      </c>
      <c r="C189" t="s">
        <v>1130</v>
      </c>
      <c r="D189" t="s">
        <v>415</v>
      </c>
      <c r="E189">
        <v>9</v>
      </c>
      <c r="F189">
        <f>IFERROR(VLOOKUP(D189,Products!$A$2:$H$221,6,FALSE),0)</f>
        <v>4.62</v>
      </c>
      <c r="G189">
        <v>0</v>
      </c>
      <c r="H189">
        <f t="shared" si="2"/>
        <v>41.58</v>
      </c>
      <c r="I189" t="s">
        <v>2818</v>
      </c>
      <c r="J189" t="str">
        <f>IFERROR(VLOOKUP(D189,Products!$A$2:$H$221,3,FALSE),"")</f>
        <v>Canned</v>
      </c>
      <c r="K189" t="str">
        <f>IFERROR(VLOOKUP(C189,Customers!$A$2:$G$751,3,FALSE),"")</f>
        <v>Shaki-Zagatala</v>
      </c>
    </row>
    <row r="190" spans="1:11" x14ac:dyDescent="0.25">
      <c r="A190" t="s">
        <v>3013</v>
      </c>
      <c r="B190">
        <v>45671</v>
      </c>
      <c r="C190" t="s">
        <v>1142</v>
      </c>
      <c r="D190" t="s">
        <v>215</v>
      </c>
      <c r="E190">
        <v>4</v>
      </c>
      <c r="F190">
        <f>IFERROR(VLOOKUP(D190,Products!$A$2:$H$221,6,FALSE),0)</f>
        <v>7.38</v>
      </c>
      <c r="G190">
        <v>0</v>
      </c>
      <c r="H190">
        <f t="shared" si="2"/>
        <v>29.52</v>
      </c>
      <c r="I190" t="s">
        <v>2818</v>
      </c>
      <c r="J190" t="str">
        <f>IFERROR(VLOOKUP(D190,Products!$A$2:$H$221,3,FALSE),"")</f>
        <v>Grocery</v>
      </c>
      <c r="K190" t="str">
        <f>IFERROR(VLOOKUP(C190,Customers!$A$2:$G$751,3,FALSE),"")</f>
        <v>Absheron</v>
      </c>
    </row>
    <row r="191" spans="1:11" x14ac:dyDescent="0.25">
      <c r="A191" t="s">
        <v>3014</v>
      </c>
      <c r="B191">
        <v>45671</v>
      </c>
      <c r="C191" t="s">
        <v>1232</v>
      </c>
      <c r="D191" t="s">
        <v>170</v>
      </c>
      <c r="E191">
        <v>21</v>
      </c>
      <c r="F191">
        <f>IFERROR(VLOOKUP(D191,Products!$A$2:$H$221,6,FALSE),0)</f>
        <v>2.2000000000000002</v>
      </c>
      <c r="G191">
        <v>0.12</v>
      </c>
      <c r="H191">
        <f t="shared" si="2"/>
        <v>40.659999999999997</v>
      </c>
      <c r="I191" t="s">
        <v>2830</v>
      </c>
      <c r="J191" t="str">
        <f>IFERROR(VLOOKUP(D191,Products!$A$2:$H$221,3,FALSE),"")</f>
        <v>Bakery</v>
      </c>
      <c r="K191" t="str">
        <f>IFERROR(VLOOKUP(C191,Customers!$A$2:$G$751,3,FALSE),"")</f>
        <v>Lankaran-Astara</v>
      </c>
    </row>
    <row r="192" spans="1:11" x14ac:dyDescent="0.25">
      <c r="A192" t="s">
        <v>3015</v>
      </c>
      <c r="B192">
        <v>45671</v>
      </c>
      <c r="C192" t="s">
        <v>1304</v>
      </c>
      <c r="D192" t="s">
        <v>423</v>
      </c>
      <c r="E192">
        <v>2</v>
      </c>
      <c r="F192">
        <f>IFERROR(VLOOKUP(D192,Products!$A$2:$H$221,6,FALSE),0)</f>
        <v>2.7</v>
      </c>
      <c r="G192">
        <v>7.0000000000000007E-2</v>
      </c>
      <c r="H192">
        <f t="shared" si="2"/>
        <v>5.0199999999999996</v>
      </c>
      <c r="I192" t="s">
        <v>2830</v>
      </c>
      <c r="J192" t="str">
        <f>IFERROR(VLOOKUP(D192,Products!$A$2:$H$221,3,FALSE),"")</f>
        <v>Canned</v>
      </c>
      <c r="K192" t="str">
        <f>IFERROR(VLOOKUP(C192,Customers!$A$2:$G$751,3,FALSE),"")</f>
        <v>Karabakh-East Zangezur</v>
      </c>
    </row>
    <row r="193" spans="1:11" x14ac:dyDescent="0.25">
      <c r="A193" t="s">
        <v>3016</v>
      </c>
      <c r="B193">
        <v>45671</v>
      </c>
      <c r="C193" t="s">
        <v>1427</v>
      </c>
      <c r="D193" t="s">
        <v>294</v>
      </c>
      <c r="E193">
        <v>2</v>
      </c>
      <c r="F193">
        <f>IFERROR(VLOOKUP(D193,Products!$A$2:$H$221,6,FALSE),0)</f>
        <v>1.7</v>
      </c>
      <c r="G193">
        <v>0.03</v>
      </c>
      <c r="H193">
        <f t="shared" si="2"/>
        <v>3.3</v>
      </c>
      <c r="I193" t="s">
        <v>2837</v>
      </c>
      <c r="J193" t="str">
        <f>IFERROR(VLOOKUP(D193,Products!$A$2:$H$221,3,FALSE),"")</f>
        <v>Household</v>
      </c>
      <c r="K193" t="str">
        <f>IFERROR(VLOOKUP(C193,Customers!$A$2:$G$751,3,FALSE),"")</f>
        <v>Absheron</v>
      </c>
    </row>
    <row r="194" spans="1:11" x14ac:dyDescent="0.25">
      <c r="A194" t="s">
        <v>3017</v>
      </c>
      <c r="B194">
        <v>45671</v>
      </c>
      <c r="C194" t="s">
        <v>1556</v>
      </c>
      <c r="D194" t="s">
        <v>328</v>
      </c>
      <c r="E194">
        <v>4</v>
      </c>
      <c r="F194">
        <f>IFERROR(VLOOKUP(D194,Products!$A$2:$H$221,6,FALSE),0)</f>
        <v>6.09</v>
      </c>
      <c r="G194">
        <v>0.03</v>
      </c>
      <c r="H194">
        <f t="shared" ref="H194:H257" si="3">ROUND(E194*F194*(1-G194),2)</f>
        <v>23.63</v>
      </c>
      <c r="I194" t="s">
        <v>2870</v>
      </c>
      <c r="J194" t="str">
        <f>IFERROR(VLOOKUP(D194,Products!$A$2:$H$221,3,FALSE),"")</f>
        <v>Personal Care</v>
      </c>
      <c r="K194" t="str">
        <f>IFERROR(VLOOKUP(C194,Customers!$A$2:$G$751,3,FALSE),"")</f>
        <v>Absheron</v>
      </c>
    </row>
    <row r="195" spans="1:11" x14ac:dyDescent="0.25">
      <c r="A195" t="s">
        <v>3018</v>
      </c>
      <c r="B195">
        <v>45671</v>
      </c>
      <c r="C195" t="s">
        <v>1751</v>
      </c>
      <c r="D195" t="s">
        <v>460</v>
      </c>
      <c r="E195">
        <v>1</v>
      </c>
      <c r="F195">
        <f>IFERROR(VLOOKUP(D195,Products!$A$2:$H$221,6,FALSE),0)</f>
        <v>4.2699999999999996</v>
      </c>
      <c r="G195">
        <v>7.0000000000000007E-2</v>
      </c>
      <c r="H195">
        <f t="shared" si="3"/>
        <v>3.97</v>
      </c>
      <c r="I195" t="s">
        <v>2824</v>
      </c>
      <c r="J195" t="str">
        <f>IFERROR(VLOOKUP(D195,Products!$A$2:$H$221,3,FALSE),"")</f>
        <v>Cleaning</v>
      </c>
      <c r="K195" t="str">
        <f>IFERROR(VLOOKUP(C195,Customers!$A$2:$G$751,3,FALSE),"")</f>
        <v>Lankaran-Astara</v>
      </c>
    </row>
    <row r="196" spans="1:11" x14ac:dyDescent="0.25">
      <c r="A196" t="s">
        <v>3019</v>
      </c>
      <c r="B196">
        <v>45671</v>
      </c>
      <c r="C196" t="s">
        <v>1868</v>
      </c>
      <c r="D196" t="s">
        <v>336</v>
      </c>
      <c r="E196">
        <v>7</v>
      </c>
      <c r="F196">
        <f>IFERROR(VLOOKUP(D196,Products!$A$2:$H$221,6,FALSE),0)</f>
        <v>5.29</v>
      </c>
      <c r="G196">
        <v>0.02</v>
      </c>
      <c r="H196">
        <f t="shared" si="3"/>
        <v>36.29</v>
      </c>
      <c r="I196" t="s">
        <v>2830</v>
      </c>
      <c r="J196" t="str">
        <f>IFERROR(VLOOKUP(D196,Products!$A$2:$H$221,3,FALSE),"")</f>
        <v>Personal Care</v>
      </c>
      <c r="K196" t="str">
        <f>IFERROR(VLOOKUP(C196,Customers!$A$2:$G$751,3,FALSE),"")</f>
        <v>Aran</v>
      </c>
    </row>
    <row r="197" spans="1:11" x14ac:dyDescent="0.25">
      <c r="A197" t="s">
        <v>3020</v>
      </c>
      <c r="B197">
        <v>45671</v>
      </c>
      <c r="C197" t="s">
        <v>2201</v>
      </c>
      <c r="D197" t="s">
        <v>480</v>
      </c>
      <c r="E197">
        <v>10</v>
      </c>
      <c r="F197">
        <f>IFERROR(VLOOKUP(D197,Products!$A$2:$H$221,6,FALSE),0)</f>
        <v>4.91</v>
      </c>
      <c r="G197">
        <v>0</v>
      </c>
      <c r="H197">
        <f t="shared" si="3"/>
        <v>49.1</v>
      </c>
      <c r="I197" t="s">
        <v>2820</v>
      </c>
      <c r="J197" t="str">
        <f>IFERROR(VLOOKUP(D197,Products!$A$2:$H$221,3,FALSE),"")</f>
        <v>Cleaning</v>
      </c>
      <c r="K197" t="str">
        <f>IFERROR(VLOOKUP(C197,Customers!$A$2:$G$751,3,FALSE),"")</f>
        <v>Shaki-Zagatala</v>
      </c>
    </row>
    <row r="198" spans="1:11" x14ac:dyDescent="0.25">
      <c r="A198" t="s">
        <v>3021</v>
      </c>
      <c r="B198">
        <v>45671</v>
      </c>
      <c r="C198" t="s">
        <v>2309</v>
      </c>
      <c r="D198" t="s">
        <v>67</v>
      </c>
      <c r="E198">
        <v>5</v>
      </c>
      <c r="F198">
        <f>IFERROR(VLOOKUP(D198,Products!$A$2:$H$221,6,FALSE),0)</f>
        <v>1.34</v>
      </c>
      <c r="G198">
        <v>0.1</v>
      </c>
      <c r="H198">
        <f t="shared" si="3"/>
        <v>6.03</v>
      </c>
      <c r="I198" t="s">
        <v>2824</v>
      </c>
      <c r="J198" t="str">
        <f>IFERROR(VLOOKUP(D198,Products!$A$2:$H$221,3,FALSE),"")</f>
        <v>Snacks</v>
      </c>
      <c r="K198" t="str">
        <f>IFERROR(VLOOKUP(C198,Customers!$A$2:$G$751,3,FALSE),"")</f>
        <v>Shaki-Zagatala</v>
      </c>
    </row>
    <row r="199" spans="1:11" x14ac:dyDescent="0.25">
      <c r="A199" t="s">
        <v>3022</v>
      </c>
      <c r="B199">
        <v>45671</v>
      </c>
      <c r="C199" t="s">
        <v>2396</v>
      </c>
      <c r="D199" t="s">
        <v>392</v>
      </c>
      <c r="E199">
        <v>12</v>
      </c>
      <c r="F199">
        <f>IFERROR(VLOOKUP(D199,Products!$A$2:$H$221,6,FALSE),0)</f>
        <v>3.87</v>
      </c>
      <c r="G199">
        <v>7.0000000000000007E-2</v>
      </c>
      <c r="H199">
        <f t="shared" si="3"/>
        <v>43.19</v>
      </c>
      <c r="I199" t="s">
        <v>2820</v>
      </c>
      <c r="J199" t="str">
        <f>IFERROR(VLOOKUP(D199,Products!$A$2:$H$221,3,FALSE),"")</f>
        <v>Frozen</v>
      </c>
      <c r="K199" t="str">
        <f>IFERROR(VLOOKUP(C199,Customers!$A$2:$G$751,3,FALSE),"")</f>
        <v>Absheron</v>
      </c>
    </row>
    <row r="200" spans="1:11" x14ac:dyDescent="0.25">
      <c r="A200" t="s">
        <v>3023</v>
      </c>
      <c r="B200">
        <v>45671</v>
      </c>
      <c r="C200" t="s">
        <v>2789</v>
      </c>
      <c r="D200" t="s">
        <v>251</v>
      </c>
      <c r="E200">
        <v>3</v>
      </c>
      <c r="F200">
        <f>IFERROR(VLOOKUP(D200,Products!$A$2:$H$221,6,FALSE),0)</f>
        <v>3.27</v>
      </c>
      <c r="G200">
        <v>0.05</v>
      </c>
      <c r="H200">
        <f t="shared" si="3"/>
        <v>9.32</v>
      </c>
      <c r="I200" t="s">
        <v>2870</v>
      </c>
      <c r="J200" t="str">
        <f>IFERROR(VLOOKUP(D200,Products!$A$2:$H$221,3,FALSE),"")</f>
        <v>Grocery</v>
      </c>
      <c r="K200" t="str">
        <f>IFERROR(VLOOKUP(C200,Customers!$A$2:$G$751,3,FALSE),"")</f>
        <v>Karabakh-East Zangezur</v>
      </c>
    </row>
    <row r="201" spans="1:11" x14ac:dyDescent="0.25">
      <c r="A201" t="s">
        <v>3024</v>
      </c>
      <c r="B201">
        <v>45672</v>
      </c>
      <c r="C201" t="s">
        <v>752</v>
      </c>
      <c r="D201" t="s">
        <v>332</v>
      </c>
      <c r="E201">
        <v>4</v>
      </c>
      <c r="F201">
        <f>IFERROR(VLOOKUP(D201,Products!$A$2:$H$221,6,FALSE),0)</f>
        <v>2.87</v>
      </c>
      <c r="G201">
        <v>7.0000000000000007E-2</v>
      </c>
      <c r="H201">
        <f t="shared" si="3"/>
        <v>10.68</v>
      </c>
      <c r="I201" t="s">
        <v>2820</v>
      </c>
      <c r="J201" t="str">
        <f>IFERROR(VLOOKUP(D201,Products!$A$2:$H$221,3,FALSE),"")</f>
        <v>Personal Care</v>
      </c>
      <c r="K201" t="str">
        <f>IFERROR(VLOOKUP(C201,Customers!$A$2:$G$751,3,FALSE),"")</f>
        <v>Absheron</v>
      </c>
    </row>
    <row r="202" spans="1:11" x14ac:dyDescent="0.25">
      <c r="A202" t="s">
        <v>3025</v>
      </c>
      <c r="B202">
        <v>45672</v>
      </c>
      <c r="C202" t="s">
        <v>863</v>
      </c>
      <c r="D202" t="s">
        <v>325</v>
      </c>
      <c r="E202">
        <v>6</v>
      </c>
      <c r="F202">
        <f>IFERROR(VLOOKUP(D202,Products!$A$2:$H$221,6,FALSE),0)</f>
        <v>4.2699999999999996</v>
      </c>
      <c r="G202">
        <v>0</v>
      </c>
      <c r="H202">
        <f t="shared" si="3"/>
        <v>25.62</v>
      </c>
      <c r="I202" t="s">
        <v>2827</v>
      </c>
      <c r="J202" t="str">
        <f>IFERROR(VLOOKUP(D202,Products!$A$2:$H$221,3,FALSE),"")</f>
        <v>Personal Care</v>
      </c>
      <c r="K202" t="str">
        <f>IFERROR(VLOOKUP(C202,Customers!$A$2:$G$751,3,FALSE),"")</f>
        <v>Ganja-Dashkasan</v>
      </c>
    </row>
    <row r="203" spans="1:11" x14ac:dyDescent="0.25">
      <c r="A203" t="s">
        <v>3026</v>
      </c>
      <c r="B203">
        <v>45672</v>
      </c>
      <c r="C203" t="s">
        <v>896</v>
      </c>
      <c r="D203" t="s">
        <v>172</v>
      </c>
      <c r="E203">
        <v>28</v>
      </c>
      <c r="F203">
        <f>IFERROR(VLOOKUP(D203,Products!$A$2:$H$221,6,FALSE),0)</f>
        <v>0.77</v>
      </c>
      <c r="G203">
        <v>0</v>
      </c>
      <c r="H203">
        <f t="shared" si="3"/>
        <v>21.56</v>
      </c>
      <c r="I203" t="s">
        <v>2841</v>
      </c>
      <c r="J203" t="str">
        <f>IFERROR(VLOOKUP(D203,Products!$A$2:$H$221,3,FALSE),"")</f>
        <v>Bakery</v>
      </c>
      <c r="K203" t="str">
        <f>IFERROR(VLOOKUP(C203,Customers!$A$2:$G$751,3,FALSE),"")</f>
        <v>Absheron</v>
      </c>
    </row>
    <row r="204" spans="1:11" x14ac:dyDescent="0.25">
      <c r="A204" t="s">
        <v>3027</v>
      </c>
      <c r="B204">
        <v>45672</v>
      </c>
      <c r="C204" t="s">
        <v>1049</v>
      </c>
      <c r="D204" t="s">
        <v>380</v>
      </c>
      <c r="E204">
        <v>3</v>
      </c>
      <c r="F204">
        <f>IFERROR(VLOOKUP(D204,Products!$A$2:$H$221,6,FALSE),0)</f>
        <v>6.79</v>
      </c>
      <c r="G204">
        <v>0</v>
      </c>
      <c r="H204">
        <f t="shared" si="3"/>
        <v>20.37</v>
      </c>
      <c r="I204" t="s">
        <v>2824</v>
      </c>
      <c r="J204" t="str">
        <f>IFERROR(VLOOKUP(D204,Products!$A$2:$H$221,3,FALSE),"")</f>
        <v>Frozen</v>
      </c>
      <c r="K204" t="str">
        <f>IFERROR(VLOOKUP(C204,Customers!$A$2:$G$751,3,FALSE),"")</f>
        <v>Shaki-Zagatala</v>
      </c>
    </row>
    <row r="205" spans="1:11" x14ac:dyDescent="0.25">
      <c r="A205" t="s">
        <v>3028</v>
      </c>
      <c r="B205">
        <v>45672</v>
      </c>
      <c r="C205" t="s">
        <v>1097</v>
      </c>
      <c r="D205" t="s">
        <v>204</v>
      </c>
      <c r="E205">
        <v>5</v>
      </c>
      <c r="F205">
        <f>IFERROR(VLOOKUP(D205,Products!$A$2:$H$221,6,FALSE),0)</f>
        <v>7.55</v>
      </c>
      <c r="G205">
        <v>0.05</v>
      </c>
      <c r="H205">
        <f t="shared" si="3"/>
        <v>35.86</v>
      </c>
      <c r="I205" t="s">
        <v>2841</v>
      </c>
      <c r="J205" t="str">
        <f>IFERROR(VLOOKUP(D205,Products!$A$2:$H$221,3,FALSE),"")</f>
        <v>Grocery</v>
      </c>
      <c r="K205" t="str">
        <f>IFERROR(VLOOKUP(C205,Customers!$A$2:$G$751,3,FALSE),"")</f>
        <v>Absheron</v>
      </c>
    </row>
    <row r="206" spans="1:11" x14ac:dyDescent="0.25">
      <c r="A206" t="s">
        <v>3029</v>
      </c>
      <c r="B206">
        <v>45672</v>
      </c>
      <c r="C206" t="s">
        <v>1184</v>
      </c>
      <c r="D206" t="s">
        <v>51</v>
      </c>
      <c r="E206">
        <v>16</v>
      </c>
      <c r="F206">
        <f>IFERROR(VLOOKUP(D206,Products!$A$2:$H$221,6,FALSE),0)</f>
        <v>4.46</v>
      </c>
      <c r="G206">
        <v>0</v>
      </c>
      <c r="H206">
        <f t="shared" si="3"/>
        <v>71.36</v>
      </c>
      <c r="I206" t="s">
        <v>2820</v>
      </c>
      <c r="J206" t="str">
        <f>IFERROR(VLOOKUP(D206,Products!$A$2:$H$221,3,FALSE),"")</f>
        <v>Beverages</v>
      </c>
      <c r="K206" t="str">
        <f>IFERROR(VLOOKUP(C206,Customers!$A$2:$G$751,3,FALSE),"")</f>
        <v>Aran</v>
      </c>
    </row>
    <row r="207" spans="1:11" x14ac:dyDescent="0.25">
      <c r="A207" t="s">
        <v>3030</v>
      </c>
      <c r="B207">
        <v>45672</v>
      </c>
      <c r="C207" t="s">
        <v>1622</v>
      </c>
      <c r="D207" t="s">
        <v>190</v>
      </c>
      <c r="E207">
        <v>5</v>
      </c>
      <c r="F207">
        <f>IFERROR(VLOOKUP(D207,Products!$A$2:$H$221,6,FALSE),0)</f>
        <v>2.85</v>
      </c>
      <c r="G207">
        <v>0.15</v>
      </c>
      <c r="H207">
        <f t="shared" si="3"/>
        <v>12.11</v>
      </c>
      <c r="I207" t="s">
        <v>2820</v>
      </c>
      <c r="J207" t="str">
        <f>IFERROR(VLOOKUP(D207,Products!$A$2:$H$221,3,FALSE),"")</f>
        <v>Bakery</v>
      </c>
      <c r="K207" t="str">
        <f>IFERROR(VLOOKUP(C207,Customers!$A$2:$G$751,3,FALSE),"")</f>
        <v>Absheron</v>
      </c>
    </row>
    <row r="208" spans="1:11" x14ac:dyDescent="0.25">
      <c r="A208" t="s">
        <v>3031</v>
      </c>
      <c r="B208">
        <v>45672</v>
      </c>
      <c r="C208" t="s">
        <v>1892</v>
      </c>
      <c r="D208" t="s">
        <v>25</v>
      </c>
      <c r="E208">
        <v>21</v>
      </c>
      <c r="F208">
        <f>IFERROR(VLOOKUP(D208,Products!$A$2:$H$221,6,FALSE),0)</f>
        <v>3.86</v>
      </c>
      <c r="G208">
        <v>0.05</v>
      </c>
      <c r="H208">
        <f t="shared" si="3"/>
        <v>77.010000000000005</v>
      </c>
      <c r="I208" t="s">
        <v>2837</v>
      </c>
      <c r="J208" t="str">
        <f>IFERROR(VLOOKUP(D208,Products!$A$2:$H$221,3,FALSE),"")</f>
        <v>Beverages</v>
      </c>
      <c r="K208" t="str">
        <f>IFERROR(VLOOKUP(C208,Customers!$A$2:$G$751,3,FALSE),"")</f>
        <v>Guba-Khachmaz</v>
      </c>
    </row>
    <row r="209" spans="1:11" x14ac:dyDescent="0.25">
      <c r="A209" t="s">
        <v>3032</v>
      </c>
      <c r="B209">
        <v>45672</v>
      </c>
      <c r="C209" t="s">
        <v>1937</v>
      </c>
      <c r="D209" t="s">
        <v>144</v>
      </c>
      <c r="E209">
        <v>6</v>
      </c>
      <c r="F209">
        <f>IFERROR(VLOOKUP(D209,Products!$A$2:$H$221,6,FALSE),0)</f>
        <v>4.54</v>
      </c>
      <c r="G209">
        <v>0</v>
      </c>
      <c r="H209">
        <f t="shared" si="3"/>
        <v>27.24</v>
      </c>
      <c r="I209" t="s">
        <v>2830</v>
      </c>
      <c r="J209" t="str">
        <f>IFERROR(VLOOKUP(D209,Products!$A$2:$H$221,3,FALSE),"")</f>
        <v>Dairy</v>
      </c>
      <c r="K209" t="str">
        <f>IFERROR(VLOOKUP(C209,Customers!$A$2:$G$751,3,FALSE),"")</f>
        <v>Absheron</v>
      </c>
    </row>
    <row r="210" spans="1:11" x14ac:dyDescent="0.25">
      <c r="A210" t="s">
        <v>3033</v>
      </c>
      <c r="B210">
        <v>45672</v>
      </c>
      <c r="C210" t="s">
        <v>1937</v>
      </c>
      <c r="D210" t="s">
        <v>228</v>
      </c>
      <c r="E210">
        <v>3</v>
      </c>
      <c r="F210">
        <f>IFERROR(VLOOKUP(D210,Products!$A$2:$H$221,6,FALSE),0)</f>
        <v>5.38</v>
      </c>
      <c r="G210">
        <v>0.05</v>
      </c>
      <c r="H210">
        <f t="shared" si="3"/>
        <v>15.33</v>
      </c>
      <c r="I210" t="s">
        <v>2818</v>
      </c>
      <c r="J210" t="str">
        <f>IFERROR(VLOOKUP(D210,Products!$A$2:$H$221,3,FALSE),"")</f>
        <v>Grocery</v>
      </c>
      <c r="K210" t="str">
        <f>IFERROR(VLOOKUP(C210,Customers!$A$2:$G$751,3,FALSE),"")</f>
        <v>Absheron</v>
      </c>
    </row>
    <row r="211" spans="1:11" x14ac:dyDescent="0.25">
      <c r="A211" t="s">
        <v>3034</v>
      </c>
      <c r="B211">
        <v>45672</v>
      </c>
      <c r="C211" t="s">
        <v>2024</v>
      </c>
      <c r="D211" t="s">
        <v>138</v>
      </c>
      <c r="E211">
        <v>10</v>
      </c>
      <c r="F211">
        <f>IFERROR(VLOOKUP(D211,Products!$A$2:$H$221,6,FALSE),0)</f>
        <v>2.11</v>
      </c>
      <c r="G211">
        <v>0.05</v>
      </c>
      <c r="H211">
        <f t="shared" si="3"/>
        <v>20.05</v>
      </c>
      <c r="I211" t="s">
        <v>2824</v>
      </c>
      <c r="J211" t="str">
        <f>IFERROR(VLOOKUP(D211,Products!$A$2:$H$221,3,FALSE),"")</f>
        <v>Dairy</v>
      </c>
      <c r="K211" t="str">
        <f>IFERROR(VLOOKUP(C211,Customers!$A$2:$G$751,3,FALSE),"")</f>
        <v>Lankaran-Astara</v>
      </c>
    </row>
    <row r="212" spans="1:11" x14ac:dyDescent="0.25">
      <c r="A212" t="s">
        <v>3035</v>
      </c>
      <c r="B212">
        <v>45672</v>
      </c>
      <c r="C212" t="s">
        <v>2174</v>
      </c>
      <c r="D212" t="s">
        <v>13</v>
      </c>
      <c r="E212">
        <v>5</v>
      </c>
      <c r="F212">
        <f>IFERROR(VLOOKUP(D212,Products!$A$2:$H$221,6,FALSE),0)</f>
        <v>1.77</v>
      </c>
      <c r="G212">
        <v>0</v>
      </c>
      <c r="H212">
        <f t="shared" si="3"/>
        <v>8.85</v>
      </c>
      <c r="I212" t="s">
        <v>2820</v>
      </c>
      <c r="J212" t="str">
        <f>IFERROR(VLOOKUP(D212,Products!$A$2:$H$221,3,FALSE),"")</f>
        <v>Beverages</v>
      </c>
      <c r="K212" t="str">
        <f>IFERROR(VLOOKUP(C212,Customers!$A$2:$G$751,3,FALSE),"")</f>
        <v>Lankaran-Astara</v>
      </c>
    </row>
    <row r="213" spans="1:11" x14ac:dyDescent="0.25">
      <c r="A213" t="s">
        <v>3036</v>
      </c>
      <c r="B213">
        <v>45672</v>
      </c>
      <c r="C213" t="s">
        <v>2180</v>
      </c>
      <c r="D213" t="s">
        <v>396</v>
      </c>
      <c r="E213">
        <v>6</v>
      </c>
      <c r="F213">
        <f>IFERROR(VLOOKUP(D213,Products!$A$2:$H$221,6,FALSE),0)</f>
        <v>5.17</v>
      </c>
      <c r="G213">
        <v>0.03</v>
      </c>
      <c r="H213">
        <f t="shared" si="3"/>
        <v>30.09</v>
      </c>
      <c r="I213" t="s">
        <v>2824</v>
      </c>
      <c r="J213" t="str">
        <f>IFERROR(VLOOKUP(D213,Products!$A$2:$H$221,3,FALSE),"")</f>
        <v>Canned</v>
      </c>
      <c r="K213" t="str">
        <f>IFERROR(VLOOKUP(C213,Customers!$A$2:$G$751,3,FALSE),"")</f>
        <v>Ganja-Dashkasan</v>
      </c>
    </row>
    <row r="214" spans="1:11" x14ac:dyDescent="0.25">
      <c r="A214" t="s">
        <v>3037</v>
      </c>
      <c r="B214">
        <v>45672</v>
      </c>
      <c r="C214" t="s">
        <v>2318</v>
      </c>
      <c r="D214" t="s">
        <v>174</v>
      </c>
      <c r="E214">
        <v>6</v>
      </c>
      <c r="F214">
        <f>IFERROR(VLOOKUP(D214,Products!$A$2:$H$221,6,FALSE),0)</f>
        <v>0.99</v>
      </c>
      <c r="G214">
        <v>0.05</v>
      </c>
      <c r="H214">
        <f t="shared" si="3"/>
        <v>5.64</v>
      </c>
      <c r="I214" t="s">
        <v>2870</v>
      </c>
      <c r="J214" t="str">
        <f>IFERROR(VLOOKUP(D214,Products!$A$2:$H$221,3,FALSE),"")</f>
        <v>Bakery</v>
      </c>
      <c r="K214" t="str">
        <f>IFERROR(VLOOKUP(C214,Customers!$A$2:$G$751,3,FALSE),"")</f>
        <v>Shaki-Zagatala</v>
      </c>
    </row>
    <row r="215" spans="1:11" x14ac:dyDescent="0.25">
      <c r="A215" t="s">
        <v>3038</v>
      </c>
      <c r="B215">
        <v>45672</v>
      </c>
      <c r="C215" t="s">
        <v>2327</v>
      </c>
      <c r="D215" t="s">
        <v>57</v>
      </c>
      <c r="E215">
        <v>22</v>
      </c>
      <c r="F215">
        <f>IFERROR(VLOOKUP(D215,Products!$A$2:$H$221,6,FALSE),0)</f>
        <v>2.57</v>
      </c>
      <c r="G215">
        <v>0.05</v>
      </c>
      <c r="H215">
        <f t="shared" si="3"/>
        <v>53.71</v>
      </c>
      <c r="I215" t="s">
        <v>2820</v>
      </c>
      <c r="J215" t="str">
        <f>IFERROR(VLOOKUP(D215,Products!$A$2:$H$221,3,FALSE),"")</f>
        <v>Beverages</v>
      </c>
      <c r="K215" t="str">
        <f>IFERROR(VLOOKUP(C215,Customers!$A$2:$G$751,3,FALSE),"")</f>
        <v>Guba-Khachmaz</v>
      </c>
    </row>
    <row r="216" spans="1:11" x14ac:dyDescent="0.25">
      <c r="A216" t="s">
        <v>3039</v>
      </c>
      <c r="B216">
        <v>45672</v>
      </c>
      <c r="C216" t="s">
        <v>2714</v>
      </c>
      <c r="D216" t="s">
        <v>348</v>
      </c>
      <c r="E216">
        <v>8</v>
      </c>
      <c r="F216">
        <f>IFERROR(VLOOKUP(D216,Products!$A$2:$H$221,6,FALSE),0)</f>
        <v>3.09</v>
      </c>
      <c r="G216">
        <v>0.03</v>
      </c>
      <c r="H216">
        <f t="shared" si="3"/>
        <v>23.98</v>
      </c>
      <c r="I216" t="s">
        <v>2841</v>
      </c>
      <c r="J216" t="str">
        <f>IFERROR(VLOOKUP(D216,Products!$A$2:$H$221,3,FALSE),"")</f>
        <v>Frozen</v>
      </c>
      <c r="K216" t="str">
        <f>IFERROR(VLOOKUP(C216,Customers!$A$2:$G$751,3,FALSE),"")</f>
        <v>Shaki-Zagatala</v>
      </c>
    </row>
    <row r="217" spans="1:11" x14ac:dyDescent="0.25">
      <c r="A217" t="s">
        <v>3040</v>
      </c>
      <c r="B217">
        <v>45673</v>
      </c>
      <c r="C217" t="s">
        <v>732</v>
      </c>
      <c r="D217" t="s">
        <v>70</v>
      </c>
      <c r="E217">
        <v>23</v>
      </c>
      <c r="F217">
        <f>IFERROR(VLOOKUP(D217,Products!$A$2:$H$221,6,FALSE),0)</f>
        <v>2.06</v>
      </c>
      <c r="G217">
        <v>0.05</v>
      </c>
      <c r="H217">
        <f t="shared" si="3"/>
        <v>45.01</v>
      </c>
      <c r="I217" t="s">
        <v>2827</v>
      </c>
      <c r="J217" t="str">
        <f>IFERROR(VLOOKUP(D217,Products!$A$2:$H$221,3,FALSE),"")</f>
        <v>Snacks</v>
      </c>
      <c r="K217" t="str">
        <f>IFERROR(VLOOKUP(C217,Customers!$A$2:$G$751,3,FALSE),"")</f>
        <v>Lankaran-Astara</v>
      </c>
    </row>
    <row r="218" spans="1:11" x14ac:dyDescent="0.25">
      <c r="A218" t="s">
        <v>3041</v>
      </c>
      <c r="B218">
        <v>45673</v>
      </c>
      <c r="C218" t="s">
        <v>746</v>
      </c>
      <c r="D218" t="s">
        <v>419</v>
      </c>
      <c r="E218">
        <v>16</v>
      </c>
      <c r="F218">
        <f>IFERROR(VLOOKUP(D218,Products!$A$2:$H$221,6,FALSE),0)</f>
        <v>4.47</v>
      </c>
      <c r="G218">
        <v>0</v>
      </c>
      <c r="H218">
        <f t="shared" si="3"/>
        <v>71.52</v>
      </c>
      <c r="I218" t="s">
        <v>2830</v>
      </c>
      <c r="J218" t="str">
        <f>IFERROR(VLOOKUP(D218,Products!$A$2:$H$221,3,FALSE),"")</f>
        <v>Canned</v>
      </c>
      <c r="K218" t="str">
        <f>IFERROR(VLOOKUP(C218,Customers!$A$2:$G$751,3,FALSE),"")</f>
        <v>Guba-Khachmaz</v>
      </c>
    </row>
    <row r="219" spans="1:11" x14ac:dyDescent="0.25">
      <c r="A219" t="s">
        <v>3042</v>
      </c>
      <c r="B219">
        <v>45673</v>
      </c>
      <c r="C219" t="s">
        <v>800</v>
      </c>
      <c r="D219" t="s">
        <v>332</v>
      </c>
      <c r="E219">
        <v>7</v>
      </c>
      <c r="F219">
        <f>IFERROR(VLOOKUP(D219,Products!$A$2:$H$221,6,FALSE),0)</f>
        <v>2.87</v>
      </c>
      <c r="G219">
        <v>0.03</v>
      </c>
      <c r="H219">
        <f t="shared" si="3"/>
        <v>19.489999999999998</v>
      </c>
      <c r="I219" t="s">
        <v>2827</v>
      </c>
      <c r="J219" t="str">
        <f>IFERROR(VLOOKUP(D219,Products!$A$2:$H$221,3,FALSE),"")</f>
        <v>Personal Care</v>
      </c>
      <c r="K219" t="str">
        <f>IFERROR(VLOOKUP(C219,Customers!$A$2:$G$751,3,FALSE),"")</f>
        <v>Guba-Khachmaz</v>
      </c>
    </row>
    <row r="220" spans="1:11" x14ac:dyDescent="0.25">
      <c r="A220" t="s">
        <v>3043</v>
      </c>
      <c r="B220">
        <v>45673</v>
      </c>
      <c r="C220" t="s">
        <v>1265</v>
      </c>
      <c r="D220" t="s">
        <v>27</v>
      </c>
      <c r="E220">
        <v>27</v>
      </c>
      <c r="F220">
        <f>IFERROR(VLOOKUP(D220,Products!$A$2:$H$221,6,FALSE),0)</f>
        <v>1.98</v>
      </c>
      <c r="G220">
        <v>0.1</v>
      </c>
      <c r="H220">
        <f t="shared" si="3"/>
        <v>48.11</v>
      </c>
      <c r="I220" t="s">
        <v>2841</v>
      </c>
      <c r="J220" t="str">
        <f>IFERROR(VLOOKUP(D220,Products!$A$2:$H$221,3,FALSE),"")</f>
        <v>Beverages</v>
      </c>
      <c r="K220" t="str">
        <f>IFERROR(VLOOKUP(C220,Customers!$A$2:$G$751,3,FALSE),"")</f>
        <v>Ganja-Dashkasan</v>
      </c>
    </row>
    <row r="221" spans="1:11" x14ac:dyDescent="0.25">
      <c r="A221" t="s">
        <v>3044</v>
      </c>
      <c r="B221">
        <v>45673</v>
      </c>
      <c r="C221" t="s">
        <v>1325</v>
      </c>
      <c r="D221" t="s">
        <v>160</v>
      </c>
      <c r="E221">
        <v>28</v>
      </c>
      <c r="F221">
        <f>IFERROR(VLOOKUP(D221,Products!$A$2:$H$221,6,FALSE),0)</f>
        <v>1.26</v>
      </c>
      <c r="G221">
        <v>0.05</v>
      </c>
      <c r="H221">
        <f t="shared" si="3"/>
        <v>33.520000000000003</v>
      </c>
      <c r="I221" t="s">
        <v>2841</v>
      </c>
      <c r="J221" t="str">
        <f>IFERROR(VLOOKUP(D221,Products!$A$2:$H$221,3,FALSE),"")</f>
        <v>Bakery</v>
      </c>
      <c r="K221" t="str">
        <f>IFERROR(VLOOKUP(C221,Customers!$A$2:$G$751,3,FALSE),"")</f>
        <v>Absheron</v>
      </c>
    </row>
    <row r="222" spans="1:11" x14ac:dyDescent="0.25">
      <c r="A222" t="s">
        <v>3045</v>
      </c>
      <c r="B222">
        <v>45673</v>
      </c>
      <c r="C222" t="s">
        <v>1559</v>
      </c>
      <c r="D222" t="s">
        <v>154</v>
      </c>
      <c r="E222">
        <v>10</v>
      </c>
      <c r="F222">
        <f>IFERROR(VLOOKUP(D222,Products!$A$2:$H$221,6,FALSE),0)</f>
        <v>5.47</v>
      </c>
      <c r="G222">
        <v>0.03</v>
      </c>
      <c r="H222">
        <f t="shared" si="3"/>
        <v>53.06</v>
      </c>
      <c r="I222" t="s">
        <v>2820</v>
      </c>
      <c r="J222" t="str">
        <f>IFERROR(VLOOKUP(D222,Products!$A$2:$H$221,3,FALSE),"")</f>
        <v>Dairy</v>
      </c>
      <c r="K222" t="str">
        <f>IFERROR(VLOOKUP(C222,Customers!$A$2:$G$751,3,FALSE),"")</f>
        <v>Aran</v>
      </c>
    </row>
    <row r="223" spans="1:11" x14ac:dyDescent="0.25">
      <c r="A223" t="s">
        <v>3046</v>
      </c>
      <c r="B223">
        <v>45673</v>
      </c>
      <c r="C223" t="s">
        <v>1682</v>
      </c>
      <c r="D223" t="s">
        <v>336</v>
      </c>
      <c r="E223">
        <v>1</v>
      </c>
      <c r="F223">
        <f>IFERROR(VLOOKUP(D223,Products!$A$2:$H$221,6,FALSE),0)</f>
        <v>5.29</v>
      </c>
      <c r="G223">
        <v>0.03</v>
      </c>
      <c r="H223">
        <f t="shared" si="3"/>
        <v>5.13</v>
      </c>
      <c r="I223" t="s">
        <v>2827</v>
      </c>
      <c r="J223" t="str">
        <f>IFERROR(VLOOKUP(D223,Products!$A$2:$H$221,3,FALSE),"")</f>
        <v>Personal Care</v>
      </c>
      <c r="K223" t="str">
        <f>IFERROR(VLOOKUP(C223,Customers!$A$2:$G$751,3,FALSE),"")</f>
        <v>Karabakh-East Zangezur</v>
      </c>
    </row>
    <row r="224" spans="1:11" x14ac:dyDescent="0.25">
      <c r="A224" t="s">
        <v>3047</v>
      </c>
      <c r="B224">
        <v>45673</v>
      </c>
      <c r="C224" t="s">
        <v>1751</v>
      </c>
      <c r="D224" t="s">
        <v>294</v>
      </c>
      <c r="E224">
        <v>2</v>
      </c>
      <c r="F224">
        <f>IFERROR(VLOOKUP(D224,Products!$A$2:$H$221,6,FALSE),0)</f>
        <v>1.7</v>
      </c>
      <c r="G224">
        <v>0.05</v>
      </c>
      <c r="H224">
        <f t="shared" si="3"/>
        <v>3.23</v>
      </c>
      <c r="I224" t="s">
        <v>2824</v>
      </c>
      <c r="J224" t="str">
        <f>IFERROR(VLOOKUP(D224,Products!$A$2:$H$221,3,FALSE),"")</f>
        <v>Household</v>
      </c>
      <c r="K224" t="str">
        <f>IFERROR(VLOOKUP(C224,Customers!$A$2:$G$751,3,FALSE),"")</f>
        <v>Lankaran-Astara</v>
      </c>
    </row>
    <row r="225" spans="1:11" x14ac:dyDescent="0.25">
      <c r="A225" t="s">
        <v>3048</v>
      </c>
      <c r="B225">
        <v>45673</v>
      </c>
      <c r="C225" t="s">
        <v>1844</v>
      </c>
      <c r="D225" t="s">
        <v>274</v>
      </c>
      <c r="E225">
        <v>7</v>
      </c>
      <c r="F225">
        <f>IFERROR(VLOOKUP(D225,Products!$A$2:$H$221,6,FALSE),0)</f>
        <v>1.23</v>
      </c>
      <c r="G225">
        <v>7.0000000000000007E-2</v>
      </c>
      <c r="H225">
        <f t="shared" si="3"/>
        <v>8.01</v>
      </c>
      <c r="I225" t="s">
        <v>2830</v>
      </c>
      <c r="J225" t="str">
        <f>IFERROR(VLOOKUP(D225,Products!$A$2:$H$221,3,FALSE),"")</f>
        <v>Household</v>
      </c>
      <c r="K225" t="str">
        <f>IFERROR(VLOOKUP(C225,Customers!$A$2:$G$751,3,FALSE),"")</f>
        <v>Guba-Khachmaz</v>
      </c>
    </row>
    <row r="226" spans="1:11" x14ac:dyDescent="0.25">
      <c r="A226" t="s">
        <v>3049</v>
      </c>
      <c r="B226">
        <v>45673</v>
      </c>
      <c r="C226" t="s">
        <v>1946</v>
      </c>
      <c r="D226" t="s">
        <v>453</v>
      </c>
      <c r="E226">
        <v>2</v>
      </c>
      <c r="F226">
        <f>IFERROR(VLOOKUP(D226,Products!$A$2:$H$221,6,FALSE),0)</f>
        <v>5.14</v>
      </c>
      <c r="G226">
        <v>0.1</v>
      </c>
      <c r="H226">
        <f t="shared" si="3"/>
        <v>9.25</v>
      </c>
      <c r="I226" t="s">
        <v>2820</v>
      </c>
      <c r="J226" t="str">
        <f>IFERROR(VLOOKUP(D226,Products!$A$2:$H$221,3,FALSE),"")</f>
        <v>Cleaning</v>
      </c>
      <c r="K226" t="str">
        <f>IFERROR(VLOOKUP(C226,Customers!$A$2:$G$751,3,FALSE),"")</f>
        <v>Lankaran-Astara</v>
      </c>
    </row>
    <row r="227" spans="1:11" x14ac:dyDescent="0.25">
      <c r="A227" t="s">
        <v>3050</v>
      </c>
      <c r="B227">
        <v>45673</v>
      </c>
      <c r="C227" t="s">
        <v>1991</v>
      </c>
      <c r="D227" t="s">
        <v>73</v>
      </c>
      <c r="E227">
        <v>9</v>
      </c>
      <c r="F227">
        <f>IFERROR(VLOOKUP(D227,Products!$A$2:$H$221,6,FALSE),0)</f>
        <v>3.84</v>
      </c>
      <c r="G227">
        <v>0.03</v>
      </c>
      <c r="H227">
        <f t="shared" si="3"/>
        <v>33.520000000000003</v>
      </c>
      <c r="I227" t="s">
        <v>2837</v>
      </c>
      <c r="J227" t="str">
        <f>IFERROR(VLOOKUP(D227,Products!$A$2:$H$221,3,FALSE),"")</f>
        <v>Snacks</v>
      </c>
      <c r="K227" t="str">
        <f>IFERROR(VLOOKUP(C227,Customers!$A$2:$G$751,3,FALSE),"")</f>
        <v>Aran</v>
      </c>
    </row>
    <row r="228" spans="1:11" x14ac:dyDescent="0.25">
      <c r="A228" t="s">
        <v>3051</v>
      </c>
      <c r="B228">
        <v>45673</v>
      </c>
      <c r="C228" t="s">
        <v>2393</v>
      </c>
      <c r="D228" t="s">
        <v>13</v>
      </c>
      <c r="E228">
        <v>25</v>
      </c>
      <c r="F228">
        <f>IFERROR(VLOOKUP(D228,Products!$A$2:$H$221,6,FALSE),0)</f>
        <v>1.77</v>
      </c>
      <c r="G228">
        <v>0.1</v>
      </c>
      <c r="H228">
        <f t="shared" si="3"/>
        <v>39.83</v>
      </c>
      <c r="I228" t="s">
        <v>2824</v>
      </c>
      <c r="J228" t="str">
        <f>IFERROR(VLOOKUP(D228,Products!$A$2:$H$221,3,FALSE),"")</f>
        <v>Beverages</v>
      </c>
      <c r="K228" t="str">
        <f>IFERROR(VLOOKUP(C228,Customers!$A$2:$G$751,3,FALSE),"")</f>
        <v>Ganja-Dashkasan</v>
      </c>
    </row>
    <row r="229" spans="1:11" x14ac:dyDescent="0.25">
      <c r="A229" t="s">
        <v>3052</v>
      </c>
      <c r="B229">
        <v>45673</v>
      </c>
      <c r="C229" t="s">
        <v>2420</v>
      </c>
      <c r="D229" t="s">
        <v>70</v>
      </c>
      <c r="E229">
        <v>10</v>
      </c>
      <c r="F229">
        <f>IFERROR(VLOOKUP(D229,Products!$A$2:$H$221,6,FALSE),0)</f>
        <v>2.06</v>
      </c>
      <c r="G229">
        <v>0</v>
      </c>
      <c r="H229">
        <f t="shared" si="3"/>
        <v>20.6</v>
      </c>
      <c r="I229" t="s">
        <v>2841</v>
      </c>
      <c r="J229" t="str">
        <f>IFERROR(VLOOKUP(D229,Products!$A$2:$H$221,3,FALSE),"")</f>
        <v>Snacks</v>
      </c>
      <c r="K229" t="str">
        <f>IFERROR(VLOOKUP(C229,Customers!$A$2:$G$751,3,FALSE),"")</f>
        <v>Absheron</v>
      </c>
    </row>
    <row r="230" spans="1:11" x14ac:dyDescent="0.25">
      <c r="A230" t="s">
        <v>3053</v>
      </c>
      <c r="B230">
        <v>45673</v>
      </c>
      <c r="C230" t="s">
        <v>2660</v>
      </c>
      <c r="D230" t="s">
        <v>323</v>
      </c>
      <c r="E230">
        <v>4</v>
      </c>
      <c r="F230">
        <f>IFERROR(VLOOKUP(D230,Products!$A$2:$H$221,6,FALSE),0)</f>
        <v>1.81</v>
      </c>
      <c r="G230">
        <v>0.03</v>
      </c>
      <c r="H230">
        <f t="shared" si="3"/>
        <v>7.02</v>
      </c>
      <c r="I230" t="s">
        <v>2837</v>
      </c>
      <c r="J230" t="str">
        <f>IFERROR(VLOOKUP(D230,Products!$A$2:$H$221,3,FALSE),"")</f>
        <v>Personal Care</v>
      </c>
      <c r="K230" t="str">
        <f>IFERROR(VLOOKUP(C230,Customers!$A$2:$G$751,3,FALSE),"")</f>
        <v>Absheron</v>
      </c>
    </row>
    <row r="231" spans="1:11" x14ac:dyDescent="0.25">
      <c r="A231" t="s">
        <v>3054</v>
      </c>
      <c r="B231">
        <v>45673</v>
      </c>
      <c r="C231" t="s">
        <v>2765</v>
      </c>
      <c r="D231" t="s">
        <v>346</v>
      </c>
      <c r="E231">
        <v>5</v>
      </c>
      <c r="F231">
        <f>IFERROR(VLOOKUP(D231,Products!$A$2:$H$221,6,FALSE),0)</f>
        <v>2.16</v>
      </c>
      <c r="G231">
        <v>7.0000000000000007E-2</v>
      </c>
      <c r="H231">
        <f t="shared" si="3"/>
        <v>10.039999999999999</v>
      </c>
      <c r="I231" t="s">
        <v>2837</v>
      </c>
      <c r="J231" t="str">
        <f>IFERROR(VLOOKUP(D231,Products!$A$2:$H$221,3,FALSE),"")</f>
        <v>Personal Care</v>
      </c>
      <c r="K231" t="str">
        <f>IFERROR(VLOOKUP(C231,Customers!$A$2:$G$751,3,FALSE),"")</f>
        <v>Shaki-Zagatala</v>
      </c>
    </row>
    <row r="232" spans="1:11" x14ac:dyDescent="0.25">
      <c r="A232" t="s">
        <v>3055</v>
      </c>
      <c r="B232">
        <v>45674</v>
      </c>
      <c r="C232" t="s">
        <v>503</v>
      </c>
      <c r="D232" t="s">
        <v>41</v>
      </c>
      <c r="E232">
        <v>27</v>
      </c>
      <c r="F232">
        <f>IFERROR(VLOOKUP(D232,Products!$A$2:$H$221,6,FALSE),0)</f>
        <v>2.34</v>
      </c>
      <c r="G232">
        <v>7.0000000000000007E-2</v>
      </c>
      <c r="H232">
        <f t="shared" si="3"/>
        <v>58.76</v>
      </c>
      <c r="I232" t="s">
        <v>2820</v>
      </c>
      <c r="J232" t="str">
        <f>IFERROR(VLOOKUP(D232,Products!$A$2:$H$221,3,FALSE),"")</f>
        <v>Beverages</v>
      </c>
      <c r="K232" t="str">
        <f>IFERROR(VLOOKUP(C232,Customers!$A$2:$G$751,3,FALSE),"")</f>
        <v>Nakhchivan</v>
      </c>
    </row>
    <row r="233" spans="1:11" x14ac:dyDescent="0.25">
      <c r="A233" t="s">
        <v>3056</v>
      </c>
      <c r="B233">
        <v>45674</v>
      </c>
      <c r="C233" t="s">
        <v>575</v>
      </c>
      <c r="D233" t="s">
        <v>99</v>
      </c>
      <c r="E233">
        <v>13</v>
      </c>
      <c r="F233">
        <f>IFERROR(VLOOKUP(D233,Products!$A$2:$H$221,6,FALSE),0)</f>
        <v>4.88</v>
      </c>
      <c r="G233">
        <v>7.0000000000000007E-2</v>
      </c>
      <c r="H233">
        <f t="shared" si="3"/>
        <v>59</v>
      </c>
      <c r="I233" t="s">
        <v>2870</v>
      </c>
      <c r="J233" t="str">
        <f>IFERROR(VLOOKUP(D233,Products!$A$2:$H$221,3,FALSE),"")</f>
        <v>Snacks</v>
      </c>
      <c r="K233" t="str">
        <f>IFERROR(VLOOKUP(C233,Customers!$A$2:$G$751,3,FALSE),"")</f>
        <v>Shaki-Zagatala</v>
      </c>
    </row>
    <row r="234" spans="1:11" x14ac:dyDescent="0.25">
      <c r="A234" t="s">
        <v>3057</v>
      </c>
      <c r="B234">
        <v>45674</v>
      </c>
      <c r="C234" t="s">
        <v>725</v>
      </c>
      <c r="D234" t="s">
        <v>486</v>
      </c>
      <c r="E234">
        <v>3</v>
      </c>
      <c r="F234">
        <f>IFERROR(VLOOKUP(D234,Products!$A$2:$H$221,6,FALSE),0)</f>
        <v>2.46</v>
      </c>
      <c r="G234">
        <v>0.05</v>
      </c>
      <c r="H234">
        <f t="shared" si="3"/>
        <v>7.01</v>
      </c>
      <c r="I234" t="s">
        <v>2870</v>
      </c>
      <c r="J234" t="str">
        <f>IFERROR(VLOOKUP(D234,Products!$A$2:$H$221,3,FALSE),"")</f>
        <v>Cleaning</v>
      </c>
      <c r="K234" t="str">
        <f>IFERROR(VLOOKUP(C234,Customers!$A$2:$G$751,3,FALSE),"")</f>
        <v>Ganja-Dashkasan</v>
      </c>
    </row>
    <row r="235" spans="1:11" x14ac:dyDescent="0.25">
      <c r="A235" t="s">
        <v>3058</v>
      </c>
      <c r="B235">
        <v>45674</v>
      </c>
      <c r="C235" t="s">
        <v>755</v>
      </c>
      <c r="D235" t="s">
        <v>39</v>
      </c>
      <c r="E235">
        <v>23</v>
      </c>
      <c r="F235">
        <f>IFERROR(VLOOKUP(D235,Products!$A$2:$H$221,6,FALSE),0)</f>
        <v>1.98</v>
      </c>
      <c r="G235">
        <v>0</v>
      </c>
      <c r="H235">
        <f t="shared" si="3"/>
        <v>45.54</v>
      </c>
      <c r="I235" t="s">
        <v>2820</v>
      </c>
      <c r="J235" t="str">
        <f>IFERROR(VLOOKUP(D235,Products!$A$2:$H$221,3,FALSE),"")</f>
        <v>Beverages</v>
      </c>
      <c r="K235" t="str">
        <f>IFERROR(VLOOKUP(C235,Customers!$A$2:$G$751,3,FALSE),"")</f>
        <v>Absheron</v>
      </c>
    </row>
    <row r="236" spans="1:11" x14ac:dyDescent="0.25">
      <c r="A236" t="s">
        <v>3059</v>
      </c>
      <c r="B236">
        <v>45674</v>
      </c>
      <c r="C236" t="s">
        <v>782</v>
      </c>
      <c r="D236" t="s">
        <v>160</v>
      </c>
      <c r="E236">
        <v>9</v>
      </c>
      <c r="F236">
        <f>IFERROR(VLOOKUP(D236,Products!$A$2:$H$221,6,FALSE),0)</f>
        <v>1.26</v>
      </c>
      <c r="G236">
        <v>0.03</v>
      </c>
      <c r="H236">
        <f t="shared" si="3"/>
        <v>11</v>
      </c>
      <c r="I236" t="s">
        <v>2818</v>
      </c>
      <c r="J236" t="str">
        <f>IFERROR(VLOOKUP(D236,Products!$A$2:$H$221,3,FALSE),"")</f>
        <v>Bakery</v>
      </c>
      <c r="K236" t="str">
        <f>IFERROR(VLOOKUP(C236,Customers!$A$2:$G$751,3,FALSE),"")</f>
        <v>Ganja-Dashkasan</v>
      </c>
    </row>
    <row r="237" spans="1:11" x14ac:dyDescent="0.25">
      <c r="A237" t="s">
        <v>3060</v>
      </c>
      <c r="B237">
        <v>45674</v>
      </c>
      <c r="C237" t="s">
        <v>1106</v>
      </c>
      <c r="D237" t="s">
        <v>51</v>
      </c>
      <c r="E237">
        <v>23</v>
      </c>
      <c r="F237">
        <f>IFERROR(VLOOKUP(D237,Products!$A$2:$H$221,6,FALSE),0)</f>
        <v>4.46</v>
      </c>
      <c r="G237">
        <v>0.03</v>
      </c>
      <c r="H237">
        <f t="shared" si="3"/>
        <v>99.5</v>
      </c>
      <c r="I237" t="s">
        <v>2841</v>
      </c>
      <c r="J237" t="str">
        <f>IFERROR(VLOOKUP(D237,Products!$A$2:$H$221,3,FALSE),"")</f>
        <v>Beverages</v>
      </c>
      <c r="K237" t="str">
        <f>IFERROR(VLOOKUP(C237,Customers!$A$2:$G$751,3,FALSE),"")</f>
        <v>Guba-Khachmaz</v>
      </c>
    </row>
    <row r="238" spans="1:11" x14ac:dyDescent="0.25">
      <c r="A238" t="s">
        <v>3061</v>
      </c>
      <c r="B238">
        <v>45674</v>
      </c>
      <c r="C238" t="s">
        <v>1163</v>
      </c>
      <c r="D238" t="s">
        <v>190</v>
      </c>
      <c r="E238">
        <v>8</v>
      </c>
      <c r="F238">
        <f>IFERROR(VLOOKUP(D238,Products!$A$2:$H$221,6,FALSE),0)</f>
        <v>2.85</v>
      </c>
      <c r="G238">
        <v>0.03</v>
      </c>
      <c r="H238">
        <f t="shared" si="3"/>
        <v>22.12</v>
      </c>
      <c r="I238" t="s">
        <v>2824</v>
      </c>
      <c r="J238" t="str">
        <f>IFERROR(VLOOKUP(D238,Products!$A$2:$H$221,3,FALSE),"")</f>
        <v>Bakery</v>
      </c>
      <c r="K238" t="str">
        <f>IFERROR(VLOOKUP(C238,Customers!$A$2:$G$751,3,FALSE),"")</f>
        <v>Aran</v>
      </c>
    </row>
    <row r="239" spans="1:11" x14ac:dyDescent="0.25">
      <c r="A239" t="s">
        <v>3062</v>
      </c>
      <c r="B239">
        <v>45674</v>
      </c>
      <c r="C239" t="s">
        <v>1202</v>
      </c>
      <c r="D239" t="s">
        <v>81</v>
      </c>
      <c r="E239">
        <v>8</v>
      </c>
      <c r="F239">
        <f>IFERROR(VLOOKUP(D239,Products!$A$2:$H$221,6,FALSE),0)</f>
        <v>2.23</v>
      </c>
      <c r="G239">
        <v>0.03</v>
      </c>
      <c r="H239">
        <f t="shared" si="3"/>
        <v>17.3</v>
      </c>
      <c r="I239" t="s">
        <v>2870</v>
      </c>
      <c r="J239" t="str">
        <f>IFERROR(VLOOKUP(D239,Products!$A$2:$H$221,3,FALSE),"")</f>
        <v>Snacks</v>
      </c>
      <c r="K239" t="str">
        <f>IFERROR(VLOOKUP(C239,Customers!$A$2:$G$751,3,FALSE),"")</f>
        <v>Guba-Khachmaz</v>
      </c>
    </row>
    <row r="240" spans="1:11" x14ac:dyDescent="0.25">
      <c r="A240" t="s">
        <v>3063</v>
      </c>
      <c r="B240">
        <v>45674</v>
      </c>
      <c r="C240" t="s">
        <v>1247</v>
      </c>
      <c r="D240" t="s">
        <v>126</v>
      </c>
      <c r="E240">
        <v>9</v>
      </c>
      <c r="F240">
        <f>IFERROR(VLOOKUP(D240,Products!$A$2:$H$221,6,FALSE),0)</f>
        <v>2.52</v>
      </c>
      <c r="G240">
        <v>0.02</v>
      </c>
      <c r="H240">
        <f t="shared" si="3"/>
        <v>22.23</v>
      </c>
      <c r="I240" t="s">
        <v>2827</v>
      </c>
      <c r="J240" t="str">
        <f>IFERROR(VLOOKUP(D240,Products!$A$2:$H$221,3,FALSE),"")</f>
        <v>Dairy</v>
      </c>
      <c r="K240" t="str">
        <f>IFERROR(VLOOKUP(C240,Customers!$A$2:$G$751,3,FALSE),"")</f>
        <v>Absheron</v>
      </c>
    </row>
    <row r="241" spans="1:11" x14ac:dyDescent="0.25">
      <c r="A241" t="s">
        <v>3064</v>
      </c>
      <c r="B241">
        <v>45674</v>
      </c>
      <c r="C241" t="s">
        <v>1337</v>
      </c>
      <c r="D241" t="s">
        <v>208</v>
      </c>
      <c r="E241">
        <v>16</v>
      </c>
      <c r="F241">
        <f>IFERROR(VLOOKUP(D241,Products!$A$2:$H$221,6,FALSE),0)</f>
        <v>7.9</v>
      </c>
      <c r="G241">
        <v>0</v>
      </c>
      <c r="H241">
        <f t="shared" si="3"/>
        <v>126.4</v>
      </c>
      <c r="I241" t="s">
        <v>2820</v>
      </c>
      <c r="J241" t="str">
        <f>IFERROR(VLOOKUP(D241,Products!$A$2:$H$221,3,FALSE),"")</f>
        <v>Grocery</v>
      </c>
      <c r="K241" t="str">
        <f>IFERROR(VLOOKUP(C241,Customers!$A$2:$G$751,3,FALSE),"")</f>
        <v>Shaki-Zagatala</v>
      </c>
    </row>
    <row r="242" spans="1:11" x14ac:dyDescent="0.25">
      <c r="A242" t="s">
        <v>3065</v>
      </c>
      <c r="B242">
        <v>45674</v>
      </c>
      <c r="C242" t="s">
        <v>1400</v>
      </c>
      <c r="D242" t="s">
        <v>456</v>
      </c>
      <c r="E242">
        <v>7</v>
      </c>
      <c r="F242">
        <f>IFERROR(VLOOKUP(D242,Products!$A$2:$H$221,6,FALSE),0)</f>
        <v>3.09</v>
      </c>
      <c r="G242">
        <v>0.12</v>
      </c>
      <c r="H242">
        <f t="shared" si="3"/>
        <v>19.03</v>
      </c>
      <c r="I242" t="s">
        <v>2818</v>
      </c>
      <c r="J242" t="str">
        <f>IFERROR(VLOOKUP(D242,Products!$A$2:$H$221,3,FALSE),"")</f>
        <v>Cleaning</v>
      </c>
      <c r="K242" t="str">
        <f>IFERROR(VLOOKUP(C242,Customers!$A$2:$G$751,3,FALSE),"")</f>
        <v>Guba-Khachmaz</v>
      </c>
    </row>
    <row r="243" spans="1:11" x14ac:dyDescent="0.25">
      <c r="A243" t="s">
        <v>3066</v>
      </c>
      <c r="B243">
        <v>45674</v>
      </c>
      <c r="C243" t="s">
        <v>1427</v>
      </c>
      <c r="D243" t="s">
        <v>488</v>
      </c>
      <c r="E243">
        <v>4</v>
      </c>
      <c r="F243">
        <f>IFERROR(VLOOKUP(D243,Products!$A$2:$H$221,6,FALSE),0)</f>
        <v>5.08</v>
      </c>
      <c r="G243">
        <v>0.03</v>
      </c>
      <c r="H243">
        <f t="shared" si="3"/>
        <v>19.71</v>
      </c>
      <c r="I243" t="s">
        <v>2830</v>
      </c>
      <c r="J243" t="str">
        <f>IFERROR(VLOOKUP(D243,Products!$A$2:$H$221,3,FALSE),"")</f>
        <v>Cleaning</v>
      </c>
      <c r="K243" t="str">
        <f>IFERROR(VLOOKUP(C243,Customers!$A$2:$G$751,3,FALSE),"")</f>
        <v>Absheron</v>
      </c>
    </row>
    <row r="244" spans="1:11" x14ac:dyDescent="0.25">
      <c r="A244" t="s">
        <v>3067</v>
      </c>
      <c r="B244">
        <v>45674</v>
      </c>
      <c r="C244" t="s">
        <v>1439</v>
      </c>
      <c r="D244" t="s">
        <v>140</v>
      </c>
      <c r="E244">
        <v>7</v>
      </c>
      <c r="F244">
        <f>IFERROR(VLOOKUP(D244,Products!$A$2:$H$221,6,FALSE),0)</f>
        <v>2.6</v>
      </c>
      <c r="G244">
        <v>7.0000000000000007E-2</v>
      </c>
      <c r="H244">
        <f t="shared" si="3"/>
        <v>16.93</v>
      </c>
      <c r="I244" t="s">
        <v>2870</v>
      </c>
      <c r="J244" t="str">
        <f>IFERROR(VLOOKUP(D244,Products!$A$2:$H$221,3,FALSE),"")</f>
        <v>Dairy</v>
      </c>
      <c r="K244" t="str">
        <f>IFERROR(VLOOKUP(C244,Customers!$A$2:$G$751,3,FALSE),"")</f>
        <v>Ganja-Dashkasan</v>
      </c>
    </row>
    <row r="245" spans="1:11" x14ac:dyDescent="0.25">
      <c r="A245" t="s">
        <v>3068</v>
      </c>
      <c r="B245">
        <v>45674</v>
      </c>
      <c r="C245" t="s">
        <v>1541</v>
      </c>
      <c r="D245" t="s">
        <v>27</v>
      </c>
      <c r="E245">
        <v>30</v>
      </c>
      <c r="F245">
        <f>IFERROR(VLOOKUP(D245,Products!$A$2:$H$221,6,FALSE),0)</f>
        <v>1.98</v>
      </c>
      <c r="G245">
        <v>0.05</v>
      </c>
      <c r="H245">
        <f t="shared" si="3"/>
        <v>56.43</v>
      </c>
      <c r="I245" t="s">
        <v>2870</v>
      </c>
      <c r="J245" t="str">
        <f>IFERROR(VLOOKUP(D245,Products!$A$2:$H$221,3,FALSE),"")</f>
        <v>Beverages</v>
      </c>
      <c r="K245" t="str">
        <f>IFERROR(VLOOKUP(C245,Customers!$A$2:$G$751,3,FALSE),"")</f>
        <v>Absheron</v>
      </c>
    </row>
    <row r="246" spans="1:11" x14ac:dyDescent="0.25">
      <c r="A246" t="s">
        <v>3069</v>
      </c>
      <c r="B246">
        <v>45674</v>
      </c>
      <c r="C246" t="s">
        <v>1769</v>
      </c>
      <c r="D246" t="s">
        <v>35</v>
      </c>
      <c r="E246">
        <v>17</v>
      </c>
      <c r="F246">
        <f>IFERROR(VLOOKUP(D246,Products!$A$2:$H$221,6,FALSE),0)</f>
        <v>1.65</v>
      </c>
      <c r="G246">
        <v>0.1</v>
      </c>
      <c r="H246">
        <f t="shared" si="3"/>
        <v>25.25</v>
      </c>
      <c r="I246" t="s">
        <v>2820</v>
      </c>
      <c r="J246" t="str">
        <f>IFERROR(VLOOKUP(D246,Products!$A$2:$H$221,3,FALSE),"")</f>
        <v>Beverages</v>
      </c>
      <c r="K246" t="str">
        <f>IFERROR(VLOOKUP(C246,Customers!$A$2:$G$751,3,FALSE),"")</f>
        <v>Karabakh-East Zangezur</v>
      </c>
    </row>
    <row r="247" spans="1:11" x14ac:dyDescent="0.25">
      <c r="A247" t="s">
        <v>3070</v>
      </c>
      <c r="B247">
        <v>45674</v>
      </c>
      <c r="C247" t="s">
        <v>1793</v>
      </c>
      <c r="D247" t="s">
        <v>431</v>
      </c>
      <c r="E247">
        <v>12</v>
      </c>
      <c r="F247">
        <f>IFERROR(VLOOKUP(D247,Products!$A$2:$H$221,6,FALSE),0)</f>
        <v>5.65</v>
      </c>
      <c r="G247">
        <v>0.03</v>
      </c>
      <c r="H247">
        <f t="shared" si="3"/>
        <v>65.77</v>
      </c>
      <c r="I247" t="s">
        <v>2830</v>
      </c>
      <c r="J247" t="str">
        <f>IFERROR(VLOOKUP(D247,Products!$A$2:$H$221,3,FALSE),"")</f>
        <v>Canned</v>
      </c>
      <c r="K247" t="str">
        <f>IFERROR(VLOOKUP(C247,Customers!$A$2:$G$751,3,FALSE),"")</f>
        <v>Ganja-Dashkasan</v>
      </c>
    </row>
    <row r="248" spans="1:11" x14ac:dyDescent="0.25">
      <c r="A248" t="s">
        <v>3071</v>
      </c>
      <c r="B248">
        <v>45674</v>
      </c>
      <c r="C248" t="s">
        <v>1859</v>
      </c>
      <c r="D248" t="s">
        <v>89</v>
      </c>
      <c r="E248">
        <v>20</v>
      </c>
      <c r="F248">
        <f>IFERROR(VLOOKUP(D248,Products!$A$2:$H$221,6,FALSE),0)</f>
        <v>4.7</v>
      </c>
      <c r="G248">
        <v>0</v>
      </c>
      <c r="H248">
        <f t="shared" si="3"/>
        <v>94</v>
      </c>
      <c r="I248" t="s">
        <v>2841</v>
      </c>
      <c r="J248" t="str">
        <f>IFERROR(VLOOKUP(D248,Products!$A$2:$H$221,3,FALSE),"")</f>
        <v>Snacks</v>
      </c>
      <c r="K248" t="str">
        <f>IFERROR(VLOOKUP(C248,Customers!$A$2:$G$751,3,FALSE),"")</f>
        <v>Absheron</v>
      </c>
    </row>
    <row r="249" spans="1:11" x14ac:dyDescent="0.25">
      <c r="A249" t="s">
        <v>3072</v>
      </c>
      <c r="B249">
        <v>45674</v>
      </c>
      <c r="C249" t="s">
        <v>1886</v>
      </c>
      <c r="D249" t="s">
        <v>224</v>
      </c>
      <c r="E249">
        <v>8</v>
      </c>
      <c r="F249">
        <f>IFERROR(VLOOKUP(D249,Products!$A$2:$H$221,6,FALSE),0)</f>
        <v>5.82</v>
      </c>
      <c r="G249">
        <v>0.05</v>
      </c>
      <c r="H249">
        <f t="shared" si="3"/>
        <v>44.23</v>
      </c>
      <c r="I249" t="s">
        <v>2818</v>
      </c>
      <c r="J249" t="str">
        <f>IFERROR(VLOOKUP(D249,Products!$A$2:$H$221,3,FALSE),"")</f>
        <v>Grocery</v>
      </c>
      <c r="K249" t="str">
        <f>IFERROR(VLOOKUP(C249,Customers!$A$2:$G$751,3,FALSE),"")</f>
        <v>Absheron</v>
      </c>
    </row>
    <row r="250" spans="1:11" x14ac:dyDescent="0.25">
      <c r="A250" t="s">
        <v>3073</v>
      </c>
      <c r="B250">
        <v>45674</v>
      </c>
      <c r="C250" t="s">
        <v>2399</v>
      </c>
      <c r="D250" t="s">
        <v>211</v>
      </c>
      <c r="E250">
        <v>3</v>
      </c>
      <c r="F250">
        <f>IFERROR(VLOOKUP(D250,Products!$A$2:$H$221,6,FALSE),0)</f>
        <v>2.35</v>
      </c>
      <c r="G250">
        <v>0</v>
      </c>
      <c r="H250">
        <f t="shared" si="3"/>
        <v>7.05</v>
      </c>
      <c r="I250" t="s">
        <v>2818</v>
      </c>
      <c r="J250" t="str">
        <f>IFERROR(VLOOKUP(D250,Products!$A$2:$H$221,3,FALSE),"")</f>
        <v>Grocery</v>
      </c>
      <c r="K250" t="str">
        <f>IFERROR(VLOOKUP(C250,Customers!$A$2:$G$751,3,FALSE),"")</f>
        <v>Absheron</v>
      </c>
    </row>
    <row r="251" spans="1:11" x14ac:dyDescent="0.25">
      <c r="A251" t="s">
        <v>3074</v>
      </c>
      <c r="B251">
        <v>45674</v>
      </c>
      <c r="C251" t="s">
        <v>2555</v>
      </c>
      <c r="D251" t="s">
        <v>228</v>
      </c>
      <c r="E251">
        <v>5</v>
      </c>
      <c r="F251">
        <f>IFERROR(VLOOKUP(D251,Products!$A$2:$H$221,6,FALSE),0)</f>
        <v>5.38</v>
      </c>
      <c r="G251">
        <v>0</v>
      </c>
      <c r="H251">
        <f t="shared" si="3"/>
        <v>26.9</v>
      </c>
      <c r="I251" t="s">
        <v>2837</v>
      </c>
      <c r="J251" t="str">
        <f>IFERROR(VLOOKUP(D251,Products!$A$2:$H$221,3,FALSE),"")</f>
        <v>Grocery</v>
      </c>
      <c r="K251" t="str">
        <f>IFERROR(VLOOKUP(C251,Customers!$A$2:$G$751,3,FALSE),"")</f>
        <v>Karabakh-East Zangezur</v>
      </c>
    </row>
    <row r="252" spans="1:11" x14ac:dyDescent="0.25">
      <c r="A252" t="s">
        <v>3075</v>
      </c>
      <c r="B252">
        <v>45674</v>
      </c>
      <c r="C252" t="s">
        <v>2660</v>
      </c>
      <c r="D252" t="s">
        <v>85</v>
      </c>
      <c r="E252">
        <v>18</v>
      </c>
      <c r="F252">
        <f>IFERROR(VLOOKUP(D252,Products!$A$2:$H$221,6,FALSE),0)</f>
        <v>2.33</v>
      </c>
      <c r="G252">
        <v>0.1</v>
      </c>
      <c r="H252">
        <f t="shared" si="3"/>
        <v>37.75</v>
      </c>
      <c r="I252" t="s">
        <v>2837</v>
      </c>
      <c r="J252" t="str">
        <f>IFERROR(VLOOKUP(D252,Products!$A$2:$H$221,3,FALSE),"")</f>
        <v>Snacks</v>
      </c>
      <c r="K252" t="str">
        <f>IFERROR(VLOOKUP(C252,Customers!$A$2:$G$751,3,FALSE),"")</f>
        <v>Absheron</v>
      </c>
    </row>
    <row r="253" spans="1:11" x14ac:dyDescent="0.25">
      <c r="A253" t="s">
        <v>3076</v>
      </c>
      <c r="B253">
        <v>45674</v>
      </c>
      <c r="C253" t="s">
        <v>2708</v>
      </c>
      <c r="D253" t="s">
        <v>415</v>
      </c>
      <c r="E253">
        <v>7</v>
      </c>
      <c r="F253">
        <f>IFERROR(VLOOKUP(D253,Products!$A$2:$H$221,6,FALSE),0)</f>
        <v>4.62</v>
      </c>
      <c r="G253">
        <v>7.0000000000000007E-2</v>
      </c>
      <c r="H253">
        <f t="shared" si="3"/>
        <v>30.08</v>
      </c>
      <c r="I253" t="s">
        <v>2870</v>
      </c>
      <c r="J253" t="str">
        <f>IFERROR(VLOOKUP(D253,Products!$A$2:$H$221,3,FALSE),"")</f>
        <v>Canned</v>
      </c>
      <c r="K253" t="str">
        <f>IFERROR(VLOOKUP(C253,Customers!$A$2:$G$751,3,FALSE),"")</f>
        <v>Shaki-Zagatala</v>
      </c>
    </row>
    <row r="254" spans="1:11" x14ac:dyDescent="0.25">
      <c r="A254" t="s">
        <v>3077</v>
      </c>
      <c r="B254">
        <v>45675</v>
      </c>
      <c r="C254" t="s">
        <v>497</v>
      </c>
      <c r="D254" t="s">
        <v>132</v>
      </c>
      <c r="E254">
        <v>18</v>
      </c>
      <c r="F254">
        <f>IFERROR(VLOOKUP(D254,Products!$A$2:$H$221,6,FALSE),0)</f>
        <v>1.55</v>
      </c>
      <c r="G254">
        <v>0.1</v>
      </c>
      <c r="H254">
        <f t="shared" si="3"/>
        <v>25.11</v>
      </c>
      <c r="I254" t="s">
        <v>2820</v>
      </c>
      <c r="J254" t="str">
        <f>IFERROR(VLOOKUP(D254,Products!$A$2:$H$221,3,FALSE),"")</f>
        <v>Dairy</v>
      </c>
      <c r="K254" t="str">
        <f>IFERROR(VLOOKUP(C254,Customers!$A$2:$G$751,3,FALSE),"")</f>
        <v>Aran</v>
      </c>
    </row>
    <row r="255" spans="1:11" x14ac:dyDescent="0.25">
      <c r="A255" t="s">
        <v>3078</v>
      </c>
      <c r="B255">
        <v>45675</v>
      </c>
      <c r="C255" t="s">
        <v>509</v>
      </c>
      <c r="D255" t="s">
        <v>323</v>
      </c>
      <c r="E255">
        <v>1</v>
      </c>
      <c r="F255">
        <f>IFERROR(VLOOKUP(D255,Products!$A$2:$H$221,6,FALSE),0)</f>
        <v>1.81</v>
      </c>
      <c r="G255">
        <v>0.05</v>
      </c>
      <c r="H255">
        <f t="shared" si="3"/>
        <v>1.72</v>
      </c>
      <c r="I255" t="s">
        <v>2841</v>
      </c>
      <c r="J255" t="str">
        <f>IFERROR(VLOOKUP(D255,Products!$A$2:$H$221,3,FALSE),"")</f>
        <v>Personal Care</v>
      </c>
      <c r="K255" t="str">
        <f>IFERROR(VLOOKUP(C255,Customers!$A$2:$G$751,3,FALSE),"")</f>
        <v>Guba-Khachmaz</v>
      </c>
    </row>
    <row r="256" spans="1:11" x14ac:dyDescent="0.25">
      <c r="A256" t="s">
        <v>3079</v>
      </c>
      <c r="B256">
        <v>45675</v>
      </c>
      <c r="C256" t="s">
        <v>666</v>
      </c>
      <c r="D256" t="s">
        <v>470</v>
      </c>
      <c r="E256">
        <v>10</v>
      </c>
      <c r="F256">
        <f>IFERROR(VLOOKUP(D256,Products!$A$2:$H$221,6,FALSE),0)</f>
        <v>7.94</v>
      </c>
      <c r="G256">
        <v>0.12</v>
      </c>
      <c r="H256">
        <f t="shared" si="3"/>
        <v>69.87</v>
      </c>
      <c r="I256" t="s">
        <v>2818</v>
      </c>
      <c r="J256" t="str">
        <f>IFERROR(VLOOKUP(D256,Products!$A$2:$H$221,3,FALSE),"")</f>
        <v>Cleaning</v>
      </c>
      <c r="K256" t="str">
        <f>IFERROR(VLOOKUP(C256,Customers!$A$2:$G$751,3,FALSE),"")</f>
        <v>Lankaran-Astara</v>
      </c>
    </row>
    <row r="257" spans="1:11" x14ac:dyDescent="0.25">
      <c r="A257" t="s">
        <v>3080</v>
      </c>
      <c r="B257">
        <v>45675</v>
      </c>
      <c r="C257" t="s">
        <v>989</v>
      </c>
      <c r="D257" t="s">
        <v>81</v>
      </c>
      <c r="E257">
        <v>22</v>
      </c>
      <c r="F257">
        <f>IFERROR(VLOOKUP(D257,Products!$A$2:$H$221,6,FALSE),0)</f>
        <v>2.23</v>
      </c>
      <c r="G257">
        <v>0.03</v>
      </c>
      <c r="H257">
        <f t="shared" si="3"/>
        <v>47.59</v>
      </c>
      <c r="I257" t="s">
        <v>2830</v>
      </c>
      <c r="J257" t="str">
        <f>IFERROR(VLOOKUP(D257,Products!$A$2:$H$221,3,FALSE),"")</f>
        <v>Snacks</v>
      </c>
      <c r="K257" t="str">
        <f>IFERROR(VLOOKUP(C257,Customers!$A$2:$G$751,3,FALSE),"")</f>
        <v>Karabakh-East Zangezur</v>
      </c>
    </row>
    <row r="258" spans="1:11" x14ac:dyDescent="0.25">
      <c r="A258" t="s">
        <v>3081</v>
      </c>
      <c r="B258">
        <v>45675</v>
      </c>
      <c r="C258" t="s">
        <v>1160</v>
      </c>
      <c r="D258" t="s">
        <v>51</v>
      </c>
      <c r="E258">
        <v>29</v>
      </c>
      <c r="F258">
        <f>IFERROR(VLOOKUP(D258,Products!$A$2:$H$221,6,FALSE),0)</f>
        <v>4.46</v>
      </c>
      <c r="G258">
        <v>0.03</v>
      </c>
      <c r="H258">
        <f t="shared" ref="H258:H321" si="4">ROUND(E258*F258*(1-G258),2)</f>
        <v>125.46</v>
      </c>
      <c r="I258" t="s">
        <v>2841</v>
      </c>
      <c r="J258" t="str">
        <f>IFERROR(VLOOKUP(D258,Products!$A$2:$H$221,3,FALSE),"")</f>
        <v>Beverages</v>
      </c>
      <c r="K258" t="str">
        <f>IFERROR(VLOOKUP(C258,Customers!$A$2:$G$751,3,FALSE),"")</f>
        <v>Nakhchivan</v>
      </c>
    </row>
    <row r="259" spans="1:11" x14ac:dyDescent="0.25">
      <c r="A259" t="s">
        <v>3082</v>
      </c>
      <c r="B259">
        <v>45675</v>
      </c>
      <c r="C259" t="s">
        <v>1313</v>
      </c>
      <c r="D259" t="s">
        <v>319</v>
      </c>
      <c r="E259">
        <v>7</v>
      </c>
      <c r="F259">
        <f>IFERROR(VLOOKUP(D259,Products!$A$2:$H$221,6,FALSE),0)</f>
        <v>4.9400000000000004</v>
      </c>
      <c r="G259">
        <v>0.05</v>
      </c>
      <c r="H259">
        <f t="shared" si="4"/>
        <v>32.85</v>
      </c>
      <c r="I259" t="s">
        <v>2818</v>
      </c>
      <c r="J259" t="str">
        <f>IFERROR(VLOOKUP(D259,Products!$A$2:$H$221,3,FALSE),"")</f>
        <v>Personal Care</v>
      </c>
      <c r="K259" t="str">
        <f>IFERROR(VLOOKUP(C259,Customers!$A$2:$G$751,3,FALSE),"")</f>
        <v>Absheron</v>
      </c>
    </row>
    <row r="260" spans="1:11" x14ac:dyDescent="0.25">
      <c r="A260" t="s">
        <v>3083</v>
      </c>
      <c r="B260">
        <v>45675</v>
      </c>
      <c r="C260" t="s">
        <v>1319</v>
      </c>
      <c r="D260" t="s">
        <v>25</v>
      </c>
      <c r="E260">
        <v>26</v>
      </c>
      <c r="F260">
        <f>IFERROR(VLOOKUP(D260,Products!$A$2:$H$221,6,FALSE),0)</f>
        <v>3.86</v>
      </c>
      <c r="G260">
        <v>0.02</v>
      </c>
      <c r="H260">
        <f t="shared" si="4"/>
        <v>98.35</v>
      </c>
      <c r="I260" t="s">
        <v>2820</v>
      </c>
      <c r="J260" t="str">
        <f>IFERROR(VLOOKUP(D260,Products!$A$2:$H$221,3,FALSE),"")</f>
        <v>Beverages</v>
      </c>
      <c r="K260" t="str">
        <f>IFERROR(VLOOKUP(C260,Customers!$A$2:$G$751,3,FALSE),"")</f>
        <v>Guba-Khachmaz</v>
      </c>
    </row>
    <row r="261" spans="1:11" x14ac:dyDescent="0.25">
      <c r="A261" t="s">
        <v>3084</v>
      </c>
      <c r="B261">
        <v>45675</v>
      </c>
      <c r="C261" t="s">
        <v>1724</v>
      </c>
      <c r="D261" t="s">
        <v>268</v>
      </c>
      <c r="E261">
        <v>7</v>
      </c>
      <c r="F261">
        <f>IFERROR(VLOOKUP(D261,Products!$A$2:$H$221,6,FALSE),0)</f>
        <v>2.12</v>
      </c>
      <c r="G261">
        <v>0.05</v>
      </c>
      <c r="H261">
        <f t="shared" si="4"/>
        <v>14.1</v>
      </c>
      <c r="I261" t="s">
        <v>2830</v>
      </c>
      <c r="J261" t="str">
        <f>IFERROR(VLOOKUP(D261,Products!$A$2:$H$221,3,FALSE),"")</f>
        <v>Household</v>
      </c>
      <c r="K261" t="str">
        <f>IFERROR(VLOOKUP(C261,Customers!$A$2:$G$751,3,FALSE),"")</f>
        <v>Absheron</v>
      </c>
    </row>
    <row r="262" spans="1:11" x14ac:dyDescent="0.25">
      <c r="A262" t="s">
        <v>3085</v>
      </c>
      <c r="B262">
        <v>45675</v>
      </c>
      <c r="C262" t="s">
        <v>1997</v>
      </c>
      <c r="D262" t="s">
        <v>427</v>
      </c>
      <c r="E262">
        <v>11</v>
      </c>
      <c r="F262">
        <f>IFERROR(VLOOKUP(D262,Products!$A$2:$H$221,6,FALSE),0)</f>
        <v>1.58</v>
      </c>
      <c r="G262">
        <v>0.05</v>
      </c>
      <c r="H262">
        <f t="shared" si="4"/>
        <v>16.510000000000002</v>
      </c>
      <c r="I262" t="s">
        <v>2824</v>
      </c>
      <c r="J262" t="str">
        <f>IFERROR(VLOOKUP(D262,Products!$A$2:$H$221,3,FALSE),"")</f>
        <v>Canned</v>
      </c>
      <c r="K262" t="str">
        <f>IFERROR(VLOOKUP(C262,Customers!$A$2:$G$751,3,FALSE),"")</f>
        <v>Guba-Khachmaz</v>
      </c>
    </row>
    <row r="263" spans="1:11" x14ac:dyDescent="0.25">
      <c r="A263" t="s">
        <v>3086</v>
      </c>
      <c r="B263">
        <v>45675</v>
      </c>
      <c r="C263" t="s">
        <v>2480</v>
      </c>
      <c r="D263" t="s">
        <v>81</v>
      </c>
      <c r="E263">
        <v>17</v>
      </c>
      <c r="F263">
        <f>IFERROR(VLOOKUP(D263,Products!$A$2:$H$221,6,FALSE),0)</f>
        <v>2.23</v>
      </c>
      <c r="G263">
        <v>0.03</v>
      </c>
      <c r="H263">
        <f t="shared" si="4"/>
        <v>36.770000000000003</v>
      </c>
      <c r="I263" t="s">
        <v>2820</v>
      </c>
      <c r="J263" t="str">
        <f>IFERROR(VLOOKUP(D263,Products!$A$2:$H$221,3,FALSE),"")</f>
        <v>Snacks</v>
      </c>
      <c r="K263" t="str">
        <f>IFERROR(VLOOKUP(C263,Customers!$A$2:$G$751,3,FALSE),"")</f>
        <v>Aran</v>
      </c>
    </row>
    <row r="264" spans="1:11" x14ac:dyDescent="0.25">
      <c r="A264" t="s">
        <v>3087</v>
      </c>
      <c r="B264">
        <v>45676</v>
      </c>
      <c r="C264" t="s">
        <v>582</v>
      </c>
      <c r="D264" t="s">
        <v>64</v>
      </c>
      <c r="E264">
        <v>24</v>
      </c>
      <c r="F264">
        <f>IFERROR(VLOOKUP(D264,Products!$A$2:$H$221,6,FALSE),0)</f>
        <v>3.48</v>
      </c>
      <c r="G264">
        <v>0</v>
      </c>
      <c r="H264">
        <f t="shared" si="4"/>
        <v>83.52</v>
      </c>
      <c r="I264" t="s">
        <v>2830</v>
      </c>
      <c r="J264" t="str">
        <f>IFERROR(VLOOKUP(D264,Products!$A$2:$H$221,3,FALSE),"")</f>
        <v>Snacks</v>
      </c>
      <c r="K264" t="str">
        <f>IFERROR(VLOOKUP(C264,Customers!$A$2:$G$751,3,FALSE),"")</f>
        <v>Absheron</v>
      </c>
    </row>
    <row r="265" spans="1:11" x14ac:dyDescent="0.25">
      <c r="A265" t="s">
        <v>3088</v>
      </c>
      <c r="B265">
        <v>45676</v>
      </c>
      <c r="C265" t="s">
        <v>620</v>
      </c>
      <c r="D265" t="s">
        <v>47</v>
      </c>
      <c r="E265">
        <v>12</v>
      </c>
      <c r="F265">
        <f>IFERROR(VLOOKUP(D265,Products!$A$2:$H$221,6,FALSE),0)</f>
        <v>4.1900000000000004</v>
      </c>
      <c r="G265">
        <v>0</v>
      </c>
      <c r="H265">
        <f t="shared" si="4"/>
        <v>50.28</v>
      </c>
      <c r="I265" t="s">
        <v>2841</v>
      </c>
      <c r="J265" t="str">
        <f>IFERROR(VLOOKUP(D265,Products!$A$2:$H$221,3,FALSE),"")</f>
        <v>Beverages</v>
      </c>
      <c r="K265" t="str">
        <f>IFERROR(VLOOKUP(C265,Customers!$A$2:$G$751,3,FALSE),"")</f>
        <v>Shaki-Zagatala</v>
      </c>
    </row>
    <row r="266" spans="1:11" x14ac:dyDescent="0.25">
      <c r="A266" t="s">
        <v>3089</v>
      </c>
      <c r="B266">
        <v>45676</v>
      </c>
      <c r="C266" t="s">
        <v>719</v>
      </c>
      <c r="D266" t="s">
        <v>246</v>
      </c>
      <c r="E266">
        <v>3</v>
      </c>
      <c r="F266">
        <f>IFERROR(VLOOKUP(D266,Products!$A$2:$H$221,6,FALSE),0)</f>
        <v>7.97</v>
      </c>
      <c r="G266">
        <v>0</v>
      </c>
      <c r="H266">
        <f t="shared" si="4"/>
        <v>23.91</v>
      </c>
      <c r="I266" t="s">
        <v>2870</v>
      </c>
      <c r="J266" t="str">
        <f>IFERROR(VLOOKUP(D266,Products!$A$2:$H$221,3,FALSE),"")</f>
        <v>Grocery</v>
      </c>
      <c r="K266" t="str">
        <f>IFERROR(VLOOKUP(C266,Customers!$A$2:$G$751,3,FALSE),"")</f>
        <v>Ganja-Dashkasan</v>
      </c>
    </row>
    <row r="267" spans="1:11" x14ac:dyDescent="0.25">
      <c r="A267" t="s">
        <v>3090</v>
      </c>
      <c r="B267">
        <v>45676</v>
      </c>
      <c r="C267" t="s">
        <v>749</v>
      </c>
      <c r="D267" t="s">
        <v>447</v>
      </c>
      <c r="E267">
        <v>1</v>
      </c>
      <c r="F267">
        <f>IFERROR(VLOOKUP(D267,Products!$A$2:$H$221,6,FALSE),0)</f>
        <v>5.97</v>
      </c>
      <c r="G267">
        <v>0</v>
      </c>
      <c r="H267">
        <f t="shared" si="4"/>
        <v>5.97</v>
      </c>
      <c r="I267" t="s">
        <v>2870</v>
      </c>
      <c r="J267" t="str">
        <f>IFERROR(VLOOKUP(D267,Products!$A$2:$H$221,3,FALSE),"")</f>
        <v>Cleaning</v>
      </c>
      <c r="K267" t="str">
        <f>IFERROR(VLOOKUP(C267,Customers!$A$2:$G$751,3,FALSE),"")</f>
        <v>Karabakh-East Zangezur</v>
      </c>
    </row>
    <row r="268" spans="1:11" x14ac:dyDescent="0.25">
      <c r="A268" t="s">
        <v>3091</v>
      </c>
      <c r="B268">
        <v>45676</v>
      </c>
      <c r="C268" t="s">
        <v>818</v>
      </c>
      <c r="D268" t="s">
        <v>20</v>
      </c>
      <c r="E268">
        <v>23</v>
      </c>
      <c r="F268">
        <f>IFERROR(VLOOKUP(D268,Products!$A$2:$H$221,6,FALSE),0)</f>
        <v>2.87</v>
      </c>
      <c r="G268">
        <v>0.1</v>
      </c>
      <c r="H268">
        <f t="shared" si="4"/>
        <v>59.41</v>
      </c>
      <c r="I268" t="s">
        <v>2827</v>
      </c>
      <c r="J268" t="str">
        <f>IFERROR(VLOOKUP(D268,Products!$A$2:$H$221,3,FALSE),"")</f>
        <v>Beverages</v>
      </c>
      <c r="K268" t="str">
        <f>IFERROR(VLOOKUP(C268,Customers!$A$2:$G$751,3,FALSE),"")</f>
        <v>Absheron</v>
      </c>
    </row>
    <row r="269" spans="1:11" x14ac:dyDescent="0.25">
      <c r="A269" t="s">
        <v>3092</v>
      </c>
      <c r="B269">
        <v>45676</v>
      </c>
      <c r="C269" t="s">
        <v>1040</v>
      </c>
      <c r="D269" t="s">
        <v>480</v>
      </c>
      <c r="E269">
        <v>7</v>
      </c>
      <c r="F269">
        <f>IFERROR(VLOOKUP(D269,Products!$A$2:$H$221,6,FALSE),0)</f>
        <v>4.91</v>
      </c>
      <c r="G269">
        <v>7.0000000000000007E-2</v>
      </c>
      <c r="H269">
        <f t="shared" si="4"/>
        <v>31.96</v>
      </c>
      <c r="I269" t="s">
        <v>2830</v>
      </c>
      <c r="J269" t="str">
        <f>IFERROR(VLOOKUP(D269,Products!$A$2:$H$221,3,FALSE),"")</f>
        <v>Cleaning</v>
      </c>
      <c r="K269" t="str">
        <f>IFERROR(VLOOKUP(C269,Customers!$A$2:$G$751,3,FALSE),"")</f>
        <v>Absheron</v>
      </c>
    </row>
    <row r="270" spans="1:11" x14ac:dyDescent="0.25">
      <c r="A270" t="s">
        <v>3093</v>
      </c>
      <c r="B270">
        <v>45676</v>
      </c>
      <c r="C270" t="s">
        <v>1127</v>
      </c>
      <c r="D270" t="s">
        <v>27</v>
      </c>
      <c r="E270">
        <v>15</v>
      </c>
      <c r="F270">
        <f>IFERROR(VLOOKUP(D270,Products!$A$2:$H$221,6,FALSE),0)</f>
        <v>1.98</v>
      </c>
      <c r="G270">
        <v>7.0000000000000007E-2</v>
      </c>
      <c r="H270">
        <f t="shared" si="4"/>
        <v>27.62</v>
      </c>
      <c r="I270" t="s">
        <v>2841</v>
      </c>
      <c r="J270" t="str">
        <f>IFERROR(VLOOKUP(D270,Products!$A$2:$H$221,3,FALSE),"")</f>
        <v>Beverages</v>
      </c>
      <c r="K270" t="str">
        <f>IFERROR(VLOOKUP(C270,Customers!$A$2:$G$751,3,FALSE),"")</f>
        <v>Aran</v>
      </c>
    </row>
    <row r="271" spans="1:11" x14ac:dyDescent="0.25">
      <c r="A271" t="s">
        <v>3094</v>
      </c>
      <c r="B271">
        <v>45676</v>
      </c>
      <c r="C271" t="s">
        <v>1130</v>
      </c>
      <c r="D271" t="s">
        <v>23</v>
      </c>
      <c r="E271">
        <v>22</v>
      </c>
      <c r="F271">
        <f>IFERROR(VLOOKUP(D271,Products!$A$2:$H$221,6,FALSE),0)</f>
        <v>2.54</v>
      </c>
      <c r="G271">
        <v>7.0000000000000007E-2</v>
      </c>
      <c r="H271">
        <f t="shared" si="4"/>
        <v>51.97</v>
      </c>
      <c r="I271" t="s">
        <v>2827</v>
      </c>
      <c r="J271" t="str">
        <f>IFERROR(VLOOKUP(D271,Products!$A$2:$H$221,3,FALSE),"")</f>
        <v>Beverages</v>
      </c>
      <c r="K271" t="str">
        <f>IFERROR(VLOOKUP(C271,Customers!$A$2:$G$751,3,FALSE),"")</f>
        <v>Shaki-Zagatala</v>
      </c>
    </row>
    <row r="272" spans="1:11" x14ac:dyDescent="0.25">
      <c r="A272" t="s">
        <v>3095</v>
      </c>
      <c r="B272">
        <v>45676</v>
      </c>
      <c r="C272" t="s">
        <v>1283</v>
      </c>
      <c r="D272" t="s">
        <v>236</v>
      </c>
      <c r="E272">
        <v>8</v>
      </c>
      <c r="F272">
        <f>IFERROR(VLOOKUP(D272,Products!$A$2:$H$221,6,FALSE),0)</f>
        <v>1.52</v>
      </c>
      <c r="G272">
        <v>0.1</v>
      </c>
      <c r="H272">
        <f t="shared" si="4"/>
        <v>10.94</v>
      </c>
      <c r="I272" t="s">
        <v>2820</v>
      </c>
      <c r="J272" t="str">
        <f>IFERROR(VLOOKUP(D272,Products!$A$2:$H$221,3,FALSE),"")</f>
        <v>Grocery</v>
      </c>
      <c r="K272" t="str">
        <f>IFERROR(VLOOKUP(C272,Customers!$A$2:$G$751,3,FALSE),"")</f>
        <v>Lankaran-Astara</v>
      </c>
    </row>
    <row r="273" spans="1:11" x14ac:dyDescent="0.25">
      <c r="A273" t="s">
        <v>3096</v>
      </c>
      <c r="B273">
        <v>45676</v>
      </c>
      <c r="C273" t="s">
        <v>1295</v>
      </c>
      <c r="D273" t="s">
        <v>27</v>
      </c>
      <c r="E273">
        <v>6</v>
      </c>
      <c r="F273">
        <f>IFERROR(VLOOKUP(D273,Products!$A$2:$H$221,6,FALSE),0)</f>
        <v>1.98</v>
      </c>
      <c r="G273">
        <v>7.0000000000000007E-2</v>
      </c>
      <c r="H273">
        <f t="shared" si="4"/>
        <v>11.05</v>
      </c>
      <c r="I273" t="s">
        <v>2830</v>
      </c>
      <c r="J273" t="str">
        <f>IFERROR(VLOOKUP(D273,Products!$A$2:$H$221,3,FALSE),"")</f>
        <v>Beverages</v>
      </c>
      <c r="K273" t="str">
        <f>IFERROR(VLOOKUP(C273,Customers!$A$2:$G$751,3,FALSE),"")</f>
        <v>Absheron</v>
      </c>
    </row>
    <row r="274" spans="1:11" x14ac:dyDescent="0.25">
      <c r="A274" t="s">
        <v>3097</v>
      </c>
      <c r="B274">
        <v>45676</v>
      </c>
      <c r="C274" t="s">
        <v>1310</v>
      </c>
      <c r="D274" t="s">
        <v>202</v>
      </c>
      <c r="E274">
        <v>21</v>
      </c>
      <c r="F274">
        <f>IFERROR(VLOOKUP(D274,Products!$A$2:$H$221,6,FALSE),0)</f>
        <v>1.82</v>
      </c>
      <c r="G274">
        <v>0</v>
      </c>
      <c r="H274">
        <f t="shared" si="4"/>
        <v>38.22</v>
      </c>
      <c r="I274" t="s">
        <v>2837</v>
      </c>
      <c r="J274" t="str">
        <f>IFERROR(VLOOKUP(D274,Products!$A$2:$H$221,3,FALSE),"")</f>
        <v>Bakery</v>
      </c>
      <c r="K274" t="str">
        <f>IFERROR(VLOOKUP(C274,Customers!$A$2:$G$751,3,FALSE),"")</f>
        <v>Lankaran-Astara</v>
      </c>
    </row>
    <row r="275" spans="1:11" x14ac:dyDescent="0.25">
      <c r="A275" t="s">
        <v>3098</v>
      </c>
      <c r="B275">
        <v>45676</v>
      </c>
      <c r="C275" t="s">
        <v>1847</v>
      </c>
      <c r="D275" t="s">
        <v>97</v>
      </c>
      <c r="E275">
        <v>20</v>
      </c>
      <c r="F275">
        <f>IFERROR(VLOOKUP(D275,Products!$A$2:$H$221,6,FALSE),0)</f>
        <v>3.97</v>
      </c>
      <c r="G275">
        <v>0</v>
      </c>
      <c r="H275">
        <f t="shared" si="4"/>
        <v>79.400000000000006</v>
      </c>
      <c r="I275" t="s">
        <v>2837</v>
      </c>
      <c r="J275" t="str">
        <f>IFERROR(VLOOKUP(D275,Products!$A$2:$H$221,3,FALSE),"")</f>
        <v>Snacks</v>
      </c>
      <c r="K275" t="str">
        <f>IFERROR(VLOOKUP(C275,Customers!$A$2:$G$751,3,FALSE),"")</f>
        <v>Guba-Khachmaz</v>
      </c>
    </row>
    <row r="276" spans="1:11" x14ac:dyDescent="0.25">
      <c r="A276" t="s">
        <v>3099</v>
      </c>
      <c r="B276">
        <v>45676</v>
      </c>
      <c r="C276" t="s">
        <v>1973</v>
      </c>
      <c r="D276" t="s">
        <v>73</v>
      </c>
      <c r="E276">
        <v>18</v>
      </c>
      <c r="F276">
        <f>IFERROR(VLOOKUP(D276,Products!$A$2:$H$221,6,FALSE),0)</f>
        <v>3.84</v>
      </c>
      <c r="G276">
        <v>0.03</v>
      </c>
      <c r="H276">
        <f t="shared" si="4"/>
        <v>67.05</v>
      </c>
      <c r="I276" t="s">
        <v>2841</v>
      </c>
      <c r="J276" t="str">
        <f>IFERROR(VLOOKUP(D276,Products!$A$2:$H$221,3,FALSE),"")</f>
        <v>Snacks</v>
      </c>
      <c r="K276" t="str">
        <f>IFERROR(VLOOKUP(C276,Customers!$A$2:$G$751,3,FALSE),"")</f>
        <v>Absheron</v>
      </c>
    </row>
    <row r="277" spans="1:11" x14ac:dyDescent="0.25">
      <c r="A277" t="s">
        <v>3100</v>
      </c>
      <c r="B277">
        <v>45676</v>
      </c>
      <c r="C277" t="s">
        <v>1973</v>
      </c>
      <c r="D277" t="s">
        <v>478</v>
      </c>
      <c r="E277">
        <v>5</v>
      </c>
      <c r="F277">
        <f>IFERROR(VLOOKUP(D277,Products!$A$2:$H$221,6,FALSE),0)</f>
        <v>3.25</v>
      </c>
      <c r="G277">
        <v>0.12</v>
      </c>
      <c r="H277">
        <f t="shared" si="4"/>
        <v>14.3</v>
      </c>
      <c r="I277" t="s">
        <v>2830</v>
      </c>
      <c r="J277" t="str">
        <f>IFERROR(VLOOKUP(D277,Products!$A$2:$H$221,3,FALSE),"")</f>
        <v>Cleaning</v>
      </c>
      <c r="K277" t="str">
        <f>IFERROR(VLOOKUP(C277,Customers!$A$2:$G$751,3,FALSE),"")</f>
        <v>Absheron</v>
      </c>
    </row>
    <row r="278" spans="1:11" x14ac:dyDescent="0.25">
      <c r="A278" t="s">
        <v>3101</v>
      </c>
      <c r="B278">
        <v>45676</v>
      </c>
      <c r="C278" t="s">
        <v>2291</v>
      </c>
      <c r="D278" t="s">
        <v>75</v>
      </c>
      <c r="E278">
        <v>15</v>
      </c>
      <c r="F278">
        <f>IFERROR(VLOOKUP(D278,Products!$A$2:$H$221,6,FALSE),0)</f>
        <v>3.54</v>
      </c>
      <c r="G278">
        <v>0.05</v>
      </c>
      <c r="H278">
        <f t="shared" si="4"/>
        <v>50.45</v>
      </c>
      <c r="I278" t="s">
        <v>2827</v>
      </c>
      <c r="J278" t="str">
        <f>IFERROR(VLOOKUP(D278,Products!$A$2:$H$221,3,FALSE),"")</f>
        <v>Snacks</v>
      </c>
      <c r="K278" t="str">
        <f>IFERROR(VLOOKUP(C278,Customers!$A$2:$G$751,3,FALSE),"")</f>
        <v>Absheron</v>
      </c>
    </row>
    <row r="279" spans="1:11" x14ac:dyDescent="0.25">
      <c r="A279" t="s">
        <v>3102</v>
      </c>
      <c r="B279">
        <v>45676</v>
      </c>
      <c r="C279" t="s">
        <v>2480</v>
      </c>
      <c r="D279" t="s">
        <v>409</v>
      </c>
      <c r="E279">
        <v>14</v>
      </c>
      <c r="F279">
        <f>IFERROR(VLOOKUP(D279,Products!$A$2:$H$221,6,FALSE),0)</f>
        <v>4.0599999999999996</v>
      </c>
      <c r="G279">
        <v>0.05</v>
      </c>
      <c r="H279">
        <f t="shared" si="4"/>
        <v>54</v>
      </c>
      <c r="I279" t="s">
        <v>2827</v>
      </c>
      <c r="J279" t="str">
        <f>IFERROR(VLOOKUP(D279,Products!$A$2:$H$221,3,FALSE),"")</f>
        <v>Canned</v>
      </c>
      <c r="K279" t="str">
        <f>IFERROR(VLOOKUP(C279,Customers!$A$2:$G$751,3,FALSE),"")</f>
        <v>Aran</v>
      </c>
    </row>
    <row r="280" spans="1:11" x14ac:dyDescent="0.25">
      <c r="A280" t="s">
        <v>3103</v>
      </c>
      <c r="B280">
        <v>45676</v>
      </c>
      <c r="C280" t="s">
        <v>2684</v>
      </c>
      <c r="D280" t="s">
        <v>244</v>
      </c>
      <c r="E280">
        <v>4</v>
      </c>
      <c r="F280">
        <f>IFERROR(VLOOKUP(D280,Products!$A$2:$H$221,6,FALSE),0)</f>
        <v>3.33</v>
      </c>
      <c r="G280">
        <v>0.05</v>
      </c>
      <c r="H280">
        <f t="shared" si="4"/>
        <v>12.65</v>
      </c>
      <c r="I280" t="s">
        <v>2837</v>
      </c>
      <c r="J280" t="str">
        <f>IFERROR(VLOOKUP(D280,Products!$A$2:$H$221,3,FALSE),"")</f>
        <v>Grocery</v>
      </c>
      <c r="K280" t="str">
        <f>IFERROR(VLOOKUP(C280,Customers!$A$2:$G$751,3,FALSE),"")</f>
        <v>Absheron</v>
      </c>
    </row>
    <row r="281" spans="1:11" x14ac:dyDescent="0.25">
      <c r="A281" t="s">
        <v>3104</v>
      </c>
      <c r="B281">
        <v>45676</v>
      </c>
      <c r="C281" t="s">
        <v>2720</v>
      </c>
      <c r="D281" t="s">
        <v>200</v>
      </c>
      <c r="E281">
        <v>21</v>
      </c>
      <c r="F281">
        <f>IFERROR(VLOOKUP(D281,Products!$A$2:$H$221,6,FALSE),0)</f>
        <v>0.97</v>
      </c>
      <c r="G281">
        <v>0.02</v>
      </c>
      <c r="H281">
        <f t="shared" si="4"/>
        <v>19.96</v>
      </c>
      <c r="I281" t="s">
        <v>2818</v>
      </c>
      <c r="J281" t="str">
        <f>IFERROR(VLOOKUP(D281,Products!$A$2:$H$221,3,FALSE),"")</f>
        <v>Bakery</v>
      </c>
      <c r="K281" t="str">
        <f>IFERROR(VLOOKUP(C281,Customers!$A$2:$G$751,3,FALSE),"")</f>
        <v>Absheron</v>
      </c>
    </row>
    <row r="282" spans="1:11" x14ac:dyDescent="0.25">
      <c r="A282" t="s">
        <v>3105</v>
      </c>
      <c r="B282">
        <v>45676</v>
      </c>
      <c r="C282" t="s">
        <v>2753</v>
      </c>
      <c r="D282" t="s">
        <v>148</v>
      </c>
      <c r="E282">
        <v>9</v>
      </c>
      <c r="F282">
        <f>IFERROR(VLOOKUP(D282,Products!$A$2:$H$221,6,FALSE),0)</f>
        <v>1.6</v>
      </c>
      <c r="G282">
        <v>0</v>
      </c>
      <c r="H282">
        <f t="shared" si="4"/>
        <v>14.4</v>
      </c>
      <c r="I282" t="s">
        <v>2830</v>
      </c>
      <c r="J282" t="str">
        <f>IFERROR(VLOOKUP(D282,Products!$A$2:$H$221,3,FALSE),"")</f>
        <v>Dairy</v>
      </c>
      <c r="K282" t="str">
        <f>IFERROR(VLOOKUP(C282,Customers!$A$2:$G$751,3,FALSE),"")</f>
        <v>Shaki-Zagatala</v>
      </c>
    </row>
    <row r="283" spans="1:11" x14ac:dyDescent="0.25">
      <c r="A283" t="s">
        <v>3106</v>
      </c>
      <c r="B283">
        <v>45676</v>
      </c>
      <c r="C283" t="s">
        <v>2757</v>
      </c>
      <c r="D283" t="s">
        <v>292</v>
      </c>
      <c r="E283">
        <v>4</v>
      </c>
      <c r="F283">
        <f>IFERROR(VLOOKUP(D283,Products!$A$2:$H$221,6,FALSE),0)</f>
        <v>1.37</v>
      </c>
      <c r="G283">
        <v>7.0000000000000007E-2</v>
      </c>
      <c r="H283">
        <f t="shared" si="4"/>
        <v>5.0999999999999996</v>
      </c>
      <c r="I283" t="s">
        <v>2837</v>
      </c>
      <c r="J283" t="str">
        <f>IFERROR(VLOOKUP(D283,Products!$A$2:$H$221,3,FALSE),"")</f>
        <v>Household</v>
      </c>
      <c r="K283" t="str">
        <f>IFERROR(VLOOKUP(C283,Customers!$A$2:$G$751,3,FALSE),"")</f>
        <v>Aran</v>
      </c>
    </row>
    <row r="284" spans="1:11" x14ac:dyDescent="0.25">
      <c r="A284" t="s">
        <v>3107</v>
      </c>
      <c r="B284">
        <v>45677</v>
      </c>
      <c r="C284" t="s">
        <v>1097</v>
      </c>
      <c r="D284" t="s">
        <v>27</v>
      </c>
      <c r="E284">
        <v>12</v>
      </c>
      <c r="F284">
        <f>IFERROR(VLOOKUP(D284,Products!$A$2:$H$221,6,FALSE),0)</f>
        <v>1.98</v>
      </c>
      <c r="G284">
        <v>0.05</v>
      </c>
      <c r="H284">
        <f t="shared" si="4"/>
        <v>22.57</v>
      </c>
      <c r="I284" t="s">
        <v>2820</v>
      </c>
      <c r="J284" t="str">
        <f>IFERROR(VLOOKUP(D284,Products!$A$2:$H$221,3,FALSE),"")</f>
        <v>Beverages</v>
      </c>
      <c r="K284" t="str">
        <f>IFERROR(VLOOKUP(C284,Customers!$A$2:$G$751,3,FALSE),"")</f>
        <v>Absheron</v>
      </c>
    </row>
    <row r="285" spans="1:11" x14ac:dyDescent="0.25">
      <c r="A285" t="s">
        <v>3108</v>
      </c>
      <c r="B285">
        <v>45677</v>
      </c>
      <c r="C285" t="s">
        <v>1280</v>
      </c>
      <c r="D285" t="s">
        <v>384</v>
      </c>
      <c r="E285">
        <v>3</v>
      </c>
      <c r="F285">
        <f>IFERROR(VLOOKUP(D285,Products!$A$2:$H$221,6,FALSE),0)</f>
        <v>6.91</v>
      </c>
      <c r="G285">
        <v>0.03</v>
      </c>
      <c r="H285">
        <f t="shared" si="4"/>
        <v>20.11</v>
      </c>
      <c r="I285" t="s">
        <v>2824</v>
      </c>
      <c r="J285" t="str">
        <f>IFERROR(VLOOKUP(D285,Products!$A$2:$H$221,3,FALSE),"")</f>
        <v>Frozen</v>
      </c>
      <c r="K285" t="str">
        <f>IFERROR(VLOOKUP(C285,Customers!$A$2:$G$751,3,FALSE),"")</f>
        <v>Guba-Khachmaz</v>
      </c>
    </row>
    <row r="286" spans="1:11" x14ac:dyDescent="0.25">
      <c r="A286" t="s">
        <v>3109</v>
      </c>
      <c r="B286">
        <v>45677</v>
      </c>
      <c r="C286" t="s">
        <v>1391</v>
      </c>
      <c r="D286" t="s">
        <v>257</v>
      </c>
      <c r="E286">
        <v>12</v>
      </c>
      <c r="F286">
        <f>IFERROR(VLOOKUP(D286,Products!$A$2:$H$221,6,FALSE),0)</f>
        <v>2.4300000000000002</v>
      </c>
      <c r="G286">
        <v>0</v>
      </c>
      <c r="H286">
        <f t="shared" si="4"/>
        <v>29.16</v>
      </c>
      <c r="I286" t="s">
        <v>2830</v>
      </c>
      <c r="J286" t="str">
        <f>IFERROR(VLOOKUP(D286,Products!$A$2:$H$221,3,FALSE),"")</f>
        <v>Household</v>
      </c>
      <c r="K286" t="str">
        <f>IFERROR(VLOOKUP(C286,Customers!$A$2:$G$751,3,FALSE),"")</f>
        <v>Absheron</v>
      </c>
    </row>
    <row r="287" spans="1:11" x14ac:dyDescent="0.25">
      <c r="A287" t="s">
        <v>3110</v>
      </c>
      <c r="B287">
        <v>45677</v>
      </c>
      <c r="C287" t="s">
        <v>1394</v>
      </c>
      <c r="D287" t="s">
        <v>328</v>
      </c>
      <c r="E287">
        <v>8</v>
      </c>
      <c r="F287">
        <f>IFERROR(VLOOKUP(D287,Products!$A$2:$H$221,6,FALSE),0)</f>
        <v>6.09</v>
      </c>
      <c r="G287">
        <v>0.1</v>
      </c>
      <c r="H287">
        <f t="shared" si="4"/>
        <v>43.85</v>
      </c>
      <c r="I287" t="s">
        <v>2827</v>
      </c>
      <c r="J287" t="str">
        <f>IFERROR(VLOOKUP(D287,Products!$A$2:$H$221,3,FALSE),"")</f>
        <v>Personal Care</v>
      </c>
      <c r="K287" t="str">
        <f>IFERROR(VLOOKUP(C287,Customers!$A$2:$G$751,3,FALSE),"")</f>
        <v>Guba-Khachmaz</v>
      </c>
    </row>
    <row r="288" spans="1:11" x14ac:dyDescent="0.25">
      <c r="A288" t="s">
        <v>3111</v>
      </c>
      <c r="B288">
        <v>45677</v>
      </c>
      <c r="C288" t="s">
        <v>1454</v>
      </c>
      <c r="D288" t="s">
        <v>45</v>
      </c>
      <c r="E288">
        <v>14</v>
      </c>
      <c r="F288">
        <f>IFERROR(VLOOKUP(D288,Products!$A$2:$H$221,6,FALSE),0)</f>
        <v>2.7</v>
      </c>
      <c r="G288">
        <v>0.03</v>
      </c>
      <c r="H288">
        <f t="shared" si="4"/>
        <v>36.67</v>
      </c>
      <c r="I288" t="s">
        <v>2830</v>
      </c>
      <c r="J288" t="str">
        <f>IFERROR(VLOOKUP(D288,Products!$A$2:$H$221,3,FALSE),"")</f>
        <v>Beverages</v>
      </c>
      <c r="K288" t="str">
        <f>IFERROR(VLOOKUP(C288,Customers!$A$2:$G$751,3,FALSE),"")</f>
        <v>Aran</v>
      </c>
    </row>
    <row r="289" spans="1:11" x14ac:dyDescent="0.25">
      <c r="A289" t="s">
        <v>3112</v>
      </c>
      <c r="B289">
        <v>45677</v>
      </c>
      <c r="C289" t="s">
        <v>1493</v>
      </c>
      <c r="D289" t="s">
        <v>105</v>
      </c>
      <c r="E289">
        <v>15</v>
      </c>
      <c r="F289">
        <f>IFERROR(VLOOKUP(D289,Products!$A$2:$H$221,6,FALSE),0)</f>
        <v>1.37</v>
      </c>
      <c r="G289">
        <v>0.05</v>
      </c>
      <c r="H289">
        <f t="shared" si="4"/>
        <v>19.52</v>
      </c>
      <c r="I289" t="s">
        <v>2837</v>
      </c>
      <c r="J289" t="str">
        <f>IFERROR(VLOOKUP(D289,Products!$A$2:$H$221,3,FALSE),"")</f>
        <v>Snacks</v>
      </c>
      <c r="K289" t="str">
        <f>IFERROR(VLOOKUP(C289,Customers!$A$2:$G$751,3,FALSE),"")</f>
        <v>Absheron</v>
      </c>
    </row>
    <row r="290" spans="1:11" x14ac:dyDescent="0.25">
      <c r="A290" t="s">
        <v>3113</v>
      </c>
      <c r="B290">
        <v>45677</v>
      </c>
      <c r="C290" t="s">
        <v>1691</v>
      </c>
      <c r="D290" t="s">
        <v>346</v>
      </c>
      <c r="E290">
        <v>6</v>
      </c>
      <c r="F290">
        <f>IFERROR(VLOOKUP(D290,Products!$A$2:$H$221,6,FALSE),0)</f>
        <v>2.16</v>
      </c>
      <c r="G290">
        <v>0.1</v>
      </c>
      <c r="H290">
        <f t="shared" si="4"/>
        <v>11.66</v>
      </c>
      <c r="I290" t="s">
        <v>2830</v>
      </c>
      <c r="J290" t="str">
        <f>IFERROR(VLOOKUP(D290,Products!$A$2:$H$221,3,FALSE),"")</f>
        <v>Personal Care</v>
      </c>
      <c r="K290" t="str">
        <f>IFERROR(VLOOKUP(C290,Customers!$A$2:$G$751,3,FALSE),"")</f>
        <v>Absheron</v>
      </c>
    </row>
    <row r="291" spans="1:11" x14ac:dyDescent="0.25">
      <c r="A291" t="s">
        <v>3114</v>
      </c>
      <c r="B291">
        <v>45677</v>
      </c>
      <c r="C291" t="s">
        <v>1985</v>
      </c>
      <c r="D291" t="s">
        <v>356</v>
      </c>
      <c r="E291">
        <v>5</v>
      </c>
      <c r="F291">
        <f>IFERROR(VLOOKUP(D291,Products!$A$2:$H$221,6,FALSE),0)</f>
        <v>2.87</v>
      </c>
      <c r="G291">
        <v>7.0000000000000007E-2</v>
      </c>
      <c r="H291">
        <f t="shared" si="4"/>
        <v>13.35</v>
      </c>
      <c r="I291" t="s">
        <v>2830</v>
      </c>
      <c r="J291" t="str">
        <f>IFERROR(VLOOKUP(D291,Products!$A$2:$H$221,3,FALSE),"")</f>
        <v>Frozen</v>
      </c>
      <c r="K291" t="str">
        <f>IFERROR(VLOOKUP(C291,Customers!$A$2:$G$751,3,FALSE),"")</f>
        <v>Ganja-Dashkasan</v>
      </c>
    </row>
    <row r="292" spans="1:11" x14ac:dyDescent="0.25">
      <c r="A292" t="s">
        <v>3115</v>
      </c>
      <c r="B292">
        <v>45677</v>
      </c>
      <c r="C292" t="s">
        <v>2216</v>
      </c>
      <c r="D292" t="s">
        <v>43</v>
      </c>
      <c r="E292">
        <v>6</v>
      </c>
      <c r="F292">
        <f>IFERROR(VLOOKUP(D292,Products!$A$2:$H$221,6,FALSE),0)</f>
        <v>3.28</v>
      </c>
      <c r="G292">
        <v>0.03</v>
      </c>
      <c r="H292">
        <f t="shared" si="4"/>
        <v>19.09</v>
      </c>
      <c r="I292" t="s">
        <v>2830</v>
      </c>
      <c r="J292" t="str">
        <f>IFERROR(VLOOKUP(D292,Products!$A$2:$H$221,3,FALSE),"")</f>
        <v>Beverages</v>
      </c>
      <c r="K292" t="str">
        <f>IFERROR(VLOOKUP(C292,Customers!$A$2:$G$751,3,FALSE),"")</f>
        <v>Aran</v>
      </c>
    </row>
    <row r="293" spans="1:11" x14ac:dyDescent="0.25">
      <c r="A293" t="s">
        <v>3116</v>
      </c>
      <c r="B293">
        <v>45677</v>
      </c>
      <c r="C293" t="s">
        <v>2216</v>
      </c>
      <c r="D293" t="s">
        <v>186</v>
      </c>
      <c r="E293">
        <v>22</v>
      </c>
      <c r="F293">
        <f>IFERROR(VLOOKUP(D293,Products!$A$2:$H$221,6,FALSE),0)</f>
        <v>1.77</v>
      </c>
      <c r="G293">
        <v>0.05</v>
      </c>
      <c r="H293">
        <f t="shared" si="4"/>
        <v>36.99</v>
      </c>
      <c r="I293" t="s">
        <v>2820</v>
      </c>
      <c r="J293" t="str">
        <f>IFERROR(VLOOKUP(D293,Products!$A$2:$H$221,3,FALSE),"")</f>
        <v>Bakery</v>
      </c>
      <c r="K293" t="str">
        <f>IFERROR(VLOOKUP(C293,Customers!$A$2:$G$751,3,FALSE),"")</f>
        <v>Aran</v>
      </c>
    </row>
    <row r="294" spans="1:11" x14ac:dyDescent="0.25">
      <c r="A294" t="s">
        <v>3117</v>
      </c>
      <c r="B294">
        <v>45677</v>
      </c>
      <c r="C294" t="s">
        <v>2543</v>
      </c>
      <c r="D294" t="s">
        <v>105</v>
      </c>
      <c r="E294">
        <v>20</v>
      </c>
      <c r="F294">
        <f>IFERROR(VLOOKUP(D294,Products!$A$2:$H$221,6,FALSE),0)</f>
        <v>1.37</v>
      </c>
      <c r="G294">
        <v>0.05</v>
      </c>
      <c r="H294">
        <f t="shared" si="4"/>
        <v>26.03</v>
      </c>
      <c r="I294" t="s">
        <v>2870</v>
      </c>
      <c r="J294" t="str">
        <f>IFERROR(VLOOKUP(D294,Products!$A$2:$H$221,3,FALSE),"")</f>
        <v>Snacks</v>
      </c>
      <c r="K294" t="str">
        <f>IFERROR(VLOOKUP(C294,Customers!$A$2:$G$751,3,FALSE),"")</f>
        <v>Absheron</v>
      </c>
    </row>
    <row r="295" spans="1:11" x14ac:dyDescent="0.25">
      <c r="A295" t="s">
        <v>3118</v>
      </c>
      <c r="B295">
        <v>45677</v>
      </c>
      <c r="C295" t="s">
        <v>2552</v>
      </c>
      <c r="D295" t="s">
        <v>204</v>
      </c>
      <c r="E295">
        <v>12</v>
      </c>
      <c r="F295">
        <f>IFERROR(VLOOKUP(D295,Products!$A$2:$H$221,6,FALSE),0)</f>
        <v>7.55</v>
      </c>
      <c r="G295">
        <v>0.1</v>
      </c>
      <c r="H295">
        <f t="shared" si="4"/>
        <v>81.540000000000006</v>
      </c>
      <c r="I295" t="s">
        <v>2870</v>
      </c>
      <c r="J295" t="str">
        <f>IFERROR(VLOOKUP(D295,Products!$A$2:$H$221,3,FALSE),"")</f>
        <v>Grocery</v>
      </c>
      <c r="K295" t="str">
        <f>IFERROR(VLOOKUP(C295,Customers!$A$2:$G$751,3,FALSE),"")</f>
        <v>Guba-Khachmaz</v>
      </c>
    </row>
    <row r="296" spans="1:11" x14ac:dyDescent="0.25">
      <c r="A296" t="s">
        <v>3119</v>
      </c>
      <c r="B296">
        <v>45678</v>
      </c>
      <c r="C296" t="s">
        <v>710</v>
      </c>
      <c r="D296" t="s">
        <v>152</v>
      </c>
      <c r="E296">
        <v>6</v>
      </c>
      <c r="F296">
        <f>IFERROR(VLOOKUP(D296,Products!$A$2:$H$221,6,FALSE),0)</f>
        <v>2.0699999999999998</v>
      </c>
      <c r="G296">
        <v>0.05</v>
      </c>
      <c r="H296">
        <f t="shared" si="4"/>
        <v>11.8</v>
      </c>
      <c r="I296" t="s">
        <v>2827</v>
      </c>
      <c r="J296" t="str">
        <f>IFERROR(VLOOKUP(D296,Products!$A$2:$H$221,3,FALSE),"")</f>
        <v>Dairy</v>
      </c>
      <c r="K296" t="str">
        <f>IFERROR(VLOOKUP(C296,Customers!$A$2:$G$751,3,FALSE),"")</f>
        <v>Aran</v>
      </c>
    </row>
    <row r="297" spans="1:11" x14ac:dyDescent="0.25">
      <c r="A297" t="s">
        <v>3120</v>
      </c>
      <c r="B297">
        <v>45678</v>
      </c>
      <c r="C297" t="s">
        <v>848</v>
      </c>
      <c r="D297" t="s">
        <v>164</v>
      </c>
      <c r="E297">
        <v>12</v>
      </c>
      <c r="F297">
        <f>IFERROR(VLOOKUP(D297,Products!$A$2:$H$221,6,FALSE),0)</f>
        <v>1.96</v>
      </c>
      <c r="G297">
        <v>0.12</v>
      </c>
      <c r="H297">
        <f t="shared" si="4"/>
        <v>20.7</v>
      </c>
      <c r="I297" t="s">
        <v>2824</v>
      </c>
      <c r="J297" t="str">
        <f>IFERROR(VLOOKUP(D297,Products!$A$2:$H$221,3,FALSE),"")</f>
        <v>Bakery</v>
      </c>
      <c r="K297" t="str">
        <f>IFERROR(VLOOKUP(C297,Customers!$A$2:$G$751,3,FALSE),"")</f>
        <v>Aran</v>
      </c>
    </row>
    <row r="298" spans="1:11" x14ac:dyDescent="0.25">
      <c r="A298" t="s">
        <v>3121</v>
      </c>
      <c r="B298">
        <v>45678</v>
      </c>
      <c r="C298" t="s">
        <v>917</v>
      </c>
      <c r="D298" t="s">
        <v>128</v>
      </c>
      <c r="E298">
        <v>5</v>
      </c>
      <c r="F298">
        <f>IFERROR(VLOOKUP(D298,Products!$A$2:$H$221,6,FALSE),0)</f>
        <v>3.37</v>
      </c>
      <c r="G298">
        <v>0</v>
      </c>
      <c r="H298">
        <f t="shared" si="4"/>
        <v>16.850000000000001</v>
      </c>
      <c r="I298" t="s">
        <v>2827</v>
      </c>
      <c r="J298" t="str">
        <f>IFERROR(VLOOKUP(D298,Products!$A$2:$H$221,3,FALSE),"")</f>
        <v>Dairy</v>
      </c>
      <c r="K298" t="str">
        <f>IFERROR(VLOOKUP(C298,Customers!$A$2:$G$751,3,FALSE),"")</f>
        <v>Shaki-Zagatala</v>
      </c>
    </row>
    <row r="299" spans="1:11" x14ac:dyDescent="0.25">
      <c r="A299" t="s">
        <v>3122</v>
      </c>
      <c r="B299">
        <v>45678</v>
      </c>
      <c r="C299" t="s">
        <v>980</v>
      </c>
      <c r="D299" t="s">
        <v>138</v>
      </c>
      <c r="E299">
        <v>6</v>
      </c>
      <c r="F299">
        <f>IFERROR(VLOOKUP(D299,Products!$A$2:$H$221,6,FALSE),0)</f>
        <v>2.11</v>
      </c>
      <c r="G299">
        <v>7.0000000000000007E-2</v>
      </c>
      <c r="H299">
        <f t="shared" si="4"/>
        <v>11.77</v>
      </c>
      <c r="I299" t="s">
        <v>2818</v>
      </c>
      <c r="J299" t="str">
        <f>IFERROR(VLOOKUP(D299,Products!$A$2:$H$221,3,FALSE),"")</f>
        <v>Dairy</v>
      </c>
      <c r="K299" t="str">
        <f>IFERROR(VLOOKUP(C299,Customers!$A$2:$G$751,3,FALSE),"")</f>
        <v>Absheron</v>
      </c>
    </row>
    <row r="300" spans="1:11" x14ac:dyDescent="0.25">
      <c r="A300" t="s">
        <v>3123</v>
      </c>
      <c r="B300">
        <v>45678</v>
      </c>
      <c r="C300" t="s">
        <v>1043</v>
      </c>
      <c r="D300" t="s">
        <v>378</v>
      </c>
      <c r="E300">
        <v>4</v>
      </c>
      <c r="F300">
        <f>IFERROR(VLOOKUP(D300,Products!$A$2:$H$221,6,FALSE),0)</f>
        <v>7.3</v>
      </c>
      <c r="G300">
        <v>0.03</v>
      </c>
      <c r="H300">
        <f t="shared" si="4"/>
        <v>28.32</v>
      </c>
      <c r="I300" t="s">
        <v>2841</v>
      </c>
      <c r="J300" t="str">
        <f>IFERROR(VLOOKUP(D300,Products!$A$2:$H$221,3,FALSE),"")</f>
        <v>Frozen</v>
      </c>
      <c r="K300" t="str">
        <f>IFERROR(VLOOKUP(C300,Customers!$A$2:$G$751,3,FALSE),"")</f>
        <v>Absheron</v>
      </c>
    </row>
    <row r="301" spans="1:11" x14ac:dyDescent="0.25">
      <c r="A301" t="s">
        <v>3124</v>
      </c>
      <c r="B301">
        <v>45678</v>
      </c>
      <c r="C301" t="s">
        <v>1085</v>
      </c>
      <c r="D301" t="s">
        <v>152</v>
      </c>
      <c r="E301">
        <v>14</v>
      </c>
      <c r="F301">
        <f>IFERROR(VLOOKUP(D301,Products!$A$2:$H$221,6,FALSE),0)</f>
        <v>2.0699999999999998</v>
      </c>
      <c r="G301">
        <v>7.0000000000000007E-2</v>
      </c>
      <c r="H301">
        <f t="shared" si="4"/>
        <v>26.95</v>
      </c>
      <c r="I301" t="s">
        <v>2820</v>
      </c>
      <c r="J301" t="str">
        <f>IFERROR(VLOOKUP(D301,Products!$A$2:$H$221,3,FALSE),"")</f>
        <v>Dairy</v>
      </c>
      <c r="K301" t="str">
        <f>IFERROR(VLOOKUP(C301,Customers!$A$2:$G$751,3,FALSE),"")</f>
        <v>Karabakh-East Zangezur</v>
      </c>
    </row>
    <row r="302" spans="1:11" x14ac:dyDescent="0.25">
      <c r="A302" t="s">
        <v>3125</v>
      </c>
      <c r="B302">
        <v>45678</v>
      </c>
      <c r="C302" t="s">
        <v>1343</v>
      </c>
      <c r="D302" t="s">
        <v>352</v>
      </c>
      <c r="E302">
        <v>8</v>
      </c>
      <c r="F302">
        <f>IFERROR(VLOOKUP(D302,Products!$A$2:$H$221,6,FALSE),0)</f>
        <v>7.72</v>
      </c>
      <c r="G302">
        <v>0.05</v>
      </c>
      <c r="H302">
        <f t="shared" si="4"/>
        <v>58.67</v>
      </c>
      <c r="I302" t="s">
        <v>2818</v>
      </c>
      <c r="J302" t="str">
        <f>IFERROR(VLOOKUP(D302,Products!$A$2:$H$221,3,FALSE),"")</f>
        <v>Frozen</v>
      </c>
      <c r="K302" t="str">
        <f>IFERROR(VLOOKUP(C302,Customers!$A$2:$G$751,3,FALSE),"")</f>
        <v>Absheron</v>
      </c>
    </row>
    <row r="303" spans="1:11" x14ac:dyDescent="0.25">
      <c r="A303" t="s">
        <v>3126</v>
      </c>
      <c r="B303">
        <v>45678</v>
      </c>
      <c r="C303" t="s">
        <v>1376</v>
      </c>
      <c r="D303" t="s">
        <v>115</v>
      </c>
      <c r="E303">
        <v>15</v>
      </c>
      <c r="F303">
        <f>IFERROR(VLOOKUP(D303,Products!$A$2:$H$221,6,FALSE),0)</f>
        <v>5.26</v>
      </c>
      <c r="G303">
        <v>0.1</v>
      </c>
      <c r="H303">
        <f t="shared" si="4"/>
        <v>71.010000000000005</v>
      </c>
      <c r="I303" t="s">
        <v>2830</v>
      </c>
      <c r="J303" t="str">
        <f>IFERROR(VLOOKUP(D303,Products!$A$2:$H$221,3,FALSE),"")</f>
        <v>Dairy</v>
      </c>
      <c r="K303" t="str">
        <f>IFERROR(VLOOKUP(C303,Customers!$A$2:$G$751,3,FALSE),"")</f>
        <v>Karabakh-East Zangezur</v>
      </c>
    </row>
    <row r="304" spans="1:11" x14ac:dyDescent="0.25">
      <c r="A304" t="s">
        <v>3127</v>
      </c>
      <c r="B304">
        <v>45678</v>
      </c>
      <c r="C304" t="s">
        <v>1928</v>
      </c>
      <c r="D304" t="s">
        <v>378</v>
      </c>
      <c r="E304">
        <v>4</v>
      </c>
      <c r="F304">
        <f>IFERROR(VLOOKUP(D304,Products!$A$2:$H$221,6,FALSE),0)</f>
        <v>7.3</v>
      </c>
      <c r="G304">
        <v>7.0000000000000007E-2</v>
      </c>
      <c r="H304">
        <f t="shared" si="4"/>
        <v>27.16</v>
      </c>
      <c r="I304" t="s">
        <v>2841</v>
      </c>
      <c r="J304" t="str">
        <f>IFERROR(VLOOKUP(D304,Products!$A$2:$H$221,3,FALSE),"")</f>
        <v>Frozen</v>
      </c>
      <c r="K304" t="str">
        <f>IFERROR(VLOOKUP(C304,Customers!$A$2:$G$751,3,FALSE),"")</f>
        <v>Absheron</v>
      </c>
    </row>
    <row r="305" spans="1:11" x14ac:dyDescent="0.25">
      <c r="A305" t="s">
        <v>3128</v>
      </c>
      <c r="B305">
        <v>45678</v>
      </c>
      <c r="C305" t="s">
        <v>2189</v>
      </c>
      <c r="D305" t="s">
        <v>91</v>
      </c>
      <c r="E305">
        <v>5</v>
      </c>
      <c r="F305">
        <f>IFERROR(VLOOKUP(D305,Products!$A$2:$H$221,6,FALSE),0)</f>
        <v>1.36</v>
      </c>
      <c r="G305">
        <v>0.05</v>
      </c>
      <c r="H305">
        <f t="shared" si="4"/>
        <v>6.46</v>
      </c>
      <c r="I305" t="s">
        <v>2824</v>
      </c>
      <c r="J305" t="str">
        <f>IFERROR(VLOOKUP(D305,Products!$A$2:$H$221,3,FALSE),"")</f>
        <v>Snacks</v>
      </c>
      <c r="K305" t="str">
        <f>IFERROR(VLOOKUP(C305,Customers!$A$2:$G$751,3,FALSE),"")</f>
        <v>Absheron</v>
      </c>
    </row>
    <row r="306" spans="1:11" x14ac:dyDescent="0.25">
      <c r="A306" t="s">
        <v>3129</v>
      </c>
      <c r="B306">
        <v>45678</v>
      </c>
      <c r="C306" t="s">
        <v>2318</v>
      </c>
      <c r="D306" t="s">
        <v>215</v>
      </c>
      <c r="E306">
        <v>14</v>
      </c>
      <c r="F306">
        <f>IFERROR(VLOOKUP(D306,Products!$A$2:$H$221,6,FALSE),0)</f>
        <v>7.38</v>
      </c>
      <c r="G306">
        <v>0.1</v>
      </c>
      <c r="H306">
        <f t="shared" si="4"/>
        <v>92.99</v>
      </c>
      <c r="I306" t="s">
        <v>2818</v>
      </c>
      <c r="J306" t="str">
        <f>IFERROR(VLOOKUP(D306,Products!$A$2:$H$221,3,FALSE),"")</f>
        <v>Grocery</v>
      </c>
      <c r="K306" t="str">
        <f>IFERROR(VLOOKUP(C306,Customers!$A$2:$G$751,3,FALSE),"")</f>
        <v>Shaki-Zagatala</v>
      </c>
    </row>
    <row r="307" spans="1:11" x14ac:dyDescent="0.25">
      <c r="A307" t="s">
        <v>3130</v>
      </c>
      <c r="B307">
        <v>45678</v>
      </c>
      <c r="C307" t="s">
        <v>2342</v>
      </c>
      <c r="D307" t="s">
        <v>380</v>
      </c>
      <c r="E307">
        <v>11</v>
      </c>
      <c r="F307">
        <f>IFERROR(VLOOKUP(D307,Products!$A$2:$H$221,6,FALSE),0)</f>
        <v>6.79</v>
      </c>
      <c r="G307">
        <v>0</v>
      </c>
      <c r="H307">
        <f t="shared" si="4"/>
        <v>74.69</v>
      </c>
      <c r="I307" t="s">
        <v>2837</v>
      </c>
      <c r="J307" t="str">
        <f>IFERROR(VLOOKUP(D307,Products!$A$2:$H$221,3,FALSE),"")</f>
        <v>Frozen</v>
      </c>
      <c r="K307" t="str">
        <f>IFERROR(VLOOKUP(C307,Customers!$A$2:$G$751,3,FALSE),"")</f>
        <v>Ganja-Dashkasan</v>
      </c>
    </row>
    <row r="308" spans="1:11" x14ac:dyDescent="0.25">
      <c r="A308" t="s">
        <v>3131</v>
      </c>
      <c r="B308">
        <v>45678</v>
      </c>
      <c r="C308" t="s">
        <v>2477</v>
      </c>
      <c r="D308" t="s">
        <v>415</v>
      </c>
      <c r="E308">
        <v>14</v>
      </c>
      <c r="F308">
        <f>IFERROR(VLOOKUP(D308,Products!$A$2:$H$221,6,FALSE),0)</f>
        <v>4.62</v>
      </c>
      <c r="G308">
        <v>0.12</v>
      </c>
      <c r="H308">
        <f t="shared" si="4"/>
        <v>56.92</v>
      </c>
      <c r="I308" t="s">
        <v>2820</v>
      </c>
      <c r="J308" t="str">
        <f>IFERROR(VLOOKUP(D308,Products!$A$2:$H$221,3,FALSE),"")</f>
        <v>Canned</v>
      </c>
      <c r="K308" t="str">
        <f>IFERROR(VLOOKUP(C308,Customers!$A$2:$G$751,3,FALSE),"")</f>
        <v>Absheron</v>
      </c>
    </row>
    <row r="309" spans="1:11" x14ac:dyDescent="0.25">
      <c r="A309" t="s">
        <v>3132</v>
      </c>
      <c r="B309">
        <v>45678</v>
      </c>
      <c r="C309" t="s">
        <v>2561</v>
      </c>
      <c r="D309" t="s">
        <v>344</v>
      </c>
      <c r="E309">
        <v>7</v>
      </c>
      <c r="F309">
        <f>IFERROR(VLOOKUP(D309,Products!$A$2:$H$221,6,FALSE),0)</f>
        <v>2.2000000000000002</v>
      </c>
      <c r="G309">
        <v>0.02</v>
      </c>
      <c r="H309">
        <f t="shared" si="4"/>
        <v>15.09</v>
      </c>
      <c r="I309" t="s">
        <v>2827</v>
      </c>
      <c r="J309" t="str">
        <f>IFERROR(VLOOKUP(D309,Products!$A$2:$H$221,3,FALSE),"")</f>
        <v>Personal Care</v>
      </c>
      <c r="K309" t="str">
        <f>IFERROR(VLOOKUP(C309,Customers!$A$2:$G$751,3,FALSE),"")</f>
        <v>Shaki-Zagatala</v>
      </c>
    </row>
    <row r="310" spans="1:11" x14ac:dyDescent="0.25">
      <c r="A310" t="s">
        <v>3133</v>
      </c>
      <c r="B310">
        <v>45678</v>
      </c>
      <c r="C310" t="s">
        <v>2627</v>
      </c>
      <c r="D310" t="s">
        <v>35</v>
      </c>
      <c r="E310">
        <v>9</v>
      </c>
      <c r="F310">
        <f>IFERROR(VLOOKUP(D310,Products!$A$2:$H$221,6,FALSE),0)</f>
        <v>1.65</v>
      </c>
      <c r="G310">
        <v>0.1</v>
      </c>
      <c r="H310">
        <f t="shared" si="4"/>
        <v>13.37</v>
      </c>
      <c r="I310" t="s">
        <v>2837</v>
      </c>
      <c r="J310" t="str">
        <f>IFERROR(VLOOKUP(D310,Products!$A$2:$H$221,3,FALSE),"")</f>
        <v>Beverages</v>
      </c>
      <c r="K310" t="str">
        <f>IFERROR(VLOOKUP(C310,Customers!$A$2:$G$751,3,FALSE),"")</f>
        <v>Aran</v>
      </c>
    </row>
    <row r="311" spans="1:11" x14ac:dyDescent="0.25">
      <c r="A311" t="s">
        <v>3134</v>
      </c>
      <c r="B311">
        <v>45679</v>
      </c>
      <c r="C311" t="s">
        <v>755</v>
      </c>
      <c r="D311" t="s">
        <v>346</v>
      </c>
      <c r="E311">
        <v>1</v>
      </c>
      <c r="F311">
        <f>IFERROR(VLOOKUP(D311,Products!$A$2:$H$221,6,FALSE),0)</f>
        <v>2.16</v>
      </c>
      <c r="G311">
        <v>0.1</v>
      </c>
      <c r="H311">
        <f t="shared" si="4"/>
        <v>1.94</v>
      </c>
      <c r="I311" t="s">
        <v>2824</v>
      </c>
      <c r="J311" t="str">
        <f>IFERROR(VLOOKUP(D311,Products!$A$2:$H$221,3,FALSE),"")</f>
        <v>Personal Care</v>
      </c>
      <c r="K311" t="str">
        <f>IFERROR(VLOOKUP(C311,Customers!$A$2:$G$751,3,FALSE),"")</f>
        <v>Absheron</v>
      </c>
    </row>
    <row r="312" spans="1:11" x14ac:dyDescent="0.25">
      <c r="A312" t="s">
        <v>3135</v>
      </c>
      <c r="B312">
        <v>45679</v>
      </c>
      <c r="C312" t="s">
        <v>899</v>
      </c>
      <c r="D312" t="s">
        <v>124</v>
      </c>
      <c r="E312">
        <v>9</v>
      </c>
      <c r="F312">
        <f>IFERROR(VLOOKUP(D312,Products!$A$2:$H$221,6,FALSE),0)</f>
        <v>1.6</v>
      </c>
      <c r="G312">
        <v>0.05</v>
      </c>
      <c r="H312">
        <f t="shared" si="4"/>
        <v>13.68</v>
      </c>
      <c r="I312" t="s">
        <v>2837</v>
      </c>
      <c r="J312" t="str">
        <f>IFERROR(VLOOKUP(D312,Products!$A$2:$H$221,3,FALSE),"")</f>
        <v>Dairy</v>
      </c>
      <c r="K312" t="str">
        <f>IFERROR(VLOOKUP(C312,Customers!$A$2:$G$751,3,FALSE),"")</f>
        <v>Shaki-Zagatala</v>
      </c>
    </row>
    <row r="313" spans="1:11" x14ac:dyDescent="0.25">
      <c r="A313" t="s">
        <v>3136</v>
      </c>
      <c r="B313">
        <v>45679</v>
      </c>
      <c r="C313" t="s">
        <v>929</v>
      </c>
      <c r="D313" t="s">
        <v>39</v>
      </c>
      <c r="E313">
        <v>15</v>
      </c>
      <c r="F313">
        <f>IFERROR(VLOOKUP(D313,Products!$A$2:$H$221,6,FALSE),0)</f>
        <v>1.98</v>
      </c>
      <c r="G313">
        <v>0.15</v>
      </c>
      <c r="H313">
        <f t="shared" si="4"/>
        <v>25.25</v>
      </c>
      <c r="I313" t="s">
        <v>2837</v>
      </c>
      <c r="J313" t="str">
        <f>IFERROR(VLOOKUP(D313,Products!$A$2:$H$221,3,FALSE),"")</f>
        <v>Beverages</v>
      </c>
      <c r="K313" t="str">
        <f>IFERROR(VLOOKUP(C313,Customers!$A$2:$G$751,3,FALSE),"")</f>
        <v>Guba-Khachmaz</v>
      </c>
    </row>
    <row r="314" spans="1:11" x14ac:dyDescent="0.25">
      <c r="A314" t="s">
        <v>3137</v>
      </c>
      <c r="B314">
        <v>45679</v>
      </c>
      <c r="C314" t="s">
        <v>1055</v>
      </c>
      <c r="D314" t="s">
        <v>35</v>
      </c>
      <c r="E314">
        <v>30</v>
      </c>
      <c r="F314">
        <f>IFERROR(VLOOKUP(D314,Products!$A$2:$H$221,6,FALSE),0)</f>
        <v>1.65</v>
      </c>
      <c r="G314">
        <v>0.1</v>
      </c>
      <c r="H314">
        <f t="shared" si="4"/>
        <v>44.55</v>
      </c>
      <c r="I314" t="s">
        <v>2818</v>
      </c>
      <c r="J314" t="str">
        <f>IFERROR(VLOOKUP(D314,Products!$A$2:$H$221,3,FALSE),"")</f>
        <v>Beverages</v>
      </c>
      <c r="K314" t="str">
        <f>IFERROR(VLOOKUP(C314,Customers!$A$2:$G$751,3,FALSE),"")</f>
        <v>Guba-Khachmaz</v>
      </c>
    </row>
    <row r="315" spans="1:11" x14ac:dyDescent="0.25">
      <c r="A315" t="s">
        <v>3138</v>
      </c>
      <c r="B315">
        <v>45679</v>
      </c>
      <c r="C315" t="s">
        <v>1061</v>
      </c>
      <c r="D315" t="s">
        <v>246</v>
      </c>
      <c r="E315">
        <v>4</v>
      </c>
      <c r="F315">
        <f>IFERROR(VLOOKUP(D315,Products!$A$2:$H$221,6,FALSE),0)</f>
        <v>7.97</v>
      </c>
      <c r="G315">
        <v>0</v>
      </c>
      <c r="H315">
        <f t="shared" si="4"/>
        <v>31.88</v>
      </c>
      <c r="I315" t="s">
        <v>2837</v>
      </c>
      <c r="J315" t="str">
        <f>IFERROR(VLOOKUP(D315,Products!$A$2:$H$221,3,FALSE),"")</f>
        <v>Grocery</v>
      </c>
      <c r="K315" t="str">
        <f>IFERROR(VLOOKUP(C315,Customers!$A$2:$G$751,3,FALSE),"")</f>
        <v>Absheron</v>
      </c>
    </row>
    <row r="316" spans="1:11" x14ac:dyDescent="0.25">
      <c r="A316" t="s">
        <v>3139</v>
      </c>
      <c r="B316">
        <v>45679</v>
      </c>
      <c r="C316" t="s">
        <v>1121</v>
      </c>
      <c r="D316" t="s">
        <v>253</v>
      </c>
      <c r="E316">
        <v>1</v>
      </c>
      <c r="F316">
        <f>IFERROR(VLOOKUP(D316,Products!$A$2:$H$221,6,FALSE),0)</f>
        <v>1.43</v>
      </c>
      <c r="G316">
        <v>0.1</v>
      </c>
      <c r="H316">
        <f t="shared" si="4"/>
        <v>1.29</v>
      </c>
      <c r="I316" t="s">
        <v>2820</v>
      </c>
      <c r="J316" t="str">
        <f>IFERROR(VLOOKUP(D316,Products!$A$2:$H$221,3,FALSE),"")</f>
        <v>Household</v>
      </c>
      <c r="K316" t="str">
        <f>IFERROR(VLOOKUP(C316,Customers!$A$2:$G$751,3,FALSE),"")</f>
        <v>Absheron</v>
      </c>
    </row>
    <row r="317" spans="1:11" x14ac:dyDescent="0.25">
      <c r="A317" t="s">
        <v>3140</v>
      </c>
      <c r="B317">
        <v>45679</v>
      </c>
      <c r="C317" t="s">
        <v>1334</v>
      </c>
      <c r="D317" t="s">
        <v>441</v>
      </c>
      <c r="E317">
        <v>12</v>
      </c>
      <c r="F317">
        <f>IFERROR(VLOOKUP(D317,Products!$A$2:$H$221,6,FALSE),0)</f>
        <v>4.0999999999999996</v>
      </c>
      <c r="G317">
        <v>0</v>
      </c>
      <c r="H317">
        <f t="shared" si="4"/>
        <v>49.2</v>
      </c>
      <c r="I317" t="s">
        <v>2824</v>
      </c>
      <c r="J317" t="str">
        <f>IFERROR(VLOOKUP(D317,Products!$A$2:$H$221,3,FALSE),"")</f>
        <v>Canned</v>
      </c>
      <c r="K317" t="str">
        <f>IFERROR(VLOOKUP(C317,Customers!$A$2:$G$751,3,FALSE),"")</f>
        <v>Absheron</v>
      </c>
    </row>
    <row r="318" spans="1:11" x14ac:dyDescent="0.25">
      <c r="A318" t="s">
        <v>3141</v>
      </c>
      <c r="B318">
        <v>45679</v>
      </c>
      <c r="C318" t="s">
        <v>1364</v>
      </c>
      <c r="D318" t="s">
        <v>441</v>
      </c>
      <c r="E318">
        <v>16</v>
      </c>
      <c r="F318">
        <f>IFERROR(VLOOKUP(D318,Products!$A$2:$H$221,6,FALSE),0)</f>
        <v>4.0999999999999996</v>
      </c>
      <c r="G318">
        <v>0.05</v>
      </c>
      <c r="H318">
        <f t="shared" si="4"/>
        <v>62.32</v>
      </c>
      <c r="I318" t="s">
        <v>2827</v>
      </c>
      <c r="J318" t="str">
        <f>IFERROR(VLOOKUP(D318,Products!$A$2:$H$221,3,FALSE),"")</f>
        <v>Canned</v>
      </c>
      <c r="K318" t="str">
        <f>IFERROR(VLOOKUP(C318,Customers!$A$2:$G$751,3,FALSE),"")</f>
        <v>Guba-Khachmaz</v>
      </c>
    </row>
    <row r="319" spans="1:11" x14ac:dyDescent="0.25">
      <c r="A319" t="s">
        <v>3142</v>
      </c>
      <c r="B319">
        <v>45679</v>
      </c>
      <c r="C319" t="s">
        <v>1559</v>
      </c>
      <c r="D319" t="s">
        <v>29</v>
      </c>
      <c r="E319">
        <v>4</v>
      </c>
      <c r="F319">
        <f>IFERROR(VLOOKUP(D319,Products!$A$2:$H$221,6,FALSE),0)</f>
        <v>1.26</v>
      </c>
      <c r="G319">
        <v>0.05</v>
      </c>
      <c r="H319">
        <f t="shared" si="4"/>
        <v>4.79</v>
      </c>
      <c r="I319" t="s">
        <v>2818</v>
      </c>
      <c r="J319" t="str">
        <f>IFERROR(VLOOKUP(D319,Products!$A$2:$H$221,3,FALSE),"")</f>
        <v>Beverages</v>
      </c>
      <c r="K319" t="str">
        <f>IFERROR(VLOOKUP(C319,Customers!$A$2:$G$751,3,FALSE),"")</f>
        <v>Aran</v>
      </c>
    </row>
    <row r="320" spans="1:11" x14ac:dyDescent="0.25">
      <c r="A320" t="s">
        <v>3143</v>
      </c>
      <c r="B320">
        <v>45679</v>
      </c>
      <c r="C320" t="s">
        <v>1715</v>
      </c>
      <c r="D320" t="s">
        <v>89</v>
      </c>
      <c r="E320">
        <v>12</v>
      </c>
      <c r="F320">
        <f>IFERROR(VLOOKUP(D320,Products!$A$2:$H$221,6,FALSE),0)</f>
        <v>4.7</v>
      </c>
      <c r="G320">
        <v>0.03</v>
      </c>
      <c r="H320">
        <f t="shared" si="4"/>
        <v>54.71</v>
      </c>
      <c r="I320" t="s">
        <v>2841</v>
      </c>
      <c r="J320" t="str">
        <f>IFERROR(VLOOKUP(D320,Products!$A$2:$H$221,3,FALSE),"")</f>
        <v>Snacks</v>
      </c>
      <c r="K320" t="str">
        <f>IFERROR(VLOOKUP(C320,Customers!$A$2:$G$751,3,FALSE),"")</f>
        <v>Absheron</v>
      </c>
    </row>
    <row r="321" spans="1:11" x14ac:dyDescent="0.25">
      <c r="A321" t="s">
        <v>3144</v>
      </c>
      <c r="B321">
        <v>45679</v>
      </c>
      <c r="C321" t="s">
        <v>1796</v>
      </c>
      <c r="D321" t="s">
        <v>91</v>
      </c>
      <c r="E321">
        <v>11</v>
      </c>
      <c r="F321">
        <f>IFERROR(VLOOKUP(D321,Products!$A$2:$H$221,6,FALSE),0)</f>
        <v>1.36</v>
      </c>
      <c r="G321">
        <v>0.15</v>
      </c>
      <c r="H321">
        <f t="shared" si="4"/>
        <v>12.72</v>
      </c>
      <c r="I321" t="s">
        <v>2818</v>
      </c>
      <c r="J321" t="str">
        <f>IFERROR(VLOOKUP(D321,Products!$A$2:$H$221,3,FALSE),"")</f>
        <v>Snacks</v>
      </c>
      <c r="K321" t="str">
        <f>IFERROR(VLOOKUP(C321,Customers!$A$2:$G$751,3,FALSE),"")</f>
        <v>Guba-Khachmaz</v>
      </c>
    </row>
    <row r="322" spans="1:11" x14ac:dyDescent="0.25">
      <c r="A322" t="s">
        <v>3145</v>
      </c>
      <c r="B322">
        <v>45679</v>
      </c>
      <c r="C322" t="s">
        <v>2045</v>
      </c>
      <c r="D322" t="s">
        <v>458</v>
      </c>
      <c r="E322">
        <v>4</v>
      </c>
      <c r="F322">
        <f>IFERROR(VLOOKUP(D322,Products!$A$2:$H$221,6,FALSE),0)</f>
        <v>7.58</v>
      </c>
      <c r="G322">
        <v>0.05</v>
      </c>
      <c r="H322">
        <f t="shared" ref="H322:H385" si="5">ROUND(E322*F322*(1-G322),2)</f>
        <v>28.8</v>
      </c>
      <c r="I322" t="s">
        <v>2827</v>
      </c>
      <c r="J322" t="str">
        <f>IFERROR(VLOOKUP(D322,Products!$A$2:$H$221,3,FALSE),"")</f>
        <v>Cleaning</v>
      </c>
      <c r="K322" t="str">
        <f>IFERROR(VLOOKUP(C322,Customers!$A$2:$G$751,3,FALSE),"")</f>
        <v>Karabakh-East Zangezur</v>
      </c>
    </row>
    <row r="323" spans="1:11" x14ac:dyDescent="0.25">
      <c r="A323" t="s">
        <v>3146</v>
      </c>
      <c r="B323">
        <v>45679</v>
      </c>
      <c r="C323" t="s">
        <v>2258</v>
      </c>
      <c r="D323" t="s">
        <v>474</v>
      </c>
      <c r="E323">
        <v>6</v>
      </c>
      <c r="F323">
        <f>IFERROR(VLOOKUP(D323,Products!$A$2:$H$221,6,FALSE),0)</f>
        <v>2.1800000000000002</v>
      </c>
      <c r="G323">
        <v>0.03</v>
      </c>
      <c r="H323">
        <f t="shared" si="5"/>
        <v>12.69</v>
      </c>
      <c r="I323" t="s">
        <v>2820</v>
      </c>
      <c r="J323" t="str">
        <f>IFERROR(VLOOKUP(D323,Products!$A$2:$H$221,3,FALSE),"")</f>
        <v>Cleaning</v>
      </c>
      <c r="K323" t="str">
        <f>IFERROR(VLOOKUP(C323,Customers!$A$2:$G$751,3,FALSE),"")</f>
        <v>Nakhchivan</v>
      </c>
    </row>
    <row r="324" spans="1:11" x14ac:dyDescent="0.25">
      <c r="A324" t="s">
        <v>3147</v>
      </c>
      <c r="B324">
        <v>45679</v>
      </c>
      <c r="C324" t="s">
        <v>2321</v>
      </c>
      <c r="D324" t="s">
        <v>126</v>
      </c>
      <c r="E324">
        <v>12</v>
      </c>
      <c r="F324">
        <f>IFERROR(VLOOKUP(D324,Products!$A$2:$H$221,6,FALSE),0)</f>
        <v>2.52</v>
      </c>
      <c r="G324">
        <v>0.05</v>
      </c>
      <c r="H324">
        <f t="shared" si="5"/>
        <v>28.73</v>
      </c>
      <c r="I324" t="s">
        <v>2837</v>
      </c>
      <c r="J324" t="str">
        <f>IFERROR(VLOOKUP(D324,Products!$A$2:$H$221,3,FALSE),"")</f>
        <v>Dairy</v>
      </c>
      <c r="K324" t="str">
        <f>IFERROR(VLOOKUP(C324,Customers!$A$2:$G$751,3,FALSE),"")</f>
        <v>Shaki-Zagatala</v>
      </c>
    </row>
    <row r="325" spans="1:11" x14ac:dyDescent="0.25">
      <c r="A325" t="s">
        <v>3148</v>
      </c>
      <c r="B325">
        <v>45679</v>
      </c>
      <c r="C325" t="s">
        <v>2336</v>
      </c>
      <c r="D325" t="s">
        <v>75</v>
      </c>
      <c r="E325">
        <v>19</v>
      </c>
      <c r="F325">
        <f>IFERROR(VLOOKUP(D325,Products!$A$2:$H$221,6,FALSE),0)</f>
        <v>3.54</v>
      </c>
      <c r="G325">
        <v>0.12</v>
      </c>
      <c r="H325">
        <f t="shared" si="5"/>
        <v>59.19</v>
      </c>
      <c r="I325" t="s">
        <v>2870</v>
      </c>
      <c r="J325" t="str">
        <f>IFERROR(VLOOKUP(D325,Products!$A$2:$H$221,3,FALSE),"")</f>
        <v>Snacks</v>
      </c>
      <c r="K325" t="str">
        <f>IFERROR(VLOOKUP(C325,Customers!$A$2:$G$751,3,FALSE),"")</f>
        <v>Ganja-Dashkasan</v>
      </c>
    </row>
    <row r="326" spans="1:11" x14ac:dyDescent="0.25">
      <c r="A326" t="s">
        <v>3149</v>
      </c>
      <c r="B326">
        <v>45679</v>
      </c>
      <c r="C326" t="s">
        <v>2456</v>
      </c>
      <c r="D326" t="s">
        <v>108</v>
      </c>
      <c r="E326">
        <v>10</v>
      </c>
      <c r="F326">
        <f>IFERROR(VLOOKUP(D326,Products!$A$2:$H$221,6,FALSE),0)</f>
        <v>3.94</v>
      </c>
      <c r="G326">
        <v>0</v>
      </c>
      <c r="H326">
        <f t="shared" si="5"/>
        <v>39.4</v>
      </c>
      <c r="I326" t="s">
        <v>2827</v>
      </c>
      <c r="J326" t="str">
        <f>IFERROR(VLOOKUP(D326,Products!$A$2:$H$221,3,FALSE),"")</f>
        <v>Dairy</v>
      </c>
      <c r="K326" t="str">
        <f>IFERROR(VLOOKUP(C326,Customers!$A$2:$G$751,3,FALSE),"")</f>
        <v>Nakhchivan</v>
      </c>
    </row>
    <row r="327" spans="1:11" x14ac:dyDescent="0.25">
      <c r="A327" t="s">
        <v>3150</v>
      </c>
      <c r="B327">
        <v>45679</v>
      </c>
      <c r="C327" t="s">
        <v>2513</v>
      </c>
      <c r="D327" t="s">
        <v>347</v>
      </c>
      <c r="E327">
        <v>1</v>
      </c>
      <c r="F327">
        <f>IFERROR(VLOOKUP(D327,Products!$A$2:$H$221,6,FALSE),0)</f>
        <v>5.63</v>
      </c>
      <c r="G327">
        <v>0.02</v>
      </c>
      <c r="H327">
        <f t="shared" si="5"/>
        <v>5.52</v>
      </c>
      <c r="I327" t="s">
        <v>2824</v>
      </c>
      <c r="J327" t="str">
        <f>IFERROR(VLOOKUP(D327,Products!$A$2:$H$221,3,FALSE),"")</f>
        <v>Personal Care</v>
      </c>
      <c r="K327" t="str">
        <f>IFERROR(VLOOKUP(C327,Customers!$A$2:$G$751,3,FALSE),"")</f>
        <v>Absheron</v>
      </c>
    </row>
    <row r="328" spans="1:11" x14ac:dyDescent="0.25">
      <c r="A328" t="s">
        <v>3151</v>
      </c>
      <c r="B328">
        <v>45679</v>
      </c>
      <c r="C328" t="s">
        <v>2543</v>
      </c>
      <c r="D328" t="s">
        <v>115</v>
      </c>
      <c r="E328">
        <v>9</v>
      </c>
      <c r="F328">
        <f>IFERROR(VLOOKUP(D328,Products!$A$2:$H$221,6,FALSE),0)</f>
        <v>5.26</v>
      </c>
      <c r="G328">
        <v>0.05</v>
      </c>
      <c r="H328">
        <f t="shared" si="5"/>
        <v>44.97</v>
      </c>
      <c r="I328" t="s">
        <v>2820</v>
      </c>
      <c r="J328" t="str">
        <f>IFERROR(VLOOKUP(D328,Products!$A$2:$H$221,3,FALSE),"")</f>
        <v>Dairy</v>
      </c>
      <c r="K328" t="str">
        <f>IFERROR(VLOOKUP(C328,Customers!$A$2:$G$751,3,FALSE),"")</f>
        <v>Absheron</v>
      </c>
    </row>
    <row r="329" spans="1:11" x14ac:dyDescent="0.25">
      <c r="A329" t="s">
        <v>3152</v>
      </c>
      <c r="B329">
        <v>45679</v>
      </c>
      <c r="C329" t="s">
        <v>2745</v>
      </c>
      <c r="D329" t="s">
        <v>470</v>
      </c>
      <c r="E329">
        <v>1</v>
      </c>
      <c r="F329">
        <f>IFERROR(VLOOKUP(D329,Products!$A$2:$H$221,6,FALSE),0)</f>
        <v>7.94</v>
      </c>
      <c r="G329">
        <v>0.02</v>
      </c>
      <c r="H329">
        <f t="shared" si="5"/>
        <v>7.78</v>
      </c>
      <c r="I329" t="s">
        <v>2818</v>
      </c>
      <c r="J329" t="str">
        <f>IFERROR(VLOOKUP(D329,Products!$A$2:$H$221,3,FALSE),"")</f>
        <v>Cleaning</v>
      </c>
      <c r="K329" t="str">
        <f>IFERROR(VLOOKUP(C329,Customers!$A$2:$G$751,3,FALSE),"")</f>
        <v>Aran</v>
      </c>
    </row>
    <row r="330" spans="1:11" x14ac:dyDescent="0.25">
      <c r="A330" t="s">
        <v>3153</v>
      </c>
      <c r="B330">
        <v>45680</v>
      </c>
      <c r="C330" t="s">
        <v>670</v>
      </c>
      <c r="D330" t="s">
        <v>128</v>
      </c>
      <c r="E330">
        <v>15</v>
      </c>
      <c r="F330">
        <f>IFERROR(VLOOKUP(D330,Products!$A$2:$H$221,6,FALSE),0)</f>
        <v>3.37</v>
      </c>
      <c r="G330">
        <v>0.05</v>
      </c>
      <c r="H330">
        <f t="shared" si="5"/>
        <v>48.02</v>
      </c>
      <c r="I330" t="s">
        <v>2824</v>
      </c>
      <c r="J330" t="str">
        <f>IFERROR(VLOOKUP(D330,Products!$A$2:$H$221,3,FALSE),"")</f>
        <v>Dairy</v>
      </c>
      <c r="K330" t="str">
        <f>IFERROR(VLOOKUP(C330,Customers!$A$2:$G$751,3,FALSE),"")</f>
        <v>Aran</v>
      </c>
    </row>
    <row r="331" spans="1:11" x14ac:dyDescent="0.25">
      <c r="A331" t="s">
        <v>3154</v>
      </c>
      <c r="B331">
        <v>45680</v>
      </c>
      <c r="C331" t="s">
        <v>686</v>
      </c>
      <c r="D331" t="s">
        <v>89</v>
      </c>
      <c r="E331">
        <v>12</v>
      </c>
      <c r="F331">
        <f>IFERROR(VLOOKUP(D331,Products!$A$2:$H$221,6,FALSE),0)</f>
        <v>4.7</v>
      </c>
      <c r="G331">
        <v>7.0000000000000007E-2</v>
      </c>
      <c r="H331">
        <f t="shared" si="5"/>
        <v>52.45</v>
      </c>
      <c r="I331" t="s">
        <v>2870</v>
      </c>
      <c r="J331" t="str">
        <f>IFERROR(VLOOKUP(D331,Products!$A$2:$H$221,3,FALSE),"")</f>
        <v>Snacks</v>
      </c>
      <c r="K331" t="str">
        <f>IFERROR(VLOOKUP(C331,Customers!$A$2:$G$751,3,FALSE),"")</f>
        <v>Lankaran-Astara</v>
      </c>
    </row>
    <row r="332" spans="1:11" x14ac:dyDescent="0.25">
      <c r="A332" t="s">
        <v>3155</v>
      </c>
      <c r="B332">
        <v>45680</v>
      </c>
      <c r="C332" t="s">
        <v>830</v>
      </c>
      <c r="D332" t="s">
        <v>174</v>
      </c>
      <c r="E332">
        <v>26</v>
      </c>
      <c r="F332">
        <f>IFERROR(VLOOKUP(D332,Products!$A$2:$H$221,6,FALSE),0)</f>
        <v>0.99</v>
      </c>
      <c r="G332">
        <v>0.02</v>
      </c>
      <c r="H332">
        <f t="shared" si="5"/>
        <v>25.23</v>
      </c>
      <c r="I332" t="s">
        <v>2824</v>
      </c>
      <c r="J332" t="str">
        <f>IFERROR(VLOOKUP(D332,Products!$A$2:$H$221,3,FALSE),"")</f>
        <v>Bakery</v>
      </c>
      <c r="K332" t="str">
        <f>IFERROR(VLOOKUP(C332,Customers!$A$2:$G$751,3,FALSE),"")</f>
        <v>Ganja-Dashkasan</v>
      </c>
    </row>
    <row r="333" spans="1:11" x14ac:dyDescent="0.25">
      <c r="A333" t="s">
        <v>3156</v>
      </c>
      <c r="B333">
        <v>45680</v>
      </c>
      <c r="C333" t="s">
        <v>953</v>
      </c>
      <c r="D333" t="s">
        <v>67</v>
      </c>
      <c r="E333">
        <v>14</v>
      </c>
      <c r="F333">
        <f>IFERROR(VLOOKUP(D333,Products!$A$2:$H$221,6,FALSE),0)</f>
        <v>1.34</v>
      </c>
      <c r="G333">
        <v>0.03</v>
      </c>
      <c r="H333">
        <f t="shared" si="5"/>
        <v>18.2</v>
      </c>
      <c r="I333" t="s">
        <v>2820</v>
      </c>
      <c r="J333" t="str">
        <f>IFERROR(VLOOKUP(D333,Products!$A$2:$H$221,3,FALSE),"")</f>
        <v>Snacks</v>
      </c>
      <c r="K333" t="str">
        <f>IFERROR(VLOOKUP(C333,Customers!$A$2:$G$751,3,FALSE),"")</f>
        <v>Aran</v>
      </c>
    </row>
    <row r="334" spans="1:11" x14ac:dyDescent="0.25">
      <c r="A334" t="s">
        <v>3157</v>
      </c>
      <c r="B334">
        <v>45680</v>
      </c>
      <c r="C334" t="s">
        <v>1160</v>
      </c>
      <c r="D334" t="s">
        <v>226</v>
      </c>
      <c r="E334">
        <v>15</v>
      </c>
      <c r="F334">
        <f>IFERROR(VLOOKUP(D334,Products!$A$2:$H$221,6,FALSE),0)</f>
        <v>2.0299999999999998</v>
      </c>
      <c r="G334">
        <v>0.02</v>
      </c>
      <c r="H334">
        <f t="shared" si="5"/>
        <v>29.84</v>
      </c>
      <c r="I334" t="s">
        <v>2830</v>
      </c>
      <c r="J334" t="str">
        <f>IFERROR(VLOOKUP(D334,Products!$A$2:$H$221,3,FALSE),"")</f>
        <v>Grocery</v>
      </c>
      <c r="K334" t="str">
        <f>IFERROR(VLOOKUP(C334,Customers!$A$2:$G$751,3,FALSE),"")</f>
        <v>Nakhchivan</v>
      </c>
    </row>
    <row r="335" spans="1:11" x14ac:dyDescent="0.25">
      <c r="A335" t="s">
        <v>3158</v>
      </c>
      <c r="B335">
        <v>45680</v>
      </c>
      <c r="C335" t="s">
        <v>1187</v>
      </c>
      <c r="D335" t="s">
        <v>17</v>
      </c>
      <c r="E335">
        <v>22</v>
      </c>
      <c r="F335">
        <f>IFERROR(VLOOKUP(D335,Products!$A$2:$H$221,6,FALSE),0)</f>
        <v>2.5499999999999998</v>
      </c>
      <c r="G335">
        <v>0.05</v>
      </c>
      <c r="H335">
        <f t="shared" si="5"/>
        <v>53.3</v>
      </c>
      <c r="I335" t="s">
        <v>2827</v>
      </c>
      <c r="J335" t="str">
        <f>IFERROR(VLOOKUP(D335,Products!$A$2:$H$221,3,FALSE),"")</f>
        <v>Beverages</v>
      </c>
      <c r="K335" t="str">
        <f>IFERROR(VLOOKUP(C335,Customers!$A$2:$G$751,3,FALSE),"")</f>
        <v>Absheron</v>
      </c>
    </row>
    <row r="336" spans="1:11" x14ac:dyDescent="0.25">
      <c r="A336" t="s">
        <v>3159</v>
      </c>
      <c r="B336">
        <v>45680</v>
      </c>
      <c r="C336" t="s">
        <v>1193</v>
      </c>
      <c r="D336" t="s">
        <v>23</v>
      </c>
      <c r="E336">
        <v>29</v>
      </c>
      <c r="F336">
        <f>IFERROR(VLOOKUP(D336,Products!$A$2:$H$221,6,FALSE),0)</f>
        <v>2.54</v>
      </c>
      <c r="G336">
        <v>0.12</v>
      </c>
      <c r="H336">
        <f t="shared" si="5"/>
        <v>64.819999999999993</v>
      </c>
      <c r="I336" t="s">
        <v>2830</v>
      </c>
      <c r="J336" t="str">
        <f>IFERROR(VLOOKUP(D336,Products!$A$2:$H$221,3,FALSE),"")</f>
        <v>Beverages</v>
      </c>
      <c r="K336" t="str">
        <f>IFERROR(VLOOKUP(C336,Customers!$A$2:$G$751,3,FALSE),"")</f>
        <v>Lankaran-Astara</v>
      </c>
    </row>
    <row r="337" spans="1:11" x14ac:dyDescent="0.25">
      <c r="A337" t="s">
        <v>3160</v>
      </c>
      <c r="B337">
        <v>45680</v>
      </c>
      <c r="C337" t="s">
        <v>1289</v>
      </c>
      <c r="D337" t="s">
        <v>35</v>
      </c>
      <c r="E337">
        <v>5</v>
      </c>
      <c r="F337">
        <f>IFERROR(VLOOKUP(D337,Products!$A$2:$H$221,6,FALSE),0)</f>
        <v>1.65</v>
      </c>
      <c r="G337">
        <v>0</v>
      </c>
      <c r="H337">
        <f t="shared" si="5"/>
        <v>8.25</v>
      </c>
      <c r="I337" t="s">
        <v>2830</v>
      </c>
      <c r="J337" t="str">
        <f>IFERROR(VLOOKUP(D337,Products!$A$2:$H$221,3,FALSE),"")</f>
        <v>Beverages</v>
      </c>
      <c r="K337" t="str">
        <f>IFERROR(VLOOKUP(C337,Customers!$A$2:$G$751,3,FALSE),"")</f>
        <v>Absheron</v>
      </c>
    </row>
    <row r="338" spans="1:11" x14ac:dyDescent="0.25">
      <c r="A338" t="s">
        <v>3161</v>
      </c>
      <c r="B338">
        <v>45680</v>
      </c>
      <c r="C338" t="s">
        <v>1625</v>
      </c>
      <c r="D338" t="s">
        <v>108</v>
      </c>
      <c r="E338">
        <v>7</v>
      </c>
      <c r="F338">
        <f>IFERROR(VLOOKUP(D338,Products!$A$2:$H$221,6,FALSE),0)</f>
        <v>3.94</v>
      </c>
      <c r="G338">
        <v>7.0000000000000007E-2</v>
      </c>
      <c r="H338">
        <f t="shared" si="5"/>
        <v>25.65</v>
      </c>
      <c r="I338" t="s">
        <v>2818</v>
      </c>
      <c r="J338" t="str">
        <f>IFERROR(VLOOKUP(D338,Products!$A$2:$H$221,3,FALSE),"")</f>
        <v>Dairy</v>
      </c>
      <c r="K338" t="str">
        <f>IFERROR(VLOOKUP(C338,Customers!$A$2:$G$751,3,FALSE),"")</f>
        <v>Absheron</v>
      </c>
    </row>
    <row r="339" spans="1:11" x14ac:dyDescent="0.25">
      <c r="A339" t="s">
        <v>3162</v>
      </c>
      <c r="B339">
        <v>45680</v>
      </c>
      <c r="C339" t="s">
        <v>1904</v>
      </c>
      <c r="D339" t="s">
        <v>75</v>
      </c>
      <c r="E339">
        <v>19</v>
      </c>
      <c r="F339">
        <f>IFERROR(VLOOKUP(D339,Products!$A$2:$H$221,6,FALSE),0)</f>
        <v>3.54</v>
      </c>
      <c r="G339">
        <v>0.03</v>
      </c>
      <c r="H339">
        <f t="shared" si="5"/>
        <v>65.239999999999995</v>
      </c>
      <c r="I339" t="s">
        <v>2830</v>
      </c>
      <c r="J339" t="str">
        <f>IFERROR(VLOOKUP(D339,Products!$A$2:$H$221,3,FALSE),"")</f>
        <v>Snacks</v>
      </c>
      <c r="K339" t="str">
        <f>IFERROR(VLOOKUP(C339,Customers!$A$2:$G$751,3,FALSE),"")</f>
        <v>Shaki-Zagatala</v>
      </c>
    </row>
    <row r="340" spans="1:11" x14ac:dyDescent="0.25">
      <c r="A340" t="s">
        <v>3163</v>
      </c>
      <c r="B340">
        <v>45681</v>
      </c>
      <c r="C340" t="s">
        <v>704</v>
      </c>
      <c r="D340" t="s">
        <v>442</v>
      </c>
      <c r="E340">
        <v>9</v>
      </c>
      <c r="F340">
        <f>IFERROR(VLOOKUP(D340,Products!$A$2:$H$221,6,FALSE),0)</f>
        <v>1.62</v>
      </c>
      <c r="G340">
        <v>0.12</v>
      </c>
      <c r="H340">
        <f t="shared" si="5"/>
        <v>12.83</v>
      </c>
      <c r="I340" t="s">
        <v>2870</v>
      </c>
      <c r="J340" t="str">
        <f>IFERROR(VLOOKUP(D340,Products!$A$2:$H$221,3,FALSE),"")</f>
        <v>Canned</v>
      </c>
      <c r="K340" t="str">
        <f>IFERROR(VLOOKUP(C340,Customers!$A$2:$G$751,3,FALSE),"")</f>
        <v>Shaki-Zagatala</v>
      </c>
    </row>
    <row r="341" spans="1:11" x14ac:dyDescent="0.25">
      <c r="A341" t="s">
        <v>3164</v>
      </c>
      <c r="B341">
        <v>45681</v>
      </c>
      <c r="C341" t="s">
        <v>878</v>
      </c>
      <c r="D341" t="s">
        <v>138</v>
      </c>
      <c r="E341">
        <v>4</v>
      </c>
      <c r="F341">
        <f>IFERROR(VLOOKUP(D341,Products!$A$2:$H$221,6,FALSE),0)</f>
        <v>2.11</v>
      </c>
      <c r="G341">
        <v>0.05</v>
      </c>
      <c r="H341">
        <f t="shared" si="5"/>
        <v>8.02</v>
      </c>
      <c r="I341" t="s">
        <v>2870</v>
      </c>
      <c r="J341" t="str">
        <f>IFERROR(VLOOKUP(D341,Products!$A$2:$H$221,3,FALSE),"")</f>
        <v>Dairy</v>
      </c>
      <c r="K341" t="str">
        <f>IFERROR(VLOOKUP(C341,Customers!$A$2:$G$751,3,FALSE),"")</f>
        <v>Lankaran-Astara</v>
      </c>
    </row>
    <row r="342" spans="1:11" x14ac:dyDescent="0.25">
      <c r="A342" t="s">
        <v>3165</v>
      </c>
      <c r="B342">
        <v>45681</v>
      </c>
      <c r="C342" t="s">
        <v>908</v>
      </c>
      <c r="D342" t="s">
        <v>224</v>
      </c>
      <c r="E342">
        <v>3</v>
      </c>
      <c r="F342">
        <f>IFERROR(VLOOKUP(D342,Products!$A$2:$H$221,6,FALSE),0)</f>
        <v>5.82</v>
      </c>
      <c r="G342">
        <v>0.03</v>
      </c>
      <c r="H342">
        <f t="shared" si="5"/>
        <v>16.940000000000001</v>
      </c>
      <c r="I342" t="s">
        <v>2841</v>
      </c>
      <c r="J342" t="str">
        <f>IFERROR(VLOOKUP(D342,Products!$A$2:$H$221,3,FALSE),"")</f>
        <v>Grocery</v>
      </c>
      <c r="K342" t="str">
        <f>IFERROR(VLOOKUP(C342,Customers!$A$2:$G$751,3,FALSE),"")</f>
        <v>Absheron</v>
      </c>
    </row>
    <row r="343" spans="1:11" x14ac:dyDescent="0.25">
      <c r="A343" t="s">
        <v>3166</v>
      </c>
      <c r="B343">
        <v>45681</v>
      </c>
      <c r="C343" t="s">
        <v>1292</v>
      </c>
      <c r="D343" t="s">
        <v>359</v>
      </c>
      <c r="E343">
        <v>10</v>
      </c>
      <c r="F343">
        <f>IFERROR(VLOOKUP(D343,Products!$A$2:$H$221,6,FALSE),0)</f>
        <v>7.99</v>
      </c>
      <c r="G343">
        <v>0.03</v>
      </c>
      <c r="H343">
        <f t="shared" si="5"/>
        <v>77.5</v>
      </c>
      <c r="I343" t="s">
        <v>2824</v>
      </c>
      <c r="J343" t="str">
        <f>IFERROR(VLOOKUP(D343,Products!$A$2:$H$221,3,FALSE),"")</f>
        <v>Frozen</v>
      </c>
      <c r="K343" t="str">
        <f>IFERROR(VLOOKUP(C343,Customers!$A$2:$G$751,3,FALSE),"")</f>
        <v>Absheron</v>
      </c>
    </row>
    <row r="344" spans="1:11" x14ac:dyDescent="0.25">
      <c r="A344" t="s">
        <v>3167</v>
      </c>
      <c r="B344">
        <v>45681</v>
      </c>
      <c r="C344" t="s">
        <v>1565</v>
      </c>
      <c r="D344" t="s">
        <v>178</v>
      </c>
      <c r="E344">
        <v>8</v>
      </c>
      <c r="F344">
        <f>IFERROR(VLOOKUP(D344,Products!$A$2:$H$221,6,FALSE),0)</f>
        <v>2.5099999999999998</v>
      </c>
      <c r="G344">
        <v>0</v>
      </c>
      <c r="H344">
        <f t="shared" si="5"/>
        <v>20.079999999999998</v>
      </c>
      <c r="I344" t="s">
        <v>2841</v>
      </c>
      <c r="J344" t="str">
        <f>IFERROR(VLOOKUP(D344,Products!$A$2:$H$221,3,FALSE),"")</f>
        <v>Bakery</v>
      </c>
      <c r="K344" t="str">
        <f>IFERROR(VLOOKUP(C344,Customers!$A$2:$G$751,3,FALSE),"")</f>
        <v>Aran</v>
      </c>
    </row>
    <row r="345" spans="1:11" x14ac:dyDescent="0.25">
      <c r="A345" t="s">
        <v>3168</v>
      </c>
      <c r="B345">
        <v>45681</v>
      </c>
      <c r="C345" t="s">
        <v>1655</v>
      </c>
      <c r="D345" t="s">
        <v>190</v>
      </c>
      <c r="E345">
        <v>8</v>
      </c>
      <c r="F345">
        <f>IFERROR(VLOOKUP(D345,Products!$A$2:$H$221,6,FALSE),0)</f>
        <v>2.85</v>
      </c>
      <c r="G345">
        <v>0.05</v>
      </c>
      <c r="H345">
        <f t="shared" si="5"/>
        <v>21.66</v>
      </c>
      <c r="I345" t="s">
        <v>2837</v>
      </c>
      <c r="J345" t="str">
        <f>IFERROR(VLOOKUP(D345,Products!$A$2:$H$221,3,FALSE),"")</f>
        <v>Bakery</v>
      </c>
      <c r="K345" t="str">
        <f>IFERROR(VLOOKUP(C345,Customers!$A$2:$G$751,3,FALSE),"")</f>
        <v>Shaki-Zagatala</v>
      </c>
    </row>
    <row r="346" spans="1:11" x14ac:dyDescent="0.25">
      <c r="A346" t="s">
        <v>3169</v>
      </c>
      <c r="B346">
        <v>45681</v>
      </c>
      <c r="C346" t="s">
        <v>1688</v>
      </c>
      <c r="D346" t="s">
        <v>299</v>
      </c>
      <c r="E346">
        <v>13</v>
      </c>
      <c r="F346">
        <f>IFERROR(VLOOKUP(D346,Products!$A$2:$H$221,6,FALSE),0)</f>
        <v>1.0900000000000001</v>
      </c>
      <c r="G346">
        <v>0.03</v>
      </c>
      <c r="H346">
        <f t="shared" si="5"/>
        <v>13.74</v>
      </c>
      <c r="I346" t="s">
        <v>2827</v>
      </c>
      <c r="J346" t="str">
        <f>IFERROR(VLOOKUP(D346,Products!$A$2:$H$221,3,FALSE),"")</f>
        <v>Household</v>
      </c>
      <c r="K346" t="str">
        <f>IFERROR(VLOOKUP(C346,Customers!$A$2:$G$751,3,FALSE),"")</f>
        <v>Aran</v>
      </c>
    </row>
    <row r="347" spans="1:11" x14ac:dyDescent="0.25">
      <c r="A347" t="s">
        <v>3170</v>
      </c>
      <c r="B347">
        <v>45681</v>
      </c>
      <c r="C347" t="s">
        <v>2258</v>
      </c>
      <c r="D347" t="s">
        <v>246</v>
      </c>
      <c r="E347">
        <v>15</v>
      </c>
      <c r="F347">
        <f>IFERROR(VLOOKUP(D347,Products!$A$2:$H$221,6,FALSE),0)</f>
        <v>7.97</v>
      </c>
      <c r="G347">
        <v>0.05</v>
      </c>
      <c r="H347">
        <f t="shared" si="5"/>
        <v>113.57</v>
      </c>
      <c r="I347" t="s">
        <v>2830</v>
      </c>
      <c r="J347" t="str">
        <f>IFERROR(VLOOKUP(D347,Products!$A$2:$H$221,3,FALSE),"")</f>
        <v>Grocery</v>
      </c>
      <c r="K347" t="str">
        <f>IFERROR(VLOOKUP(C347,Customers!$A$2:$G$751,3,FALSE),"")</f>
        <v>Nakhchivan</v>
      </c>
    </row>
    <row r="348" spans="1:11" x14ac:dyDescent="0.25">
      <c r="A348" t="s">
        <v>3171</v>
      </c>
      <c r="B348">
        <v>45681</v>
      </c>
      <c r="C348" t="s">
        <v>2351</v>
      </c>
      <c r="D348" t="s">
        <v>338</v>
      </c>
      <c r="E348">
        <v>8</v>
      </c>
      <c r="F348">
        <f>IFERROR(VLOOKUP(D348,Products!$A$2:$H$221,6,FALSE),0)</f>
        <v>2.2000000000000002</v>
      </c>
      <c r="G348">
        <v>0.02</v>
      </c>
      <c r="H348">
        <f t="shared" si="5"/>
        <v>17.25</v>
      </c>
      <c r="I348" t="s">
        <v>2820</v>
      </c>
      <c r="J348" t="str">
        <f>IFERROR(VLOOKUP(D348,Products!$A$2:$H$221,3,FALSE),"")</f>
        <v>Personal Care</v>
      </c>
      <c r="K348" t="str">
        <f>IFERROR(VLOOKUP(C348,Customers!$A$2:$G$751,3,FALSE),"")</f>
        <v>Absheron</v>
      </c>
    </row>
    <row r="349" spans="1:11" x14ac:dyDescent="0.25">
      <c r="A349" t="s">
        <v>3172</v>
      </c>
      <c r="B349">
        <v>45681</v>
      </c>
      <c r="C349" t="s">
        <v>2483</v>
      </c>
      <c r="D349" t="s">
        <v>57</v>
      </c>
      <c r="E349">
        <v>9</v>
      </c>
      <c r="F349">
        <f>IFERROR(VLOOKUP(D349,Products!$A$2:$H$221,6,FALSE),0)</f>
        <v>2.57</v>
      </c>
      <c r="G349">
        <v>7.0000000000000007E-2</v>
      </c>
      <c r="H349">
        <f t="shared" si="5"/>
        <v>21.51</v>
      </c>
      <c r="I349" t="s">
        <v>2837</v>
      </c>
      <c r="J349" t="str">
        <f>IFERROR(VLOOKUP(D349,Products!$A$2:$H$221,3,FALSE),"")</f>
        <v>Beverages</v>
      </c>
      <c r="K349" t="str">
        <f>IFERROR(VLOOKUP(C349,Customers!$A$2:$G$751,3,FALSE),"")</f>
        <v>Absheron</v>
      </c>
    </row>
    <row r="350" spans="1:11" x14ac:dyDescent="0.25">
      <c r="A350" t="s">
        <v>3173</v>
      </c>
      <c r="B350">
        <v>45681</v>
      </c>
      <c r="C350" t="s">
        <v>2624</v>
      </c>
      <c r="D350" t="s">
        <v>85</v>
      </c>
      <c r="E350">
        <v>6</v>
      </c>
      <c r="F350">
        <f>IFERROR(VLOOKUP(D350,Products!$A$2:$H$221,6,FALSE),0)</f>
        <v>2.33</v>
      </c>
      <c r="G350">
        <v>0.12</v>
      </c>
      <c r="H350">
        <f t="shared" si="5"/>
        <v>12.3</v>
      </c>
      <c r="I350" t="s">
        <v>2818</v>
      </c>
      <c r="J350" t="str">
        <f>IFERROR(VLOOKUP(D350,Products!$A$2:$H$221,3,FALSE),"")</f>
        <v>Snacks</v>
      </c>
      <c r="K350" t="str">
        <f>IFERROR(VLOOKUP(C350,Customers!$A$2:$G$751,3,FALSE),"")</f>
        <v>Nakhchivan</v>
      </c>
    </row>
    <row r="351" spans="1:11" x14ac:dyDescent="0.25">
      <c r="A351" t="s">
        <v>3174</v>
      </c>
      <c r="B351">
        <v>45681</v>
      </c>
      <c r="C351" t="s">
        <v>2726</v>
      </c>
      <c r="D351" t="s">
        <v>323</v>
      </c>
      <c r="E351">
        <v>8</v>
      </c>
      <c r="F351">
        <f>IFERROR(VLOOKUP(D351,Products!$A$2:$H$221,6,FALSE),0)</f>
        <v>1.81</v>
      </c>
      <c r="G351">
        <v>0.02</v>
      </c>
      <c r="H351">
        <f t="shared" si="5"/>
        <v>14.19</v>
      </c>
      <c r="I351" t="s">
        <v>2870</v>
      </c>
      <c r="J351" t="str">
        <f>IFERROR(VLOOKUP(D351,Products!$A$2:$H$221,3,FALSE),"")</f>
        <v>Personal Care</v>
      </c>
      <c r="K351" t="str">
        <f>IFERROR(VLOOKUP(C351,Customers!$A$2:$G$751,3,FALSE),"")</f>
        <v>Ganja-Dashkasan</v>
      </c>
    </row>
    <row r="352" spans="1:11" x14ac:dyDescent="0.25">
      <c r="A352" t="s">
        <v>3175</v>
      </c>
      <c r="B352">
        <v>45682</v>
      </c>
      <c r="C352" t="s">
        <v>929</v>
      </c>
      <c r="D352" t="s">
        <v>460</v>
      </c>
      <c r="E352">
        <v>7</v>
      </c>
      <c r="F352">
        <f>IFERROR(VLOOKUP(D352,Products!$A$2:$H$221,6,FALSE),0)</f>
        <v>4.2699999999999996</v>
      </c>
      <c r="G352">
        <v>0.02</v>
      </c>
      <c r="H352">
        <f t="shared" si="5"/>
        <v>29.29</v>
      </c>
      <c r="I352" t="s">
        <v>2841</v>
      </c>
      <c r="J352" t="str">
        <f>IFERROR(VLOOKUP(D352,Products!$A$2:$H$221,3,FALSE),"")</f>
        <v>Cleaning</v>
      </c>
      <c r="K352" t="str">
        <f>IFERROR(VLOOKUP(C352,Customers!$A$2:$G$751,3,FALSE),"")</f>
        <v>Guba-Khachmaz</v>
      </c>
    </row>
    <row r="353" spans="1:11" x14ac:dyDescent="0.25">
      <c r="A353" t="s">
        <v>3176</v>
      </c>
      <c r="B353">
        <v>45682</v>
      </c>
      <c r="C353" t="s">
        <v>1064</v>
      </c>
      <c r="D353" t="s">
        <v>441</v>
      </c>
      <c r="E353">
        <v>6</v>
      </c>
      <c r="F353">
        <f>IFERROR(VLOOKUP(D353,Products!$A$2:$H$221,6,FALSE),0)</f>
        <v>4.0999999999999996</v>
      </c>
      <c r="G353">
        <v>0.12</v>
      </c>
      <c r="H353">
        <f t="shared" si="5"/>
        <v>21.65</v>
      </c>
      <c r="I353" t="s">
        <v>2820</v>
      </c>
      <c r="J353" t="str">
        <f>IFERROR(VLOOKUP(D353,Products!$A$2:$H$221,3,FALSE),"")</f>
        <v>Canned</v>
      </c>
      <c r="K353" t="str">
        <f>IFERROR(VLOOKUP(C353,Customers!$A$2:$G$751,3,FALSE),"")</f>
        <v>Lankaran-Astara</v>
      </c>
    </row>
    <row r="354" spans="1:11" x14ac:dyDescent="0.25">
      <c r="A354" t="s">
        <v>3177</v>
      </c>
      <c r="B354">
        <v>45682</v>
      </c>
      <c r="C354" t="s">
        <v>2366</v>
      </c>
      <c r="D354" t="s">
        <v>433</v>
      </c>
      <c r="E354">
        <v>9</v>
      </c>
      <c r="F354">
        <f>IFERROR(VLOOKUP(D354,Products!$A$2:$H$221,6,FALSE),0)</f>
        <v>2.02</v>
      </c>
      <c r="G354">
        <v>0</v>
      </c>
      <c r="H354">
        <f t="shared" si="5"/>
        <v>18.18</v>
      </c>
      <c r="I354" t="s">
        <v>2870</v>
      </c>
      <c r="J354" t="str">
        <f>IFERROR(VLOOKUP(D354,Products!$A$2:$H$221,3,FALSE),"")</f>
        <v>Canned</v>
      </c>
      <c r="K354" t="str">
        <f>IFERROR(VLOOKUP(C354,Customers!$A$2:$G$751,3,FALSE),"")</f>
        <v>Aran</v>
      </c>
    </row>
    <row r="355" spans="1:11" x14ac:dyDescent="0.25">
      <c r="A355" t="s">
        <v>3178</v>
      </c>
      <c r="B355">
        <v>45682</v>
      </c>
      <c r="C355" t="s">
        <v>2705</v>
      </c>
      <c r="D355" t="s">
        <v>366</v>
      </c>
      <c r="E355">
        <v>5</v>
      </c>
      <c r="F355">
        <f>IFERROR(VLOOKUP(D355,Products!$A$2:$H$221,6,FALSE),0)</f>
        <v>8.19</v>
      </c>
      <c r="G355">
        <v>0.05</v>
      </c>
      <c r="H355">
        <f t="shared" si="5"/>
        <v>38.9</v>
      </c>
      <c r="I355" t="s">
        <v>2841</v>
      </c>
      <c r="J355" t="str">
        <f>IFERROR(VLOOKUP(D355,Products!$A$2:$H$221,3,FALSE),"")</f>
        <v>Frozen</v>
      </c>
      <c r="K355" t="str">
        <f>IFERROR(VLOOKUP(C355,Customers!$A$2:$G$751,3,FALSE),"")</f>
        <v>Shaki-Zagatala</v>
      </c>
    </row>
    <row r="356" spans="1:11" x14ac:dyDescent="0.25">
      <c r="A356" t="s">
        <v>3179</v>
      </c>
      <c r="B356">
        <v>45683</v>
      </c>
      <c r="C356" t="s">
        <v>908</v>
      </c>
      <c r="D356" t="s">
        <v>73</v>
      </c>
      <c r="E356">
        <v>11</v>
      </c>
      <c r="F356">
        <f>IFERROR(VLOOKUP(D356,Products!$A$2:$H$221,6,FALSE),0)</f>
        <v>3.84</v>
      </c>
      <c r="G356">
        <v>7.0000000000000007E-2</v>
      </c>
      <c r="H356">
        <f t="shared" si="5"/>
        <v>39.28</v>
      </c>
      <c r="I356" t="s">
        <v>2841</v>
      </c>
      <c r="J356" t="str">
        <f>IFERROR(VLOOKUP(D356,Products!$A$2:$H$221,3,FALSE),"")</f>
        <v>Snacks</v>
      </c>
      <c r="K356" t="str">
        <f>IFERROR(VLOOKUP(C356,Customers!$A$2:$G$751,3,FALSE),"")</f>
        <v>Absheron</v>
      </c>
    </row>
    <row r="357" spans="1:11" x14ac:dyDescent="0.25">
      <c r="A357" t="s">
        <v>3180</v>
      </c>
      <c r="B357">
        <v>45683</v>
      </c>
      <c r="C357" t="s">
        <v>950</v>
      </c>
      <c r="D357" t="s">
        <v>93</v>
      </c>
      <c r="E357">
        <v>12</v>
      </c>
      <c r="F357">
        <f>IFERROR(VLOOKUP(D357,Products!$A$2:$H$221,6,FALSE),0)</f>
        <v>3.61</v>
      </c>
      <c r="G357">
        <v>0</v>
      </c>
      <c r="H357">
        <f t="shared" si="5"/>
        <v>43.32</v>
      </c>
      <c r="I357" t="s">
        <v>2830</v>
      </c>
      <c r="J357" t="str">
        <f>IFERROR(VLOOKUP(D357,Products!$A$2:$H$221,3,FALSE),"")</f>
        <v>Snacks</v>
      </c>
      <c r="K357" t="str">
        <f>IFERROR(VLOOKUP(C357,Customers!$A$2:$G$751,3,FALSE),"")</f>
        <v>Guba-Khachmaz</v>
      </c>
    </row>
    <row r="358" spans="1:11" x14ac:dyDescent="0.25">
      <c r="A358" t="s">
        <v>3181</v>
      </c>
      <c r="B358">
        <v>45683</v>
      </c>
      <c r="C358" t="s">
        <v>1112</v>
      </c>
      <c r="D358" t="s">
        <v>144</v>
      </c>
      <c r="E358">
        <v>11</v>
      </c>
      <c r="F358">
        <f>IFERROR(VLOOKUP(D358,Products!$A$2:$H$221,6,FALSE),0)</f>
        <v>4.54</v>
      </c>
      <c r="G358">
        <v>7.0000000000000007E-2</v>
      </c>
      <c r="H358">
        <f t="shared" si="5"/>
        <v>46.44</v>
      </c>
      <c r="I358" t="s">
        <v>2830</v>
      </c>
      <c r="J358" t="str">
        <f>IFERROR(VLOOKUP(D358,Products!$A$2:$H$221,3,FALSE),"")</f>
        <v>Dairy</v>
      </c>
      <c r="K358" t="str">
        <f>IFERROR(VLOOKUP(C358,Customers!$A$2:$G$751,3,FALSE),"")</f>
        <v>Absheron</v>
      </c>
    </row>
    <row r="359" spans="1:11" x14ac:dyDescent="0.25">
      <c r="A359" t="s">
        <v>3182</v>
      </c>
      <c r="B359">
        <v>45683</v>
      </c>
      <c r="C359" t="s">
        <v>1238</v>
      </c>
      <c r="D359" t="s">
        <v>395</v>
      </c>
      <c r="E359">
        <v>11</v>
      </c>
      <c r="F359">
        <f>IFERROR(VLOOKUP(D359,Products!$A$2:$H$221,6,FALSE),0)</f>
        <v>4.46</v>
      </c>
      <c r="G359">
        <v>0.03</v>
      </c>
      <c r="H359">
        <f t="shared" si="5"/>
        <v>47.59</v>
      </c>
      <c r="I359" t="s">
        <v>2827</v>
      </c>
      <c r="J359" t="str">
        <f>IFERROR(VLOOKUP(D359,Products!$A$2:$H$221,3,FALSE),"")</f>
        <v>Frozen</v>
      </c>
      <c r="K359" t="str">
        <f>IFERROR(VLOOKUP(C359,Customers!$A$2:$G$751,3,FALSE),"")</f>
        <v>Absheron</v>
      </c>
    </row>
    <row r="360" spans="1:11" x14ac:dyDescent="0.25">
      <c r="A360" t="s">
        <v>3183</v>
      </c>
      <c r="B360">
        <v>45683</v>
      </c>
      <c r="C360" t="s">
        <v>1622</v>
      </c>
      <c r="D360" t="s">
        <v>59</v>
      </c>
      <c r="E360">
        <v>15</v>
      </c>
      <c r="F360">
        <f>IFERROR(VLOOKUP(D360,Products!$A$2:$H$221,6,FALSE),0)</f>
        <v>1.45</v>
      </c>
      <c r="G360">
        <v>0.05</v>
      </c>
      <c r="H360">
        <f t="shared" si="5"/>
        <v>20.66</v>
      </c>
      <c r="I360" t="s">
        <v>2830</v>
      </c>
      <c r="J360" t="str">
        <f>IFERROR(VLOOKUP(D360,Products!$A$2:$H$221,3,FALSE),"")</f>
        <v>Snacks</v>
      </c>
      <c r="K360" t="str">
        <f>IFERROR(VLOOKUP(C360,Customers!$A$2:$G$751,3,FALSE),"")</f>
        <v>Absheron</v>
      </c>
    </row>
    <row r="361" spans="1:11" x14ac:dyDescent="0.25">
      <c r="A361" t="s">
        <v>3184</v>
      </c>
      <c r="B361">
        <v>45683</v>
      </c>
      <c r="C361" t="s">
        <v>1694</v>
      </c>
      <c r="D361" t="s">
        <v>253</v>
      </c>
      <c r="E361">
        <v>2</v>
      </c>
      <c r="F361">
        <f>IFERROR(VLOOKUP(D361,Products!$A$2:$H$221,6,FALSE),0)</f>
        <v>1.43</v>
      </c>
      <c r="G361">
        <v>0.02</v>
      </c>
      <c r="H361">
        <f t="shared" si="5"/>
        <v>2.8</v>
      </c>
      <c r="I361" t="s">
        <v>2827</v>
      </c>
      <c r="J361" t="str">
        <f>IFERROR(VLOOKUP(D361,Products!$A$2:$H$221,3,FALSE),"")</f>
        <v>Household</v>
      </c>
      <c r="K361" t="str">
        <f>IFERROR(VLOOKUP(C361,Customers!$A$2:$G$751,3,FALSE),"")</f>
        <v>Shaki-Zagatala</v>
      </c>
    </row>
    <row r="362" spans="1:11" x14ac:dyDescent="0.25">
      <c r="A362" t="s">
        <v>3185</v>
      </c>
      <c r="B362">
        <v>45683</v>
      </c>
      <c r="C362" t="s">
        <v>1769</v>
      </c>
      <c r="D362" t="s">
        <v>266</v>
      </c>
      <c r="E362">
        <v>4</v>
      </c>
      <c r="F362">
        <f>IFERROR(VLOOKUP(D362,Products!$A$2:$H$221,6,FALSE),0)</f>
        <v>1.89</v>
      </c>
      <c r="G362">
        <v>0.12</v>
      </c>
      <c r="H362">
        <f t="shared" si="5"/>
        <v>6.65</v>
      </c>
      <c r="I362" t="s">
        <v>2830</v>
      </c>
      <c r="J362" t="str">
        <f>IFERROR(VLOOKUP(D362,Products!$A$2:$H$221,3,FALSE),"")</f>
        <v>Household</v>
      </c>
      <c r="K362" t="str">
        <f>IFERROR(VLOOKUP(C362,Customers!$A$2:$G$751,3,FALSE),"")</f>
        <v>Karabakh-East Zangezur</v>
      </c>
    </row>
    <row r="363" spans="1:11" x14ac:dyDescent="0.25">
      <c r="A363" t="s">
        <v>3186</v>
      </c>
      <c r="B363">
        <v>45683</v>
      </c>
      <c r="C363" t="s">
        <v>1958</v>
      </c>
      <c r="D363" t="s">
        <v>274</v>
      </c>
      <c r="E363">
        <v>13</v>
      </c>
      <c r="F363">
        <f>IFERROR(VLOOKUP(D363,Products!$A$2:$H$221,6,FALSE),0)</f>
        <v>1.23</v>
      </c>
      <c r="G363">
        <v>0</v>
      </c>
      <c r="H363">
        <f t="shared" si="5"/>
        <v>15.99</v>
      </c>
      <c r="I363" t="s">
        <v>2837</v>
      </c>
      <c r="J363" t="str">
        <f>IFERROR(VLOOKUP(D363,Products!$A$2:$H$221,3,FALSE),"")</f>
        <v>Household</v>
      </c>
      <c r="K363" t="str">
        <f>IFERROR(VLOOKUP(C363,Customers!$A$2:$G$751,3,FALSE),"")</f>
        <v>Ganja-Dashkasan</v>
      </c>
    </row>
    <row r="364" spans="1:11" x14ac:dyDescent="0.25">
      <c r="A364" t="s">
        <v>3187</v>
      </c>
      <c r="B364">
        <v>45683</v>
      </c>
      <c r="C364" t="s">
        <v>2003</v>
      </c>
      <c r="D364" t="s">
        <v>321</v>
      </c>
      <c r="E364">
        <v>7</v>
      </c>
      <c r="F364">
        <f>IFERROR(VLOOKUP(D364,Products!$A$2:$H$221,6,FALSE),0)</f>
        <v>4.1100000000000003</v>
      </c>
      <c r="G364">
        <v>0.02</v>
      </c>
      <c r="H364">
        <f t="shared" si="5"/>
        <v>28.19</v>
      </c>
      <c r="I364" t="s">
        <v>2837</v>
      </c>
      <c r="J364" t="str">
        <f>IFERROR(VLOOKUP(D364,Products!$A$2:$H$221,3,FALSE),"")</f>
        <v>Personal Care</v>
      </c>
      <c r="K364" t="str">
        <f>IFERROR(VLOOKUP(C364,Customers!$A$2:$G$751,3,FALSE),"")</f>
        <v>Aran</v>
      </c>
    </row>
    <row r="365" spans="1:11" x14ac:dyDescent="0.25">
      <c r="A365" t="s">
        <v>3188</v>
      </c>
      <c r="B365">
        <v>45683</v>
      </c>
      <c r="C365" t="s">
        <v>2258</v>
      </c>
      <c r="D365" t="s">
        <v>138</v>
      </c>
      <c r="E365">
        <v>5</v>
      </c>
      <c r="F365">
        <f>IFERROR(VLOOKUP(D365,Products!$A$2:$H$221,6,FALSE),0)</f>
        <v>2.11</v>
      </c>
      <c r="G365">
        <v>0</v>
      </c>
      <c r="H365">
        <f t="shared" si="5"/>
        <v>10.55</v>
      </c>
      <c r="I365" t="s">
        <v>2824</v>
      </c>
      <c r="J365" t="str">
        <f>IFERROR(VLOOKUP(D365,Products!$A$2:$H$221,3,FALSE),"")</f>
        <v>Dairy</v>
      </c>
      <c r="K365" t="str">
        <f>IFERROR(VLOOKUP(C365,Customers!$A$2:$G$751,3,FALSE),"")</f>
        <v>Nakhchivan</v>
      </c>
    </row>
    <row r="366" spans="1:11" x14ac:dyDescent="0.25">
      <c r="A366" t="s">
        <v>3189</v>
      </c>
      <c r="B366">
        <v>45683</v>
      </c>
      <c r="C366" t="s">
        <v>2273</v>
      </c>
      <c r="D366" t="s">
        <v>252</v>
      </c>
      <c r="E366">
        <v>16</v>
      </c>
      <c r="F366">
        <f>IFERROR(VLOOKUP(D366,Products!$A$2:$H$221,6,FALSE),0)</f>
        <v>4.38</v>
      </c>
      <c r="G366">
        <v>0.05</v>
      </c>
      <c r="H366">
        <f t="shared" si="5"/>
        <v>66.58</v>
      </c>
      <c r="I366" t="s">
        <v>2824</v>
      </c>
      <c r="J366" t="str">
        <f>IFERROR(VLOOKUP(D366,Products!$A$2:$H$221,3,FALSE),"")</f>
        <v>Grocery</v>
      </c>
      <c r="K366" t="str">
        <f>IFERROR(VLOOKUP(C366,Customers!$A$2:$G$751,3,FALSE),"")</f>
        <v>Nakhchivan</v>
      </c>
    </row>
    <row r="367" spans="1:11" x14ac:dyDescent="0.25">
      <c r="A367" t="s">
        <v>3190</v>
      </c>
      <c r="B367">
        <v>45684</v>
      </c>
      <c r="C367" t="s">
        <v>1256</v>
      </c>
      <c r="D367" t="s">
        <v>328</v>
      </c>
      <c r="E367">
        <v>9</v>
      </c>
      <c r="F367">
        <f>IFERROR(VLOOKUP(D367,Products!$A$2:$H$221,6,FALSE),0)</f>
        <v>6.09</v>
      </c>
      <c r="G367">
        <v>0.05</v>
      </c>
      <c r="H367">
        <f t="shared" si="5"/>
        <v>52.07</v>
      </c>
      <c r="I367" t="s">
        <v>2837</v>
      </c>
      <c r="J367" t="str">
        <f>IFERROR(VLOOKUP(D367,Products!$A$2:$H$221,3,FALSE),"")</f>
        <v>Personal Care</v>
      </c>
      <c r="K367" t="str">
        <f>IFERROR(VLOOKUP(C367,Customers!$A$2:$G$751,3,FALSE),"")</f>
        <v>Lankaran-Astara</v>
      </c>
    </row>
    <row r="368" spans="1:11" x14ac:dyDescent="0.25">
      <c r="A368" t="s">
        <v>3191</v>
      </c>
      <c r="B368">
        <v>45684</v>
      </c>
      <c r="C368" t="s">
        <v>1265</v>
      </c>
      <c r="D368" t="s">
        <v>170</v>
      </c>
      <c r="E368">
        <v>4</v>
      </c>
      <c r="F368">
        <f>IFERROR(VLOOKUP(D368,Products!$A$2:$H$221,6,FALSE),0)</f>
        <v>2.2000000000000002</v>
      </c>
      <c r="G368">
        <v>0.02</v>
      </c>
      <c r="H368">
        <f t="shared" si="5"/>
        <v>8.6199999999999992</v>
      </c>
      <c r="I368" t="s">
        <v>2841</v>
      </c>
      <c r="J368" t="str">
        <f>IFERROR(VLOOKUP(D368,Products!$A$2:$H$221,3,FALSE),"")</f>
        <v>Bakery</v>
      </c>
      <c r="K368" t="str">
        <f>IFERROR(VLOOKUP(C368,Customers!$A$2:$G$751,3,FALSE),"")</f>
        <v>Ganja-Dashkasan</v>
      </c>
    </row>
    <row r="369" spans="1:11" x14ac:dyDescent="0.25">
      <c r="A369" t="s">
        <v>3192</v>
      </c>
      <c r="B369">
        <v>45684</v>
      </c>
      <c r="C369" t="s">
        <v>1583</v>
      </c>
      <c r="D369" t="s">
        <v>112</v>
      </c>
      <c r="E369">
        <v>8</v>
      </c>
      <c r="F369">
        <f>IFERROR(VLOOKUP(D369,Products!$A$2:$H$221,6,FALSE),0)</f>
        <v>4.12</v>
      </c>
      <c r="G369">
        <v>0.05</v>
      </c>
      <c r="H369">
        <f t="shared" si="5"/>
        <v>31.31</v>
      </c>
      <c r="I369" t="s">
        <v>2870</v>
      </c>
      <c r="J369" t="str">
        <f>IFERROR(VLOOKUP(D369,Products!$A$2:$H$221,3,FALSE),"")</f>
        <v>Dairy</v>
      </c>
      <c r="K369" t="str">
        <f>IFERROR(VLOOKUP(C369,Customers!$A$2:$G$751,3,FALSE),"")</f>
        <v>Absheron</v>
      </c>
    </row>
    <row r="370" spans="1:11" x14ac:dyDescent="0.25">
      <c r="A370" t="s">
        <v>3193</v>
      </c>
      <c r="B370">
        <v>45684</v>
      </c>
      <c r="C370" t="s">
        <v>1973</v>
      </c>
      <c r="D370" t="s">
        <v>57</v>
      </c>
      <c r="E370">
        <v>10</v>
      </c>
      <c r="F370">
        <f>IFERROR(VLOOKUP(D370,Products!$A$2:$H$221,6,FALSE),0)</f>
        <v>2.57</v>
      </c>
      <c r="G370">
        <v>0</v>
      </c>
      <c r="H370">
        <f t="shared" si="5"/>
        <v>25.7</v>
      </c>
      <c r="I370" t="s">
        <v>2830</v>
      </c>
      <c r="J370" t="str">
        <f>IFERROR(VLOOKUP(D370,Products!$A$2:$H$221,3,FALSE),"")</f>
        <v>Beverages</v>
      </c>
      <c r="K370" t="str">
        <f>IFERROR(VLOOKUP(C370,Customers!$A$2:$G$751,3,FALSE),"")</f>
        <v>Absheron</v>
      </c>
    </row>
    <row r="371" spans="1:11" x14ac:dyDescent="0.25">
      <c r="A371" t="s">
        <v>3194</v>
      </c>
      <c r="B371">
        <v>45684</v>
      </c>
      <c r="C371" t="s">
        <v>1991</v>
      </c>
      <c r="D371" t="s">
        <v>99</v>
      </c>
      <c r="E371">
        <v>9</v>
      </c>
      <c r="F371">
        <f>IFERROR(VLOOKUP(D371,Products!$A$2:$H$221,6,FALSE),0)</f>
        <v>4.88</v>
      </c>
      <c r="G371">
        <v>0.05</v>
      </c>
      <c r="H371">
        <f t="shared" si="5"/>
        <v>41.72</v>
      </c>
      <c r="I371" t="s">
        <v>2818</v>
      </c>
      <c r="J371" t="str">
        <f>IFERROR(VLOOKUP(D371,Products!$A$2:$H$221,3,FALSE),"")</f>
        <v>Snacks</v>
      </c>
      <c r="K371" t="str">
        <f>IFERROR(VLOOKUP(C371,Customers!$A$2:$G$751,3,FALSE),"")</f>
        <v>Aran</v>
      </c>
    </row>
    <row r="372" spans="1:11" x14ac:dyDescent="0.25">
      <c r="A372" t="s">
        <v>3195</v>
      </c>
      <c r="B372">
        <v>45684</v>
      </c>
      <c r="C372" t="s">
        <v>2006</v>
      </c>
      <c r="D372" t="s">
        <v>300</v>
      </c>
      <c r="E372">
        <v>5</v>
      </c>
      <c r="F372">
        <f>IFERROR(VLOOKUP(D372,Products!$A$2:$H$221,6,FALSE),0)</f>
        <v>6.1</v>
      </c>
      <c r="G372">
        <v>0.05</v>
      </c>
      <c r="H372">
        <f t="shared" si="5"/>
        <v>28.98</v>
      </c>
      <c r="I372" t="s">
        <v>2841</v>
      </c>
      <c r="J372" t="str">
        <f>IFERROR(VLOOKUP(D372,Products!$A$2:$H$221,3,FALSE),"")</f>
        <v>Personal Care</v>
      </c>
      <c r="K372" t="str">
        <f>IFERROR(VLOOKUP(C372,Customers!$A$2:$G$751,3,FALSE),"")</f>
        <v>Lankaran-Astara</v>
      </c>
    </row>
    <row r="373" spans="1:11" x14ac:dyDescent="0.25">
      <c r="A373" t="s">
        <v>3196</v>
      </c>
      <c r="B373">
        <v>45684</v>
      </c>
      <c r="C373" t="s">
        <v>2030</v>
      </c>
      <c r="D373" t="s">
        <v>132</v>
      </c>
      <c r="E373">
        <v>11</v>
      </c>
      <c r="F373">
        <f>IFERROR(VLOOKUP(D373,Products!$A$2:$H$221,6,FALSE),0)</f>
        <v>1.55</v>
      </c>
      <c r="G373">
        <v>0.05</v>
      </c>
      <c r="H373">
        <f t="shared" si="5"/>
        <v>16.2</v>
      </c>
      <c r="I373" t="s">
        <v>2827</v>
      </c>
      <c r="J373" t="str">
        <f>IFERROR(VLOOKUP(D373,Products!$A$2:$H$221,3,FALSE),"")</f>
        <v>Dairy</v>
      </c>
      <c r="K373" t="str">
        <f>IFERROR(VLOOKUP(C373,Customers!$A$2:$G$751,3,FALSE),"")</f>
        <v>Ganja-Dashkasan</v>
      </c>
    </row>
    <row r="374" spans="1:11" x14ac:dyDescent="0.25">
      <c r="A374" t="s">
        <v>3197</v>
      </c>
      <c r="B374">
        <v>45684</v>
      </c>
      <c r="C374" t="s">
        <v>2066</v>
      </c>
      <c r="D374" t="s">
        <v>29</v>
      </c>
      <c r="E374">
        <v>7</v>
      </c>
      <c r="F374">
        <f>IFERROR(VLOOKUP(D374,Products!$A$2:$H$221,6,FALSE),0)</f>
        <v>1.26</v>
      </c>
      <c r="G374">
        <v>0.05</v>
      </c>
      <c r="H374">
        <f t="shared" si="5"/>
        <v>8.3800000000000008</v>
      </c>
      <c r="I374" t="s">
        <v>2824</v>
      </c>
      <c r="J374" t="str">
        <f>IFERROR(VLOOKUP(D374,Products!$A$2:$H$221,3,FALSE),"")</f>
        <v>Beverages</v>
      </c>
      <c r="K374" t="str">
        <f>IFERROR(VLOOKUP(C374,Customers!$A$2:$G$751,3,FALSE),"")</f>
        <v>Ganja-Dashkasan</v>
      </c>
    </row>
    <row r="375" spans="1:11" x14ac:dyDescent="0.25">
      <c r="A375" t="s">
        <v>3198</v>
      </c>
      <c r="B375">
        <v>45684</v>
      </c>
      <c r="C375" t="s">
        <v>2072</v>
      </c>
      <c r="D375" t="s">
        <v>140</v>
      </c>
      <c r="E375">
        <v>2</v>
      </c>
      <c r="F375">
        <f>IFERROR(VLOOKUP(D375,Products!$A$2:$H$221,6,FALSE),0)</f>
        <v>2.6</v>
      </c>
      <c r="G375">
        <v>0.05</v>
      </c>
      <c r="H375">
        <f t="shared" si="5"/>
        <v>4.9400000000000004</v>
      </c>
      <c r="I375" t="s">
        <v>2820</v>
      </c>
      <c r="J375" t="str">
        <f>IFERROR(VLOOKUP(D375,Products!$A$2:$H$221,3,FALSE),"")</f>
        <v>Dairy</v>
      </c>
      <c r="K375" t="str">
        <f>IFERROR(VLOOKUP(C375,Customers!$A$2:$G$751,3,FALSE),"")</f>
        <v>Absheron</v>
      </c>
    </row>
    <row r="376" spans="1:11" x14ac:dyDescent="0.25">
      <c r="A376" t="s">
        <v>3199</v>
      </c>
      <c r="B376">
        <v>45684</v>
      </c>
      <c r="C376" t="s">
        <v>2111</v>
      </c>
      <c r="D376" t="s">
        <v>368</v>
      </c>
      <c r="E376">
        <v>9</v>
      </c>
      <c r="F376">
        <f>IFERROR(VLOOKUP(D376,Products!$A$2:$H$221,6,FALSE),0)</f>
        <v>8.4</v>
      </c>
      <c r="G376">
        <v>0</v>
      </c>
      <c r="H376">
        <f t="shared" si="5"/>
        <v>75.599999999999994</v>
      </c>
      <c r="I376" t="s">
        <v>2827</v>
      </c>
      <c r="J376" t="str">
        <f>IFERROR(VLOOKUP(D376,Products!$A$2:$H$221,3,FALSE),"")</f>
        <v>Frozen</v>
      </c>
      <c r="K376" t="str">
        <f>IFERROR(VLOOKUP(C376,Customers!$A$2:$G$751,3,FALSE),"")</f>
        <v>Shaki-Zagatala</v>
      </c>
    </row>
    <row r="377" spans="1:11" x14ac:dyDescent="0.25">
      <c r="A377" t="s">
        <v>3200</v>
      </c>
      <c r="B377">
        <v>45684</v>
      </c>
      <c r="C377" t="s">
        <v>2387</v>
      </c>
      <c r="D377" t="s">
        <v>215</v>
      </c>
      <c r="E377">
        <v>4</v>
      </c>
      <c r="F377">
        <f>IFERROR(VLOOKUP(D377,Products!$A$2:$H$221,6,FALSE),0)</f>
        <v>7.38</v>
      </c>
      <c r="G377">
        <v>0.05</v>
      </c>
      <c r="H377">
        <f t="shared" si="5"/>
        <v>28.04</v>
      </c>
      <c r="I377" t="s">
        <v>2827</v>
      </c>
      <c r="J377" t="str">
        <f>IFERROR(VLOOKUP(D377,Products!$A$2:$H$221,3,FALSE),"")</f>
        <v>Grocery</v>
      </c>
      <c r="K377" t="str">
        <f>IFERROR(VLOOKUP(C377,Customers!$A$2:$G$751,3,FALSE),"")</f>
        <v>Lankaran-Astara</v>
      </c>
    </row>
    <row r="378" spans="1:11" x14ac:dyDescent="0.25">
      <c r="A378" t="s">
        <v>3201</v>
      </c>
      <c r="B378">
        <v>45684</v>
      </c>
      <c r="C378" t="s">
        <v>2438</v>
      </c>
      <c r="D378" t="s">
        <v>323</v>
      </c>
      <c r="E378">
        <v>2</v>
      </c>
      <c r="F378">
        <f>IFERROR(VLOOKUP(D378,Products!$A$2:$H$221,6,FALSE),0)</f>
        <v>1.81</v>
      </c>
      <c r="G378">
        <v>0</v>
      </c>
      <c r="H378">
        <f t="shared" si="5"/>
        <v>3.62</v>
      </c>
      <c r="I378" t="s">
        <v>2824</v>
      </c>
      <c r="J378" t="str">
        <f>IFERROR(VLOOKUP(D378,Products!$A$2:$H$221,3,FALSE),"")</f>
        <v>Personal Care</v>
      </c>
      <c r="K378" t="str">
        <f>IFERROR(VLOOKUP(C378,Customers!$A$2:$G$751,3,FALSE),"")</f>
        <v>Guba-Khachmaz</v>
      </c>
    </row>
    <row r="379" spans="1:11" x14ac:dyDescent="0.25">
      <c r="A379" t="s">
        <v>3202</v>
      </c>
      <c r="B379">
        <v>45684</v>
      </c>
      <c r="C379" t="s">
        <v>2639</v>
      </c>
      <c r="D379" t="s">
        <v>352</v>
      </c>
      <c r="E379">
        <v>6</v>
      </c>
      <c r="F379">
        <f>IFERROR(VLOOKUP(D379,Products!$A$2:$H$221,6,FALSE),0)</f>
        <v>7.72</v>
      </c>
      <c r="G379">
        <v>0.05</v>
      </c>
      <c r="H379">
        <f t="shared" si="5"/>
        <v>44</v>
      </c>
      <c r="I379" t="s">
        <v>2824</v>
      </c>
      <c r="J379" t="str">
        <f>IFERROR(VLOOKUP(D379,Products!$A$2:$H$221,3,FALSE),"")</f>
        <v>Frozen</v>
      </c>
      <c r="K379" t="str">
        <f>IFERROR(VLOOKUP(C379,Customers!$A$2:$G$751,3,FALSE),"")</f>
        <v>Lankaran-Astara</v>
      </c>
    </row>
    <row r="380" spans="1:11" x14ac:dyDescent="0.25">
      <c r="A380" t="s">
        <v>3203</v>
      </c>
      <c r="B380">
        <v>45684</v>
      </c>
      <c r="C380" t="s">
        <v>2714</v>
      </c>
      <c r="D380" t="s">
        <v>148</v>
      </c>
      <c r="E380">
        <v>8</v>
      </c>
      <c r="F380">
        <f>IFERROR(VLOOKUP(D380,Products!$A$2:$H$221,6,FALSE),0)</f>
        <v>1.6</v>
      </c>
      <c r="G380">
        <v>0.02</v>
      </c>
      <c r="H380">
        <f t="shared" si="5"/>
        <v>12.54</v>
      </c>
      <c r="I380" t="s">
        <v>2870</v>
      </c>
      <c r="J380" t="str">
        <f>IFERROR(VLOOKUP(D380,Products!$A$2:$H$221,3,FALSE),"")</f>
        <v>Dairy</v>
      </c>
      <c r="K380" t="str">
        <f>IFERROR(VLOOKUP(C380,Customers!$A$2:$G$751,3,FALSE),"")</f>
        <v>Shaki-Zagatala</v>
      </c>
    </row>
    <row r="381" spans="1:11" x14ac:dyDescent="0.25">
      <c r="A381" t="s">
        <v>3204</v>
      </c>
      <c r="B381">
        <v>45684</v>
      </c>
      <c r="C381" t="s">
        <v>2785</v>
      </c>
      <c r="D381" t="s">
        <v>108</v>
      </c>
      <c r="E381">
        <v>2</v>
      </c>
      <c r="F381">
        <f>IFERROR(VLOOKUP(D381,Products!$A$2:$H$221,6,FALSE),0)</f>
        <v>3.94</v>
      </c>
      <c r="G381">
        <v>0</v>
      </c>
      <c r="H381">
        <f t="shared" si="5"/>
        <v>7.88</v>
      </c>
      <c r="I381" t="s">
        <v>2827</v>
      </c>
      <c r="J381" t="str">
        <f>IFERROR(VLOOKUP(D381,Products!$A$2:$H$221,3,FALSE),"")</f>
        <v>Dairy</v>
      </c>
      <c r="K381" t="str">
        <f>IFERROR(VLOOKUP(C381,Customers!$A$2:$G$751,3,FALSE),"")</f>
        <v>Absheron</v>
      </c>
    </row>
    <row r="382" spans="1:11" x14ac:dyDescent="0.25">
      <c r="A382" t="s">
        <v>3205</v>
      </c>
      <c r="B382">
        <v>45685</v>
      </c>
      <c r="C382" t="s">
        <v>732</v>
      </c>
      <c r="D382" t="s">
        <v>107</v>
      </c>
      <c r="E382">
        <v>23</v>
      </c>
      <c r="F382">
        <f>IFERROR(VLOOKUP(D382,Products!$A$2:$H$221,6,FALSE),0)</f>
        <v>4.54</v>
      </c>
      <c r="G382">
        <v>0</v>
      </c>
      <c r="H382">
        <f t="shared" si="5"/>
        <v>104.42</v>
      </c>
      <c r="I382" t="s">
        <v>2827</v>
      </c>
      <c r="J382" t="str">
        <f>IFERROR(VLOOKUP(D382,Products!$A$2:$H$221,3,FALSE),"")</f>
        <v>Snacks</v>
      </c>
      <c r="K382" t="str">
        <f>IFERROR(VLOOKUP(C382,Customers!$A$2:$G$751,3,FALSE),"")</f>
        <v>Lankaran-Astara</v>
      </c>
    </row>
    <row r="383" spans="1:11" x14ac:dyDescent="0.25">
      <c r="A383" t="s">
        <v>3206</v>
      </c>
      <c r="B383">
        <v>45685</v>
      </c>
      <c r="C383" t="s">
        <v>736</v>
      </c>
      <c r="D383" t="s">
        <v>236</v>
      </c>
      <c r="E383">
        <v>10</v>
      </c>
      <c r="F383">
        <f>IFERROR(VLOOKUP(D383,Products!$A$2:$H$221,6,FALSE),0)</f>
        <v>1.52</v>
      </c>
      <c r="G383">
        <v>0</v>
      </c>
      <c r="H383">
        <f t="shared" si="5"/>
        <v>15.2</v>
      </c>
      <c r="I383" t="s">
        <v>2827</v>
      </c>
      <c r="J383" t="str">
        <f>IFERROR(VLOOKUP(D383,Products!$A$2:$H$221,3,FALSE),"")</f>
        <v>Grocery</v>
      </c>
      <c r="K383" t="str">
        <f>IFERROR(VLOOKUP(C383,Customers!$A$2:$G$751,3,FALSE),"")</f>
        <v>Karabakh-East Zangezur</v>
      </c>
    </row>
    <row r="384" spans="1:11" x14ac:dyDescent="0.25">
      <c r="A384" t="s">
        <v>3207</v>
      </c>
      <c r="B384">
        <v>45685</v>
      </c>
      <c r="C384" t="s">
        <v>776</v>
      </c>
      <c r="D384" t="s">
        <v>152</v>
      </c>
      <c r="E384">
        <v>2</v>
      </c>
      <c r="F384">
        <f>IFERROR(VLOOKUP(D384,Products!$A$2:$H$221,6,FALSE),0)</f>
        <v>2.0699999999999998</v>
      </c>
      <c r="G384">
        <v>0.05</v>
      </c>
      <c r="H384">
        <f t="shared" si="5"/>
        <v>3.93</v>
      </c>
      <c r="I384" t="s">
        <v>2818</v>
      </c>
      <c r="J384" t="str">
        <f>IFERROR(VLOOKUP(D384,Products!$A$2:$H$221,3,FALSE),"")</f>
        <v>Dairy</v>
      </c>
      <c r="K384" t="str">
        <f>IFERROR(VLOOKUP(C384,Customers!$A$2:$G$751,3,FALSE),"")</f>
        <v>Guba-Khachmaz</v>
      </c>
    </row>
    <row r="385" spans="1:11" x14ac:dyDescent="0.25">
      <c r="A385" t="s">
        <v>3208</v>
      </c>
      <c r="B385">
        <v>45685</v>
      </c>
      <c r="C385" t="s">
        <v>962</v>
      </c>
      <c r="D385" t="s">
        <v>208</v>
      </c>
      <c r="E385">
        <v>15</v>
      </c>
      <c r="F385">
        <f>IFERROR(VLOOKUP(D385,Products!$A$2:$H$221,6,FALSE),0)</f>
        <v>7.9</v>
      </c>
      <c r="G385">
        <v>0.03</v>
      </c>
      <c r="H385">
        <f t="shared" si="5"/>
        <v>114.95</v>
      </c>
      <c r="I385" t="s">
        <v>2824</v>
      </c>
      <c r="J385" t="str">
        <f>IFERROR(VLOOKUP(D385,Products!$A$2:$H$221,3,FALSE),"")</f>
        <v>Grocery</v>
      </c>
      <c r="K385" t="str">
        <f>IFERROR(VLOOKUP(C385,Customers!$A$2:$G$751,3,FALSE),"")</f>
        <v>Aran</v>
      </c>
    </row>
    <row r="386" spans="1:11" x14ac:dyDescent="0.25">
      <c r="A386" t="s">
        <v>3209</v>
      </c>
      <c r="B386">
        <v>45685</v>
      </c>
      <c r="C386" t="s">
        <v>1343</v>
      </c>
      <c r="D386" t="s">
        <v>172</v>
      </c>
      <c r="E386">
        <v>23</v>
      </c>
      <c r="F386">
        <f>IFERROR(VLOOKUP(D386,Products!$A$2:$H$221,6,FALSE),0)</f>
        <v>0.77</v>
      </c>
      <c r="G386">
        <v>0.05</v>
      </c>
      <c r="H386">
        <f t="shared" ref="H386:H449" si="6">ROUND(E386*F386*(1-G386),2)</f>
        <v>16.82</v>
      </c>
      <c r="I386" t="s">
        <v>2827</v>
      </c>
      <c r="J386" t="str">
        <f>IFERROR(VLOOKUP(D386,Products!$A$2:$H$221,3,FALSE),"")</f>
        <v>Bakery</v>
      </c>
      <c r="K386" t="str">
        <f>IFERROR(VLOOKUP(C386,Customers!$A$2:$G$751,3,FALSE),"")</f>
        <v>Absheron</v>
      </c>
    </row>
    <row r="387" spans="1:11" x14ac:dyDescent="0.25">
      <c r="A387" t="s">
        <v>3210</v>
      </c>
      <c r="B387">
        <v>45685</v>
      </c>
      <c r="C387" t="s">
        <v>1715</v>
      </c>
      <c r="D387" t="s">
        <v>226</v>
      </c>
      <c r="E387">
        <v>5</v>
      </c>
      <c r="F387">
        <f>IFERROR(VLOOKUP(D387,Products!$A$2:$H$221,6,FALSE),0)</f>
        <v>2.0299999999999998</v>
      </c>
      <c r="G387">
        <v>7.0000000000000007E-2</v>
      </c>
      <c r="H387">
        <f t="shared" si="6"/>
        <v>9.44</v>
      </c>
      <c r="I387" t="s">
        <v>2837</v>
      </c>
      <c r="J387" t="str">
        <f>IFERROR(VLOOKUP(D387,Products!$A$2:$H$221,3,FALSE),"")</f>
        <v>Grocery</v>
      </c>
      <c r="K387" t="str">
        <f>IFERROR(VLOOKUP(C387,Customers!$A$2:$G$751,3,FALSE),"")</f>
        <v>Absheron</v>
      </c>
    </row>
    <row r="388" spans="1:11" x14ac:dyDescent="0.25">
      <c r="A388" t="s">
        <v>3211</v>
      </c>
      <c r="B388">
        <v>45685</v>
      </c>
      <c r="C388" t="s">
        <v>2108</v>
      </c>
      <c r="D388" t="s">
        <v>347</v>
      </c>
      <c r="E388">
        <v>2</v>
      </c>
      <c r="F388">
        <f>IFERROR(VLOOKUP(D388,Products!$A$2:$H$221,6,FALSE),0)</f>
        <v>5.63</v>
      </c>
      <c r="G388">
        <v>0.05</v>
      </c>
      <c r="H388">
        <f t="shared" si="6"/>
        <v>10.7</v>
      </c>
      <c r="I388" t="s">
        <v>2827</v>
      </c>
      <c r="J388" t="str">
        <f>IFERROR(VLOOKUP(D388,Products!$A$2:$H$221,3,FALSE),"")</f>
        <v>Personal Care</v>
      </c>
      <c r="K388" t="str">
        <f>IFERROR(VLOOKUP(C388,Customers!$A$2:$G$751,3,FALSE),"")</f>
        <v>Lankaran-Astara</v>
      </c>
    </row>
    <row r="389" spans="1:11" x14ac:dyDescent="0.25">
      <c r="A389" t="s">
        <v>3212</v>
      </c>
      <c r="B389">
        <v>45685</v>
      </c>
      <c r="C389" t="s">
        <v>2183</v>
      </c>
      <c r="D389" t="s">
        <v>203</v>
      </c>
      <c r="E389">
        <v>23</v>
      </c>
      <c r="F389">
        <f>IFERROR(VLOOKUP(D389,Products!$A$2:$H$221,6,FALSE),0)</f>
        <v>3.39</v>
      </c>
      <c r="G389">
        <v>0</v>
      </c>
      <c r="H389">
        <f t="shared" si="6"/>
        <v>77.97</v>
      </c>
      <c r="I389" t="s">
        <v>2827</v>
      </c>
      <c r="J389" t="str">
        <f>IFERROR(VLOOKUP(D389,Products!$A$2:$H$221,3,FALSE),"")</f>
        <v>Bakery</v>
      </c>
      <c r="K389" t="str">
        <f>IFERROR(VLOOKUP(C389,Customers!$A$2:$G$751,3,FALSE),"")</f>
        <v>Absheron</v>
      </c>
    </row>
    <row r="390" spans="1:11" x14ac:dyDescent="0.25">
      <c r="A390" t="s">
        <v>3213</v>
      </c>
      <c r="B390">
        <v>45685</v>
      </c>
      <c r="C390" t="s">
        <v>2183</v>
      </c>
      <c r="D390" t="s">
        <v>244</v>
      </c>
      <c r="E390">
        <v>7</v>
      </c>
      <c r="F390">
        <f>IFERROR(VLOOKUP(D390,Products!$A$2:$H$221,6,FALSE),0)</f>
        <v>3.33</v>
      </c>
      <c r="G390">
        <v>0.02</v>
      </c>
      <c r="H390">
        <f t="shared" si="6"/>
        <v>22.84</v>
      </c>
      <c r="I390" t="s">
        <v>2870</v>
      </c>
      <c r="J390" t="str">
        <f>IFERROR(VLOOKUP(D390,Products!$A$2:$H$221,3,FALSE),"")</f>
        <v>Grocery</v>
      </c>
      <c r="K390" t="str">
        <f>IFERROR(VLOOKUP(C390,Customers!$A$2:$G$751,3,FALSE),"")</f>
        <v>Absheron</v>
      </c>
    </row>
    <row r="391" spans="1:11" x14ac:dyDescent="0.25">
      <c r="A391" t="s">
        <v>3214</v>
      </c>
      <c r="B391">
        <v>45685</v>
      </c>
      <c r="C391" t="s">
        <v>2357</v>
      </c>
      <c r="D391" t="s">
        <v>276</v>
      </c>
      <c r="E391">
        <v>4</v>
      </c>
      <c r="F391">
        <f>IFERROR(VLOOKUP(D391,Products!$A$2:$H$221,6,FALSE),0)</f>
        <v>1.61</v>
      </c>
      <c r="G391">
        <v>0.03</v>
      </c>
      <c r="H391">
        <f t="shared" si="6"/>
        <v>6.25</v>
      </c>
      <c r="I391" t="s">
        <v>2827</v>
      </c>
      <c r="J391" t="str">
        <f>IFERROR(VLOOKUP(D391,Products!$A$2:$H$221,3,FALSE),"")</f>
        <v>Household</v>
      </c>
      <c r="K391" t="str">
        <f>IFERROR(VLOOKUP(C391,Customers!$A$2:$G$751,3,FALSE),"")</f>
        <v>Nakhchivan</v>
      </c>
    </row>
    <row r="392" spans="1:11" x14ac:dyDescent="0.25">
      <c r="A392" t="s">
        <v>3215</v>
      </c>
      <c r="B392">
        <v>45685</v>
      </c>
      <c r="C392" t="s">
        <v>2408</v>
      </c>
      <c r="D392" t="s">
        <v>85</v>
      </c>
      <c r="E392">
        <v>20</v>
      </c>
      <c r="F392">
        <f>IFERROR(VLOOKUP(D392,Products!$A$2:$H$221,6,FALSE),0)</f>
        <v>2.33</v>
      </c>
      <c r="G392">
        <v>0.1</v>
      </c>
      <c r="H392">
        <f t="shared" si="6"/>
        <v>41.94</v>
      </c>
      <c r="I392" t="s">
        <v>2827</v>
      </c>
      <c r="J392" t="str">
        <f>IFERROR(VLOOKUP(D392,Products!$A$2:$H$221,3,FALSE),"")</f>
        <v>Snacks</v>
      </c>
      <c r="K392" t="str">
        <f>IFERROR(VLOOKUP(C392,Customers!$A$2:$G$751,3,FALSE),"")</f>
        <v>Absheron</v>
      </c>
    </row>
    <row r="393" spans="1:11" x14ac:dyDescent="0.25">
      <c r="A393" t="s">
        <v>3216</v>
      </c>
      <c r="B393">
        <v>45685</v>
      </c>
      <c r="C393" t="s">
        <v>2789</v>
      </c>
      <c r="D393" t="s">
        <v>39</v>
      </c>
      <c r="E393">
        <v>23</v>
      </c>
      <c r="F393">
        <f>IFERROR(VLOOKUP(D393,Products!$A$2:$H$221,6,FALSE),0)</f>
        <v>1.98</v>
      </c>
      <c r="G393">
        <v>0.05</v>
      </c>
      <c r="H393">
        <f t="shared" si="6"/>
        <v>43.26</v>
      </c>
      <c r="I393" t="s">
        <v>2870</v>
      </c>
      <c r="J393" t="str">
        <f>IFERROR(VLOOKUP(D393,Products!$A$2:$H$221,3,FALSE),"")</f>
        <v>Beverages</v>
      </c>
      <c r="K393" t="str">
        <f>IFERROR(VLOOKUP(C393,Customers!$A$2:$G$751,3,FALSE),"")</f>
        <v>Karabakh-East Zangezur</v>
      </c>
    </row>
    <row r="394" spans="1:11" x14ac:dyDescent="0.25">
      <c r="A394" t="s">
        <v>3217</v>
      </c>
      <c r="B394">
        <v>45686</v>
      </c>
      <c r="C394" t="s">
        <v>809</v>
      </c>
      <c r="D394" t="s">
        <v>97</v>
      </c>
      <c r="E394">
        <v>18</v>
      </c>
      <c r="F394">
        <f>IFERROR(VLOOKUP(D394,Products!$A$2:$H$221,6,FALSE),0)</f>
        <v>3.97</v>
      </c>
      <c r="G394">
        <v>0.03</v>
      </c>
      <c r="H394">
        <f t="shared" si="6"/>
        <v>69.319999999999993</v>
      </c>
      <c r="I394" t="s">
        <v>2827</v>
      </c>
      <c r="J394" t="str">
        <f>IFERROR(VLOOKUP(D394,Products!$A$2:$H$221,3,FALSE),"")</f>
        <v>Snacks</v>
      </c>
      <c r="K394" t="str">
        <f>IFERROR(VLOOKUP(C394,Customers!$A$2:$G$751,3,FALSE),"")</f>
        <v>Absheron</v>
      </c>
    </row>
    <row r="395" spans="1:11" x14ac:dyDescent="0.25">
      <c r="A395" t="s">
        <v>3218</v>
      </c>
      <c r="B395">
        <v>45686</v>
      </c>
      <c r="C395" t="s">
        <v>1181</v>
      </c>
      <c r="D395" t="s">
        <v>167</v>
      </c>
      <c r="E395">
        <v>7</v>
      </c>
      <c r="F395">
        <f>IFERROR(VLOOKUP(D395,Products!$A$2:$H$221,6,FALSE),0)</f>
        <v>1.67</v>
      </c>
      <c r="G395">
        <v>0.03</v>
      </c>
      <c r="H395">
        <f t="shared" si="6"/>
        <v>11.34</v>
      </c>
      <c r="I395" t="s">
        <v>2837</v>
      </c>
      <c r="J395" t="str">
        <f>IFERROR(VLOOKUP(D395,Products!$A$2:$H$221,3,FALSE),"")</f>
        <v>Bakery</v>
      </c>
      <c r="K395" t="str">
        <f>IFERROR(VLOOKUP(C395,Customers!$A$2:$G$751,3,FALSE),"")</f>
        <v>Absheron</v>
      </c>
    </row>
    <row r="396" spans="1:11" x14ac:dyDescent="0.25">
      <c r="A396" t="s">
        <v>3219</v>
      </c>
      <c r="B396">
        <v>45686</v>
      </c>
      <c r="C396" t="s">
        <v>1229</v>
      </c>
      <c r="D396" t="s">
        <v>266</v>
      </c>
      <c r="E396">
        <v>2</v>
      </c>
      <c r="F396">
        <f>IFERROR(VLOOKUP(D396,Products!$A$2:$H$221,6,FALSE),0)</f>
        <v>1.89</v>
      </c>
      <c r="G396">
        <v>0</v>
      </c>
      <c r="H396">
        <f t="shared" si="6"/>
        <v>3.78</v>
      </c>
      <c r="I396" t="s">
        <v>2818</v>
      </c>
      <c r="J396" t="str">
        <f>IFERROR(VLOOKUP(D396,Products!$A$2:$H$221,3,FALSE),"")</f>
        <v>Household</v>
      </c>
      <c r="K396" t="str">
        <f>IFERROR(VLOOKUP(C396,Customers!$A$2:$G$751,3,FALSE),"")</f>
        <v>Ganja-Dashkasan</v>
      </c>
    </row>
    <row r="397" spans="1:11" x14ac:dyDescent="0.25">
      <c r="A397" t="s">
        <v>3220</v>
      </c>
      <c r="B397">
        <v>45686</v>
      </c>
      <c r="C397" t="s">
        <v>1322</v>
      </c>
      <c r="D397" t="s">
        <v>468</v>
      </c>
      <c r="E397">
        <v>6</v>
      </c>
      <c r="F397">
        <f>IFERROR(VLOOKUP(D397,Products!$A$2:$H$221,6,FALSE),0)</f>
        <v>4.0999999999999996</v>
      </c>
      <c r="G397">
        <v>0.05</v>
      </c>
      <c r="H397">
        <f t="shared" si="6"/>
        <v>23.37</v>
      </c>
      <c r="I397" t="s">
        <v>2820</v>
      </c>
      <c r="J397" t="str">
        <f>IFERROR(VLOOKUP(D397,Products!$A$2:$H$221,3,FALSE),"")</f>
        <v>Cleaning</v>
      </c>
      <c r="K397" t="str">
        <f>IFERROR(VLOOKUP(C397,Customers!$A$2:$G$751,3,FALSE),"")</f>
        <v>Ganja-Dashkasan</v>
      </c>
    </row>
    <row r="398" spans="1:11" x14ac:dyDescent="0.25">
      <c r="A398" t="s">
        <v>3221</v>
      </c>
      <c r="B398">
        <v>45686</v>
      </c>
      <c r="C398" t="s">
        <v>1490</v>
      </c>
      <c r="D398" t="s">
        <v>294</v>
      </c>
      <c r="E398">
        <v>10</v>
      </c>
      <c r="F398">
        <f>IFERROR(VLOOKUP(D398,Products!$A$2:$H$221,6,FALSE),0)</f>
        <v>1.7</v>
      </c>
      <c r="G398">
        <v>0.12</v>
      </c>
      <c r="H398">
        <f t="shared" si="6"/>
        <v>14.96</v>
      </c>
      <c r="I398" t="s">
        <v>2827</v>
      </c>
      <c r="J398" t="str">
        <f>IFERROR(VLOOKUP(D398,Products!$A$2:$H$221,3,FALSE),"")</f>
        <v>Household</v>
      </c>
      <c r="K398" t="str">
        <f>IFERROR(VLOOKUP(C398,Customers!$A$2:$G$751,3,FALSE),"")</f>
        <v>Absheron</v>
      </c>
    </row>
    <row r="399" spans="1:11" x14ac:dyDescent="0.25">
      <c r="A399" t="s">
        <v>3222</v>
      </c>
      <c r="B399">
        <v>45686</v>
      </c>
      <c r="C399" t="s">
        <v>1559</v>
      </c>
      <c r="D399" t="s">
        <v>220</v>
      </c>
      <c r="E399">
        <v>5</v>
      </c>
      <c r="F399">
        <f>IFERROR(VLOOKUP(D399,Products!$A$2:$H$221,6,FALSE),0)</f>
        <v>1.37</v>
      </c>
      <c r="G399">
        <v>0.02</v>
      </c>
      <c r="H399">
        <f t="shared" si="6"/>
        <v>6.71</v>
      </c>
      <c r="I399" t="s">
        <v>2830</v>
      </c>
      <c r="J399" t="str">
        <f>IFERROR(VLOOKUP(D399,Products!$A$2:$H$221,3,FALSE),"")</f>
        <v>Grocery</v>
      </c>
      <c r="K399" t="str">
        <f>IFERROR(VLOOKUP(C399,Customers!$A$2:$G$751,3,FALSE),"")</f>
        <v>Aran</v>
      </c>
    </row>
    <row r="400" spans="1:11" x14ac:dyDescent="0.25">
      <c r="A400" t="s">
        <v>3223</v>
      </c>
      <c r="B400">
        <v>45686</v>
      </c>
      <c r="C400" t="s">
        <v>1721</v>
      </c>
      <c r="D400" t="s">
        <v>83</v>
      </c>
      <c r="E400">
        <v>15</v>
      </c>
      <c r="F400">
        <f>IFERROR(VLOOKUP(D400,Products!$A$2:$H$221,6,FALSE),0)</f>
        <v>2.52</v>
      </c>
      <c r="G400">
        <v>0.03</v>
      </c>
      <c r="H400">
        <f t="shared" si="6"/>
        <v>36.67</v>
      </c>
      <c r="I400" t="s">
        <v>2827</v>
      </c>
      <c r="J400" t="str">
        <f>IFERROR(VLOOKUP(D400,Products!$A$2:$H$221,3,FALSE),"")</f>
        <v>Snacks</v>
      </c>
      <c r="K400" t="str">
        <f>IFERROR(VLOOKUP(C400,Customers!$A$2:$G$751,3,FALSE),"")</f>
        <v>Absheron</v>
      </c>
    </row>
    <row r="401" spans="1:11" x14ac:dyDescent="0.25">
      <c r="A401" t="s">
        <v>3224</v>
      </c>
      <c r="B401">
        <v>45686</v>
      </c>
      <c r="C401" t="s">
        <v>1958</v>
      </c>
      <c r="D401" t="s">
        <v>130</v>
      </c>
      <c r="E401">
        <v>4</v>
      </c>
      <c r="F401">
        <f>IFERROR(VLOOKUP(D401,Products!$A$2:$H$221,6,FALSE),0)</f>
        <v>3.47</v>
      </c>
      <c r="G401">
        <v>7.0000000000000007E-2</v>
      </c>
      <c r="H401">
        <f t="shared" si="6"/>
        <v>12.91</v>
      </c>
      <c r="I401" t="s">
        <v>2837</v>
      </c>
      <c r="J401" t="str">
        <f>IFERROR(VLOOKUP(D401,Products!$A$2:$H$221,3,FALSE),"")</f>
        <v>Dairy</v>
      </c>
      <c r="K401" t="str">
        <f>IFERROR(VLOOKUP(C401,Customers!$A$2:$G$751,3,FALSE),"")</f>
        <v>Ganja-Dashkasan</v>
      </c>
    </row>
    <row r="402" spans="1:11" x14ac:dyDescent="0.25">
      <c r="A402" t="s">
        <v>3225</v>
      </c>
      <c r="B402">
        <v>45686</v>
      </c>
      <c r="C402" t="s">
        <v>2054</v>
      </c>
      <c r="D402" t="s">
        <v>232</v>
      </c>
      <c r="E402">
        <v>14</v>
      </c>
      <c r="F402">
        <f>IFERROR(VLOOKUP(D402,Products!$A$2:$H$221,6,FALSE),0)</f>
        <v>6.86</v>
      </c>
      <c r="G402">
        <v>0.05</v>
      </c>
      <c r="H402">
        <f t="shared" si="6"/>
        <v>91.24</v>
      </c>
      <c r="I402" t="s">
        <v>2870</v>
      </c>
      <c r="J402" t="str">
        <f>IFERROR(VLOOKUP(D402,Products!$A$2:$H$221,3,FALSE),"")</f>
        <v>Grocery</v>
      </c>
      <c r="K402" t="str">
        <f>IFERROR(VLOOKUP(C402,Customers!$A$2:$G$751,3,FALSE),"")</f>
        <v>Shaki-Zagatala</v>
      </c>
    </row>
    <row r="403" spans="1:11" x14ac:dyDescent="0.25">
      <c r="A403" t="s">
        <v>3226</v>
      </c>
      <c r="B403">
        <v>45686</v>
      </c>
      <c r="C403" t="s">
        <v>2657</v>
      </c>
      <c r="D403" t="s">
        <v>59</v>
      </c>
      <c r="E403">
        <v>4</v>
      </c>
      <c r="F403">
        <f>IFERROR(VLOOKUP(D403,Products!$A$2:$H$221,6,FALSE),0)</f>
        <v>1.45</v>
      </c>
      <c r="G403">
        <v>0</v>
      </c>
      <c r="H403">
        <f t="shared" si="6"/>
        <v>5.8</v>
      </c>
      <c r="I403" t="s">
        <v>2824</v>
      </c>
      <c r="J403" t="str">
        <f>IFERROR(VLOOKUP(D403,Products!$A$2:$H$221,3,FALSE),"")</f>
        <v>Snacks</v>
      </c>
      <c r="K403" t="str">
        <f>IFERROR(VLOOKUP(C403,Customers!$A$2:$G$751,3,FALSE),"")</f>
        <v>Aran</v>
      </c>
    </row>
    <row r="404" spans="1:11" x14ac:dyDescent="0.25">
      <c r="A404" t="s">
        <v>3227</v>
      </c>
      <c r="B404">
        <v>45686</v>
      </c>
      <c r="C404" t="s">
        <v>2663</v>
      </c>
      <c r="D404" t="s">
        <v>284</v>
      </c>
      <c r="E404">
        <v>3</v>
      </c>
      <c r="F404">
        <f>IFERROR(VLOOKUP(D404,Products!$A$2:$H$221,6,FALSE),0)</f>
        <v>4.96</v>
      </c>
      <c r="G404">
        <v>7.0000000000000007E-2</v>
      </c>
      <c r="H404">
        <f t="shared" si="6"/>
        <v>13.84</v>
      </c>
      <c r="I404" t="s">
        <v>2841</v>
      </c>
      <c r="J404" t="str">
        <f>IFERROR(VLOOKUP(D404,Products!$A$2:$H$221,3,FALSE),"")</f>
        <v>Household</v>
      </c>
      <c r="K404" t="str">
        <f>IFERROR(VLOOKUP(C404,Customers!$A$2:$G$751,3,FALSE),"")</f>
        <v>Guba-Khachmaz</v>
      </c>
    </row>
    <row r="405" spans="1:11" x14ac:dyDescent="0.25">
      <c r="A405" t="s">
        <v>3228</v>
      </c>
      <c r="B405">
        <v>45686</v>
      </c>
      <c r="C405" t="s">
        <v>2757</v>
      </c>
      <c r="D405" t="s">
        <v>292</v>
      </c>
      <c r="E405">
        <v>4</v>
      </c>
      <c r="F405">
        <f>IFERROR(VLOOKUP(D405,Products!$A$2:$H$221,6,FALSE),0)</f>
        <v>1.37</v>
      </c>
      <c r="G405">
        <v>0.05</v>
      </c>
      <c r="H405">
        <f t="shared" si="6"/>
        <v>5.21</v>
      </c>
      <c r="I405" t="s">
        <v>2870</v>
      </c>
      <c r="J405" t="str">
        <f>IFERROR(VLOOKUP(D405,Products!$A$2:$H$221,3,FALSE),"")</f>
        <v>Household</v>
      </c>
      <c r="K405" t="str">
        <f>IFERROR(VLOOKUP(C405,Customers!$A$2:$G$751,3,FALSE),"")</f>
        <v>Aran</v>
      </c>
    </row>
    <row r="406" spans="1:11" x14ac:dyDescent="0.25">
      <c r="A406" t="s">
        <v>3229</v>
      </c>
      <c r="B406">
        <v>45686</v>
      </c>
      <c r="C406" t="s">
        <v>2785</v>
      </c>
      <c r="D406" t="s">
        <v>468</v>
      </c>
      <c r="E406">
        <v>2</v>
      </c>
      <c r="F406">
        <f>IFERROR(VLOOKUP(D406,Products!$A$2:$H$221,6,FALSE),0)</f>
        <v>4.0999999999999996</v>
      </c>
      <c r="G406">
        <v>0.1</v>
      </c>
      <c r="H406">
        <f t="shared" si="6"/>
        <v>7.38</v>
      </c>
      <c r="I406" t="s">
        <v>2841</v>
      </c>
      <c r="J406" t="str">
        <f>IFERROR(VLOOKUP(D406,Products!$A$2:$H$221,3,FALSE),"")</f>
        <v>Cleaning</v>
      </c>
      <c r="K406" t="str">
        <f>IFERROR(VLOOKUP(C406,Customers!$A$2:$G$751,3,FALSE),"")</f>
        <v>Absheron</v>
      </c>
    </row>
    <row r="407" spans="1:11" x14ac:dyDescent="0.25">
      <c r="A407" t="s">
        <v>3230</v>
      </c>
      <c r="B407">
        <v>45687</v>
      </c>
      <c r="C407" t="s">
        <v>875</v>
      </c>
      <c r="D407" t="s">
        <v>253</v>
      </c>
      <c r="E407">
        <v>4</v>
      </c>
      <c r="F407">
        <f>IFERROR(VLOOKUP(D407,Products!$A$2:$H$221,6,FALSE),0)</f>
        <v>1.43</v>
      </c>
      <c r="G407">
        <v>0.03</v>
      </c>
      <c r="H407">
        <f t="shared" si="6"/>
        <v>5.55</v>
      </c>
      <c r="I407" t="s">
        <v>2824</v>
      </c>
      <c r="J407" t="str">
        <f>IFERROR(VLOOKUP(D407,Products!$A$2:$H$221,3,FALSE),"")</f>
        <v>Household</v>
      </c>
      <c r="K407" t="str">
        <f>IFERROR(VLOOKUP(C407,Customers!$A$2:$G$751,3,FALSE),"")</f>
        <v>Absheron</v>
      </c>
    </row>
    <row r="408" spans="1:11" x14ac:dyDescent="0.25">
      <c r="A408" t="s">
        <v>3231</v>
      </c>
      <c r="B408">
        <v>45687</v>
      </c>
      <c r="C408" t="s">
        <v>884</v>
      </c>
      <c r="D408" t="s">
        <v>27</v>
      </c>
      <c r="E408">
        <v>22</v>
      </c>
      <c r="F408">
        <f>IFERROR(VLOOKUP(D408,Products!$A$2:$H$221,6,FALSE),0)</f>
        <v>1.98</v>
      </c>
      <c r="G408">
        <v>7.0000000000000007E-2</v>
      </c>
      <c r="H408">
        <f t="shared" si="6"/>
        <v>40.51</v>
      </c>
      <c r="I408" t="s">
        <v>2841</v>
      </c>
      <c r="J408" t="str">
        <f>IFERROR(VLOOKUP(D408,Products!$A$2:$H$221,3,FALSE),"")</f>
        <v>Beverages</v>
      </c>
      <c r="K408" t="str">
        <f>IFERROR(VLOOKUP(C408,Customers!$A$2:$G$751,3,FALSE),"")</f>
        <v>Absheron</v>
      </c>
    </row>
    <row r="409" spans="1:11" x14ac:dyDescent="0.25">
      <c r="A409" t="s">
        <v>3232</v>
      </c>
      <c r="B409">
        <v>45687</v>
      </c>
      <c r="C409" t="s">
        <v>1034</v>
      </c>
      <c r="D409" t="s">
        <v>394</v>
      </c>
      <c r="E409">
        <v>7</v>
      </c>
      <c r="F409">
        <f>IFERROR(VLOOKUP(D409,Products!$A$2:$H$221,6,FALSE),0)</f>
        <v>8.06</v>
      </c>
      <c r="G409">
        <v>7.0000000000000007E-2</v>
      </c>
      <c r="H409">
        <f t="shared" si="6"/>
        <v>52.47</v>
      </c>
      <c r="I409" t="s">
        <v>2820</v>
      </c>
      <c r="J409" t="str">
        <f>IFERROR(VLOOKUP(D409,Products!$A$2:$H$221,3,FALSE),"")</f>
        <v>Frozen</v>
      </c>
      <c r="K409" t="str">
        <f>IFERROR(VLOOKUP(C409,Customers!$A$2:$G$751,3,FALSE),"")</f>
        <v>Shaki-Zagatala</v>
      </c>
    </row>
    <row r="410" spans="1:11" x14ac:dyDescent="0.25">
      <c r="A410" t="s">
        <v>3233</v>
      </c>
      <c r="B410">
        <v>45687</v>
      </c>
      <c r="C410" t="s">
        <v>1040</v>
      </c>
      <c r="D410" t="s">
        <v>180</v>
      </c>
      <c r="E410">
        <v>17</v>
      </c>
      <c r="F410">
        <f>IFERROR(VLOOKUP(D410,Products!$A$2:$H$221,6,FALSE),0)</f>
        <v>3.52</v>
      </c>
      <c r="G410">
        <v>0</v>
      </c>
      <c r="H410">
        <f t="shared" si="6"/>
        <v>59.84</v>
      </c>
      <c r="I410" t="s">
        <v>2830</v>
      </c>
      <c r="J410" t="str">
        <f>IFERROR(VLOOKUP(D410,Products!$A$2:$H$221,3,FALSE),"")</f>
        <v>Bakery</v>
      </c>
      <c r="K410" t="str">
        <f>IFERROR(VLOOKUP(C410,Customers!$A$2:$G$751,3,FALSE),"")</f>
        <v>Absheron</v>
      </c>
    </row>
    <row r="411" spans="1:11" x14ac:dyDescent="0.25">
      <c r="A411" t="s">
        <v>3234</v>
      </c>
      <c r="B411">
        <v>45687</v>
      </c>
      <c r="C411" t="s">
        <v>1082</v>
      </c>
      <c r="D411" t="s">
        <v>376</v>
      </c>
      <c r="E411">
        <v>9</v>
      </c>
      <c r="F411">
        <f>IFERROR(VLOOKUP(D411,Products!$A$2:$H$221,6,FALSE),0)</f>
        <v>2.4700000000000002</v>
      </c>
      <c r="G411">
        <v>0.1</v>
      </c>
      <c r="H411">
        <f t="shared" si="6"/>
        <v>20.010000000000002</v>
      </c>
      <c r="I411" t="s">
        <v>2841</v>
      </c>
      <c r="J411" t="str">
        <f>IFERROR(VLOOKUP(D411,Products!$A$2:$H$221,3,FALSE),"")</f>
        <v>Frozen</v>
      </c>
      <c r="K411" t="str">
        <f>IFERROR(VLOOKUP(C411,Customers!$A$2:$G$751,3,FALSE),"")</f>
        <v>Ganja-Dashkasan</v>
      </c>
    </row>
    <row r="412" spans="1:11" x14ac:dyDescent="0.25">
      <c r="A412" t="s">
        <v>3235</v>
      </c>
      <c r="B412">
        <v>45687</v>
      </c>
      <c r="C412" t="s">
        <v>1355</v>
      </c>
      <c r="D412" t="s">
        <v>260</v>
      </c>
      <c r="E412">
        <v>6</v>
      </c>
      <c r="F412">
        <f>IFERROR(VLOOKUP(D412,Products!$A$2:$H$221,6,FALSE),0)</f>
        <v>1.21</v>
      </c>
      <c r="G412">
        <v>0.03</v>
      </c>
      <c r="H412">
        <f t="shared" si="6"/>
        <v>7.04</v>
      </c>
      <c r="I412" t="s">
        <v>2827</v>
      </c>
      <c r="J412" t="str">
        <f>IFERROR(VLOOKUP(D412,Products!$A$2:$H$221,3,FALSE),"")</f>
        <v>Household</v>
      </c>
      <c r="K412" t="str">
        <f>IFERROR(VLOOKUP(C412,Customers!$A$2:$G$751,3,FALSE),"")</f>
        <v>Ganja-Dashkasan</v>
      </c>
    </row>
    <row r="413" spans="1:11" x14ac:dyDescent="0.25">
      <c r="A413" t="s">
        <v>3236</v>
      </c>
      <c r="B413">
        <v>45687</v>
      </c>
      <c r="C413" t="s">
        <v>1922</v>
      </c>
      <c r="D413" t="s">
        <v>81</v>
      </c>
      <c r="E413">
        <v>3</v>
      </c>
      <c r="F413">
        <f>IFERROR(VLOOKUP(D413,Products!$A$2:$H$221,6,FALSE),0)</f>
        <v>2.23</v>
      </c>
      <c r="G413">
        <v>0.05</v>
      </c>
      <c r="H413">
        <f t="shared" si="6"/>
        <v>6.36</v>
      </c>
      <c r="I413" t="s">
        <v>2870</v>
      </c>
      <c r="J413" t="str">
        <f>IFERROR(VLOOKUP(D413,Products!$A$2:$H$221,3,FALSE),"")</f>
        <v>Snacks</v>
      </c>
      <c r="K413" t="str">
        <f>IFERROR(VLOOKUP(C413,Customers!$A$2:$G$751,3,FALSE),"")</f>
        <v>Absheron</v>
      </c>
    </row>
    <row r="414" spans="1:11" x14ac:dyDescent="0.25">
      <c r="A414" t="s">
        <v>3237</v>
      </c>
      <c r="B414">
        <v>45687</v>
      </c>
      <c r="C414" t="s">
        <v>2318</v>
      </c>
      <c r="D414" t="s">
        <v>332</v>
      </c>
      <c r="E414">
        <v>10</v>
      </c>
      <c r="F414">
        <f>IFERROR(VLOOKUP(D414,Products!$A$2:$H$221,6,FALSE),0)</f>
        <v>2.87</v>
      </c>
      <c r="G414">
        <v>0</v>
      </c>
      <c r="H414">
        <f t="shared" si="6"/>
        <v>28.7</v>
      </c>
      <c r="I414" t="s">
        <v>2830</v>
      </c>
      <c r="J414" t="str">
        <f>IFERROR(VLOOKUP(D414,Products!$A$2:$H$221,3,FALSE),"")</f>
        <v>Personal Care</v>
      </c>
      <c r="K414" t="str">
        <f>IFERROR(VLOOKUP(C414,Customers!$A$2:$G$751,3,FALSE),"")</f>
        <v>Shaki-Zagatala</v>
      </c>
    </row>
    <row r="415" spans="1:11" x14ac:dyDescent="0.25">
      <c r="A415" t="s">
        <v>3238</v>
      </c>
      <c r="B415">
        <v>45687</v>
      </c>
      <c r="C415" t="s">
        <v>2450</v>
      </c>
      <c r="D415" t="s">
        <v>347</v>
      </c>
      <c r="E415">
        <v>6</v>
      </c>
      <c r="F415">
        <f>IFERROR(VLOOKUP(D415,Products!$A$2:$H$221,6,FALSE),0)</f>
        <v>5.63</v>
      </c>
      <c r="G415">
        <v>0.02</v>
      </c>
      <c r="H415">
        <f t="shared" si="6"/>
        <v>33.1</v>
      </c>
      <c r="I415" t="s">
        <v>2841</v>
      </c>
      <c r="J415" t="str">
        <f>IFERROR(VLOOKUP(D415,Products!$A$2:$H$221,3,FALSE),"")</f>
        <v>Personal Care</v>
      </c>
      <c r="K415" t="str">
        <f>IFERROR(VLOOKUP(C415,Customers!$A$2:$G$751,3,FALSE),"")</f>
        <v>Aran</v>
      </c>
    </row>
    <row r="416" spans="1:11" x14ac:dyDescent="0.25">
      <c r="A416" t="s">
        <v>3239</v>
      </c>
      <c r="B416">
        <v>45687</v>
      </c>
      <c r="C416" t="s">
        <v>2534</v>
      </c>
      <c r="D416" t="s">
        <v>299</v>
      </c>
      <c r="E416">
        <v>4</v>
      </c>
      <c r="F416">
        <f>IFERROR(VLOOKUP(D416,Products!$A$2:$H$221,6,FALSE),0)</f>
        <v>1.0900000000000001</v>
      </c>
      <c r="G416">
        <v>0.15</v>
      </c>
      <c r="H416">
        <f t="shared" si="6"/>
        <v>3.71</v>
      </c>
      <c r="I416" t="s">
        <v>2824</v>
      </c>
      <c r="J416" t="str">
        <f>IFERROR(VLOOKUP(D416,Products!$A$2:$H$221,3,FALSE),"")</f>
        <v>Household</v>
      </c>
      <c r="K416" t="str">
        <f>IFERROR(VLOOKUP(C416,Customers!$A$2:$G$751,3,FALSE),"")</f>
        <v>Lankaran-Astara</v>
      </c>
    </row>
    <row r="417" spans="1:11" x14ac:dyDescent="0.25">
      <c r="A417" t="s">
        <v>3240</v>
      </c>
      <c r="B417">
        <v>45687</v>
      </c>
      <c r="C417" t="s">
        <v>2699</v>
      </c>
      <c r="D417" t="s">
        <v>396</v>
      </c>
      <c r="E417">
        <v>6</v>
      </c>
      <c r="F417">
        <f>IFERROR(VLOOKUP(D417,Products!$A$2:$H$221,6,FALSE),0)</f>
        <v>5.17</v>
      </c>
      <c r="G417">
        <v>0.05</v>
      </c>
      <c r="H417">
        <f t="shared" si="6"/>
        <v>29.47</v>
      </c>
      <c r="I417" t="s">
        <v>2841</v>
      </c>
      <c r="J417" t="str">
        <f>IFERROR(VLOOKUP(D417,Products!$A$2:$H$221,3,FALSE),"")</f>
        <v>Canned</v>
      </c>
      <c r="K417" t="str">
        <f>IFERROR(VLOOKUP(C417,Customers!$A$2:$G$751,3,FALSE),"")</f>
        <v>Shaki-Zagatala</v>
      </c>
    </row>
    <row r="418" spans="1:11" x14ac:dyDescent="0.25">
      <c r="A418" t="s">
        <v>3241</v>
      </c>
      <c r="B418">
        <v>45687</v>
      </c>
      <c r="C418" t="s">
        <v>2797</v>
      </c>
      <c r="D418" t="s">
        <v>278</v>
      </c>
      <c r="E418">
        <v>2</v>
      </c>
      <c r="F418">
        <f>IFERROR(VLOOKUP(D418,Products!$A$2:$H$221,6,FALSE),0)</f>
        <v>3.74</v>
      </c>
      <c r="G418">
        <v>0.1</v>
      </c>
      <c r="H418">
        <f t="shared" si="6"/>
        <v>6.73</v>
      </c>
      <c r="I418" t="s">
        <v>2870</v>
      </c>
      <c r="J418" t="str">
        <f>IFERROR(VLOOKUP(D418,Products!$A$2:$H$221,3,FALSE),"")</f>
        <v>Household</v>
      </c>
      <c r="K418" t="str">
        <f>IFERROR(VLOOKUP(C418,Customers!$A$2:$G$751,3,FALSE),"")</f>
        <v>Guba-Khachmaz</v>
      </c>
    </row>
    <row r="419" spans="1:11" x14ac:dyDescent="0.25">
      <c r="A419" t="s">
        <v>3242</v>
      </c>
      <c r="B419">
        <v>45688</v>
      </c>
      <c r="C419" t="s">
        <v>539</v>
      </c>
      <c r="D419" t="s">
        <v>406</v>
      </c>
      <c r="E419">
        <v>14</v>
      </c>
      <c r="F419">
        <f>IFERROR(VLOOKUP(D419,Products!$A$2:$H$221,6,FALSE),0)</f>
        <v>6.48</v>
      </c>
      <c r="G419">
        <v>0.1</v>
      </c>
      <c r="H419">
        <f t="shared" si="6"/>
        <v>81.650000000000006</v>
      </c>
      <c r="I419" t="s">
        <v>2818</v>
      </c>
      <c r="J419" t="str">
        <f>IFERROR(VLOOKUP(D419,Products!$A$2:$H$221,3,FALSE),"")</f>
        <v>Canned</v>
      </c>
      <c r="K419" t="str">
        <f>IFERROR(VLOOKUP(C419,Customers!$A$2:$G$751,3,FALSE),"")</f>
        <v>Karabakh-East Zangezur</v>
      </c>
    </row>
    <row r="420" spans="1:11" x14ac:dyDescent="0.25">
      <c r="A420" t="s">
        <v>3243</v>
      </c>
      <c r="B420">
        <v>45688</v>
      </c>
      <c r="C420" t="s">
        <v>719</v>
      </c>
      <c r="D420" t="s">
        <v>352</v>
      </c>
      <c r="E420">
        <v>2</v>
      </c>
      <c r="F420">
        <f>IFERROR(VLOOKUP(D420,Products!$A$2:$H$221,6,FALSE),0)</f>
        <v>7.72</v>
      </c>
      <c r="G420">
        <v>0.1</v>
      </c>
      <c r="H420">
        <f t="shared" si="6"/>
        <v>13.9</v>
      </c>
      <c r="I420" t="s">
        <v>2827</v>
      </c>
      <c r="J420" t="str">
        <f>IFERROR(VLOOKUP(D420,Products!$A$2:$H$221,3,FALSE),"")</f>
        <v>Frozen</v>
      </c>
      <c r="K420" t="str">
        <f>IFERROR(VLOOKUP(C420,Customers!$A$2:$G$751,3,FALSE),"")</f>
        <v>Ganja-Dashkasan</v>
      </c>
    </row>
    <row r="421" spans="1:11" x14ac:dyDescent="0.25">
      <c r="A421" t="s">
        <v>3244</v>
      </c>
      <c r="B421">
        <v>45688</v>
      </c>
      <c r="C421" t="s">
        <v>773</v>
      </c>
      <c r="D421" t="s">
        <v>272</v>
      </c>
      <c r="E421">
        <v>5</v>
      </c>
      <c r="F421">
        <f>IFERROR(VLOOKUP(D421,Products!$A$2:$H$221,6,FALSE),0)</f>
        <v>1.81</v>
      </c>
      <c r="G421">
        <v>0.05</v>
      </c>
      <c r="H421">
        <f t="shared" si="6"/>
        <v>8.6</v>
      </c>
      <c r="I421" t="s">
        <v>2870</v>
      </c>
      <c r="J421" t="str">
        <f>IFERROR(VLOOKUP(D421,Products!$A$2:$H$221,3,FALSE),"")</f>
        <v>Household</v>
      </c>
      <c r="K421" t="str">
        <f>IFERROR(VLOOKUP(C421,Customers!$A$2:$G$751,3,FALSE),"")</f>
        <v>Guba-Khachmaz</v>
      </c>
    </row>
    <row r="422" spans="1:11" x14ac:dyDescent="0.25">
      <c r="A422" t="s">
        <v>3245</v>
      </c>
      <c r="B422">
        <v>45688</v>
      </c>
      <c r="C422" t="s">
        <v>857</v>
      </c>
      <c r="D422" t="s">
        <v>230</v>
      </c>
      <c r="E422">
        <v>13</v>
      </c>
      <c r="F422">
        <f>IFERROR(VLOOKUP(D422,Products!$A$2:$H$221,6,FALSE),0)</f>
        <v>1.98</v>
      </c>
      <c r="G422">
        <v>0.03</v>
      </c>
      <c r="H422">
        <f t="shared" si="6"/>
        <v>24.97</v>
      </c>
      <c r="I422" t="s">
        <v>2818</v>
      </c>
      <c r="J422" t="str">
        <f>IFERROR(VLOOKUP(D422,Products!$A$2:$H$221,3,FALSE),"")</f>
        <v>Grocery</v>
      </c>
      <c r="K422" t="str">
        <f>IFERROR(VLOOKUP(C422,Customers!$A$2:$G$751,3,FALSE),"")</f>
        <v>Karabakh-East Zangezur</v>
      </c>
    </row>
    <row r="423" spans="1:11" x14ac:dyDescent="0.25">
      <c r="A423" t="s">
        <v>3246</v>
      </c>
      <c r="B423">
        <v>45688</v>
      </c>
      <c r="C423" t="s">
        <v>881</v>
      </c>
      <c r="D423" t="s">
        <v>198</v>
      </c>
      <c r="E423">
        <v>26</v>
      </c>
      <c r="F423">
        <f>IFERROR(VLOOKUP(D423,Products!$A$2:$H$221,6,FALSE),0)</f>
        <v>0.63</v>
      </c>
      <c r="G423">
        <v>0</v>
      </c>
      <c r="H423">
        <f t="shared" si="6"/>
        <v>16.38</v>
      </c>
      <c r="I423" t="s">
        <v>2827</v>
      </c>
      <c r="J423" t="str">
        <f>IFERROR(VLOOKUP(D423,Products!$A$2:$H$221,3,FALSE),"")</f>
        <v>Bakery</v>
      </c>
      <c r="K423" t="str">
        <f>IFERROR(VLOOKUP(C423,Customers!$A$2:$G$751,3,FALSE),"")</f>
        <v>Guba-Khachmaz</v>
      </c>
    </row>
    <row r="424" spans="1:11" x14ac:dyDescent="0.25">
      <c r="A424" t="s">
        <v>3247</v>
      </c>
      <c r="B424">
        <v>45688</v>
      </c>
      <c r="C424" t="s">
        <v>1136</v>
      </c>
      <c r="D424" t="s">
        <v>403</v>
      </c>
      <c r="E424">
        <v>8</v>
      </c>
      <c r="F424">
        <f>IFERROR(VLOOKUP(D424,Products!$A$2:$H$221,6,FALSE),0)</f>
        <v>3.78</v>
      </c>
      <c r="G424">
        <v>7.0000000000000007E-2</v>
      </c>
      <c r="H424">
        <f t="shared" si="6"/>
        <v>28.12</v>
      </c>
      <c r="I424" t="s">
        <v>2827</v>
      </c>
      <c r="J424" t="str">
        <f>IFERROR(VLOOKUP(D424,Products!$A$2:$H$221,3,FALSE),"")</f>
        <v>Canned</v>
      </c>
      <c r="K424" t="str">
        <f>IFERROR(VLOOKUP(C424,Customers!$A$2:$G$751,3,FALSE),"")</f>
        <v>Absheron</v>
      </c>
    </row>
    <row r="425" spans="1:11" x14ac:dyDescent="0.25">
      <c r="A425" t="s">
        <v>3248</v>
      </c>
      <c r="B425">
        <v>45688</v>
      </c>
      <c r="C425" t="s">
        <v>1511</v>
      </c>
      <c r="D425" t="s">
        <v>413</v>
      </c>
      <c r="E425">
        <v>2</v>
      </c>
      <c r="F425">
        <f>IFERROR(VLOOKUP(D425,Products!$A$2:$H$221,6,FALSE),0)</f>
        <v>6.77</v>
      </c>
      <c r="G425">
        <v>0</v>
      </c>
      <c r="H425">
        <f t="shared" si="6"/>
        <v>13.54</v>
      </c>
      <c r="I425" t="s">
        <v>2820</v>
      </c>
      <c r="J425" t="str">
        <f>IFERROR(VLOOKUP(D425,Products!$A$2:$H$221,3,FALSE),"")</f>
        <v>Canned</v>
      </c>
      <c r="K425" t="str">
        <f>IFERROR(VLOOKUP(C425,Customers!$A$2:$G$751,3,FALSE),"")</f>
        <v>Aran</v>
      </c>
    </row>
    <row r="426" spans="1:11" x14ac:dyDescent="0.25">
      <c r="A426" t="s">
        <v>3249</v>
      </c>
      <c r="B426">
        <v>45688</v>
      </c>
      <c r="C426" t="s">
        <v>1520</v>
      </c>
      <c r="D426" t="s">
        <v>59</v>
      </c>
      <c r="E426">
        <v>6</v>
      </c>
      <c r="F426">
        <f>IFERROR(VLOOKUP(D426,Products!$A$2:$H$221,6,FALSE),0)</f>
        <v>1.45</v>
      </c>
      <c r="G426">
        <v>7.0000000000000007E-2</v>
      </c>
      <c r="H426">
        <f t="shared" si="6"/>
        <v>8.09</v>
      </c>
      <c r="I426" t="s">
        <v>2824</v>
      </c>
      <c r="J426" t="str">
        <f>IFERROR(VLOOKUP(D426,Products!$A$2:$H$221,3,FALSE),"")</f>
        <v>Snacks</v>
      </c>
      <c r="K426" t="str">
        <f>IFERROR(VLOOKUP(C426,Customers!$A$2:$G$751,3,FALSE),"")</f>
        <v>Ganja-Dashkasan</v>
      </c>
    </row>
    <row r="427" spans="1:11" x14ac:dyDescent="0.25">
      <c r="A427" t="s">
        <v>3250</v>
      </c>
      <c r="B427">
        <v>45688</v>
      </c>
      <c r="C427" t="s">
        <v>1523</v>
      </c>
      <c r="D427" t="s">
        <v>257</v>
      </c>
      <c r="E427">
        <v>7</v>
      </c>
      <c r="F427">
        <f>IFERROR(VLOOKUP(D427,Products!$A$2:$H$221,6,FALSE),0)</f>
        <v>2.4300000000000002</v>
      </c>
      <c r="G427">
        <v>0.02</v>
      </c>
      <c r="H427">
        <f t="shared" si="6"/>
        <v>16.670000000000002</v>
      </c>
      <c r="I427" t="s">
        <v>2820</v>
      </c>
      <c r="J427" t="str">
        <f>IFERROR(VLOOKUP(D427,Products!$A$2:$H$221,3,FALSE),"")</f>
        <v>Household</v>
      </c>
      <c r="K427" t="str">
        <f>IFERROR(VLOOKUP(C427,Customers!$A$2:$G$751,3,FALSE),"")</f>
        <v>Shaki-Zagatala</v>
      </c>
    </row>
    <row r="428" spans="1:11" x14ac:dyDescent="0.25">
      <c r="A428" t="s">
        <v>3251</v>
      </c>
      <c r="B428">
        <v>45688</v>
      </c>
      <c r="C428" t="s">
        <v>1616</v>
      </c>
      <c r="D428" t="s">
        <v>70</v>
      </c>
      <c r="E428">
        <v>3</v>
      </c>
      <c r="F428">
        <f>IFERROR(VLOOKUP(D428,Products!$A$2:$H$221,6,FALSE),0)</f>
        <v>2.06</v>
      </c>
      <c r="G428">
        <v>0.12</v>
      </c>
      <c r="H428">
        <f t="shared" si="6"/>
        <v>5.44</v>
      </c>
      <c r="I428" t="s">
        <v>2820</v>
      </c>
      <c r="J428" t="str">
        <f>IFERROR(VLOOKUP(D428,Products!$A$2:$H$221,3,FALSE),"")</f>
        <v>Snacks</v>
      </c>
      <c r="K428" t="str">
        <f>IFERROR(VLOOKUP(C428,Customers!$A$2:$G$751,3,FALSE),"")</f>
        <v>Guba-Khachmaz</v>
      </c>
    </row>
    <row r="429" spans="1:11" x14ac:dyDescent="0.25">
      <c r="A429" t="s">
        <v>3252</v>
      </c>
      <c r="B429">
        <v>45688</v>
      </c>
      <c r="C429" t="s">
        <v>1946</v>
      </c>
      <c r="D429" t="s">
        <v>31</v>
      </c>
      <c r="E429">
        <v>5</v>
      </c>
      <c r="F429">
        <f>IFERROR(VLOOKUP(D429,Products!$A$2:$H$221,6,FALSE),0)</f>
        <v>4.05</v>
      </c>
      <c r="G429">
        <v>7.0000000000000007E-2</v>
      </c>
      <c r="H429">
        <f t="shared" si="6"/>
        <v>18.829999999999998</v>
      </c>
      <c r="I429" t="s">
        <v>2818</v>
      </c>
      <c r="J429" t="str">
        <f>IFERROR(VLOOKUP(D429,Products!$A$2:$H$221,3,FALSE),"")</f>
        <v>Beverages</v>
      </c>
      <c r="K429" t="str">
        <f>IFERROR(VLOOKUP(C429,Customers!$A$2:$G$751,3,FALSE),"")</f>
        <v>Lankaran-Astara</v>
      </c>
    </row>
    <row r="430" spans="1:11" x14ac:dyDescent="0.25">
      <c r="A430" t="s">
        <v>3253</v>
      </c>
      <c r="B430">
        <v>45688</v>
      </c>
      <c r="C430" t="s">
        <v>2192</v>
      </c>
      <c r="D430" t="s">
        <v>374</v>
      </c>
      <c r="E430">
        <v>10</v>
      </c>
      <c r="F430">
        <f>IFERROR(VLOOKUP(D430,Products!$A$2:$H$221,6,FALSE),0)</f>
        <v>7.83</v>
      </c>
      <c r="G430">
        <v>0.15</v>
      </c>
      <c r="H430">
        <f t="shared" si="6"/>
        <v>66.56</v>
      </c>
      <c r="I430" t="s">
        <v>2824</v>
      </c>
      <c r="J430" t="str">
        <f>IFERROR(VLOOKUP(D430,Products!$A$2:$H$221,3,FALSE),"")</f>
        <v>Frozen</v>
      </c>
      <c r="K430" t="str">
        <f>IFERROR(VLOOKUP(C430,Customers!$A$2:$G$751,3,FALSE),"")</f>
        <v>Absheron</v>
      </c>
    </row>
    <row r="431" spans="1:11" x14ac:dyDescent="0.25">
      <c r="A431" t="s">
        <v>3254</v>
      </c>
      <c r="B431">
        <v>45688</v>
      </c>
      <c r="C431" t="s">
        <v>2225</v>
      </c>
      <c r="D431" t="s">
        <v>220</v>
      </c>
      <c r="E431">
        <v>5</v>
      </c>
      <c r="F431">
        <f>IFERROR(VLOOKUP(D431,Products!$A$2:$H$221,6,FALSE),0)</f>
        <v>1.37</v>
      </c>
      <c r="G431">
        <v>0.03</v>
      </c>
      <c r="H431">
        <f t="shared" si="6"/>
        <v>6.64</v>
      </c>
      <c r="I431" t="s">
        <v>2820</v>
      </c>
      <c r="J431" t="str">
        <f>IFERROR(VLOOKUP(D431,Products!$A$2:$H$221,3,FALSE),"")</f>
        <v>Grocery</v>
      </c>
      <c r="K431" t="str">
        <f>IFERROR(VLOOKUP(C431,Customers!$A$2:$G$751,3,FALSE),"")</f>
        <v>Absheron</v>
      </c>
    </row>
    <row r="432" spans="1:11" x14ac:dyDescent="0.25">
      <c r="A432" t="s">
        <v>3255</v>
      </c>
      <c r="B432">
        <v>45688</v>
      </c>
      <c r="C432" t="s">
        <v>2249</v>
      </c>
      <c r="D432" t="s">
        <v>190</v>
      </c>
      <c r="E432">
        <v>13</v>
      </c>
      <c r="F432">
        <f>IFERROR(VLOOKUP(D432,Products!$A$2:$H$221,6,FALSE),0)</f>
        <v>2.85</v>
      </c>
      <c r="G432">
        <v>0</v>
      </c>
      <c r="H432">
        <f t="shared" si="6"/>
        <v>37.049999999999997</v>
      </c>
      <c r="I432" t="s">
        <v>2820</v>
      </c>
      <c r="J432" t="str">
        <f>IFERROR(VLOOKUP(D432,Products!$A$2:$H$221,3,FALSE),"")</f>
        <v>Bakery</v>
      </c>
      <c r="K432" t="str">
        <f>IFERROR(VLOOKUP(C432,Customers!$A$2:$G$751,3,FALSE),"")</f>
        <v>Shaki-Zagatala</v>
      </c>
    </row>
    <row r="433" spans="1:11" x14ac:dyDescent="0.25">
      <c r="A433" t="s">
        <v>3256</v>
      </c>
      <c r="B433">
        <v>45688</v>
      </c>
      <c r="C433" t="s">
        <v>2270</v>
      </c>
      <c r="D433" t="s">
        <v>101</v>
      </c>
      <c r="E433">
        <v>12</v>
      </c>
      <c r="F433">
        <f>IFERROR(VLOOKUP(D433,Products!$A$2:$H$221,6,FALSE),0)</f>
        <v>2.82</v>
      </c>
      <c r="G433">
        <v>7.0000000000000007E-2</v>
      </c>
      <c r="H433">
        <f t="shared" si="6"/>
        <v>31.47</v>
      </c>
      <c r="I433" t="s">
        <v>2830</v>
      </c>
      <c r="J433" t="str">
        <f>IFERROR(VLOOKUP(D433,Products!$A$2:$H$221,3,FALSE),"")</f>
        <v>Snacks</v>
      </c>
      <c r="K433" t="str">
        <f>IFERROR(VLOOKUP(C433,Customers!$A$2:$G$751,3,FALSE),"")</f>
        <v>Ganja-Dashkasan</v>
      </c>
    </row>
    <row r="434" spans="1:11" x14ac:dyDescent="0.25">
      <c r="A434" t="s">
        <v>3257</v>
      </c>
      <c r="B434">
        <v>45688</v>
      </c>
      <c r="C434" t="s">
        <v>2315</v>
      </c>
      <c r="D434" t="s">
        <v>458</v>
      </c>
      <c r="E434">
        <v>1</v>
      </c>
      <c r="F434">
        <f>IFERROR(VLOOKUP(D434,Products!$A$2:$H$221,6,FALSE),0)</f>
        <v>7.58</v>
      </c>
      <c r="G434">
        <v>0</v>
      </c>
      <c r="H434">
        <f t="shared" si="6"/>
        <v>7.58</v>
      </c>
      <c r="I434" t="s">
        <v>2824</v>
      </c>
      <c r="J434" t="str">
        <f>IFERROR(VLOOKUP(D434,Products!$A$2:$H$221,3,FALSE),"")</f>
        <v>Cleaning</v>
      </c>
      <c r="K434" t="str">
        <f>IFERROR(VLOOKUP(C434,Customers!$A$2:$G$751,3,FALSE),"")</f>
        <v>Aran</v>
      </c>
    </row>
    <row r="435" spans="1:11" x14ac:dyDescent="0.25">
      <c r="A435" t="s">
        <v>3258</v>
      </c>
      <c r="B435">
        <v>45688</v>
      </c>
      <c r="C435" t="s">
        <v>2540</v>
      </c>
      <c r="D435" t="s">
        <v>23</v>
      </c>
      <c r="E435">
        <v>28</v>
      </c>
      <c r="F435">
        <f>IFERROR(VLOOKUP(D435,Products!$A$2:$H$221,6,FALSE),0)</f>
        <v>2.54</v>
      </c>
      <c r="G435">
        <v>0</v>
      </c>
      <c r="H435">
        <f t="shared" si="6"/>
        <v>71.12</v>
      </c>
      <c r="I435" t="s">
        <v>2830</v>
      </c>
      <c r="J435" t="str">
        <f>IFERROR(VLOOKUP(D435,Products!$A$2:$H$221,3,FALSE),"")</f>
        <v>Beverages</v>
      </c>
      <c r="K435" t="str">
        <f>IFERROR(VLOOKUP(C435,Customers!$A$2:$G$751,3,FALSE),"")</f>
        <v>Aran</v>
      </c>
    </row>
    <row r="436" spans="1:11" x14ac:dyDescent="0.25">
      <c r="A436" t="s">
        <v>3259</v>
      </c>
      <c r="B436">
        <v>45689</v>
      </c>
      <c r="C436" t="s">
        <v>568</v>
      </c>
      <c r="D436" t="s">
        <v>230</v>
      </c>
      <c r="E436">
        <v>8</v>
      </c>
      <c r="F436">
        <f>IFERROR(VLOOKUP(D436,Products!$A$2:$H$221,6,FALSE),0)</f>
        <v>1.98</v>
      </c>
      <c r="G436">
        <v>0.02</v>
      </c>
      <c r="H436">
        <f t="shared" si="6"/>
        <v>15.52</v>
      </c>
      <c r="I436" t="s">
        <v>2820</v>
      </c>
      <c r="J436" t="str">
        <f>IFERROR(VLOOKUP(D436,Products!$A$2:$H$221,3,FALSE),"")</f>
        <v>Grocery</v>
      </c>
      <c r="K436" t="str">
        <f>IFERROR(VLOOKUP(C436,Customers!$A$2:$G$751,3,FALSE),"")</f>
        <v>Aran</v>
      </c>
    </row>
    <row r="437" spans="1:11" x14ac:dyDescent="0.25">
      <c r="A437" t="s">
        <v>3260</v>
      </c>
      <c r="B437">
        <v>45689</v>
      </c>
      <c r="C437" t="s">
        <v>1052</v>
      </c>
      <c r="D437" t="s">
        <v>39</v>
      </c>
      <c r="E437">
        <v>22</v>
      </c>
      <c r="F437">
        <f>IFERROR(VLOOKUP(D437,Products!$A$2:$H$221,6,FALSE),0)</f>
        <v>1.98</v>
      </c>
      <c r="G437">
        <v>7.0000000000000007E-2</v>
      </c>
      <c r="H437">
        <f t="shared" si="6"/>
        <v>40.51</v>
      </c>
      <c r="I437" t="s">
        <v>2830</v>
      </c>
      <c r="J437" t="str">
        <f>IFERROR(VLOOKUP(D437,Products!$A$2:$H$221,3,FALSE),"")</f>
        <v>Beverages</v>
      </c>
      <c r="K437" t="str">
        <f>IFERROR(VLOOKUP(C437,Customers!$A$2:$G$751,3,FALSE),"")</f>
        <v>Shaki-Zagatala</v>
      </c>
    </row>
    <row r="438" spans="1:11" x14ac:dyDescent="0.25">
      <c r="A438" t="s">
        <v>3261</v>
      </c>
      <c r="B438">
        <v>45689</v>
      </c>
      <c r="C438" t="s">
        <v>1478</v>
      </c>
      <c r="D438" t="s">
        <v>437</v>
      </c>
      <c r="E438">
        <v>4</v>
      </c>
      <c r="F438">
        <f>IFERROR(VLOOKUP(D438,Products!$A$2:$H$221,6,FALSE),0)</f>
        <v>4.6100000000000003</v>
      </c>
      <c r="G438">
        <v>7.0000000000000007E-2</v>
      </c>
      <c r="H438">
        <f t="shared" si="6"/>
        <v>17.149999999999999</v>
      </c>
      <c r="I438" t="s">
        <v>2841</v>
      </c>
      <c r="J438" t="str">
        <f>IFERROR(VLOOKUP(D438,Products!$A$2:$H$221,3,FALSE),"")</f>
        <v>Canned</v>
      </c>
      <c r="K438" t="str">
        <f>IFERROR(VLOOKUP(C438,Customers!$A$2:$G$751,3,FALSE),"")</f>
        <v>Aran</v>
      </c>
    </row>
    <row r="439" spans="1:11" x14ac:dyDescent="0.25">
      <c r="A439" t="s">
        <v>3262</v>
      </c>
      <c r="B439">
        <v>45689</v>
      </c>
      <c r="C439" t="s">
        <v>2162</v>
      </c>
      <c r="D439" t="s">
        <v>146</v>
      </c>
      <c r="E439">
        <v>8</v>
      </c>
      <c r="F439">
        <f>IFERROR(VLOOKUP(D439,Products!$A$2:$H$221,6,FALSE),0)</f>
        <v>2.75</v>
      </c>
      <c r="G439">
        <v>0.03</v>
      </c>
      <c r="H439">
        <f t="shared" si="6"/>
        <v>21.34</v>
      </c>
      <c r="I439" t="s">
        <v>2841</v>
      </c>
      <c r="J439" t="str">
        <f>IFERROR(VLOOKUP(D439,Products!$A$2:$H$221,3,FALSE),"")</f>
        <v>Dairy</v>
      </c>
      <c r="K439" t="str">
        <f>IFERROR(VLOOKUP(C439,Customers!$A$2:$G$751,3,FALSE),"")</f>
        <v>Absheron</v>
      </c>
    </row>
    <row r="440" spans="1:11" x14ac:dyDescent="0.25">
      <c r="A440" t="s">
        <v>3263</v>
      </c>
      <c r="B440">
        <v>45689</v>
      </c>
      <c r="C440" t="s">
        <v>2699</v>
      </c>
      <c r="D440" t="s">
        <v>409</v>
      </c>
      <c r="E440">
        <v>9</v>
      </c>
      <c r="F440">
        <f>IFERROR(VLOOKUP(D440,Products!$A$2:$H$221,6,FALSE),0)</f>
        <v>4.0599999999999996</v>
      </c>
      <c r="G440">
        <v>0.05</v>
      </c>
      <c r="H440">
        <f t="shared" si="6"/>
        <v>34.71</v>
      </c>
      <c r="I440" t="s">
        <v>2818</v>
      </c>
      <c r="J440" t="str">
        <f>IFERROR(VLOOKUP(D440,Products!$A$2:$H$221,3,FALSE),"")</f>
        <v>Canned</v>
      </c>
      <c r="K440" t="str">
        <f>IFERROR(VLOOKUP(C440,Customers!$A$2:$G$751,3,FALSE),"")</f>
        <v>Shaki-Zagatala</v>
      </c>
    </row>
    <row r="441" spans="1:11" x14ac:dyDescent="0.25">
      <c r="A441" t="s">
        <v>3264</v>
      </c>
      <c r="B441">
        <v>45690</v>
      </c>
      <c r="C441" t="s">
        <v>561</v>
      </c>
      <c r="D441" t="s">
        <v>152</v>
      </c>
      <c r="E441">
        <v>9</v>
      </c>
      <c r="F441">
        <f>IFERROR(VLOOKUP(D441,Products!$A$2:$H$221,6,FALSE),0)</f>
        <v>2.0699999999999998</v>
      </c>
      <c r="G441">
        <v>0.02</v>
      </c>
      <c r="H441">
        <f t="shared" si="6"/>
        <v>18.260000000000002</v>
      </c>
      <c r="I441" t="s">
        <v>2824</v>
      </c>
      <c r="J441" t="str">
        <f>IFERROR(VLOOKUP(D441,Products!$A$2:$H$221,3,FALSE),"")</f>
        <v>Dairy</v>
      </c>
      <c r="K441" t="str">
        <f>IFERROR(VLOOKUP(C441,Customers!$A$2:$G$751,3,FALSE),"")</f>
        <v>Karabakh-East Zangezur</v>
      </c>
    </row>
    <row r="442" spans="1:11" x14ac:dyDescent="0.25">
      <c r="A442" t="s">
        <v>3265</v>
      </c>
      <c r="B442">
        <v>45690</v>
      </c>
      <c r="C442" t="s">
        <v>608</v>
      </c>
      <c r="D442" t="s">
        <v>336</v>
      </c>
      <c r="E442">
        <v>6</v>
      </c>
      <c r="F442">
        <f>IFERROR(VLOOKUP(D442,Products!$A$2:$H$221,6,FALSE),0)</f>
        <v>5.29</v>
      </c>
      <c r="G442">
        <v>7.0000000000000007E-2</v>
      </c>
      <c r="H442">
        <f t="shared" si="6"/>
        <v>29.52</v>
      </c>
      <c r="I442" t="s">
        <v>2870</v>
      </c>
      <c r="J442" t="str">
        <f>IFERROR(VLOOKUP(D442,Products!$A$2:$H$221,3,FALSE),"")</f>
        <v>Personal Care</v>
      </c>
      <c r="K442" t="str">
        <f>IFERROR(VLOOKUP(C442,Customers!$A$2:$G$751,3,FALSE),"")</f>
        <v>Karabakh-East Zangezur</v>
      </c>
    </row>
    <row r="443" spans="1:11" x14ac:dyDescent="0.25">
      <c r="A443" t="s">
        <v>3266</v>
      </c>
      <c r="B443">
        <v>45690</v>
      </c>
      <c r="C443" t="s">
        <v>674</v>
      </c>
      <c r="D443" t="s">
        <v>101</v>
      </c>
      <c r="E443">
        <v>4</v>
      </c>
      <c r="F443">
        <f>IFERROR(VLOOKUP(D443,Products!$A$2:$H$221,6,FALSE),0)</f>
        <v>2.82</v>
      </c>
      <c r="G443">
        <v>0.1</v>
      </c>
      <c r="H443">
        <f t="shared" si="6"/>
        <v>10.15</v>
      </c>
      <c r="I443" t="s">
        <v>2827</v>
      </c>
      <c r="J443" t="str">
        <f>IFERROR(VLOOKUP(D443,Products!$A$2:$H$221,3,FALSE),"")</f>
        <v>Snacks</v>
      </c>
      <c r="K443" t="str">
        <f>IFERROR(VLOOKUP(C443,Customers!$A$2:$G$751,3,FALSE),"")</f>
        <v>Ganja-Dashkasan</v>
      </c>
    </row>
    <row r="444" spans="1:11" x14ac:dyDescent="0.25">
      <c r="A444" t="s">
        <v>3267</v>
      </c>
      <c r="B444">
        <v>45690</v>
      </c>
      <c r="C444" t="s">
        <v>1343</v>
      </c>
      <c r="D444" t="s">
        <v>156</v>
      </c>
      <c r="E444">
        <v>20</v>
      </c>
      <c r="F444">
        <f>IFERROR(VLOOKUP(D444,Products!$A$2:$H$221,6,FALSE),0)</f>
        <v>2.0499999999999998</v>
      </c>
      <c r="G444">
        <v>0.03</v>
      </c>
      <c r="H444">
        <f t="shared" si="6"/>
        <v>39.770000000000003</v>
      </c>
      <c r="I444" t="s">
        <v>2837</v>
      </c>
      <c r="J444" t="str">
        <f>IFERROR(VLOOKUP(D444,Products!$A$2:$H$221,3,FALSE),"")</f>
        <v>Bakery</v>
      </c>
      <c r="K444" t="str">
        <f>IFERROR(VLOOKUP(C444,Customers!$A$2:$G$751,3,FALSE),"")</f>
        <v>Absheron</v>
      </c>
    </row>
    <row r="445" spans="1:11" x14ac:dyDescent="0.25">
      <c r="A445" t="s">
        <v>3268</v>
      </c>
      <c r="B445">
        <v>45690</v>
      </c>
      <c r="C445" t="s">
        <v>1352</v>
      </c>
      <c r="D445" t="s">
        <v>93</v>
      </c>
      <c r="E445">
        <v>13</v>
      </c>
      <c r="F445">
        <f>IFERROR(VLOOKUP(D445,Products!$A$2:$H$221,6,FALSE),0)</f>
        <v>3.61</v>
      </c>
      <c r="G445">
        <v>0.03</v>
      </c>
      <c r="H445">
        <f t="shared" si="6"/>
        <v>45.52</v>
      </c>
      <c r="I445" t="s">
        <v>2824</v>
      </c>
      <c r="J445" t="str">
        <f>IFERROR(VLOOKUP(D445,Products!$A$2:$H$221,3,FALSE),"")</f>
        <v>Snacks</v>
      </c>
      <c r="K445" t="str">
        <f>IFERROR(VLOOKUP(C445,Customers!$A$2:$G$751,3,FALSE),"")</f>
        <v>Absheron</v>
      </c>
    </row>
    <row r="446" spans="1:11" x14ac:dyDescent="0.25">
      <c r="A446" t="s">
        <v>3269</v>
      </c>
      <c r="B446">
        <v>45690</v>
      </c>
      <c r="C446" t="s">
        <v>1583</v>
      </c>
      <c r="D446" t="s">
        <v>87</v>
      </c>
      <c r="E446">
        <v>17</v>
      </c>
      <c r="F446">
        <f>IFERROR(VLOOKUP(D446,Products!$A$2:$H$221,6,FALSE),0)</f>
        <v>4.17</v>
      </c>
      <c r="G446">
        <v>7.0000000000000007E-2</v>
      </c>
      <c r="H446">
        <f t="shared" si="6"/>
        <v>65.930000000000007</v>
      </c>
      <c r="I446" t="s">
        <v>2837</v>
      </c>
      <c r="J446" t="str">
        <f>IFERROR(VLOOKUP(D446,Products!$A$2:$H$221,3,FALSE),"")</f>
        <v>Snacks</v>
      </c>
      <c r="K446" t="str">
        <f>IFERROR(VLOOKUP(C446,Customers!$A$2:$G$751,3,FALSE),"")</f>
        <v>Absheron</v>
      </c>
    </row>
    <row r="447" spans="1:11" x14ac:dyDescent="0.25">
      <c r="A447" t="s">
        <v>3270</v>
      </c>
      <c r="B447">
        <v>45690</v>
      </c>
      <c r="C447" t="s">
        <v>1583</v>
      </c>
      <c r="D447" t="s">
        <v>396</v>
      </c>
      <c r="E447">
        <v>16</v>
      </c>
      <c r="F447">
        <f>IFERROR(VLOOKUP(D447,Products!$A$2:$H$221,6,FALSE),0)</f>
        <v>5.17</v>
      </c>
      <c r="G447">
        <v>0.03</v>
      </c>
      <c r="H447">
        <f t="shared" si="6"/>
        <v>80.239999999999995</v>
      </c>
      <c r="I447" t="s">
        <v>2820</v>
      </c>
      <c r="J447" t="str">
        <f>IFERROR(VLOOKUP(D447,Products!$A$2:$H$221,3,FALSE),"")</f>
        <v>Canned</v>
      </c>
      <c r="K447" t="str">
        <f>IFERROR(VLOOKUP(C447,Customers!$A$2:$G$751,3,FALSE),"")</f>
        <v>Absheron</v>
      </c>
    </row>
    <row r="448" spans="1:11" x14ac:dyDescent="0.25">
      <c r="A448" t="s">
        <v>3271</v>
      </c>
      <c r="B448">
        <v>45690</v>
      </c>
      <c r="C448" t="s">
        <v>1715</v>
      </c>
      <c r="D448" t="s">
        <v>244</v>
      </c>
      <c r="E448">
        <v>13</v>
      </c>
      <c r="F448">
        <f>IFERROR(VLOOKUP(D448,Products!$A$2:$H$221,6,FALSE),0)</f>
        <v>3.33</v>
      </c>
      <c r="G448">
        <v>0.1</v>
      </c>
      <c r="H448">
        <f t="shared" si="6"/>
        <v>38.96</v>
      </c>
      <c r="I448" t="s">
        <v>2827</v>
      </c>
      <c r="J448" t="str">
        <f>IFERROR(VLOOKUP(D448,Products!$A$2:$H$221,3,FALSE),"")</f>
        <v>Grocery</v>
      </c>
      <c r="K448" t="str">
        <f>IFERROR(VLOOKUP(C448,Customers!$A$2:$G$751,3,FALSE),"")</f>
        <v>Absheron</v>
      </c>
    </row>
    <row r="449" spans="1:11" x14ac:dyDescent="0.25">
      <c r="A449" t="s">
        <v>3272</v>
      </c>
      <c r="B449">
        <v>45690</v>
      </c>
      <c r="C449" t="s">
        <v>1937</v>
      </c>
      <c r="D449" t="s">
        <v>394</v>
      </c>
      <c r="E449">
        <v>9</v>
      </c>
      <c r="F449">
        <f>IFERROR(VLOOKUP(D449,Products!$A$2:$H$221,6,FALSE),0)</f>
        <v>8.06</v>
      </c>
      <c r="G449">
        <v>0.03</v>
      </c>
      <c r="H449">
        <f t="shared" si="6"/>
        <v>70.36</v>
      </c>
      <c r="I449" t="s">
        <v>2870</v>
      </c>
      <c r="J449" t="str">
        <f>IFERROR(VLOOKUP(D449,Products!$A$2:$H$221,3,FALSE),"")</f>
        <v>Frozen</v>
      </c>
      <c r="K449" t="str">
        <f>IFERROR(VLOOKUP(C449,Customers!$A$2:$G$751,3,FALSE),"")</f>
        <v>Absheron</v>
      </c>
    </row>
    <row r="450" spans="1:11" x14ac:dyDescent="0.25">
      <c r="A450" t="s">
        <v>3273</v>
      </c>
      <c r="B450">
        <v>45690</v>
      </c>
      <c r="C450" t="s">
        <v>1994</v>
      </c>
      <c r="D450" t="s">
        <v>160</v>
      </c>
      <c r="E450">
        <v>24</v>
      </c>
      <c r="F450">
        <f>IFERROR(VLOOKUP(D450,Products!$A$2:$H$221,6,FALSE),0)</f>
        <v>1.26</v>
      </c>
      <c r="G450">
        <v>0</v>
      </c>
      <c r="H450">
        <f t="shared" ref="H450:H513" si="7">ROUND(E450*F450*(1-G450),2)</f>
        <v>30.24</v>
      </c>
      <c r="I450" t="s">
        <v>2820</v>
      </c>
      <c r="J450" t="str">
        <f>IFERROR(VLOOKUP(D450,Products!$A$2:$H$221,3,FALSE),"")</f>
        <v>Bakery</v>
      </c>
      <c r="K450" t="str">
        <f>IFERROR(VLOOKUP(C450,Customers!$A$2:$G$751,3,FALSE),"")</f>
        <v>Aran</v>
      </c>
    </row>
    <row r="451" spans="1:11" x14ac:dyDescent="0.25">
      <c r="A451" t="s">
        <v>3274</v>
      </c>
      <c r="B451">
        <v>45690</v>
      </c>
      <c r="C451" t="s">
        <v>2015</v>
      </c>
      <c r="D451" t="s">
        <v>480</v>
      </c>
      <c r="E451">
        <v>1</v>
      </c>
      <c r="F451">
        <f>IFERROR(VLOOKUP(D451,Products!$A$2:$H$221,6,FALSE),0)</f>
        <v>4.91</v>
      </c>
      <c r="G451">
        <v>0.05</v>
      </c>
      <c r="H451">
        <f t="shared" si="7"/>
        <v>4.66</v>
      </c>
      <c r="I451" t="s">
        <v>2837</v>
      </c>
      <c r="J451" t="str">
        <f>IFERROR(VLOOKUP(D451,Products!$A$2:$H$221,3,FALSE),"")</f>
        <v>Cleaning</v>
      </c>
      <c r="K451" t="str">
        <f>IFERROR(VLOOKUP(C451,Customers!$A$2:$G$751,3,FALSE),"")</f>
        <v>Guba-Khachmaz</v>
      </c>
    </row>
    <row r="452" spans="1:11" x14ac:dyDescent="0.25">
      <c r="A452" t="s">
        <v>3275</v>
      </c>
      <c r="B452">
        <v>45690</v>
      </c>
      <c r="C452" t="s">
        <v>2306</v>
      </c>
      <c r="D452" t="s">
        <v>178</v>
      </c>
      <c r="E452">
        <v>4</v>
      </c>
      <c r="F452">
        <f>IFERROR(VLOOKUP(D452,Products!$A$2:$H$221,6,FALSE),0)</f>
        <v>2.5099999999999998</v>
      </c>
      <c r="G452">
        <v>0.15</v>
      </c>
      <c r="H452">
        <f t="shared" si="7"/>
        <v>8.5299999999999994</v>
      </c>
      <c r="I452" t="s">
        <v>2830</v>
      </c>
      <c r="J452" t="str">
        <f>IFERROR(VLOOKUP(D452,Products!$A$2:$H$221,3,FALSE),"")</f>
        <v>Bakery</v>
      </c>
      <c r="K452" t="str">
        <f>IFERROR(VLOOKUP(C452,Customers!$A$2:$G$751,3,FALSE),"")</f>
        <v>Absheron</v>
      </c>
    </row>
    <row r="453" spans="1:11" x14ac:dyDescent="0.25">
      <c r="A453" t="s">
        <v>3276</v>
      </c>
      <c r="B453">
        <v>45690</v>
      </c>
      <c r="C453" t="s">
        <v>2390</v>
      </c>
      <c r="D453" t="s">
        <v>39</v>
      </c>
      <c r="E453">
        <v>8</v>
      </c>
      <c r="F453">
        <f>IFERROR(VLOOKUP(D453,Products!$A$2:$H$221,6,FALSE),0)</f>
        <v>1.98</v>
      </c>
      <c r="G453">
        <v>0</v>
      </c>
      <c r="H453">
        <f t="shared" si="7"/>
        <v>15.84</v>
      </c>
      <c r="I453" t="s">
        <v>2830</v>
      </c>
      <c r="J453" t="str">
        <f>IFERROR(VLOOKUP(D453,Products!$A$2:$H$221,3,FALSE),"")</f>
        <v>Beverages</v>
      </c>
      <c r="K453" t="str">
        <f>IFERROR(VLOOKUP(C453,Customers!$A$2:$G$751,3,FALSE),"")</f>
        <v>Karabakh-East Zangezur</v>
      </c>
    </row>
    <row r="454" spans="1:11" x14ac:dyDescent="0.25">
      <c r="A454" t="s">
        <v>3277</v>
      </c>
      <c r="B454">
        <v>45690</v>
      </c>
      <c r="C454" t="s">
        <v>2591</v>
      </c>
      <c r="D454" t="s">
        <v>55</v>
      </c>
      <c r="E454">
        <v>13</v>
      </c>
      <c r="F454">
        <f>IFERROR(VLOOKUP(D454,Products!$A$2:$H$221,6,FALSE),0)</f>
        <v>1.93</v>
      </c>
      <c r="G454">
        <v>0</v>
      </c>
      <c r="H454">
        <f t="shared" si="7"/>
        <v>25.09</v>
      </c>
      <c r="I454" t="s">
        <v>2837</v>
      </c>
      <c r="J454" t="str">
        <f>IFERROR(VLOOKUP(D454,Products!$A$2:$H$221,3,FALSE),"")</f>
        <v>Beverages</v>
      </c>
      <c r="K454" t="str">
        <f>IFERROR(VLOOKUP(C454,Customers!$A$2:$G$751,3,FALSE),"")</f>
        <v>Ganja-Dashkasan</v>
      </c>
    </row>
    <row r="455" spans="1:11" x14ac:dyDescent="0.25">
      <c r="A455" t="s">
        <v>3278</v>
      </c>
      <c r="B455">
        <v>45690</v>
      </c>
      <c r="C455" t="s">
        <v>2669</v>
      </c>
      <c r="D455" t="s">
        <v>160</v>
      </c>
      <c r="E455">
        <v>17</v>
      </c>
      <c r="F455">
        <f>IFERROR(VLOOKUP(D455,Products!$A$2:$H$221,6,FALSE),0)</f>
        <v>1.26</v>
      </c>
      <c r="G455">
        <v>0.03</v>
      </c>
      <c r="H455">
        <f t="shared" si="7"/>
        <v>20.78</v>
      </c>
      <c r="I455" t="s">
        <v>2870</v>
      </c>
      <c r="J455" t="str">
        <f>IFERROR(VLOOKUP(D455,Products!$A$2:$H$221,3,FALSE),"")</f>
        <v>Bakery</v>
      </c>
      <c r="K455" t="str">
        <f>IFERROR(VLOOKUP(C455,Customers!$A$2:$G$751,3,FALSE),"")</f>
        <v>Absheron</v>
      </c>
    </row>
    <row r="456" spans="1:11" x14ac:dyDescent="0.25">
      <c r="A456" t="s">
        <v>3279</v>
      </c>
      <c r="B456">
        <v>45691</v>
      </c>
      <c r="C456" t="s">
        <v>674</v>
      </c>
      <c r="D456" t="s">
        <v>204</v>
      </c>
      <c r="E456">
        <v>16</v>
      </c>
      <c r="F456">
        <f>IFERROR(VLOOKUP(D456,Products!$A$2:$H$221,6,FALSE),0)</f>
        <v>7.55</v>
      </c>
      <c r="G456">
        <v>7.0000000000000007E-2</v>
      </c>
      <c r="H456">
        <f t="shared" si="7"/>
        <v>112.34</v>
      </c>
      <c r="I456" t="s">
        <v>2841</v>
      </c>
      <c r="J456" t="str">
        <f>IFERROR(VLOOKUP(D456,Products!$A$2:$H$221,3,FALSE),"")</f>
        <v>Grocery</v>
      </c>
      <c r="K456" t="str">
        <f>IFERROR(VLOOKUP(C456,Customers!$A$2:$G$751,3,FALSE),"")</f>
        <v>Ganja-Dashkasan</v>
      </c>
    </row>
    <row r="457" spans="1:11" x14ac:dyDescent="0.25">
      <c r="A457" t="s">
        <v>3280</v>
      </c>
      <c r="B457">
        <v>45691</v>
      </c>
      <c r="C457" t="s">
        <v>863</v>
      </c>
      <c r="D457" t="s">
        <v>29</v>
      </c>
      <c r="E457">
        <v>10</v>
      </c>
      <c r="F457">
        <f>IFERROR(VLOOKUP(D457,Products!$A$2:$H$221,6,FALSE),0)</f>
        <v>1.26</v>
      </c>
      <c r="G457">
        <v>7.0000000000000007E-2</v>
      </c>
      <c r="H457">
        <f t="shared" si="7"/>
        <v>11.72</v>
      </c>
      <c r="I457" t="s">
        <v>2818</v>
      </c>
      <c r="J457" t="str">
        <f>IFERROR(VLOOKUP(D457,Products!$A$2:$H$221,3,FALSE),"")</f>
        <v>Beverages</v>
      </c>
      <c r="K457" t="str">
        <f>IFERROR(VLOOKUP(C457,Customers!$A$2:$G$751,3,FALSE),"")</f>
        <v>Ganja-Dashkasan</v>
      </c>
    </row>
    <row r="458" spans="1:11" x14ac:dyDescent="0.25">
      <c r="A458" t="s">
        <v>3281</v>
      </c>
      <c r="B458">
        <v>45691</v>
      </c>
      <c r="C458" t="s">
        <v>899</v>
      </c>
      <c r="D458" t="s">
        <v>321</v>
      </c>
      <c r="E458">
        <v>6</v>
      </c>
      <c r="F458">
        <f>IFERROR(VLOOKUP(D458,Products!$A$2:$H$221,6,FALSE),0)</f>
        <v>4.1100000000000003</v>
      </c>
      <c r="G458">
        <v>0.03</v>
      </c>
      <c r="H458">
        <f t="shared" si="7"/>
        <v>23.92</v>
      </c>
      <c r="I458" t="s">
        <v>2827</v>
      </c>
      <c r="J458" t="str">
        <f>IFERROR(VLOOKUP(D458,Products!$A$2:$H$221,3,FALSE),"")</f>
        <v>Personal Care</v>
      </c>
      <c r="K458" t="str">
        <f>IFERROR(VLOOKUP(C458,Customers!$A$2:$G$751,3,FALSE),"")</f>
        <v>Shaki-Zagatala</v>
      </c>
    </row>
    <row r="459" spans="1:11" x14ac:dyDescent="0.25">
      <c r="A459" t="s">
        <v>3282</v>
      </c>
      <c r="B459">
        <v>45691</v>
      </c>
      <c r="C459" t="s">
        <v>1040</v>
      </c>
      <c r="D459" t="s">
        <v>439</v>
      </c>
      <c r="E459">
        <v>4</v>
      </c>
      <c r="F459">
        <f>IFERROR(VLOOKUP(D459,Products!$A$2:$H$221,6,FALSE),0)</f>
        <v>2.0699999999999998</v>
      </c>
      <c r="G459">
        <v>0.12</v>
      </c>
      <c r="H459">
        <f t="shared" si="7"/>
        <v>7.29</v>
      </c>
      <c r="I459" t="s">
        <v>2870</v>
      </c>
      <c r="J459" t="str">
        <f>IFERROR(VLOOKUP(D459,Products!$A$2:$H$221,3,FALSE),"")</f>
        <v>Canned</v>
      </c>
      <c r="K459" t="str">
        <f>IFERROR(VLOOKUP(C459,Customers!$A$2:$G$751,3,FALSE),"")</f>
        <v>Absheron</v>
      </c>
    </row>
    <row r="460" spans="1:11" x14ac:dyDescent="0.25">
      <c r="A460" t="s">
        <v>3283</v>
      </c>
      <c r="B460">
        <v>45691</v>
      </c>
      <c r="C460" t="s">
        <v>1163</v>
      </c>
      <c r="D460" t="s">
        <v>29</v>
      </c>
      <c r="E460">
        <v>17</v>
      </c>
      <c r="F460">
        <f>IFERROR(VLOOKUP(D460,Products!$A$2:$H$221,6,FALSE),0)</f>
        <v>1.26</v>
      </c>
      <c r="G460">
        <v>0.02</v>
      </c>
      <c r="H460">
        <f t="shared" si="7"/>
        <v>20.99</v>
      </c>
      <c r="I460" t="s">
        <v>2830</v>
      </c>
      <c r="J460" t="str">
        <f>IFERROR(VLOOKUP(D460,Products!$A$2:$H$221,3,FALSE),"")</f>
        <v>Beverages</v>
      </c>
      <c r="K460" t="str">
        <f>IFERROR(VLOOKUP(C460,Customers!$A$2:$G$751,3,FALSE),"")</f>
        <v>Aran</v>
      </c>
    </row>
    <row r="461" spans="1:11" x14ac:dyDescent="0.25">
      <c r="A461" t="s">
        <v>3284</v>
      </c>
      <c r="B461">
        <v>45691</v>
      </c>
      <c r="C461" t="s">
        <v>1178</v>
      </c>
      <c r="D461" t="s">
        <v>280</v>
      </c>
      <c r="E461">
        <v>9</v>
      </c>
      <c r="F461">
        <f>IFERROR(VLOOKUP(D461,Products!$A$2:$H$221,6,FALSE),0)</f>
        <v>4.75</v>
      </c>
      <c r="G461">
        <v>0.15</v>
      </c>
      <c r="H461">
        <f t="shared" si="7"/>
        <v>36.340000000000003</v>
      </c>
      <c r="I461" t="s">
        <v>2841</v>
      </c>
      <c r="J461" t="str">
        <f>IFERROR(VLOOKUP(D461,Products!$A$2:$H$221,3,FALSE),"")</f>
        <v>Household</v>
      </c>
      <c r="K461" t="str">
        <f>IFERROR(VLOOKUP(C461,Customers!$A$2:$G$751,3,FALSE),"")</f>
        <v>Karabakh-East Zangezur</v>
      </c>
    </row>
    <row r="462" spans="1:11" x14ac:dyDescent="0.25">
      <c r="A462" t="s">
        <v>3285</v>
      </c>
      <c r="B462">
        <v>45691</v>
      </c>
      <c r="C462" t="s">
        <v>1250</v>
      </c>
      <c r="D462" t="s">
        <v>132</v>
      </c>
      <c r="E462">
        <v>8</v>
      </c>
      <c r="F462">
        <f>IFERROR(VLOOKUP(D462,Products!$A$2:$H$221,6,FALSE),0)</f>
        <v>1.55</v>
      </c>
      <c r="G462">
        <v>0</v>
      </c>
      <c r="H462">
        <f t="shared" si="7"/>
        <v>12.4</v>
      </c>
      <c r="I462" t="s">
        <v>2818</v>
      </c>
      <c r="J462" t="str">
        <f>IFERROR(VLOOKUP(D462,Products!$A$2:$H$221,3,FALSE),"")</f>
        <v>Dairy</v>
      </c>
      <c r="K462" t="str">
        <f>IFERROR(VLOOKUP(C462,Customers!$A$2:$G$751,3,FALSE),"")</f>
        <v>Aran</v>
      </c>
    </row>
    <row r="463" spans="1:11" x14ac:dyDescent="0.25">
      <c r="A463" t="s">
        <v>3286</v>
      </c>
      <c r="B463">
        <v>45691</v>
      </c>
      <c r="C463" t="s">
        <v>1502</v>
      </c>
      <c r="D463" t="s">
        <v>464</v>
      </c>
      <c r="E463">
        <v>6</v>
      </c>
      <c r="F463">
        <f>IFERROR(VLOOKUP(D463,Products!$A$2:$H$221,6,FALSE),0)</f>
        <v>3.85</v>
      </c>
      <c r="G463">
        <v>0.05</v>
      </c>
      <c r="H463">
        <f t="shared" si="7"/>
        <v>21.95</v>
      </c>
      <c r="I463" t="s">
        <v>2837</v>
      </c>
      <c r="J463" t="str">
        <f>IFERROR(VLOOKUP(D463,Products!$A$2:$H$221,3,FALSE),"")</f>
        <v>Cleaning</v>
      </c>
      <c r="K463" t="str">
        <f>IFERROR(VLOOKUP(C463,Customers!$A$2:$G$751,3,FALSE),"")</f>
        <v>Guba-Khachmaz</v>
      </c>
    </row>
    <row r="464" spans="1:11" x14ac:dyDescent="0.25">
      <c r="A464" t="s">
        <v>3287</v>
      </c>
      <c r="B464">
        <v>45691</v>
      </c>
      <c r="C464" t="s">
        <v>1532</v>
      </c>
      <c r="D464" t="s">
        <v>395</v>
      </c>
      <c r="E464">
        <v>5</v>
      </c>
      <c r="F464">
        <f>IFERROR(VLOOKUP(D464,Products!$A$2:$H$221,6,FALSE),0)</f>
        <v>4.46</v>
      </c>
      <c r="G464">
        <v>0.02</v>
      </c>
      <c r="H464">
        <f t="shared" si="7"/>
        <v>21.85</v>
      </c>
      <c r="I464" t="s">
        <v>2827</v>
      </c>
      <c r="J464" t="str">
        <f>IFERROR(VLOOKUP(D464,Products!$A$2:$H$221,3,FALSE),"")</f>
        <v>Frozen</v>
      </c>
      <c r="K464" t="str">
        <f>IFERROR(VLOOKUP(C464,Customers!$A$2:$G$751,3,FALSE),"")</f>
        <v>Aran</v>
      </c>
    </row>
    <row r="465" spans="1:11" x14ac:dyDescent="0.25">
      <c r="A465" t="s">
        <v>3288</v>
      </c>
      <c r="B465">
        <v>45691</v>
      </c>
      <c r="C465" t="s">
        <v>1538</v>
      </c>
      <c r="D465" t="s">
        <v>296</v>
      </c>
      <c r="E465">
        <v>4</v>
      </c>
      <c r="F465">
        <f>IFERROR(VLOOKUP(D465,Products!$A$2:$H$221,6,FALSE),0)</f>
        <v>2.52</v>
      </c>
      <c r="G465">
        <v>0.05</v>
      </c>
      <c r="H465">
        <f t="shared" si="7"/>
        <v>9.58</v>
      </c>
      <c r="I465" t="s">
        <v>2824</v>
      </c>
      <c r="J465" t="str">
        <f>IFERROR(VLOOKUP(D465,Products!$A$2:$H$221,3,FALSE),"")</f>
        <v>Household</v>
      </c>
      <c r="K465" t="str">
        <f>IFERROR(VLOOKUP(C465,Customers!$A$2:$G$751,3,FALSE),"")</f>
        <v>Lankaran-Astara</v>
      </c>
    </row>
    <row r="466" spans="1:11" x14ac:dyDescent="0.25">
      <c r="A466" t="s">
        <v>3289</v>
      </c>
      <c r="B466">
        <v>45691</v>
      </c>
      <c r="C466" t="s">
        <v>1739</v>
      </c>
      <c r="D466" t="s">
        <v>108</v>
      </c>
      <c r="E466">
        <v>15</v>
      </c>
      <c r="F466">
        <f>IFERROR(VLOOKUP(D466,Products!$A$2:$H$221,6,FALSE),0)</f>
        <v>3.94</v>
      </c>
      <c r="G466">
        <v>0.05</v>
      </c>
      <c r="H466">
        <f t="shared" si="7"/>
        <v>56.15</v>
      </c>
      <c r="I466" t="s">
        <v>2841</v>
      </c>
      <c r="J466" t="str">
        <f>IFERROR(VLOOKUP(D466,Products!$A$2:$H$221,3,FALSE),"")</f>
        <v>Dairy</v>
      </c>
      <c r="K466" t="str">
        <f>IFERROR(VLOOKUP(C466,Customers!$A$2:$G$751,3,FALSE),"")</f>
        <v>Absheron</v>
      </c>
    </row>
    <row r="467" spans="1:11" x14ac:dyDescent="0.25">
      <c r="A467" t="s">
        <v>3290</v>
      </c>
      <c r="B467">
        <v>45691</v>
      </c>
      <c r="C467" t="s">
        <v>1874</v>
      </c>
      <c r="D467" t="s">
        <v>330</v>
      </c>
      <c r="E467">
        <v>3</v>
      </c>
      <c r="F467">
        <f>IFERROR(VLOOKUP(D467,Products!$A$2:$H$221,6,FALSE),0)</f>
        <v>4.37</v>
      </c>
      <c r="G467">
        <v>0.02</v>
      </c>
      <c r="H467">
        <f t="shared" si="7"/>
        <v>12.85</v>
      </c>
      <c r="I467" t="s">
        <v>2837</v>
      </c>
      <c r="J467" t="str">
        <f>IFERROR(VLOOKUP(D467,Products!$A$2:$H$221,3,FALSE),"")</f>
        <v>Personal Care</v>
      </c>
      <c r="K467" t="str">
        <f>IFERROR(VLOOKUP(C467,Customers!$A$2:$G$751,3,FALSE),"")</f>
        <v>Absheron</v>
      </c>
    </row>
    <row r="468" spans="1:11" x14ac:dyDescent="0.25">
      <c r="A468" t="s">
        <v>3291</v>
      </c>
      <c r="B468">
        <v>45691</v>
      </c>
      <c r="C468" t="s">
        <v>2279</v>
      </c>
      <c r="D468" t="s">
        <v>53</v>
      </c>
      <c r="E468">
        <v>12</v>
      </c>
      <c r="F468">
        <f>IFERROR(VLOOKUP(D468,Products!$A$2:$H$221,6,FALSE),0)</f>
        <v>3.46</v>
      </c>
      <c r="G468">
        <v>0.05</v>
      </c>
      <c r="H468">
        <f t="shared" si="7"/>
        <v>39.44</v>
      </c>
      <c r="I468" t="s">
        <v>2818</v>
      </c>
      <c r="J468" t="str">
        <f>IFERROR(VLOOKUP(D468,Products!$A$2:$H$221,3,FALSE),"")</f>
        <v>Beverages</v>
      </c>
      <c r="K468" t="str">
        <f>IFERROR(VLOOKUP(C468,Customers!$A$2:$G$751,3,FALSE),"")</f>
        <v>Absheron</v>
      </c>
    </row>
    <row r="469" spans="1:11" x14ac:dyDescent="0.25">
      <c r="A469" t="s">
        <v>3292</v>
      </c>
      <c r="B469">
        <v>45691</v>
      </c>
      <c r="C469" t="s">
        <v>2297</v>
      </c>
      <c r="D469" t="s">
        <v>359</v>
      </c>
      <c r="E469">
        <v>5</v>
      </c>
      <c r="F469">
        <f>IFERROR(VLOOKUP(D469,Products!$A$2:$H$221,6,FALSE),0)</f>
        <v>7.99</v>
      </c>
      <c r="G469">
        <v>0.15</v>
      </c>
      <c r="H469">
        <f t="shared" si="7"/>
        <v>33.96</v>
      </c>
      <c r="I469" t="s">
        <v>2827</v>
      </c>
      <c r="J469" t="str">
        <f>IFERROR(VLOOKUP(D469,Products!$A$2:$H$221,3,FALSE),"")</f>
        <v>Frozen</v>
      </c>
      <c r="K469" t="str">
        <f>IFERROR(VLOOKUP(C469,Customers!$A$2:$G$751,3,FALSE),"")</f>
        <v>Lankaran-Astara</v>
      </c>
    </row>
    <row r="470" spans="1:11" x14ac:dyDescent="0.25">
      <c r="A470" t="s">
        <v>3293</v>
      </c>
      <c r="B470">
        <v>45692</v>
      </c>
      <c r="C470" t="s">
        <v>629</v>
      </c>
      <c r="D470" t="s">
        <v>396</v>
      </c>
      <c r="E470">
        <v>4</v>
      </c>
      <c r="F470">
        <f>IFERROR(VLOOKUP(D470,Products!$A$2:$H$221,6,FALSE),0)</f>
        <v>5.17</v>
      </c>
      <c r="G470">
        <v>0.02</v>
      </c>
      <c r="H470">
        <f t="shared" si="7"/>
        <v>20.27</v>
      </c>
      <c r="I470" t="s">
        <v>2827</v>
      </c>
      <c r="J470" t="str">
        <f>IFERROR(VLOOKUP(D470,Products!$A$2:$H$221,3,FALSE),"")</f>
        <v>Canned</v>
      </c>
      <c r="K470" t="str">
        <f>IFERROR(VLOOKUP(C470,Customers!$A$2:$G$751,3,FALSE),"")</f>
        <v>Shaki-Zagatala</v>
      </c>
    </row>
    <row r="471" spans="1:11" x14ac:dyDescent="0.25">
      <c r="A471" t="s">
        <v>3294</v>
      </c>
      <c r="B471">
        <v>45692</v>
      </c>
      <c r="C471" t="s">
        <v>680</v>
      </c>
      <c r="D471" t="s">
        <v>105</v>
      </c>
      <c r="E471">
        <v>24</v>
      </c>
      <c r="F471">
        <f>IFERROR(VLOOKUP(D471,Products!$A$2:$H$221,6,FALSE),0)</f>
        <v>1.37</v>
      </c>
      <c r="G471">
        <v>0.03</v>
      </c>
      <c r="H471">
        <f t="shared" si="7"/>
        <v>31.89</v>
      </c>
      <c r="I471" t="s">
        <v>2841</v>
      </c>
      <c r="J471" t="str">
        <f>IFERROR(VLOOKUP(D471,Products!$A$2:$H$221,3,FALSE),"")</f>
        <v>Snacks</v>
      </c>
      <c r="K471" t="str">
        <f>IFERROR(VLOOKUP(C471,Customers!$A$2:$G$751,3,FALSE),"")</f>
        <v>Shaki-Zagatala</v>
      </c>
    </row>
    <row r="472" spans="1:11" x14ac:dyDescent="0.25">
      <c r="A472" t="s">
        <v>3295</v>
      </c>
      <c r="B472">
        <v>45692</v>
      </c>
      <c r="C472" t="s">
        <v>1115</v>
      </c>
      <c r="D472" t="s">
        <v>464</v>
      </c>
      <c r="E472">
        <v>7</v>
      </c>
      <c r="F472">
        <f>IFERROR(VLOOKUP(D472,Products!$A$2:$H$221,6,FALSE),0)</f>
        <v>3.85</v>
      </c>
      <c r="G472">
        <v>0.12</v>
      </c>
      <c r="H472">
        <f t="shared" si="7"/>
        <v>23.72</v>
      </c>
      <c r="I472" t="s">
        <v>2841</v>
      </c>
      <c r="J472" t="str">
        <f>IFERROR(VLOOKUP(D472,Products!$A$2:$H$221,3,FALSE),"")</f>
        <v>Cleaning</v>
      </c>
      <c r="K472" t="str">
        <f>IFERROR(VLOOKUP(C472,Customers!$A$2:$G$751,3,FALSE),"")</f>
        <v>Ganja-Dashkasan</v>
      </c>
    </row>
    <row r="473" spans="1:11" x14ac:dyDescent="0.25">
      <c r="A473" t="s">
        <v>3296</v>
      </c>
      <c r="B473">
        <v>45692</v>
      </c>
      <c r="C473" t="s">
        <v>1313</v>
      </c>
      <c r="D473" t="s">
        <v>253</v>
      </c>
      <c r="E473">
        <v>10</v>
      </c>
      <c r="F473">
        <f>IFERROR(VLOOKUP(D473,Products!$A$2:$H$221,6,FALSE),0)</f>
        <v>1.43</v>
      </c>
      <c r="G473">
        <v>0.05</v>
      </c>
      <c r="H473">
        <f t="shared" si="7"/>
        <v>13.59</v>
      </c>
      <c r="I473" t="s">
        <v>2837</v>
      </c>
      <c r="J473" t="str">
        <f>IFERROR(VLOOKUP(D473,Products!$A$2:$H$221,3,FALSE),"")</f>
        <v>Household</v>
      </c>
      <c r="K473" t="str">
        <f>IFERROR(VLOOKUP(C473,Customers!$A$2:$G$751,3,FALSE),"")</f>
        <v>Absheron</v>
      </c>
    </row>
    <row r="474" spans="1:11" x14ac:dyDescent="0.25">
      <c r="A474" t="s">
        <v>3297</v>
      </c>
      <c r="B474">
        <v>45692</v>
      </c>
      <c r="C474" t="s">
        <v>1544</v>
      </c>
      <c r="D474" t="s">
        <v>266</v>
      </c>
      <c r="E474">
        <v>14</v>
      </c>
      <c r="F474">
        <f>IFERROR(VLOOKUP(D474,Products!$A$2:$H$221,6,FALSE),0)</f>
        <v>1.89</v>
      </c>
      <c r="G474">
        <v>0</v>
      </c>
      <c r="H474">
        <f t="shared" si="7"/>
        <v>26.46</v>
      </c>
      <c r="I474" t="s">
        <v>2827</v>
      </c>
      <c r="J474" t="str">
        <f>IFERROR(VLOOKUP(D474,Products!$A$2:$H$221,3,FALSE),"")</f>
        <v>Household</v>
      </c>
      <c r="K474" t="str">
        <f>IFERROR(VLOOKUP(C474,Customers!$A$2:$G$751,3,FALSE),"")</f>
        <v>Karabakh-East Zangezur</v>
      </c>
    </row>
    <row r="475" spans="1:11" x14ac:dyDescent="0.25">
      <c r="A475" t="s">
        <v>3298</v>
      </c>
      <c r="B475">
        <v>45692</v>
      </c>
      <c r="C475" t="s">
        <v>1943</v>
      </c>
      <c r="D475" t="s">
        <v>160</v>
      </c>
      <c r="E475">
        <v>8</v>
      </c>
      <c r="F475">
        <f>IFERROR(VLOOKUP(D475,Products!$A$2:$H$221,6,FALSE),0)</f>
        <v>1.26</v>
      </c>
      <c r="G475">
        <v>0.05</v>
      </c>
      <c r="H475">
        <f t="shared" si="7"/>
        <v>9.58</v>
      </c>
      <c r="I475" t="s">
        <v>2837</v>
      </c>
      <c r="J475" t="str">
        <f>IFERROR(VLOOKUP(D475,Products!$A$2:$H$221,3,FALSE),"")</f>
        <v>Bakery</v>
      </c>
      <c r="K475" t="str">
        <f>IFERROR(VLOOKUP(C475,Customers!$A$2:$G$751,3,FALSE),"")</f>
        <v>Aran</v>
      </c>
    </row>
    <row r="476" spans="1:11" x14ac:dyDescent="0.25">
      <c r="A476" t="s">
        <v>3299</v>
      </c>
      <c r="B476">
        <v>45692</v>
      </c>
      <c r="C476" t="s">
        <v>2336</v>
      </c>
      <c r="D476" t="s">
        <v>29</v>
      </c>
      <c r="E476">
        <v>22</v>
      </c>
      <c r="F476">
        <f>IFERROR(VLOOKUP(D476,Products!$A$2:$H$221,6,FALSE),0)</f>
        <v>1.26</v>
      </c>
      <c r="G476">
        <v>0.05</v>
      </c>
      <c r="H476">
        <f t="shared" si="7"/>
        <v>26.33</v>
      </c>
      <c r="I476" t="s">
        <v>2870</v>
      </c>
      <c r="J476" t="str">
        <f>IFERROR(VLOOKUP(D476,Products!$A$2:$H$221,3,FALSE),"")</f>
        <v>Beverages</v>
      </c>
      <c r="K476" t="str">
        <f>IFERROR(VLOOKUP(C476,Customers!$A$2:$G$751,3,FALSE),"")</f>
        <v>Ganja-Dashkasan</v>
      </c>
    </row>
    <row r="477" spans="1:11" x14ac:dyDescent="0.25">
      <c r="A477" t="s">
        <v>3300</v>
      </c>
      <c r="B477">
        <v>45692</v>
      </c>
      <c r="C477" t="s">
        <v>2513</v>
      </c>
      <c r="D477" t="s">
        <v>174</v>
      </c>
      <c r="E477">
        <v>22</v>
      </c>
      <c r="F477">
        <f>IFERROR(VLOOKUP(D477,Products!$A$2:$H$221,6,FALSE),0)</f>
        <v>0.99</v>
      </c>
      <c r="G477">
        <v>0.03</v>
      </c>
      <c r="H477">
        <f t="shared" si="7"/>
        <v>21.13</v>
      </c>
      <c r="I477" t="s">
        <v>2870</v>
      </c>
      <c r="J477" t="str">
        <f>IFERROR(VLOOKUP(D477,Products!$A$2:$H$221,3,FALSE),"")</f>
        <v>Bakery</v>
      </c>
      <c r="K477" t="str">
        <f>IFERROR(VLOOKUP(C477,Customers!$A$2:$G$751,3,FALSE),"")</f>
        <v>Absheron</v>
      </c>
    </row>
    <row r="478" spans="1:11" x14ac:dyDescent="0.25">
      <c r="A478" t="s">
        <v>3301</v>
      </c>
      <c r="B478">
        <v>45693</v>
      </c>
      <c r="C478" t="s">
        <v>1295</v>
      </c>
      <c r="D478" t="s">
        <v>130</v>
      </c>
      <c r="E478">
        <v>9</v>
      </c>
      <c r="F478">
        <f>IFERROR(VLOOKUP(D478,Products!$A$2:$H$221,6,FALSE),0)</f>
        <v>3.47</v>
      </c>
      <c r="G478">
        <v>7.0000000000000007E-2</v>
      </c>
      <c r="H478">
        <f t="shared" si="7"/>
        <v>29.04</v>
      </c>
      <c r="I478" t="s">
        <v>2837</v>
      </c>
      <c r="J478" t="str">
        <f>IFERROR(VLOOKUP(D478,Products!$A$2:$H$221,3,FALSE),"")</f>
        <v>Dairy</v>
      </c>
      <c r="K478" t="str">
        <f>IFERROR(VLOOKUP(C478,Customers!$A$2:$G$751,3,FALSE),"")</f>
        <v>Absheron</v>
      </c>
    </row>
    <row r="479" spans="1:11" x14ac:dyDescent="0.25">
      <c r="A479" t="s">
        <v>3302</v>
      </c>
      <c r="B479">
        <v>45693</v>
      </c>
      <c r="C479" t="s">
        <v>1376</v>
      </c>
      <c r="D479" t="s">
        <v>134</v>
      </c>
      <c r="E479">
        <v>9</v>
      </c>
      <c r="F479">
        <f>IFERROR(VLOOKUP(D479,Products!$A$2:$H$221,6,FALSE),0)</f>
        <v>5.84</v>
      </c>
      <c r="G479">
        <v>0.03</v>
      </c>
      <c r="H479">
        <f t="shared" si="7"/>
        <v>50.98</v>
      </c>
      <c r="I479" t="s">
        <v>2841</v>
      </c>
      <c r="J479" t="str">
        <f>IFERROR(VLOOKUP(D479,Products!$A$2:$H$221,3,FALSE),"")</f>
        <v>Dairy</v>
      </c>
      <c r="K479" t="str">
        <f>IFERROR(VLOOKUP(C479,Customers!$A$2:$G$751,3,FALSE),"")</f>
        <v>Karabakh-East Zangezur</v>
      </c>
    </row>
    <row r="480" spans="1:11" x14ac:dyDescent="0.25">
      <c r="A480" t="s">
        <v>3303</v>
      </c>
      <c r="B480">
        <v>45693</v>
      </c>
      <c r="C480" t="s">
        <v>1682</v>
      </c>
      <c r="D480" t="s">
        <v>192</v>
      </c>
      <c r="E480">
        <v>26</v>
      </c>
      <c r="F480">
        <f>IFERROR(VLOOKUP(D480,Products!$A$2:$H$221,6,FALSE),0)</f>
        <v>1.73</v>
      </c>
      <c r="G480">
        <v>0.05</v>
      </c>
      <c r="H480">
        <f t="shared" si="7"/>
        <v>42.73</v>
      </c>
      <c r="I480" t="s">
        <v>2818</v>
      </c>
      <c r="J480" t="str">
        <f>IFERROR(VLOOKUP(D480,Products!$A$2:$H$221,3,FALSE),"")</f>
        <v>Bakery</v>
      </c>
      <c r="K480" t="str">
        <f>IFERROR(VLOOKUP(C480,Customers!$A$2:$G$751,3,FALSE),"")</f>
        <v>Karabakh-East Zangezur</v>
      </c>
    </row>
    <row r="481" spans="1:11" x14ac:dyDescent="0.25">
      <c r="A481" t="s">
        <v>3304</v>
      </c>
      <c r="B481">
        <v>45693</v>
      </c>
      <c r="C481" t="s">
        <v>1910</v>
      </c>
      <c r="D481" t="s">
        <v>53</v>
      </c>
      <c r="E481">
        <v>6</v>
      </c>
      <c r="F481">
        <f>IFERROR(VLOOKUP(D481,Products!$A$2:$H$221,6,FALSE),0)</f>
        <v>3.46</v>
      </c>
      <c r="G481">
        <v>7.0000000000000007E-2</v>
      </c>
      <c r="H481">
        <f t="shared" si="7"/>
        <v>19.309999999999999</v>
      </c>
      <c r="I481" t="s">
        <v>2830</v>
      </c>
      <c r="J481" t="str">
        <f>IFERROR(VLOOKUP(D481,Products!$A$2:$H$221,3,FALSE),"")</f>
        <v>Beverages</v>
      </c>
      <c r="K481" t="str">
        <f>IFERROR(VLOOKUP(C481,Customers!$A$2:$G$751,3,FALSE),"")</f>
        <v>Aran</v>
      </c>
    </row>
    <row r="482" spans="1:11" x14ac:dyDescent="0.25">
      <c r="A482" t="s">
        <v>3305</v>
      </c>
      <c r="B482">
        <v>45693</v>
      </c>
      <c r="C482" t="s">
        <v>1934</v>
      </c>
      <c r="D482" t="s">
        <v>415</v>
      </c>
      <c r="E482">
        <v>3</v>
      </c>
      <c r="F482">
        <f>IFERROR(VLOOKUP(D482,Products!$A$2:$H$221,6,FALSE),0)</f>
        <v>4.62</v>
      </c>
      <c r="G482">
        <v>0.03</v>
      </c>
      <c r="H482">
        <f t="shared" si="7"/>
        <v>13.44</v>
      </c>
      <c r="I482" t="s">
        <v>2870</v>
      </c>
      <c r="J482" t="str">
        <f>IFERROR(VLOOKUP(D482,Products!$A$2:$H$221,3,FALSE),"")</f>
        <v>Canned</v>
      </c>
      <c r="K482" t="str">
        <f>IFERROR(VLOOKUP(C482,Customers!$A$2:$G$751,3,FALSE),"")</f>
        <v>Ganja-Dashkasan</v>
      </c>
    </row>
    <row r="483" spans="1:11" x14ac:dyDescent="0.25">
      <c r="A483" t="s">
        <v>3306</v>
      </c>
      <c r="B483">
        <v>45693</v>
      </c>
      <c r="C483" t="s">
        <v>2048</v>
      </c>
      <c r="D483" t="s">
        <v>176</v>
      </c>
      <c r="E483">
        <v>20</v>
      </c>
      <c r="F483">
        <f>IFERROR(VLOOKUP(D483,Products!$A$2:$H$221,6,FALSE),0)</f>
        <v>1.4</v>
      </c>
      <c r="G483">
        <v>0.05</v>
      </c>
      <c r="H483">
        <f t="shared" si="7"/>
        <v>26.6</v>
      </c>
      <c r="I483" t="s">
        <v>2824</v>
      </c>
      <c r="J483" t="str">
        <f>IFERROR(VLOOKUP(D483,Products!$A$2:$H$221,3,FALSE),"")</f>
        <v>Bakery</v>
      </c>
      <c r="K483" t="str">
        <f>IFERROR(VLOOKUP(C483,Customers!$A$2:$G$751,3,FALSE),"")</f>
        <v>Guba-Khachmaz</v>
      </c>
    </row>
    <row r="484" spans="1:11" x14ac:dyDescent="0.25">
      <c r="A484" t="s">
        <v>3307</v>
      </c>
      <c r="B484">
        <v>45693</v>
      </c>
      <c r="C484" t="s">
        <v>2051</v>
      </c>
      <c r="D484" t="s">
        <v>39</v>
      </c>
      <c r="E484">
        <v>18</v>
      </c>
      <c r="F484">
        <f>IFERROR(VLOOKUP(D484,Products!$A$2:$H$221,6,FALSE),0)</f>
        <v>1.98</v>
      </c>
      <c r="G484">
        <v>7.0000000000000007E-2</v>
      </c>
      <c r="H484">
        <f t="shared" si="7"/>
        <v>33.15</v>
      </c>
      <c r="I484" t="s">
        <v>2824</v>
      </c>
      <c r="J484" t="str">
        <f>IFERROR(VLOOKUP(D484,Products!$A$2:$H$221,3,FALSE),"")</f>
        <v>Beverages</v>
      </c>
      <c r="K484" t="str">
        <f>IFERROR(VLOOKUP(C484,Customers!$A$2:$G$751,3,FALSE),"")</f>
        <v>Absheron</v>
      </c>
    </row>
    <row r="485" spans="1:11" x14ac:dyDescent="0.25">
      <c r="A485" t="s">
        <v>3308</v>
      </c>
      <c r="B485">
        <v>45693</v>
      </c>
      <c r="C485" t="s">
        <v>2423</v>
      </c>
      <c r="D485" t="s">
        <v>300</v>
      </c>
      <c r="E485">
        <v>3</v>
      </c>
      <c r="F485">
        <f>IFERROR(VLOOKUP(D485,Products!$A$2:$H$221,6,FALSE),0)</f>
        <v>6.1</v>
      </c>
      <c r="G485">
        <v>0.03</v>
      </c>
      <c r="H485">
        <f t="shared" si="7"/>
        <v>17.75</v>
      </c>
      <c r="I485" t="s">
        <v>2827</v>
      </c>
      <c r="J485" t="str">
        <f>IFERROR(VLOOKUP(D485,Products!$A$2:$H$221,3,FALSE),"")</f>
        <v>Personal Care</v>
      </c>
      <c r="K485" t="str">
        <f>IFERROR(VLOOKUP(C485,Customers!$A$2:$G$751,3,FALSE),"")</f>
        <v>Absheron</v>
      </c>
    </row>
    <row r="486" spans="1:11" x14ac:dyDescent="0.25">
      <c r="A486" t="s">
        <v>3309</v>
      </c>
      <c r="B486">
        <v>45693</v>
      </c>
      <c r="C486" t="s">
        <v>2447</v>
      </c>
      <c r="D486" t="s">
        <v>252</v>
      </c>
      <c r="E486">
        <v>6</v>
      </c>
      <c r="F486">
        <f>IFERROR(VLOOKUP(D486,Products!$A$2:$H$221,6,FALSE),0)</f>
        <v>4.38</v>
      </c>
      <c r="G486">
        <v>0.05</v>
      </c>
      <c r="H486">
        <f t="shared" si="7"/>
        <v>24.97</v>
      </c>
      <c r="I486" t="s">
        <v>2830</v>
      </c>
      <c r="J486" t="str">
        <f>IFERROR(VLOOKUP(D486,Products!$A$2:$H$221,3,FALSE),"")</f>
        <v>Grocery</v>
      </c>
      <c r="K486" t="str">
        <f>IFERROR(VLOOKUP(C486,Customers!$A$2:$G$751,3,FALSE),"")</f>
        <v>Absheron</v>
      </c>
    </row>
    <row r="487" spans="1:11" x14ac:dyDescent="0.25">
      <c r="A487" t="s">
        <v>3310</v>
      </c>
      <c r="B487">
        <v>45693</v>
      </c>
      <c r="C487" t="s">
        <v>2757</v>
      </c>
      <c r="D487" t="s">
        <v>172</v>
      </c>
      <c r="E487">
        <v>16</v>
      </c>
      <c r="F487">
        <f>IFERROR(VLOOKUP(D487,Products!$A$2:$H$221,6,FALSE),0)</f>
        <v>0.77</v>
      </c>
      <c r="G487">
        <v>0</v>
      </c>
      <c r="H487">
        <f t="shared" si="7"/>
        <v>12.32</v>
      </c>
      <c r="I487" t="s">
        <v>2830</v>
      </c>
      <c r="J487" t="str">
        <f>IFERROR(VLOOKUP(D487,Products!$A$2:$H$221,3,FALSE),"")</f>
        <v>Bakery</v>
      </c>
      <c r="K487" t="str">
        <f>IFERROR(VLOOKUP(C487,Customers!$A$2:$G$751,3,FALSE),"")</f>
        <v>Aran</v>
      </c>
    </row>
    <row r="488" spans="1:11" x14ac:dyDescent="0.25">
      <c r="A488" t="s">
        <v>3311</v>
      </c>
      <c r="B488">
        <v>45694</v>
      </c>
      <c r="C488" t="s">
        <v>713</v>
      </c>
      <c r="D488" t="s">
        <v>340</v>
      </c>
      <c r="E488">
        <v>6</v>
      </c>
      <c r="F488">
        <f>IFERROR(VLOOKUP(D488,Products!$A$2:$H$221,6,FALSE),0)</f>
        <v>5.77</v>
      </c>
      <c r="G488">
        <v>0.03</v>
      </c>
      <c r="H488">
        <f t="shared" si="7"/>
        <v>33.58</v>
      </c>
      <c r="I488" t="s">
        <v>2820</v>
      </c>
      <c r="J488" t="str">
        <f>IFERROR(VLOOKUP(D488,Products!$A$2:$H$221,3,FALSE),"")</f>
        <v>Personal Care</v>
      </c>
      <c r="K488" t="str">
        <f>IFERROR(VLOOKUP(C488,Customers!$A$2:$G$751,3,FALSE),"")</f>
        <v>Guba-Khachmaz</v>
      </c>
    </row>
    <row r="489" spans="1:11" x14ac:dyDescent="0.25">
      <c r="A489" t="s">
        <v>3312</v>
      </c>
      <c r="B489">
        <v>45694</v>
      </c>
      <c r="C489" t="s">
        <v>1097</v>
      </c>
      <c r="D489" t="s">
        <v>192</v>
      </c>
      <c r="E489">
        <v>18</v>
      </c>
      <c r="F489">
        <f>IFERROR(VLOOKUP(D489,Products!$A$2:$H$221,6,FALSE),0)</f>
        <v>1.73</v>
      </c>
      <c r="G489">
        <v>0</v>
      </c>
      <c r="H489">
        <f t="shared" si="7"/>
        <v>31.14</v>
      </c>
      <c r="I489" t="s">
        <v>2824</v>
      </c>
      <c r="J489" t="str">
        <f>IFERROR(VLOOKUP(D489,Products!$A$2:$H$221,3,FALSE),"")</f>
        <v>Bakery</v>
      </c>
      <c r="K489" t="str">
        <f>IFERROR(VLOOKUP(C489,Customers!$A$2:$G$751,3,FALSE),"")</f>
        <v>Absheron</v>
      </c>
    </row>
    <row r="490" spans="1:11" x14ac:dyDescent="0.25">
      <c r="A490" t="s">
        <v>3313</v>
      </c>
      <c r="B490">
        <v>45694</v>
      </c>
      <c r="C490" t="s">
        <v>1556</v>
      </c>
      <c r="D490" t="s">
        <v>462</v>
      </c>
      <c r="E490">
        <v>4</v>
      </c>
      <c r="F490">
        <f>IFERROR(VLOOKUP(D490,Products!$A$2:$H$221,6,FALSE),0)</f>
        <v>7.89</v>
      </c>
      <c r="G490">
        <v>7.0000000000000007E-2</v>
      </c>
      <c r="H490">
        <f t="shared" si="7"/>
        <v>29.35</v>
      </c>
      <c r="I490" t="s">
        <v>2824</v>
      </c>
      <c r="J490" t="str">
        <f>IFERROR(VLOOKUP(D490,Products!$A$2:$H$221,3,FALSE),"")</f>
        <v>Cleaning</v>
      </c>
      <c r="K490" t="str">
        <f>IFERROR(VLOOKUP(C490,Customers!$A$2:$G$751,3,FALSE),"")</f>
        <v>Absheron</v>
      </c>
    </row>
    <row r="491" spans="1:11" x14ac:dyDescent="0.25">
      <c r="A491" t="s">
        <v>3314</v>
      </c>
      <c r="B491">
        <v>45694</v>
      </c>
      <c r="C491" t="s">
        <v>1568</v>
      </c>
      <c r="D491" t="s">
        <v>421</v>
      </c>
      <c r="E491">
        <v>14</v>
      </c>
      <c r="F491">
        <f>IFERROR(VLOOKUP(D491,Products!$A$2:$H$221,6,FALSE),0)</f>
        <v>2.52</v>
      </c>
      <c r="G491">
        <v>0</v>
      </c>
      <c r="H491">
        <f t="shared" si="7"/>
        <v>35.28</v>
      </c>
      <c r="I491" t="s">
        <v>2837</v>
      </c>
      <c r="J491" t="str">
        <f>IFERROR(VLOOKUP(D491,Products!$A$2:$H$221,3,FALSE),"")</f>
        <v>Canned</v>
      </c>
      <c r="K491" t="str">
        <f>IFERROR(VLOOKUP(C491,Customers!$A$2:$G$751,3,FALSE),"")</f>
        <v>Lankaran-Astara</v>
      </c>
    </row>
    <row r="492" spans="1:11" x14ac:dyDescent="0.25">
      <c r="A492" t="s">
        <v>3315</v>
      </c>
      <c r="B492">
        <v>45694</v>
      </c>
      <c r="C492" t="s">
        <v>2081</v>
      </c>
      <c r="D492" t="s">
        <v>55</v>
      </c>
      <c r="E492">
        <v>10</v>
      </c>
      <c r="F492">
        <f>IFERROR(VLOOKUP(D492,Products!$A$2:$H$221,6,FALSE),0)</f>
        <v>1.93</v>
      </c>
      <c r="G492">
        <v>0.03</v>
      </c>
      <c r="H492">
        <f t="shared" si="7"/>
        <v>18.72</v>
      </c>
      <c r="I492" t="s">
        <v>2827</v>
      </c>
      <c r="J492" t="str">
        <f>IFERROR(VLOOKUP(D492,Products!$A$2:$H$221,3,FALSE),"")</f>
        <v>Beverages</v>
      </c>
      <c r="K492" t="str">
        <f>IFERROR(VLOOKUP(C492,Customers!$A$2:$G$751,3,FALSE),"")</f>
        <v>Absheron</v>
      </c>
    </row>
    <row r="493" spans="1:11" x14ac:dyDescent="0.25">
      <c r="A493" t="s">
        <v>3316</v>
      </c>
      <c r="B493">
        <v>45694</v>
      </c>
      <c r="C493" t="s">
        <v>2363</v>
      </c>
      <c r="D493" t="s">
        <v>174</v>
      </c>
      <c r="E493">
        <v>7</v>
      </c>
      <c r="F493">
        <f>IFERROR(VLOOKUP(D493,Products!$A$2:$H$221,6,FALSE),0)</f>
        <v>0.99</v>
      </c>
      <c r="G493">
        <v>7.0000000000000007E-2</v>
      </c>
      <c r="H493">
        <f t="shared" si="7"/>
        <v>6.44</v>
      </c>
      <c r="I493" t="s">
        <v>2830</v>
      </c>
      <c r="J493" t="str">
        <f>IFERROR(VLOOKUP(D493,Products!$A$2:$H$221,3,FALSE),"")</f>
        <v>Bakery</v>
      </c>
      <c r="K493" t="str">
        <f>IFERROR(VLOOKUP(C493,Customers!$A$2:$G$751,3,FALSE),"")</f>
        <v>Ganja-Dashkasan</v>
      </c>
    </row>
    <row r="494" spans="1:11" x14ac:dyDescent="0.25">
      <c r="A494" t="s">
        <v>3317</v>
      </c>
      <c r="B494">
        <v>45694</v>
      </c>
      <c r="C494" t="s">
        <v>2375</v>
      </c>
      <c r="D494" t="s">
        <v>248</v>
      </c>
      <c r="E494">
        <v>12</v>
      </c>
      <c r="F494">
        <f>IFERROR(VLOOKUP(D494,Products!$A$2:$H$221,6,FALSE),0)</f>
        <v>5.3</v>
      </c>
      <c r="G494">
        <v>0</v>
      </c>
      <c r="H494">
        <f t="shared" si="7"/>
        <v>63.6</v>
      </c>
      <c r="I494" t="s">
        <v>2870</v>
      </c>
      <c r="J494" t="str">
        <f>IFERROR(VLOOKUP(D494,Products!$A$2:$H$221,3,FALSE),"")</f>
        <v>Grocery</v>
      </c>
      <c r="K494" t="str">
        <f>IFERROR(VLOOKUP(C494,Customers!$A$2:$G$751,3,FALSE),"")</f>
        <v>Aran</v>
      </c>
    </row>
    <row r="495" spans="1:11" x14ac:dyDescent="0.25">
      <c r="A495" t="s">
        <v>3318</v>
      </c>
      <c r="B495">
        <v>45695</v>
      </c>
      <c r="C495" t="s">
        <v>836</v>
      </c>
      <c r="D495" t="s">
        <v>437</v>
      </c>
      <c r="E495">
        <v>13</v>
      </c>
      <c r="F495">
        <f>IFERROR(VLOOKUP(D495,Products!$A$2:$H$221,6,FALSE),0)</f>
        <v>4.6100000000000003</v>
      </c>
      <c r="G495">
        <v>0.03</v>
      </c>
      <c r="H495">
        <f t="shared" si="7"/>
        <v>58.13</v>
      </c>
      <c r="I495" t="s">
        <v>2824</v>
      </c>
      <c r="J495" t="str">
        <f>IFERROR(VLOOKUP(D495,Products!$A$2:$H$221,3,FALSE),"")</f>
        <v>Canned</v>
      </c>
      <c r="K495" t="str">
        <f>IFERROR(VLOOKUP(C495,Customers!$A$2:$G$751,3,FALSE),"")</f>
        <v>Aran</v>
      </c>
    </row>
    <row r="496" spans="1:11" x14ac:dyDescent="0.25">
      <c r="A496" t="s">
        <v>3319</v>
      </c>
      <c r="B496">
        <v>45695</v>
      </c>
      <c r="C496" t="s">
        <v>842</v>
      </c>
      <c r="D496" t="s">
        <v>411</v>
      </c>
      <c r="E496">
        <v>16</v>
      </c>
      <c r="F496">
        <f>IFERROR(VLOOKUP(D496,Products!$A$2:$H$221,6,FALSE),0)</f>
        <v>2.21</v>
      </c>
      <c r="G496">
        <v>0.03</v>
      </c>
      <c r="H496">
        <f t="shared" si="7"/>
        <v>34.299999999999997</v>
      </c>
      <c r="I496" t="s">
        <v>2841</v>
      </c>
      <c r="J496" t="str">
        <f>IFERROR(VLOOKUP(D496,Products!$A$2:$H$221,3,FALSE),"")</f>
        <v>Canned</v>
      </c>
      <c r="K496" t="str">
        <f>IFERROR(VLOOKUP(C496,Customers!$A$2:$G$751,3,FALSE),"")</f>
        <v>Guba-Khachmaz</v>
      </c>
    </row>
    <row r="497" spans="1:11" x14ac:dyDescent="0.25">
      <c r="A497" t="s">
        <v>3320</v>
      </c>
      <c r="B497">
        <v>45695</v>
      </c>
      <c r="C497" t="s">
        <v>953</v>
      </c>
      <c r="D497" t="s">
        <v>240</v>
      </c>
      <c r="E497">
        <v>9</v>
      </c>
      <c r="F497">
        <f>IFERROR(VLOOKUP(D497,Products!$A$2:$H$221,6,FALSE),0)</f>
        <v>3.46</v>
      </c>
      <c r="G497">
        <v>0.05</v>
      </c>
      <c r="H497">
        <f t="shared" si="7"/>
        <v>29.58</v>
      </c>
      <c r="I497" t="s">
        <v>2841</v>
      </c>
      <c r="J497" t="str">
        <f>IFERROR(VLOOKUP(D497,Products!$A$2:$H$221,3,FALSE),"")</f>
        <v>Grocery</v>
      </c>
      <c r="K497" t="str">
        <f>IFERROR(VLOOKUP(C497,Customers!$A$2:$G$751,3,FALSE),"")</f>
        <v>Aran</v>
      </c>
    </row>
    <row r="498" spans="1:11" x14ac:dyDescent="0.25">
      <c r="A498" t="s">
        <v>3321</v>
      </c>
      <c r="B498">
        <v>45695</v>
      </c>
      <c r="C498" t="s">
        <v>1010</v>
      </c>
      <c r="D498" t="s">
        <v>282</v>
      </c>
      <c r="E498">
        <v>1</v>
      </c>
      <c r="F498">
        <f>IFERROR(VLOOKUP(D498,Products!$A$2:$H$221,6,FALSE),0)</f>
        <v>5.17</v>
      </c>
      <c r="G498">
        <v>0.03</v>
      </c>
      <c r="H498">
        <f t="shared" si="7"/>
        <v>5.01</v>
      </c>
      <c r="I498" t="s">
        <v>2830</v>
      </c>
      <c r="J498" t="str">
        <f>IFERROR(VLOOKUP(D498,Products!$A$2:$H$221,3,FALSE),"")</f>
        <v>Household</v>
      </c>
      <c r="K498" t="str">
        <f>IFERROR(VLOOKUP(C498,Customers!$A$2:$G$751,3,FALSE),"")</f>
        <v>Absheron</v>
      </c>
    </row>
    <row r="499" spans="1:11" x14ac:dyDescent="0.25">
      <c r="A499" t="s">
        <v>3322</v>
      </c>
      <c r="B499">
        <v>45695</v>
      </c>
      <c r="C499" t="s">
        <v>1259</v>
      </c>
      <c r="D499" t="s">
        <v>118</v>
      </c>
      <c r="E499">
        <v>3</v>
      </c>
      <c r="F499">
        <f>IFERROR(VLOOKUP(D499,Products!$A$2:$H$221,6,FALSE),0)</f>
        <v>3.41</v>
      </c>
      <c r="G499">
        <v>0.03</v>
      </c>
      <c r="H499">
        <f t="shared" si="7"/>
        <v>9.92</v>
      </c>
      <c r="I499" t="s">
        <v>2841</v>
      </c>
      <c r="J499" t="str">
        <f>IFERROR(VLOOKUP(D499,Products!$A$2:$H$221,3,FALSE),"")</f>
        <v>Dairy</v>
      </c>
      <c r="K499" t="str">
        <f>IFERROR(VLOOKUP(C499,Customers!$A$2:$G$751,3,FALSE),"")</f>
        <v>Shaki-Zagatala</v>
      </c>
    </row>
    <row r="500" spans="1:11" x14ac:dyDescent="0.25">
      <c r="A500" t="s">
        <v>3323</v>
      </c>
      <c r="B500">
        <v>45695</v>
      </c>
      <c r="C500" t="s">
        <v>1430</v>
      </c>
      <c r="D500" t="s">
        <v>453</v>
      </c>
      <c r="E500">
        <v>6</v>
      </c>
      <c r="F500">
        <f>IFERROR(VLOOKUP(D500,Products!$A$2:$H$221,6,FALSE),0)</f>
        <v>5.14</v>
      </c>
      <c r="G500">
        <v>0</v>
      </c>
      <c r="H500">
        <f t="shared" si="7"/>
        <v>30.84</v>
      </c>
      <c r="I500" t="s">
        <v>2827</v>
      </c>
      <c r="J500" t="str">
        <f>IFERROR(VLOOKUP(D500,Products!$A$2:$H$221,3,FALSE),"")</f>
        <v>Cleaning</v>
      </c>
      <c r="K500" t="str">
        <f>IFERROR(VLOOKUP(C500,Customers!$A$2:$G$751,3,FALSE),"")</f>
        <v>Karabakh-East Zangezur</v>
      </c>
    </row>
    <row r="501" spans="1:11" x14ac:dyDescent="0.25">
      <c r="A501" t="s">
        <v>3324</v>
      </c>
      <c r="B501">
        <v>45695</v>
      </c>
      <c r="C501" t="s">
        <v>1487</v>
      </c>
      <c r="D501" t="s">
        <v>394</v>
      </c>
      <c r="E501">
        <v>8</v>
      </c>
      <c r="F501">
        <f>IFERROR(VLOOKUP(D501,Products!$A$2:$H$221,6,FALSE),0)</f>
        <v>8.06</v>
      </c>
      <c r="G501">
        <v>0.02</v>
      </c>
      <c r="H501">
        <f t="shared" si="7"/>
        <v>63.19</v>
      </c>
      <c r="I501" t="s">
        <v>2820</v>
      </c>
      <c r="J501" t="str">
        <f>IFERROR(VLOOKUP(D501,Products!$A$2:$H$221,3,FALSE),"")</f>
        <v>Frozen</v>
      </c>
      <c r="K501" t="str">
        <f>IFERROR(VLOOKUP(C501,Customers!$A$2:$G$751,3,FALSE),"")</f>
        <v>Nakhchivan</v>
      </c>
    </row>
    <row r="502" spans="1:11" x14ac:dyDescent="0.25">
      <c r="A502" t="s">
        <v>3325</v>
      </c>
      <c r="B502">
        <v>45695</v>
      </c>
      <c r="C502" t="s">
        <v>1661</v>
      </c>
      <c r="D502" t="s">
        <v>482</v>
      </c>
      <c r="E502">
        <v>6</v>
      </c>
      <c r="F502">
        <f>IFERROR(VLOOKUP(D502,Products!$A$2:$H$221,6,FALSE),0)</f>
        <v>8.7100000000000009</v>
      </c>
      <c r="G502">
        <v>0.02</v>
      </c>
      <c r="H502">
        <f t="shared" si="7"/>
        <v>51.21</v>
      </c>
      <c r="I502" t="s">
        <v>2841</v>
      </c>
      <c r="J502" t="str">
        <f>IFERROR(VLOOKUP(D502,Products!$A$2:$H$221,3,FALSE),"")</f>
        <v>Cleaning</v>
      </c>
      <c r="K502" t="str">
        <f>IFERROR(VLOOKUP(C502,Customers!$A$2:$G$751,3,FALSE),"")</f>
        <v>Ganja-Dashkasan</v>
      </c>
    </row>
    <row r="503" spans="1:11" x14ac:dyDescent="0.25">
      <c r="A503" t="s">
        <v>3326</v>
      </c>
      <c r="B503">
        <v>45695</v>
      </c>
      <c r="C503" t="s">
        <v>1778</v>
      </c>
      <c r="D503" t="s">
        <v>313</v>
      </c>
      <c r="E503">
        <v>8</v>
      </c>
      <c r="F503">
        <f>IFERROR(VLOOKUP(D503,Products!$A$2:$H$221,6,FALSE),0)</f>
        <v>5.58</v>
      </c>
      <c r="G503">
        <v>0.03</v>
      </c>
      <c r="H503">
        <f t="shared" si="7"/>
        <v>43.3</v>
      </c>
      <c r="I503" t="s">
        <v>2837</v>
      </c>
      <c r="J503" t="str">
        <f>IFERROR(VLOOKUP(D503,Products!$A$2:$H$221,3,FALSE),"")</f>
        <v>Personal Care</v>
      </c>
      <c r="K503" t="str">
        <f>IFERROR(VLOOKUP(C503,Customers!$A$2:$G$751,3,FALSE),"")</f>
        <v>Karabakh-East Zangezur</v>
      </c>
    </row>
    <row r="504" spans="1:11" x14ac:dyDescent="0.25">
      <c r="A504" t="s">
        <v>3327</v>
      </c>
      <c r="B504">
        <v>45695</v>
      </c>
      <c r="C504" t="s">
        <v>2576</v>
      </c>
      <c r="D504" t="s">
        <v>85</v>
      </c>
      <c r="E504">
        <v>17</v>
      </c>
      <c r="F504">
        <f>IFERROR(VLOOKUP(D504,Products!$A$2:$H$221,6,FALSE),0)</f>
        <v>2.33</v>
      </c>
      <c r="G504">
        <v>0.15</v>
      </c>
      <c r="H504">
        <f t="shared" si="7"/>
        <v>33.67</v>
      </c>
      <c r="I504" t="s">
        <v>2837</v>
      </c>
      <c r="J504" t="str">
        <f>IFERROR(VLOOKUP(D504,Products!$A$2:$H$221,3,FALSE),"")</f>
        <v>Snacks</v>
      </c>
      <c r="K504" t="str">
        <f>IFERROR(VLOOKUP(C504,Customers!$A$2:$G$751,3,FALSE),"")</f>
        <v>Guba-Khachmaz</v>
      </c>
    </row>
    <row r="505" spans="1:11" x14ac:dyDescent="0.25">
      <c r="A505" t="s">
        <v>3328</v>
      </c>
      <c r="B505">
        <v>45695</v>
      </c>
      <c r="C505" t="s">
        <v>2651</v>
      </c>
      <c r="D505" t="s">
        <v>453</v>
      </c>
      <c r="E505">
        <v>8</v>
      </c>
      <c r="F505">
        <f>IFERROR(VLOOKUP(D505,Products!$A$2:$H$221,6,FALSE),0)</f>
        <v>5.14</v>
      </c>
      <c r="G505">
        <v>7.0000000000000007E-2</v>
      </c>
      <c r="H505">
        <f t="shared" si="7"/>
        <v>38.24</v>
      </c>
      <c r="I505" t="s">
        <v>2827</v>
      </c>
      <c r="J505" t="str">
        <f>IFERROR(VLOOKUP(D505,Products!$A$2:$H$221,3,FALSE),"")</f>
        <v>Cleaning</v>
      </c>
      <c r="K505" t="str">
        <f>IFERROR(VLOOKUP(C505,Customers!$A$2:$G$751,3,FALSE),"")</f>
        <v>Aran</v>
      </c>
    </row>
    <row r="506" spans="1:11" x14ac:dyDescent="0.25">
      <c r="A506" t="s">
        <v>3329</v>
      </c>
      <c r="B506">
        <v>45695</v>
      </c>
      <c r="C506" t="s">
        <v>2705</v>
      </c>
      <c r="D506" t="s">
        <v>53</v>
      </c>
      <c r="E506">
        <v>30</v>
      </c>
      <c r="F506">
        <f>IFERROR(VLOOKUP(D506,Products!$A$2:$H$221,6,FALSE),0)</f>
        <v>3.46</v>
      </c>
      <c r="G506">
        <v>0.1</v>
      </c>
      <c r="H506">
        <f t="shared" si="7"/>
        <v>93.42</v>
      </c>
      <c r="I506" t="s">
        <v>2827</v>
      </c>
      <c r="J506" t="str">
        <f>IFERROR(VLOOKUP(D506,Products!$A$2:$H$221,3,FALSE),"")</f>
        <v>Beverages</v>
      </c>
      <c r="K506" t="str">
        <f>IFERROR(VLOOKUP(C506,Customers!$A$2:$G$751,3,FALSE),"")</f>
        <v>Shaki-Zagatala</v>
      </c>
    </row>
    <row r="507" spans="1:11" x14ac:dyDescent="0.25">
      <c r="A507" t="s">
        <v>3330</v>
      </c>
      <c r="B507">
        <v>45695</v>
      </c>
      <c r="C507" t="s">
        <v>2761</v>
      </c>
      <c r="D507" t="s">
        <v>57</v>
      </c>
      <c r="E507">
        <v>22</v>
      </c>
      <c r="F507">
        <f>IFERROR(VLOOKUP(D507,Products!$A$2:$H$221,6,FALSE),0)</f>
        <v>2.57</v>
      </c>
      <c r="G507">
        <v>0.03</v>
      </c>
      <c r="H507">
        <f t="shared" si="7"/>
        <v>54.84</v>
      </c>
      <c r="I507" t="s">
        <v>2870</v>
      </c>
      <c r="J507" t="str">
        <f>IFERROR(VLOOKUP(D507,Products!$A$2:$H$221,3,FALSE),"")</f>
        <v>Beverages</v>
      </c>
      <c r="K507" t="str">
        <f>IFERROR(VLOOKUP(C507,Customers!$A$2:$G$751,3,FALSE),"")</f>
        <v>Ganja-Dashkasan</v>
      </c>
    </row>
    <row r="508" spans="1:11" x14ac:dyDescent="0.25">
      <c r="A508" t="s">
        <v>3331</v>
      </c>
      <c r="B508">
        <v>45695</v>
      </c>
      <c r="C508" t="s">
        <v>2789</v>
      </c>
      <c r="D508" t="s">
        <v>435</v>
      </c>
      <c r="E508">
        <v>3</v>
      </c>
      <c r="F508">
        <f>IFERROR(VLOOKUP(D508,Products!$A$2:$H$221,6,FALSE),0)</f>
        <v>5.86</v>
      </c>
      <c r="G508">
        <v>0</v>
      </c>
      <c r="H508">
        <f t="shared" si="7"/>
        <v>17.579999999999998</v>
      </c>
      <c r="I508" t="s">
        <v>2818</v>
      </c>
      <c r="J508" t="str">
        <f>IFERROR(VLOOKUP(D508,Products!$A$2:$H$221,3,FALSE),"")</f>
        <v>Canned</v>
      </c>
      <c r="K508" t="str">
        <f>IFERROR(VLOOKUP(C508,Customers!$A$2:$G$751,3,FALSE),"")</f>
        <v>Karabakh-East Zangezur</v>
      </c>
    </row>
    <row r="509" spans="1:11" x14ac:dyDescent="0.25">
      <c r="A509" t="s">
        <v>3332</v>
      </c>
      <c r="B509">
        <v>45696</v>
      </c>
      <c r="C509" t="s">
        <v>746</v>
      </c>
      <c r="D509" t="s">
        <v>253</v>
      </c>
      <c r="E509">
        <v>7</v>
      </c>
      <c r="F509">
        <f>IFERROR(VLOOKUP(D509,Products!$A$2:$H$221,6,FALSE),0)</f>
        <v>1.43</v>
      </c>
      <c r="G509">
        <v>7.0000000000000007E-2</v>
      </c>
      <c r="H509">
        <f t="shared" si="7"/>
        <v>9.31</v>
      </c>
      <c r="I509" t="s">
        <v>2818</v>
      </c>
      <c r="J509" t="str">
        <f>IFERROR(VLOOKUP(D509,Products!$A$2:$H$221,3,FALSE),"")</f>
        <v>Household</v>
      </c>
      <c r="K509" t="str">
        <f>IFERROR(VLOOKUP(C509,Customers!$A$2:$G$751,3,FALSE),"")</f>
        <v>Guba-Khachmaz</v>
      </c>
    </row>
    <row r="510" spans="1:11" x14ac:dyDescent="0.25">
      <c r="A510" t="s">
        <v>3333</v>
      </c>
      <c r="B510">
        <v>45696</v>
      </c>
      <c r="C510" t="s">
        <v>803</v>
      </c>
      <c r="D510" t="s">
        <v>85</v>
      </c>
      <c r="E510">
        <v>20</v>
      </c>
      <c r="F510">
        <f>IFERROR(VLOOKUP(D510,Products!$A$2:$H$221,6,FALSE),0)</f>
        <v>2.33</v>
      </c>
      <c r="G510">
        <v>0.03</v>
      </c>
      <c r="H510">
        <f t="shared" si="7"/>
        <v>45.2</v>
      </c>
      <c r="I510" t="s">
        <v>2837</v>
      </c>
      <c r="J510" t="str">
        <f>IFERROR(VLOOKUP(D510,Products!$A$2:$H$221,3,FALSE),"")</f>
        <v>Snacks</v>
      </c>
      <c r="K510" t="str">
        <f>IFERROR(VLOOKUP(C510,Customers!$A$2:$G$751,3,FALSE),"")</f>
        <v>Lankaran-Astara</v>
      </c>
    </row>
    <row r="511" spans="1:11" x14ac:dyDescent="0.25">
      <c r="A511" t="s">
        <v>3334</v>
      </c>
      <c r="B511">
        <v>45696</v>
      </c>
      <c r="C511" t="s">
        <v>878</v>
      </c>
      <c r="D511" t="s">
        <v>47</v>
      </c>
      <c r="E511">
        <v>9</v>
      </c>
      <c r="F511">
        <f>IFERROR(VLOOKUP(D511,Products!$A$2:$H$221,6,FALSE),0)</f>
        <v>4.1900000000000004</v>
      </c>
      <c r="G511">
        <v>0</v>
      </c>
      <c r="H511">
        <f t="shared" si="7"/>
        <v>37.71</v>
      </c>
      <c r="I511" t="s">
        <v>2820</v>
      </c>
      <c r="J511" t="str">
        <f>IFERROR(VLOOKUP(D511,Products!$A$2:$H$221,3,FALSE),"")</f>
        <v>Beverages</v>
      </c>
      <c r="K511" t="str">
        <f>IFERROR(VLOOKUP(C511,Customers!$A$2:$G$751,3,FALSE),"")</f>
        <v>Lankaran-Astara</v>
      </c>
    </row>
    <row r="512" spans="1:11" x14ac:dyDescent="0.25">
      <c r="A512" t="s">
        <v>3335</v>
      </c>
      <c r="B512">
        <v>45696</v>
      </c>
      <c r="C512" t="s">
        <v>1139</v>
      </c>
      <c r="D512" t="s">
        <v>280</v>
      </c>
      <c r="E512">
        <v>6</v>
      </c>
      <c r="F512">
        <f>IFERROR(VLOOKUP(D512,Products!$A$2:$H$221,6,FALSE),0)</f>
        <v>4.75</v>
      </c>
      <c r="G512">
        <v>0.1</v>
      </c>
      <c r="H512">
        <f t="shared" si="7"/>
        <v>25.65</v>
      </c>
      <c r="I512" t="s">
        <v>2841</v>
      </c>
      <c r="J512" t="str">
        <f>IFERROR(VLOOKUP(D512,Products!$A$2:$H$221,3,FALSE),"")</f>
        <v>Household</v>
      </c>
      <c r="K512" t="str">
        <f>IFERROR(VLOOKUP(C512,Customers!$A$2:$G$751,3,FALSE),"")</f>
        <v>Shaki-Zagatala</v>
      </c>
    </row>
    <row r="513" spans="1:11" x14ac:dyDescent="0.25">
      <c r="A513" t="s">
        <v>3336</v>
      </c>
      <c r="B513">
        <v>45696</v>
      </c>
      <c r="C513" t="s">
        <v>1250</v>
      </c>
      <c r="D513" t="s">
        <v>474</v>
      </c>
      <c r="E513">
        <v>4</v>
      </c>
      <c r="F513">
        <f>IFERROR(VLOOKUP(D513,Products!$A$2:$H$221,6,FALSE),0)</f>
        <v>2.1800000000000002</v>
      </c>
      <c r="G513">
        <v>0</v>
      </c>
      <c r="H513">
        <f t="shared" si="7"/>
        <v>8.7200000000000006</v>
      </c>
      <c r="I513" t="s">
        <v>2820</v>
      </c>
      <c r="J513" t="str">
        <f>IFERROR(VLOOKUP(D513,Products!$A$2:$H$221,3,FALSE),"")</f>
        <v>Cleaning</v>
      </c>
      <c r="K513" t="str">
        <f>IFERROR(VLOOKUP(C513,Customers!$A$2:$G$751,3,FALSE),"")</f>
        <v>Aran</v>
      </c>
    </row>
    <row r="514" spans="1:11" x14ac:dyDescent="0.25">
      <c r="A514" t="s">
        <v>3337</v>
      </c>
      <c r="B514">
        <v>45696</v>
      </c>
      <c r="C514" t="s">
        <v>1295</v>
      </c>
      <c r="D514" t="s">
        <v>211</v>
      </c>
      <c r="E514">
        <v>6</v>
      </c>
      <c r="F514">
        <f>IFERROR(VLOOKUP(D514,Products!$A$2:$H$221,6,FALSE),0)</f>
        <v>2.35</v>
      </c>
      <c r="G514">
        <v>0.05</v>
      </c>
      <c r="H514">
        <f t="shared" ref="H514:H577" si="8">ROUND(E514*F514*(1-G514),2)</f>
        <v>13.4</v>
      </c>
      <c r="I514" t="s">
        <v>2827</v>
      </c>
      <c r="J514" t="str">
        <f>IFERROR(VLOOKUP(D514,Products!$A$2:$H$221,3,FALSE),"")</f>
        <v>Grocery</v>
      </c>
      <c r="K514" t="str">
        <f>IFERROR(VLOOKUP(C514,Customers!$A$2:$G$751,3,FALSE),"")</f>
        <v>Absheron</v>
      </c>
    </row>
    <row r="515" spans="1:11" x14ac:dyDescent="0.25">
      <c r="A515" t="s">
        <v>3338</v>
      </c>
      <c r="B515">
        <v>45696</v>
      </c>
      <c r="C515" t="s">
        <v>1316</v>
      </c>
      <c r="D515" t="s">
        <v>103</v>
      </c>
      <c r="E515">
        <v>19</v>
      </c>
      <c r="F515">
        <f>IFERROR(VLOOKUP(D515,Products!$A$2:$H$221,6,FALSE),0)</f>
        <v>1.18</v>
      </c>
      <c r="G515">
        <v>0</v>
      </c>
      <c r="H515">
        <f t="shared" si="8"/>
        <v>22.42</v>
      </c>
      <c r="I515" t="s">
        <v>2824</v>
      </c>
      <c r="J515" t="str">
        <f>IFERROR(VLOOKUP(D515,Products!$A$2:$H$221,3,FALSE),"")</f>
        <v>Snacks</v>
      </c>
      <c r="K515" t="str">
        <f>IFERROR(VLOOKUP(C515,Customers!$A$2:$G$751,3,FALSE),"")</f>
        <v>Ganja-Dashkasan</v>
      </c>
    </row>
    <row r="516" spans="1:11" x14ac:dyDescent="0.25">
      <c r="A516" t="s">
        <v>3339</v>
      </c>
      <c r="B516">
        <v>45696</v>
      </c>
      <c r="C516" t="s">
        <v>1385</v>
      </c>
      <c r="D516" t="s">
        <v>55</v>
      </c>
      <c r="E516">
        <v>15</v>
      </c>
      <c r="F516">
        <f>IFERROR(VLOOKUP(D516,Products!$A$2:$H$221,6,FALSE),0)</f>
        <v>1.93</v>
      </c>
      <c r="G516">
        <v>0.12</v>
      </c>
      <c r="H516">
        <f t="shared" si="8"/>
        <v>25.48</v>
      </c>
      <c r="I516" t="s">
        <v>2841</v>
      </c>
      <c r="J516" t="str">
        <f>IFERROR(VLOOKUP(D516,Products!$A$2:$H$221,3,FALSE),"")</f>
        <v>Beverages</v>
      </c>
      <c r="K516" t="str">
        <f>IFERROR(VLOOKUP(C516,Customers!$A$2:$G$751,3,FALSE),"")</f>
        <v>Guba-Khachmaz</v>
      </c>
    </row>
    <row r="517" spans="1:11" x14ac:dyDescent="0.25">
      <c r="A517" t="s">
        <v>3340</v>
      </c>
      <c r="B517">
        <v>45696</v>
      </c>
      <c r="C517" t="s">
        <v>1511</v>
      </c>
      <c r="D517" t="s">
        <v>298</v>
      </c>
      <c r="E517">
        <v>10</v>
      </c>
      <c r="F517">
        <f>IFERROR(VLOOKUP(D517,Products!$A$2:$H$221,6,FALSE),0)</f>
        <v>4.83</v>
      </c>
      <c r="G517">
        <v>0.15</v>
      </c>
      <c r="H517">
        <f t="shared" si="8"/>
        <v>41.06</v>
      </c>
      <c r="I517" t="s">
        <v>2827</v>
      </c>
      <c r="J517" t="str">
        <f>IFERROR(VLOOKUP(D517,Products!$A$2:$H$221,3,FALSE),"")</f>
        <v>Household</v>
      </c>
      <c r="K517" t="str">
        <f>IFERROR(VLOOKUP(C517,Customers!$A$2:$G$751,3,FALSE),"")</f>
        <v>Aran</v>
      </c>
    </row>
    <row r="518" spans="1:11" x14ac:dyDescent="0.25">
      <c r="A518" t="s">
        <v>3341</v>
      </c>
      <c r="B518">
        <v>45696</v>
      </c>
      <c r="C518" t="s">
        <v>1676</v>
      </c>
      <c r="D518" t="s">
        <v>325</v>
      </c>
      <c r="E518">
        <v>7</v>
      </c>
      <c r="F518">
        <f>IFERROR(VLOOKUP(D518,Products!$A$2:$H$221,6,FALSE),0)</f>
        <v>4.2699999999999996</v>
      </c>
      <c r="G518">
        <v>0</v>
      </c>
      <c r="H518">
        <f t="shared" si="8"/>
        <v>29.89</v>
      </c>
      <c r="I518" t="s">
        <v>2820</v>
      </c>
      <c r="J518" t="str">
        <f>IFERROR(VLOOKUP(D518,Products!$A$2:$H$221,3,FALSE),"")</f>
        <v>Personal Care</v>
      </c>
      <c r="K518" t="str">
        <f>IFERROR(VLOOKUP(C518,Customers!$A$2:$G$751,3,FALSE),"")</f>
        <v>Shaki-Zagatala</v>
      </c>
    </row>
    <row r="519" spans="1:11" x14ac:dyDescent="0.25">
      <c r="A519" t="s">
        <v>3342</v>
      </c>
      <c r="B519">
        <v>45696</v>
      </c>
      <c r="C519" t="s">
        <v>1787</v>
      </c>
      <c r="D519" t="s">
        <v>103</v>
      </c>
      <c r="E519">
        <v>23</v>
      </c>
      <c r="F519">
        <f>IFERROR(VLOOKUP(D519,Products!$A$2:$H$221,6,FALSE),0)</f>
        <v>1.18</v>
      </c>
      <c r="G519">
        <v>0.12</v>
      </c>
      <c r="H519">
        <f t="shared" si="8"/>
        <v>23.88</v>
      </c>
      <c r="I519" t="s">
        <v>2841</v>
      </c>
      <c r="J519" t="str">
        <f>IFERROR(VLOOKUP(D519,Products!$A$2:$H$221,3,FALSE),"")</f>
        <v>Snacks</v>
      </c>
      <c r="K519" t="str">
        <f>IFERROR(VLOOKUP(C519,Customers!$A$2:$G$751,3,FALSE),"")</f>
        <v>Absheron</v>
      </c>
    </row>
    <row r="520" spans="1:11" x14ac:dyDescent="0.25">
      <c r="A520" t="s">
        <v>3343</v>
      </c>
      <c r="B520">
        <v>45696</v>
      </c>
      <c r="C520" t="s">
        <v>2054</v>
      </c>
      <c r="D520" t="s">
        <v>415</v>
      </c>
      <c r="E520">
        <v>12</v>
      </c>
      <c r="F520">
        <f>IFERROR(VLOOKUP(D520,Products!$A$2:$H$221,6,FALSE),0)</f>
        <v>4.62</v>
      </c>
      <c r="G520">
        <v>0.03</v>
      </c>
      <c r="H520">
        <f t="shared" si="8"/>
        <v>53.78</v>
      </c>
      <c r="I520" t="s">
        <v>2841</v>
      </c>
      <c r="J520" t="str">
        <f>IFERROR(VLOOKUP(D520,Products!$A$2:$H$221,3,FALSE),"")</f>
        <v>Canned</v>
      </c>
      <c r="K520" t="str">
        <f>IFERROR(VLOOKUP(C520,Customers!$A$2:$G$751,3,FALSE),"")</f>
        <v>Shaki-Zagatala</v>
      </c>
    </row>
    <row r="521" spans="1:11" x14ac:dyDescent="0.25">
      <c r="A521" t="s">
        <v>3344</v>
      </c>
      <c r="B521">
        <v>45696</v>
      </c>
      <c r="C521" t="s">
        <v>2141</v>
      </c>
      <c r="D521" t="s">
        <v>39</v>
      </c>
      <c r="E521">
        <v>14</v>
      </c>
      <c r="F521">
        <f>IFERROR(VLOOKUP(D521,Products!$A$2:$H$221,6,FALSE),0)</f>
        <v>1.98</v>
      </c>
      <c r="G521">
        <v>0.02</v>
      </c>
      <c r="H521">
        <f t="shared" si="8"/>
        <v>27.17</v>
      </c>
      <c r="I521" t="s">
        <v>2818</v>
      </c>
      <c r="J521" t="str">
        <f>IFERROR(VLOOKUP(D521,Products!$A$2:$H$221,3,FALSE),"")</f>
        <v>Beverages</v>
      </c>
      <c r="K521" t="str">
        <f>IFERROR(VLOOKUP(C521,Customers!$A$2:$G$751,3,FALSE),"")</f>
        <v>Shaki-Zagatala</v>
      </c>
    </row>
    <row r="522" spans="1:11" x14ac:dyDescent="0.25">
      <c r="A522" t="s">
        <v>3345</v>
      </c>
      <c r="B522">
        <v>45696</v>
      </c>
      <c r="C522" t="s">
        <v>2615</v>
      </c>
      <c r="D522" t="s">
        <v>23</v>
      </c>
      <c r="E522">
        <v>6</v>
      </c>
      <c r="F522">
        <f>IFERROR(VLOOKUP(D522,Products!$A$2:$H$221,6,FALSE),0)</f>
        <v>2.54</v>
      </c>
      <c r="G522">
        <v>0.05</v>
      </c>
      <c r="H522">
        <f t="shared" si="8"/>
        <v>14.48</v>
      </c>
      <c r="I522" t="s">
        <v>2824</v>
      </c>
      <c r="J522" t="str">
        <f>IFERROR(VLOOKUP(D522,Products!$A$2:$H$221,3,FALSE),"")</f>
        <v>Beverages</v>
      </c>
      <c r="K522" t="str">
        <f>IFERROR(VLOOKUP(C522,Customers!$A$2:$G$751,3,FALSE),"")</f>
        <v>Absheron</v>
      </c>
    </row>
    <row r="523" spans="1:11" x14ac:dyDescent="0.25">
      <c r="A523" t="s">
        <v>3346</v>
      </c>
      <c r="B523">
        <v>45697</v>
      </c>
      <c r="C523" t="s">
        <v>1109</v>
      </c>
      <c r="D523" t="s">
        <v>228</v>
      </c>
      <c r="E523">
        <v>9</v>
      </c>
      <c r="F523">
        <f>IFERROR(VLOOKUP(D523,Products!$A$2:$H$221,6,FALSE),0)</f>
        <v>5.38</v>
      </c>
      <c r="G523">
        <v>7.0000000000000007E-2</v>
      </c>
      <c r="H523">
        <f t="shared" si="8"/>
        <v>45.03</v>
      </c>
      <c r="I523" t="s">
        <v>2824</v>
      </c>
      <c r="J523" t="str">
        <f>IFERROR(VLOOKUP(D523,Products!$A$2:$H$221,3,FALSE),"")</f>
        <v>Grocery</v>
      </c>
      <c r="K523" t="str">
        <f>IFERROR(VLOOKUP(C523,Customers!$A$2:$G$751,3,FALSE),"")</f>
        <v>Guba-Khachmaz</v>
      </c>
    </row>
    <row r="524" spans="1:11" x14ac:dyDescent="0.25">
      <c r="A524" t="s">
        <v>3347</v>
      </c>
      <c r="B524">
        <v>45697</v>
      </c>
      <c r="C524" t="s">
        <v>1121</v>
      </c>
      <c r="D524" t="s">
        <v>482</v>
      </c>
      <c r="E524">
        <v>1</v>
      </c>
      <c r="F524">
        <f>IFERROR(VLOOKUP(D524,Products!$A$2:$H$221,6,FALSE),0)</f>
        <v>8.7100000000000009</v>
      </c>
      <c r="G524">
        <v>7.0000000000000007E-2</v>
      </c>
      <c r="H524">
        <f t="shared" si="8"/>
        <v>8.1</v>
      </c>
      <c r="I524" t="s">
        <v>2830</v>
      </c>
      <c r="J524" t="str">
        <f>IFERROR(VLOOKUP(D524,Products!$A$2:$H$221,3,FALSE),"")</f>
        <v>Cleaning</v>
      </c>
      <c r="K524" t="str">
        <f>IFERROR(VLOOKUP(C524,Customers!$A$2:$G$751,3,FALSE),"")</f>
        <v>Absheron</v>
      </c>
    </row>
    <row r="525" spans="1:11" x14ac:dyDescent="0.25">
      <c r="A525" t="s">
        <v>3348</v>
      </c>
      <c r="B525">
        <v>45697</v>
      </c>
      <c r="C525" t="s">
        <v>1154</v>
      </c>
      <c r="D525" t="s">
        <v>224</v>
      </c>
      <c r="E525">
        <v>12</v>
      </c>
      <c r="F525">
        <f>IFERROR(VLOOKUP(D525,Products!$A$2:$H$221,6,FALSE),0)</f>
        <v>5.82</v>
      </c>
      <c r="G525">
        <v>0.05</v>
      </c>
      <c r="H525">
        <f t="shared" si="8"/>
        <v>66.349999999999994</v>
      </c>
      <c r="I525" t="s">
        <v>2827</v>
      </c>
      <c r="J525" t="str">
        <f>IFERROR(VLOOKUP(D525,Products!$A$2:$H$221,3,FALSE),"")</f>
        <v>Grocery</v>
      </c>
      <c r="K525" t="str">
        <f>IFERROR(VLOOKUP(C525,Customers!$A$2:$G$751,3,FALSE),"")</f>
        <v>Lankaran-Astara</v>
      </c>
    </row>
    <row r="526" spans="1:11" x14ac:dyDescent="0.25">
      <c r="A526" t="s">
        <v>3349</v>
      </c>
      <c r="B526">
        <v>45697</v>
      </c>
      <c r="C526" t="s">
        <v>1241</v>
      </c>
      <c r="D526" t="s">
        <v>294</v>
      </c>
      <c r="E526">
        <v>12</v>
      </c>
      <c r="F526">
        <f>IFERROR(VLOOKUP(D526,Products!$A$2:$H$221,6,FALSE),0)</f>
        <v>1.7</v>
      </c>
      <c r="G526">
        <v>0.15</v>
      </c>
      <c r="H526">
        <f t="shared" si="8"/>
        <v>17.34</v>
      </c>
      <c r="I526" t="s">
        <v>2818</v>
      </c>
      <c r="J526" t="str">
        <f>IFERROR(VLOOKUP(D526,Products!$A$2:$H$221,3,FALSE),"")</f>
        <v>Household</v>
      </c>
      <c r="K526" t="str">
        <f>IFERROR(VLOOKUP(C526,Customers!$A$2:$G$751,3,FALSE),"")</f>
        <v>Guba-Khachmaz</v>
      </c>
    </row>
    <row r="527" spans="1:11" x14ac:dyDescent="0.25">
      <c r="A527" t="s">
        <v>3350</v>
      </c>
      <c r="B527">
        <v>45697</v>
      </c>
      <c r="C527" t="s">
        <v>1373</v>
      </c>
      <c r="D527" t="s">
        <v>346</v>
      </c>
      <c r="E527">
        <v>6</v>
      </c>
      <c r="F527">
        <f>IFERROR(VLOOKUP(D527,Products!$A$2:$H$221,6,FALSE),0)</f>
        <v>2.16</v>
      </c>
      <c r="G527">
        <v>0</v>
      </c>
      <c r="H527">
        <f t="shared" si="8"/>
        <v>12.96</v>
      </c>
      <c r="I527" t="s">
        <v>2820</v>
      </c>
      <c r="J527" t="str">
        <f>IFERROR(VLOOKUP(D527,Products!$A$2:$H$221,3,FALSE),"")</f>
        <v>Personal Care</v>
      </c>
      <c r="K527" t="str">
        <f>IFERROR(VLOOKUP(C527,Customers!$A$2:$G$751,3,FALSE),"")</f>
        <v>Karabakh-East Zangezur</v>
      </c>
    </row>
    <row r="528" spans="1:11" x14ac:dyDescent="0.25">
      <c r="A528" t="s">
        <v>3351</v>
      </c>
      <c r="B528">
        <v>45697</v>
      </c>
      <c r="C528" t="s">
        <v>1394</v>
      </c>
      <c r="D528" t="s">
        <v>122</v>
      </c>
      <c r="E528">
        <v>5</v>
      </c>
      <c r="F528">
        <f>IFERROR(VLOOKUP(D528,Products!$A$2:$H$221,6,FALSE),0)</f>
        <v>4.5999999999999996</v>
      </c>
      <c r="G528">
        <v>7.0000000000000007E-2</v>
      </c>
      <c r="H528">
        <f t="shared" si="8"/>
        <v>21.39</v>
      </c>
      <c r="I528" t="s">
        <v>2830</v>
      </c>
      <c r="J528" t="str">
        <f>IFERROR(VLOOKUP(D528,Products!$A$2:$H$221,3,FALSE),"")</f>
        <v>Dairy</v>
      </c>
      <c r="K528" t="str">
        <f>IFERROR(VLOOKUP(C528,Customers!$A$2:$G$751,3,FALSE),"")</f>
        <v>Guba-Khachmaz</v>
      </c>
    </row>
    <row r="529" spans="1:11" x14ac:dyDescent="0.25">
      <c r="A529" t="s">
        <v>3352</v>
      </c>
      <c r="B529">
        <v>45697</v>
      </c>
      <c r="C529" t="s">
        <v>1520</v>
      </c>
      <c r="D529" t="s">
        <v>85</v>
      </c>
      <c r="E529">
        <v>22</v>
      </c>
      <c r="F529">
        <f>IFERROR(VLOOKUP(D529,Products!$A$2:$H$221,6,FALSE),0)</f>
        <v>2.33</v>
      </c>
      <c r="G529">
        <v>7.0000000000000007E-2</v>
      </c>
      <c r="H529">
        <f t="shared" si="8"/>
        <v>47.67</v>
      </c>
      <c r="I529" t="s">
        <v>2827</v>
      </c>
      <c r="J529" t="str">
        <f>IFERROR(VLOOKUP(D529,Products!$A$2:$H$221,3,FALSE),"")</f>
        <v>Snacks</v>
      </c>
      <c r="K529" t="str">
        <f>IFERROR(VLOOKUP(C529,Customers!$A$2:$G$751,3,FALSE),"")</f>
        <v>Ganja-Dashkasan</v>
      </c>
    </row>
    <row r="530" spans="1:11" x14ac:dyDescent="0.25">
      <c r="A530" t="s">
        <v>3353</v>
      </c>
      <c r="B530">
        <v>45697</v>
      </c>
      <c r="C530" t="s">
        <v>1640</v>
      </c>
      <c r="D530" t="s">
        <v>226</v>
      </c>
      <c r="E530">
        <v>12</v>
      </c>
      <c r="F530">
        <f>IFERROR(VLOOKUP(D530,Products!$A$2:$H$221,6,FALSE),0)</f>
        <v>2.0299999999999998</v>
      </c>
      <c r="G530">
        <v>0.03</v>
      </c>
      <c r="H530">
        <f t="shared" si="8"/>
        <v>23.63</v>
      </c>
      <c r="I530" t="s">
        <v>2830</v>
      </c>
      <c r="J530" t="str">
        <f>IFERROR(VLOOKUP(D530,Products!$A$2:$H$221,3,FALSE),"")</f>
        <v>Grocery</v>
      </c>
      <c r="K530" t="str">
        <f>IFERROR(VLOOKUP(C530,Customers!$A$2:$G$751,3,FALSE),"")</f>
        <v>Absheron</v>
      </c>
    </row>
    <row r="531" spans="1:11" x14ac:dyDescent="0.25">
      <c r="A531" t="s">
        <v>3354</v>
      </c>
      <c r="B531">
        <v>45697</v>
      </c>
      <c r="C531" t="s">
        <v>1703</v>
      </c>
      <c r="D531" t="s">
        <v>41</v>
      </c>
      <c r="E531">
        <v>22</v>
      </c>
      <c r="F531">
        <f>IFERROR(VLOOKUP(D531,Products!$A$2:$H$221,6,FALSE),0)</f>
        <v>2.34</v>
      </c>
      <c r="G531">
        <v>0.05</v>
      </c>
      <c r="H531">
        <f t="shared" si="8"/>
        <v>48.91</v>
      </c>
      <c r="I531" t="s">
        <v>2820</v>
      </c>
      <c r="J531" t="str">
        <f>IFERROR(VLOOKUP(D531,Products!$A$2:$H$221,3,FALSE),"")</f>
        <v>Beverages</v>
      </c>
      <c r="K531" t="str">
        <f>IFERROR(VLOOKUP(C531,Customers!$A$2:$G$751,3,FALSE),"")</f>
        <v>Absheron</v>
      </c>
    </row>
    <row r="532" spans="1:11" x14ac:dyDescent="0.25">
      <c r="A532" t="s">
        <v>3355</v>
      </c>
      <c r="B532">
        <v>45697</v>
      </c>
      <c r="C532" t="s">
        <v>1883</v>
      </c>
      <c r="D532" t="s">
        <v>45</v>
      </c>
      <c r="E532">
        <v>10</v>
      </c>
      <c r="F532">
        <f>IFERROR(VLOOKUP(D532,Products!$A$2:$H$221,6,FALSE),0)</f>
        <v>2.7</v>
      </c>
      <c r="G532">
        <v>0.03</v>
      </c>
      <c r="H532">
        <f t="shared" si="8"/>
        <v>26.19</v>
      </c>
      <c r="I532" t="s">
        <v>2820</v>
      </c>
      <c r="J532" t="str">
        <f>IFERROR(VLOOKUP(D532,Products!$A$2:$H$221,3,FALSE),"")</f>
        <v>Beverages</v>
      </c>
      <c r="K532" t="str">
        <f>IFERROR(VLOOKUP(C532,Customers!$A$2:$G$751,3,FALSE),"")</f>
        <v>Absheron</v>
      </c>
    </row>
    <row r="533" spans="1:11" x14ac:dyDescent="0.25">
      <c r="A533" t="s">
        <v>3356</v>
      </c>
      <c r="B533">
        <v>45697</v>
      </c>
      <c r="C533" t="s">
        <v>1889</v>
      </c>
      <c r="D533" t="s">
        <v>146</v>
      </c>
      <c r="E533">
        <v>18</v>
      </c>
      <c r="F533">
        <f>IFERROR(VLOOKUP(D533,Products!$A$2:$H$221,6,FALSE),0)</f>
        <v>2.75</v>
      </c>
      <c r="G533">
        <v>0.05</v>
      </c>
      <c r="H533">
        <f t="shared" si="8"/>
        <v>47.03</v>
      </c>
      <c r="I533" t="s">
        <v>2818</v>
      </c>
      <c r="J533" t="str">
        <f>IFERROR(VLOOKUP(D533,Products!$A$2:$H$221,3,FALSE),"")</f>
        <v>Dairy</v>
      </c>
      <c r="K533" t="str">
        <f>IFERROR(VLOOKUP(C533,Customers!$A$2:$G$751,3,FALSE),"")</f>
        <v>Absheron</v>
      </c>
    </row>
    <row r="534" spans="1:11" x14ac:dyDescent="0.25">
      <c r="A534" t="s">
        <v>3357</v>
      </c>
      <c r="B534">
        <v>45697</v>
      </c>
      <c r="C534" t="s">
        <v>2000</v>
      </c>
      <c r="D534" t="s">
        <v>55</v>
      </c>
      <c r="E534">
        <v>10</v>
      </c>
      <c r="F534">
        <f>IFERROR(VLOOKUP(D534,Products!$A$2:$H$221,6,FALSE),0)</f>
        <v>1.93</v>
      </c>
      <c r="G534">
        <v>0</v>
      </c>
      <c r="H534">
        <f t="shared" si="8"/>
        <v>19.3</v>
      </c>
      <c r="I534" t="s">
        <v>2820</v>
      </c>
      <c r="J534" t="str">
        <f>IFERROR(VLOOKUP(D534,Products!$A$2:$H$221,3,FALSE),"")</f>
        <v>Beverages</v>
      </c>
      <c r="K534" t="str">
        <f>IFERROR(VLOOKUP(C534,Customers!$A$2:$G$751,3,FALSE),"")</f>
        <v>Karabakh-East Zangezur</v>
      </c>
    </row>
    <row r="535" spans="1:11" x14ac:dyDescent="0.25">
      <c r="A535" t="s">
        <v>3358</v>
      </c>
      <c r="B535">
        <v>45697</v>
      </c>
      <c r="C535" t="s">
        <v>2165</v>
      </c>
      <c r="D535" t="s">
        <v>242</v>
      </c>
      <c r="E535">
        <v>4</v>
      </c>
      <c r="F535">
        <f>IFERROR(VLOOKUP(D535,Products!$A$2:$H$221,6,FALSE),0)</f>
        <v>3.43</v>
      </c>
      <c r="G535">
        <v>0.03</v>
      </c>
      <c r="H535">
        <f t="shared" si="8"/>
        <v>13.31</v>
      </c>
      <c r="I535" t="s">
        <v>2824</v>
      </c>
      <c r="J535" t="str">
        <f>IFERROR(VLOOKUP(D535,Products!$A$2:$H$221,3,FALSE),"")</f>
        <v>Grocery</v>
      </c>
      <c r="K535" t="str">
        <f>IFERROR(VLOOKUP(C535,Customers!$A$2:$G$751,3,FALSE),"")</f>
        <v>Lankaran-Astara</v>
      </c>
    </row>
    <row r="536" spans="1:11" x14ac:dyDescent="0.25">
      <c r="A536" t="s">
        <v>3359</v>
      </c>
      <c r="B536">
        <v>45697</v>
      </c>
      <c r="C536" t="s">
        <v>2702</v>
      </c>
      <c r="D536" t="s">
        <v>263</v>
      </c>
      <c r="E536">
        <v>8</v>
      </c>
      <c r="F536">
        <f>IFERROR(VLOOKUP(D536,Products!$A$2:$H$221,6,FALSE),0)</f>
        <v>1.34</v>
      </c>
      <c r="G536">
        <v>0.1</v>
      </c>
      <c r="H536">
        <f t="shared" si="8"/>
        <v>9.65</v>
      </c>
      <c r="I536" t="s">
        <v>2841</v>
      </c>
      <c r="J536" t="str">
        <f>IFERROR(VLOOKUP(D536,Products!$A$2:$H$221,3,FALSE),"")</f>
        <v>Household</v>
      </c>
      <c r="K536" t="str">
        <f>IFERROR(VLOOKUP(C536,Customers!$A$2:$G$751,3,FALSE),"")</f>
        <v>Absheron</v>
      </c>
    </row>
    <row r="537" spans="1:11" x14ac:dyDescent="0.25">
      <c r="A537" t="s">
        <v>3360</v>
      </c>
      <c r="B537">
        <v>45697</v>
      </c>
      <c r="C537" t="s">
        <v>2705</v>
      </c>
      <c r="D537" t="s">
        <v>55</v>
      </c>
      <c r="E537">
        <v>30</v>
      </c>
      <c r="F537">
        <f>IFERROR(VLOOKUP(D537,Products!$A$2:$H$221,6,FALSE),0)</f>
        <v>1.93</v>
      </c>
      <c r="G537">
        <v>0.15</v>
      </c>
      <c r="H537">
        <f t="shared" si="8"/>
        <v>49.22</v>
      </c>
      <c r="I537" t="s">
        <v>2837</v>
      </c>
      <c r="J537" t="str">
        <f>IFERROR(VLOOKUP(D537,Products!$A$2:$H$221,3,FALSE),"")</f>
        <v>Beverages</v>
      </c>
      <c r="K537" t="str">
        <f>IFERROR(VLOOKUP(C537,Customers!$A$2:$G$751,3,FALSE),"")</f>
        <v>Shaki-Zagatala</v>
      </c>
    </row>
    <row r="538" spans="1:11" x14ac:dyDescent="0.25">
      <c r="A538" t="s">
        <v>3361</v>
      </c>
      <c r="B538">
        <v>45697</v>
      </c>
      <c r="C538" t="s">
        <v>2761</v>
      </c>
      <c r="D538" t="s">
        <v>415</v>
      </c>
      <c r="E538">
        <v>15</v>
      </c>
      <c r="F538">
        <f>IFERROR(VLOOKUP(D538,Products!$A$2:$H$221,6,FALSE),0)</f>
        <v>4.62</v>
      </c>
      <c r="G538">
        <v>0.12</v>
      </c>
      <c r="H538">
        <f t="shared" si="8"/>
        <v>60.98</v>
      </c>
      <c r="I538" t="s">
        <v>2837</v>
      </c>
      <c r="J538" t="str">
        <f>IFERROR(VLOOKUP(D538,Products!$A$2:$H$221,3,FALSE),"")</f>
        <v>Canned</v>
      </c>
      <c r="K538" t="str">
        <f>IFERROR(VLOOKUP(C538,Customers!$A$2:$G$751,3,FALSE),"")</f>
        <v>Ganja-Dashkasan</v>
      </c>
    </row>
    <row r="539" spans="1:11" x14ac:dyDescent="0.25">
      <c r="A539" t="s">
        <v>3362</v>
      </c>
      <c r="B539">
        <v>45698</v>
      </c>
      <c r="C539" t="s">
        <v>1148</v>
      </c>
      <c r="D539" t="s">
        <v>155</v>
      </c>
      <c r="E539">
        <v>10</v>
      </c>
      <c r="F539">
        <f>IFERROR(VLOOKUP(D539,Products!$A$2:$H$221,6,FALSE),0)</f>
        <v>5.52</v>
      </c>
      <c r="G539">
        <v>0</v>
      </c>
      <c r="H539">
        <f t="shared" si="8"/>
        <v>55.2</v>
      </c>
      <c r="I539" t="s">
        <v>2827</v>
      </c>
      <c r="J539" t="str">
        <f>IFERROR(VLOOKUP(D539,Products!$A$2:$H$221,3,FALSE),"")</f>
        <v>Dairy</v>
      </c>
      <c r="K539" t="str">
        <f>IFERROR(VLOOKUP(C539,Customers!$A$2:$G$751,3,FALSE),"")</f>
        <v>Aran</v>
      </c>
    </row>
    <row r="540" spans="1:11" x14ac:dyDescent="0.25">
      <c r="A540" t="s">
        <v>3363</v>
      </c>
      <c r="B540">
        <v>45698</v>
      </c>
      <c r="C540" t="s">
        <v>1238</v>
      </c>
      <c r="D540" t="s">
        <v>284</v>
      </c>
      <c r="E540">
        <v>11</v>
      </c>
      <c r="F540">
        <f>IFERROR(VLOOKUP(D540,Products!$A$2:$H$221,6,FALSE),0)</f>
        <v>4.96</v>
      </c>
      <c r="G540">
        <v>0</v>
      </c>
      <c r="H540">
        <f t="shared" si="8"/>
        <v>54.56</v>
      </c>
      <c r="I540" t="s">
        <v>2824</v>
      </c>
      <c r="J540" t="str">
        <f>IFERROR(VLOOKUP(D540,Products!$A$2:$H$221,3,FALSE),"")</f>
        <v>Household</v>
      </c>
      <c r="K540" t="str">
        <f>IFERROR(VLOOKUP(C540,Customers!$A$2:$G$751,3,FALSE),"")</f>
        <v>Absheron</v>
      </c>
    </row>
    <row r="541" spans="1:11" x14ac:dyDescent="0.25">
      <c r="A541" t="s">
        <v>3364</v>
      </c>
      <c r="B541">
        <v>45698</v>
      </c>
      <c r="C541" t="s">
        <v>1280</v>
      </c>
      <c r="D541" t="s">
        <v>138</v>
      </c>
      <c r="E541">
        <v>7</v>
      </c>
      <c r="F541">
        <f>IFERROR(VLOOKUP(D541,Products!$A$2:$H$221,6,FALSE),0)</f>
        <v>2.11</v>
      </c>
      <c r="G541">
        <v>0.12</v>
      </c>
      <c r="H541">
        <f t="shared" si="8"/>
        <v>13</v>
      </c>
      <c r="I541" t="s">
        <v>2824</v>
      </c>
      <c r="J541" t="str">
        <f>IFERROR(VLOOKUP(D541,Products!$A$2:$H$221,3,FALSE),"")</f>
        <v>Dairy</v>
      </c>
      <c r="K541" t="str">
        <f>IFERROR(VLOOKUP(C541,Customers!$A$2:$G$751,3,FALSE),"")</f>
        <v>Guba-Khachmaz</v>
      </c>
    </row>
    <row r="542" spans="1:11" x14ac:dyDescent="0.25">
      <c r="A542" t="s">
        <v>3365</v>
      </c>
      <c r="B542">
        <v>45698</v>
      </c>
      <c r="C542" t="s">
        <v>1556</v>
      </c>
      <c r="D542" t="s">
        <v>33</v>
      </c>
      <c r="E542">
        <v>16</v>
      </c>
      <c r="F542">
        <f>IFERROR(VLOOKUP(D542,Products!$A$2:$H$221,6,FALSE),0)</f>
        <v>1.21</v>
      </c>
      <c r="G542">
        <v>7.0000000000000007E-2</v>
      </c>
      <c r="H542">
        <f t="shared" si="8"/>
        <v>18</v>
      </c>
      <c r="I542" t="s">
        <v>2824</v>
      </c>
      <c r="J542" t="str">
        <f>IFERROR(VLOOKUP(D542,Products!$A$2:$H$221,3,FALSE),"")</f>
        <v>Beverages</v>
      </c>
      <c r="K542" t="str">
        <f>IFERROR(VLOOKUP(C542,Customers!$A$2:$G$751,3,FALSE),"")</f>
        <v>Absheron</v>
      </c>
    </row>
    <row r="543" spans="1:11" x14ac:dyDescent="0.25">
      <c r="A543" t="s">
        <v>3366</v>
      </c>
      <c r="B543">
        <v>45698</v>
      </c>
      <c r="C543" t="s">
        <v>1724</v>
      </c>
      <c r="D543" t="s">
        <v>23</v>
      </c>
      <c r="E543">
        <v>24</v>
      </c>
      <c r="F543">
        <f>IFERROR(VLOOKUP(D543,Products!$A$2:$H$221,6,FALSE),0)</f>
        <v>2.54</v>
      </c>
      <c r="G543">
        <v>0.1</v>
      </c>
      <c r="H543">
        <f t="shared" si="8"/>
        <v>54.86</v>
      </c>
      <c r="I543" t="s">
        <v>2830</v>
      </c>
      <c r="J543" t="str">
        <f>IFERROR(VLOOKUP(D543,Products!$A$2:$H$221,3,FALSE),"")</f>
        <v>Beverages</v>
      </c>
      <c r="K543" t="str">
        <f>IFERROR(VLOOKUP(C543,Customers!$A$2:$G$751,3,FALSE),"")</f>
        <v>Absheron</v>
      </c>
    </row>
    <row r="544" spans="1:11" x14ac:dyDescent="0.25">
      <c r="A544" t="s">
        <v>3367</v>
      </c>
      <c r="B544">
        <v>45698</v>
      </c>
      <c r="C544" t="s">
        <v>1982</v>
      </c>
      <c r="D544" t="s">
        <v>196</v>
      </c>
      <c r="E544">
        <v>11</v>
      </c>
      <c r="F544">
        <f>IFERROR(VLOOKUP(D544,Products!$A$2:$H$221,6,FALSE),0)</f>
        <v>0.54</v>
      </c>
      <c r="G544">
        <v>0</v>
      </c>
      <c r="H544">
        <f t="shared" si="8"/>
        <v>5.94</v>
      </c>
      <c r="I544" t="s">
        <v>2837</v>
      </c>
      <c r="J544" t="str">
        <f>IFERROR(VLOOKUP(D544,Products!$A$2:$H$221,3,FALSE),"")</f>
        <v>Bakery</v>
      </c>
      <c r="K544" t="str">
        <f>IFERROR(VLOOKUP(C544,Customers!$A$2:$G$751,3,FALSE),"")</f>
        <v>Lankaran-Astara</v>
      </c>
    </row>
    <row r="545" spans="1:11" x14ac:dyDescent="0.25">
      <c r="A545" t="s">
        <v>3368</v>
      </c>
      <c r="B545">
        <v>45698</v>
      </c>
      <c r="C545" t="s">
        <v>2060</v>
      </c>
      <c r="D545" t="s">
        <v>429</v>
      </c>
      <c r="E545">
        <v>9</v>
      </c>
      <c r="F545">
        <f>IFERROR(VLOOKUP(D545,Products!$A$2:$H$221,6,FALSE),0)</f>
        <v>6.04</v>
      </c>
      <c r="G545">
        <v>0</v>
      </c>
      <c r="H545">
        <f t="shared" si="8"/>
        <v>54.36</v>
      </c>
      <c r="I545" t="s">
        <v>2827</v>
      </c>
      <c r="J545" t="str">
        <f>IFERROR(VLOOKUP(D545,Products!$A$2:$H$221,3,FALSE),"")</f>
        <v>Canned</v>
      </c>
      <c r="K545" t="str">
        <f>IFERROR(VLOOKUP(C545,Customers!$A$2:$G$751,3,FALSE),"")</f>
        <v>Absheron</v>
      </c>
    </row>
    <row r="546" spans="1:11" x14ac:dyDescent="0.25">
      <c r="A546" t="s">
        <v>3369</v>
      </c>
      <c r="B546">
        <v>45698</v>
      </c>
      <c r="C546" t="s">
        <v>2471</v>
      </c>
      <c r="D546" t="s">
        <v>257</v>
      </c>
      <c r="E546">
        <v>9</v>
      </c>
      <c r="F546">
        <f>IFERROR(VLOOKUP(D546,Products!$A$2:$H$221,6,FALSE),0)</f>
        <v>2.4300000000000002</v>
      </c>
      <c r="G546">
        <v>0.05</v>
      </c>
      <c r="H546">
        <f t="shared" si="8"/>
        <v>20.78</v>
      </c>
      <c r="I546" t="s">
        <v>2824</v>
      </c>
      <c r="J546" t="str">
        <f>IFERROR(VLOOKUP(D546,Products!$A$2:$H$221,3,FALSE),"")</f>
        <v>Household</v>
      </c>
      <c r="K546" t="str">
        <f>IFERROR(VLOOKUP(C546,Customers!$A$2:$G$751,3,FALSE),"")</f>
        <v>Karabakh-East Zangezur</v>
      </c>
    </row>
    <row r="547" spans="1:11" x14ac:dyDescent="0.25">
      <c r="A547" t="s">
        <v>3370</v>
      </c>
      <c r="B547">
        <v>45698</v>
      </c>
      <c r="C547" t="s">
        <v>2624</v>
      </c>
      <c r="D547" t="s">
        <v>253</v>
      </c>
      <c r="E547">
        <v>2</v>
      </c>
      <c r="F547">
        <f>IFERROR(VLOOKUP(D547,Products!$A$2:$H$221,6,FALSE),0)</f>
        <v>1.43</v>
      </c>
      <c r="G547">
        <v>0.03</v>
      </c>
      <c r="H547">
        <f t="shared" si="8"/>
        <v>2.77</v>
      </c>
      <c r="I547" t="s">
        <v>2824</v>
      </c>
      <c r="J547" t="str">
        <f>IFERROR(VLOOKUP(D547,Products!$A$2:$H$221,3,FALSE),"")</f>
        <v>Household</v>
      </c>
      <c r="K547" t="str">
        <f>IFERROR(VLOOKUP(C547,Customers!$A$2:$G$751,3,FALSE),"")</f>
        <v>Nakhchivan</v>
      </c>
    </row>
    <row r="548" spans="1:11" x14ac:dyDescent="0.25">
      <c r="A548" t="s">
        <v>3371</v>
      </c>
      <c r="B548">
        <v>45698</v>
      </c>
      <c r="C548" t="s">
        <v>2757</v>
      </c>
      <c r="D548" t="s">
        <v>70</v>
      </c>
      <c r="E548">
        <v>21</v>
      </c>
      <c r="F548">
        <f>IFERROR(VLOOKUP(D548,Products!$A$2:$H$221,6,FALSE),0)</f>
        <v>2.06</v>
      </c>
      <c r="G548">
        <v>0.05</v>
      </c>
      <c r="H548">
        <f t="shared" si="8"/>
        <v>41.1</v>
      </c>
      <c r="I548" t="s">
        <v>2820</v>
      </c>
      <c r="J548" t="str">
        <f>IFERROR(VLOOKUP(D548,Products!$A$2:$H$221,3,FALSE),"")</f>
        <v>Snacks</v>
      </c>
      <c r="K548" t="str">
        <f>IFERROR(VLOOKUP(C548,Customers!$A$2:$G$751,3,FALSE),"")</f>
        <v>Aran</v>
      </c>
    </row>
    <row r="549" spans="1:11" x14ac:dyDescent="0.25">
      <c r="A549" t="s">
        <v>3372</v>
      </c>
      <c r="B549">
        <v>45699</v>
      </c>
      <c r="C549" t="s">
        <v>582</v>
      </c>
      <c r="D549" t="s">
        <v>336</v>
      </c>
      <c r="E549">
        <v>9</v>
      </c>
      <c r="F549">
        <f>IFERROR(VLOOKUP(D549,Products!$A$2:$H$221,6,FALSE),0)</f>
        <v>5.29</v>
      </c>
      <c r="G549">
        <v>0.03</v>
      </c>
      <c r="H549">
        <f t="shared" si="8"/>
        <v>46.18</v>
      </c>
      <c r="I549" t="s">
        <v>2870</v>
      </c>
      <c r="J549" t="str">
        <f>IFERROR(VLOOKUP(D549,Products!$A$2:$H$221,3,FALSE),"")</f>
        <v>Personal Care</v>
      </c>
      <c r="K549" t="str">
        <f>IFERROR(VLOOKUP(C549,Customers!$A$2:$G$751,3,FALSE),"")</f>
        <v>Absheron</v>
      </c>
    </row>
    <row r="550" spans="1:11" x14ac:dyDescent="0.25">
      <c r="A550" t="s">
        <v>3373</v>
      </c>
      <c r="B550">
        <v>45699</v>
      </c>
      <c r="C550" t="s">
        <v>980</v>
      </c>
      <c r="D550" t="s">
        <v>93</v>
      </c>
      <c r="E550">
        <v>11</v>
      </c>
      <c r="F550">
        <f>IFERROR(VLOOKUP(D550,Products!$A$2:$H$221,6,FALSE),0)</f>
        <v>3.61</v>
      </c>
      <c r="G550">
        <v>0.02</v>
      </c>
      <c r="H550">
        <f t="shared" si="8"/>
        <v>38.92</v>
      </c>
      <c r="I550" t="s">
        <v>2841</v>
      </c>
      <c r="J550" t="str">
        <f>IFERROR(VLOOKUP(D550,Products!$A$2:$H$221,3,FALSE),"")</f>
        <v>Snacks</v>
      </c>
      <c r="K550" t="str">
        <f>IFERROR(VLOOKUP(C550,Customers!$A$2:$G$751,3,FALSE),"")</f>
        <v>Absheron</v>
      </c>
    </row>
    <row r="551" spans="1:11" x14ac:dyDescent="0.25">
      <c r="A551" t="s">
        <v>3374</v>
      </c>
      <c r="B551">
        <v>45699</v>
      </c>
      <c r="C551" t="s">
        <v>1136</v>
      </c>
      <c r="D551" t="s">
        <v>37</v>
      </c>
      <c r="E551">
        <v>9</v>
      </c>
      <c r="F551">
        <f>IFERROR(VLOOKUP(D551,Products!$A$2:$H$221,6,FALSE),0)</f>
        <v>4.74</v>
      </c>
      <c r="G551">
        <v>0.05</v>
      </c>
      <c r="H551">
        <f t="shared" si="8"/>
        <v>40.53</v>
      </c>
      <c r="I551" t="s">
        <v>2818</v>
      </c>
      <c r="J551" t="str">
        <f>IFERROR(VLOOKUP(D551,Products!$A$2:$H$221,3,FALSE),"")</f>
        <v>Beverages</v>
      </c>
      <c r="K551" t="str">
        <f>IFERROR(VLOOKUP(C551,Customers!$A$2:$G$751,3,FALSE),"")</f>
        <v>Absheron</v>
      </c>
    </row>
    <row r="552" spans="1:11" x14ac:dyDescent="0.25">
      <c r="A552" t="s">
        <v>3375</v>
      </c>
      <c r="B552">
        <v>45699</v>
      </c>
      <c r="C552" t="s">
        <v>1208</v>
      </c>
      <c r="D552" t="s">
        <v>253</v>
      </c>
      <c r="E552">
        <v>14</v>
      </c>
      <c r="F552">
        <f>IFERROR(VLOOKUP(D552,Products!$A$2:$H$221,6,FALSE),0)</f>
        <v>1.43</v>
      </c>
      <c r="G552">
        <v>7.0000000000000007E-2</v>
      </c>
      <c r="H552">
        <f t="shared" si="8"/>
        <v>18.62</v>
      </c>
      <c r="I552" t="s">
        <v>2818</v>
      </c>
      <c r="J552" t="str">
        <f>IFERROR(VLOOKUP(D552,Products!$A$2:$H$221,3,FALSE),"")</f>
        <v>Household</v>
      </c>
      <c r="K552" t="str">
        <f>IFERROR(VLOOKUP(C552,Customers!$A$2:$G$751,3,FALSE),"")</f>
        <v>Lankaran-Astara</v>
      </c>
    </row>
    <row r="553" spans="1:11" x14ac:dyDescent="0.25">
      <c r="A553" t="s">
        <v>3376</v>
      </c>
      <c r="B553">
        <v>45699</v>
      </c>
      <c r="C553" t="s">
        <v>1235</v>
      </c>
      <c r="D553" t="s">
        <v>435</v>
      </c>
      <c r="E553">
        <v>14</v>
      </c>
      <c r="F553">
        <f>IFERROR(VLOOKUP(D553,Products!$A$2:$H$221,6,FALSE),0)</f>
        <v>5.86</v>
      </c>
      <c r="G553">
        <v>0</v>
      </c>
      <c r="H553">
        <f t="shared" si="8"/>
        <v>82.04</v>
      </c>
      <c r="I553" t="s">
        <v>2837</v>
      </c>
      <c r="J553" t="str">
        <f>IFERROR(VLOOKUP(D553,Products!$A$2:$H$221,3,FALSE),"")</f>
        <v>Canned</v>
      </c>
      <c r="K553" t="str">
        <f>IFERROR(VLOOKUP(C553,Customers!$A$2:$G$751,3,FALSE),"")</f>
        <v>Absheron</v>
      </c>
    </row>
    <row r="554" spans="1:11" x14ac:dyDescent="0.25">
      <c r="A554" t="s">
        <v>3377</v>
      </c>
      <c r="B554">
        <v>45699</v>
      </c>
      <c r="C554" t="s">
        <v>1313</v>
      </c>
      <c r="D554" t="s">
        <v>77</v>
      </c>
      <c r="E554">
        <v>21</v>
      </c>
      <c r="F554">
        <f>IFERROR(VLOOKUP(D554,Products!$A$2:$H$221,6,FALSE),0)</f>
        <v>2.82</v>
      </c>
      <c r="G554">
        <v>7.0000000000000007E-2</v>
      </c>
      <c r="H554">
        <f t="shared" si="8"/>
        <v>55.07</v>
      </c>
      <c r="I554" t="s">
        <v>2827</v>
      </c>
      <c r="J554" t="str">
        <f>IFERROR(VLOOKUP(D554,Products!$A$2:$H$221,3,FALSE),"")</f>
        <v>Snacks</v>
      </c>
      <c r="K554" t="str">
        <f>IFERROR(VLOOKUP(C554,Customers!$A$2:$G$751,3,FALSE),"")</f>
        <v>Absheron</v>
      </c>
    </row>
    <row r="555" spans="1:11" x14ac:dyDescent="0.25">
      <c r="A555" t="s">
        <v>3378</v>
      </c>
      <c r="B555">
        <v>45699</v>
      </c>
      <c r="C555" t="s">
        <v>1451</v>
      </c>
      <c r="D555" t="s">
        <v>81</v>
      </c>
      <c r="E555">
        <v>4</v>
      </c>
      <c r="F555">
        <f>IFERROR(VLOOKUP(D555,Products!$A$2:$H$221,6,FALSE),0)</f>
        <v>2.23</v>
      </c>
      <c r="G555">
        <v>0.1</v>
      </c>
      <c r="H555">
        <f t="shared" si="8"/>
        <v>8.0299999999999994</v>
      </c>
      <c r="I555" t="s">
        <v>2818</v>
      </c>
      <c r="J555" t="str">
        <f>IFERROR(VLOOKUP(D555,Products!$A$2:$H$221,3,FALSE),"")</f>
        <v>Snacks</v>
      </c>
      <c r="K555" t="str">
        <f>IFERROR(VLOOKUP(C555,Customers!$A$2:$G$751,3,FALSE),"")</f>
        <v>Absheron</v>
      </c>
    </row>
    <row r="556" spans="1:11" x14ac:dyDescent="0.25">
      <c r="A556" t="s">
        <v>3379</v>
      </c>
      <c r="B556">
        <v>45699</v>
      </c>
      <c r="C556" t="s">
        <v>1595</v>
      </c>
      <c r="D556" t="s">
        <v>443</v>
      </c>
      <c r="E556">
        <v>10</v>
      </c>
      <c r="F556">
        <f>IFERROR(VLOOKUP(D556,Products!$A$2:$H$221,6,FALSE),0)</f>
        <v>8.6300000000000008</v>
      </c>
      <c r="G556">
        <v>0.05</v>
      </c>
      <c r="H556">
        <f t="shared" si="8"/>
        <v>81.99</v>
      </c>
      <c r="I556" t="s">
        <v>2820</v>
      </c>
      <c r="J556" t="str">
        <f>IFERROR(VLOOKUP(D556,Products!$A$2:$H$221,3,FALSE),"")</f>
        <v>Cleaning</v>
      </c>
      <c r="K556" t="str">
        <f>IFERROR(VLOOKUP(C556,Customers!$A$2:$G$751,3,FALSE),"")</f>
        <v>Karabakh-East Zangezur</v>
      </c>
    </row>
    <row r="557" spans="1:11" x14ac:dyDescent="0.25">
      <c r="A557" t="s">
        <v>3380</v>
      </c>
      <c r="B557">
        <v>45699</v>
      </c>
      <c r="C557" t="s">
        <v>1853</v>
      </c>
      <c r="D557" t="s">
        <v>253</v>
      </c>
      <c r="E557">
        <v>8</v>
      </c>
      <c r="F557">
        <f>IFERROR(VLOOKUP(D557,Products!$A$2:$H$221,6,FALSE),0)</f>
        <v>1.43</v>
      </c>
      <c r="G557">
        <v>0.1</v>
      </c>
      <c r="H557">
        <f t="shared" si="8"/>
        <v>10.3</v>
      </c>
      <c r="I557" t="s">
        <v>2827</v>
      </c>
      <c r="J557" t="str">
        <f>IFERROR(VLOOKUP(D557,Products!$A$2:$H$221,3,FALSE),"")</f>
        <v>Household</v>
      </c>
      <c r="K557" t="str">
        <f>IFERROR(VLOOKUP(C557,Customers!$A$2:$G$751,3,FALSE),"")</f>
        <v>Aran</v>
      </c>
    </row>
    <row r="558" spans="1:11" x14ac:dyDescent="0.25">
      <c r="A558" t="s">
        <v>3381</v>
      </c>
      <c r="B558">
        <v>45700</v>
      </c>
      <c r="C558" t="s">
        <v>725</v>
      </c>
      <c r="D558" t="s">
        <v>325</v>
      </c>
      <c r="E558">
        <v>3</v>
      </c>
      <c r="F558">
        <f>IFERROR(VLOOKUP(D558,Products!$A$2:$H$221,6,FALSE),0)</f>
        <v>4.2699999999999996</v>
      </c>
      <c r="G558">
        <v>0.05</v>
      </c>
      <c r="H558">
        <f t="shared" si="8"/>
        <v>12.17</v>
      </c>
      <c r="I558" t="s">
        <v>2870</v>
      </c>
      <c r="J558" t="str">
        <f>IFERROR(VLOOKUP(D558,Products!$A$2:$H$221,3,FALSE),"")</f>
        <v>Personal Care</v>
      </c>
      <c r="K558" t="str">
        <f>IFERROR(VLOOKUP(C558,Customers!$A$2:$G$751,3,FALSE),"")</f>
        <v>Ganja-Dashkasan</v>
      </c>
    </row>
    <row r="559" spans="1:11" x14ac:dyDescent="0.25">
      <c r="A559" t="s">
        <v>3382</v>
      </c>
      <c r="B559">
        <v>45700</v>
      </c>
      <c r="C559" t="s">
        <v>932</v>
      </c>
      <c r="D559" t="s">
        <v>184</v>
      </c>
      <c r="E559">
        <v>26</v>
      </c>
      <c r="F559">
        <f>IFERROR(VLOOKUP(D559,Products!$A$2:$H$221,6,FALSE),0)</f>
        <v>2.5499999999999998</v>
      </c>
      <c r="G559">
        <v>0.05</v>
      </c>
      <c r="H559">
        <f t="shared" si="8"/>
        <v>62.99</v>
      </c>
      <c r="I559" t="s">
        <v>2824</v>
      </c>
      <c r="J559" t="str">
        <f>IFERROR(VLOOKUP(D559,Products!$A$2:$H$221,3,FALSE),"")</f>
        <v>Bakery</v>
      </c>
      <c r="K559" t="str">
        <f>IFERROR(VLOOKUP(C559,Customers!$A$2:$G$751,3,FALSE),"")</f>
        <v>Absheron</v>
      </c>
    </row>
    <row r="560" spans="1:11" x14ac:dyDescent="0.25">
      <c r="A560" t="s">
        <v>3383</v>
      </c>
      <c r="B560">
        <v>45700</v>
      </c>
      <c r="C560" t="s">
        <v>1013</v>
      </c>
      <c r="D560" t="s">
        <v>482</v>
      </c>
      <c r="E560">
        <v>6</v>
      </c>
      <c r="F560">
        <f>IFERROR(VLOOKUP(D560,Products!$A$2:$H$221,6,FALSE),0)</f>
        <v>8.7100000000000009</v>
      </c>
      <c r="G560">
        <v>0.03</v>
      </c>
      <c r="H560">
        <f t="shared" si="8"/>
        <v>50.69</v>
      </c>
      <c r="I560" t="s">
        <v>2824</v>
      </c>
      <c r="J560" t="str">
        <f>IFERROR(VLOOKUP(D560,Products!$A$2:$H$221,3,FALSE),"")</f>
        <v>Cleaning</v>
      </c>
      <c r="K560" t="str">
        <f>IFERROR(VLOOKUP(C560,Customers!$A$2:$G$751,3,FALSE),"")</f>
        <v>Karabakh-East Zangezur</v>
      </c>
    </row>
    <row r="561" spans="1:11" x14ac:dyDescent="0.25">
      <c r="A561" t="s">
        <v>3384</v>
      </c>
      <c r="B561">
        <v>45700</v>
      </c>
      <c r="C561" t="s">
        <v>1019</v>
      </c>
      <c r="D561" t="s">
        <v>248</v>
      </c>
      <c r="E561">
        <v>3</v>
      </c>
      <c r="F561">
        <f>IFERROR(VLOOKUP(D561,Products!$A$2:$H$221,6,FALSE),0)</f>
        <v>5.3</v>
      </c>
      <c r="G561">
        <v>0.05</v>
      </c>
      <c r="H561">
        <f t="shared" si="8"/>
        <v>15.11</v>
      </c>
      <c r="I561" t="s">
        <v>2827</v>
      </c>
      <c r="J561" t="str">
        <f>IFERROR(VLOOKUP(D561,Products!$A$2:$H$221,3,FALSE),"")</f>
        <v>Grocery</v>
      </c>
      <c r="K561" t="str">
        <f>IFERROR(VLOOKUP(C561,Customers!$A$2:$G$751,3,FALSE),"")</f>
        <v>Absheron</v>
      </c>
    </row>
    <row r="562" spans="1:11" x14ac:dyDescent="0.25">
      <c r="A562" t="s">
        <v>3385</v>
      </c>
      <c r="B562">
        <v>45700</v>
      </c>
      <c r="C562" t="s">
        <v>1097</v>
      </c>
      <c r="D562" t="s">
        <v>384</v>
      </c>
      <c r="E562">
        <v>11</v>
      </c>
      <c r="F562">
        <f>IFERROR(VLOOKUP(D562,Products!$A$2:$H$221,6,FALSE),0)</f>
        <v>6.91</v>
      </c>
      <c r="G562">
        <v>0.12</v>
      </c>
      <c r="H562">
        <f t="shared" si="8"/>
        <v>66.89</v>
      </c>
      <c r="I562" t="s">
        <v>2870</v>
      </c>
      <c r="J562" t="str">
        <f>IFERROR(VLOOKUP(D562,Products!$A$2:$H$221,3,FALSE),"")</f>
        <v>Frozen</v>
      </c>
      <c r="K562" t="str">
        <f>IFERROR(VLOOKUP(C562,Customers!$A$2:$G$751,3,FALSE),"")</f>
        <v>Absheron</v>
      </c>
    </row>
    <row r="563" spans="1:11" x14ac:dyDescent="0.25">
      <c r="A563" t="s">
        <v>3386</v>
      </c>
      <c r="B563">
        <v>45700</v>
      </c>
      <c r="C563" t="s">
        <v>1211</v>
      </c>
      <c r="D563" t="s">
        <v>489</v>
      </c>
      <c r="E563">
        <v>5</v>
      </c>
      <c r="F563">
        <f>IFERROR(VLOOKUP(D563,Products!$A$2:$H$221,6,FALSE),0)</f>
        <v>5.34</v>
      </c>
      <c r="G563">
        <v>0</v>
      </c>
      <c r="H563">
        <f t="shared" si="8"/>
        <v>26.7</v>
      </c>
      <c r="I563" t="s">
        <v>2837</v>
      </c>
      <c r="J563" t="str">
        <f>IFERROR(VLOOKUP(D563,Products!$A$2:$H$221,3,FALSE),"")</f>
        <v>Cleaning</v>
      </c>
      <c r="K563" t="str">
        <f>IFERROR(VLOOKUP(C563,Customers!$A$2:$G$751,3,FALSE),"")</f>
        <v>Aran</v>
      </c>
    </row>
    <row r="564" spans="1:11" x14ac:dyDescent="0.25">
      <c r="A564" t="s">
        <v>3387</v>
      </c>
      <c r="B564">
        <v>45700</v>
      </c>
      <c r="C564" t="s">
        <v>1283</v>
      </c>
      <c r="D564" t="s">
        <v>226</v>
      </c>
      <c r="E564">
        <v>14</v>
      </c>
      <c r="F564">
        <f>IFERROR(VLOOKUP(D564,Products!$A$2:$H$221,6,FALSE),0)</f>
        <v>2.0299999999999998</v>
      </c>
      <c r="G564">
        <v>0</v>
      </c>
      <c r="H564">
        <f t="shared" si="8"/>
        <v>28.42</v>
      </c>
      <c r="I564" t="s">
        <v>2841</v>
      </c>
      <c r="J564" t="str">
        <f>IFERROR(VLOOKUP(D564,Products!$A$2:$H$221,3,FALSE),"")</f>
        <v>Grocery</v>
      </c>
      <c r="K564" t="str">
        <f>IFERROR(VLOOKUP(C564,Customers!$A$2:$G$751,3,FALSE),"")</f>
        <v>Lankaran-Astara</v>
      </c>
    </row>
    <row r="565" spans="1:11" x14ac:dyDescent="0.25">
      <c r="A565" t="s">
        <v>3388</v>
      </c>
      <c r="B565">
        <v>45700</v>
      </c>
      <c r="C565" t="s">
        <v>1421</v>
      </c>
      <c r="D565" t="s">
        <v>55</v>
      </c>
      <c r="E565">
        <v>7</v>
      </c>
      <c r="F565">
        <f>IFERROR(VLOOKUP(D565,Products!$A$2:$H$221,6,FALSE),0)</f>
        <v>1.93</v>
      </c>
      <c r="G565">
        <v>0.03</v>
      </c>
      <c r="H565">
        <f t="shared" si="8"/>
        <v>13.1</v>
      </c>
      <c r="I565" t="s">
        <v>2824</v>
      </c>
      <c r="J565" t="str">
        <f>IFERROR(VLOOKUP(D565,Products!$A$2:$H$221,3,FALSE),"")</f>
        <v>Beverages</v>
      </c>
      <c r="K565" t="str">
        <f>IFERROR(VLOOKUP(C565,Customers!$A$2:$G$751,3,FALSE),"")</f>
        <v>Shaki-Zagatala</v>
      </c>
    </row>
    <row r="566" spans="1:11" x14ac:dyDescent="0.25">
      <c r="A566" t="s">
        <v>3389</v>
      </c>
      <c r="B566">
        <v>45700</v>
      </c>
      <c r="C566" t="s">
        <v>1451</v>
      </c>
      <c r="D566" t="s">
        <v>57</v>
      </c>
      <c r="E566">
        <v>17</v>
      </c>
      <c r="F566">
        <f>IFERROR(VLOOKUP(D566,Products!$A$2:$H$221,6,FALSE),0)</f>
        <v>2.57</v>
      </c>
      <c r="G566">
        <v>0</v>
      </c>
      <c r="H566">
        <f t="shared" si="8"/>
        <v>43.69</v>
      </c>
      <c r="I566" t="s">
        <v>2837</v>
      </c>
      <c r="J566" t="str">
        <f>IFERROR(VLOOKUP(D566,Products!$A$2:$H$221,3,FALSE),"")</f>
        <v>Beverages</v>
      </c>
      <c r="K566" t="str">
        <f>IFERROR(VLOOKUP(C566,Customers!$A$2:$G$751,3,FALSE),"")</f>
        <v>Absheron</v>
      </c>
    </row>
    <row r="567" spans="1:11" x14ac:dyDescent="0.25">
      <c r="A567" t="s">
        <v>3390</v>
      </c>
      <c r="B567">
        <v>45700</v>
      </c>
      <c r="C567" t="s">
        <v>1658</v>
      </c>
      <c r="D567" t="s">
        <v>172</v>
      </c>
      <c r="E567">
        <v>9</v>
      </c>
      <c r="F567">
        <f>IFERROR(VLOOKUP(D567,Products!$A$2:$H$221,6,FALSE),0)</f>
        <v>0.77</v>
      </c>
      <c r="G567">
        <v>0</v>
      </c>
      <c r="H567">
        <f t="shared" si="8"/>
        <v>6.93</v>
      </c>
      <c r="I567" t="s">
        <v>2824</v>
      </c>
      <c r="J567" t="str">
        <f>IFERROR(VLOOKUP(D567,Products!$A$2:$H$221,3,FALSE),"")</f>
        <v>Bakery</v>
      </c>
      <c r="K567" t="str">
        <f>IFERROR(VLOOKUP(C567,Customers!$A$2:$G$751,3,FALSE),"")</f>
        <v>Absheron</v>
      </c>
    </row>
    <row r="568" spans="1:11" x14ac:dyDescent="0.25">
      <c r="A568" t="s">
        <v>3391</v>
      </c>
      <c r="B568">
        <v>45700</v>
      </c>
      <c r="C568" t="s">
        <v>1688</v>
      </c>
      <c r="D568" t="s">
        <v>270</v>
      </c>
      <c r="E568">
        <v>11</v>
      </c>
      <c r="F568">
        <f>IFERROR(VLOOKUP(D568,Products!$A$2:$H$221,6,FALSE),0)</f>
        <v>4.96</v>
      </c>
      <c r="G568">
        <v>0.15</v>
      </c>
      <c r="H568">
        <f t="shared" si="8"/>
        <v>46.38</v>
      </c>
      <c r="I568" t="s">
        <v>2841</v>
      </c>
      <c r="J568" t="str">
        <f>IFERROR(VLOOKUP(D568,Products!$A$2:$H$221,3,FALSE),"")</f>
        <v>Household</v>
      </c>
      <c r="K568" t="str">
        <f>IFERROR(VLOOKUP(C568,Customers!$A$2:$G$751,3,FALSE),"")</f>
        <v>Aran</v>
      </c>
    </row>
    <row r="569" spans="1:11" x14ac:dyDescent="0.25">
      <c r="A569" t="s">
        <v>3392</v>
      </c>
      <c r="B569">
        <v>45700</v>
      </c>
      <c r="C569" t="s">
        <v>1967</v>
      </c>
      <c r="D569" t="s">
        <v>41</v>
      </c>
      <c r="E569">
        <v>20</v>
      </c>
      <c r="F569">
        <f>IFERROR(VLOOKUP(D569,Products!$A$2:$H$221,6,FALSE),0)</f>
        <v>2.34</v>
      </c>
      <c r="G569">
        <v>0.03</v>
      </c>
      <c r="H569">
        <f t="shared" si="8"/>
        <v>45.4</v>
      </c>
      <c r="I569" t="s">
        <v>2818</v>
      </c>
      <c r="J569" t="str">
        <f>IFERROR(VLOOKUP(D569,Products!$A$2:$H$221,3,FALSE),"")</f>
        <v>Beverages</v>
      </c>
      <c r="K569" t="str">
        <f>IFERROR(VLOOKUP(C569,Customers!$A$2:$G$751,3,FALSE),"")</f>
        <v>Absheron</v>
      </c>
    </row>
    <row r="570" spans="1:11" x14ac:dyDescent="0.25">
      <c r="A570" t="s">
        <v>3393</v>
      </c>
      <c r="B570">
        <v>45700</v>
      </c>
      <c r="C570" t="s">
        <v>2045</v>
      </c>
      <c r="D570" t="s">
        <v>77</v>
      </c>
      <c r="E570">
        <v>13</v>
      </c>
      <c r="F570">
        <f>IFERROR(VLOOKUP(D570,Products!$A$2:$H$221,6,FALSE),0)</f>
        <v>2.82</v>
      </c>
      <c r="G570">
        <v>7.0000000000000007E-2</v>
      </c>
      <c r="H570">
        <f t="shared" si="8"/>
        <v>34.090000000000003</v>
      </c>
      <c r="I570" t="s">
        <v>2824</v>
      </c>
      <c r="J570" t="str">
        <f>IFERROR(VLOOKUP(D570,Products!$A$2:$H$221,3,FALSE),"")</f>
        <v>Snacks</v>
      </c>
      <c r="K570" t="str">
        <f>IFERROR(VLOOKUP(C570,Customers!$A$2:$G$751,3,FALSE),"")</f>
        <v>Karabakh-East Zangezur</v>
      </c>
    </row>
    <row r="571" spans="1:11" x14ac:dyDescent="0.25">
      <c r="A571" t="s">
        <v>3394</v>
      </c>
      <c r="B571">
        <v>45700</v>
      </c>
      <c r="C571" t="s">
        <v>2051</v>
      </c>
      <c r="D571" t="s">
        <v>136</v>
      </c>
      <c r="E571">
        <v>4</v>
      </c>
      <c r="F571">
        <f>IFERROR(VLOOKUP(D571,Products!$A$2:$H$221,6,FALSE),0)</f>
        <v>3.68</v>
      </c>
      <c r="G571">
        <v>0</v>
      </c>
      <c r="H571">
        <f t="shared" si="8"/>
        <v>14.72</v>
      </c>
      <c r="I571" t="s">
        <v>2818</v>
      </c>
      <c r="J571" t="str">
        <f>IFERROR(VLOOKUP(D571,Products!$A$2:$H$221,3,FALSE),"")</f>
        <v>Dairy</v>
      </c>
      <c r="K571" t="str">
        <f>IFERROR(VLOOKUP(C571,Customers!$A$2:$G$751,3,FALSE),"")</f>
        <v>Absheron</v>
      </c>
    </row>
    <row r="572" spans="1:11" x14ac:dyDescent="0.25">
      <c r="A572" t="s">
        <v>3395</v>
      </c>
      <c r="B572">
        <v>45700</v>
      </c>
      <c r="C572" t="s">
        <v>2258</v>
      </c>
      <c r="D572" t="s">
        <v>368</v>
      </c>
      <c r="E572">
        <v>4</v>
      </c>
      <c r="F572">
        <f>IFERROR(VLOOKUP(D572,Products!$A$2:$H$221,6,FALSE),0)</f>
        <v>8.4</v>
      </c>
      <c r="G572">
        <v>0.05</v>
      </c>
      <c r="H572">
        <f t="shared" si="8"/>
        <v>31.92</v>
      </c>
      <c r="I572" t="s">
        <v>2824</v>
      </c>
      <c r="J572" t="str">
        <f>IFERROR(VLOOKUP(D572,Products!$A$2:$H$221,3,FALSE),"")</f>
        <v>Frozen</v>
      </c>
      <c r="K572" t="str">
        <f>IFERROR(VLOOKUP(C572,Customers!$A$2:$G$751,3,FALSE),"")</f>
        <v>Nakhchivan</v>
      </c>
    </row>
    <row r="573" spans="1:11" x14ac:dyDescent="0.25">
      <c r="A573" t="s">
        <v>3396</v>
      </c>
      <c r="B573">
        <v>45700</v>
      </c>
      <c r="C573" t="s">
        <v>2354</v>
      </c>
      <c r="D573" t="s">
        <v>77</v>
      </c>
      <c r="E573">
        <v>3</v>
      </c>
      <c r="F573">
        <f>IFERROR(VLOOKUP(D573,Products!$A$2:$H$221,6,FALSE),0)</f>
        <v>2.82</v>
      </c>
      <c r="G573">
        <v>0</v>
      </c>
      <c r="H573">
        <f t="shared" si="8"/>
        <v>8.4600000000000009</v>
      </c>
      <c r="I573" t="s">
        <v>2841</v>
      </c>
      <c r="J573" t="str">
        <f>IFERROR(VLOOKUP(D573,Products!$A$2:$H$221,3,FALSE),"")</f>
        <v>Snacks</v>
      </c>
      <c r="K573" t="str">
        <f>IFERROR(VLOOKUP(C573,Customers!$A$2:$G$751,3,FALSE),"")</f>
        <v>Shaki-Zagatala</v>
      </c>
    </row>
    <row r="574" spans="1:11" x14ac:dyDescent="0.25">
      <c r="A574" t="s">
        <v>3397</v>
      </c>
      <c r="B574">
        <v>45700</v>
      </c>
      <c r="C574" t="s">
        <v>2435</v>
      </c>
      <c r="D574" t="s">
        <v>356</v>
      </c>
      <c r="E574">
        <v>2</v>
      </c>
      <c r="F574">
        <f>IFERROR(VLOOKUP(D574,Products!$A$2:$H$221,6,FALSE),0)</f>
        <v>2.87</v>
      </c>
      <c r="G574">
        <v>0.05</v>
      </c>
      <c r="H574">
        <f t="shared" si="8"/>
        <v>5.45</v>
      </c>
      <c r="I574" t="s">
        <v>2827</v>
      </c>
      <c r="J574" t="str">
        <f>IFERROR(VLOOKUP(D574,Products!$A$2:$H$221,3,FALSE),"")</f>
        <v>Frozen</v>
      </c>
      <c r="K574" t="str">
        <f>IFERROR(VLOOKUP(C574,Customers!$A$2:$G$751,3,FALSE),"")</f>
        <v>Shaki-Zagatala</v>
      </c>
    </row>
    <row r="575" spans="1:11" x14ac:dyDescent="0.25">
      <c r="A575" t="s">
        <v>3398</v>
      </c>
      <c r="B575">
        <v>45700</v>
      </c>
      <c r="C575" t="s">
        <v>2627</v>
      </c>
      <c r="D575" t="s">
        <v>244</v>
      </c>
      <c r="E575">
        <v>14</v>
      </c>
      <c r="F575">
        <f>IFERROR(VLOOKUP(D575,Products!$A$2:$H$221,6,FALSE),0)</f>
        <v>3.33</v>
      </c>
      <c r="G575">
        <v>7.0000000000000007E-2</v>
      </c>
      <c r="H575">
        <f t="shared" si="8"/>
        <v>43.36</v>
      </c>
      <c r="I575" t="s">
        <v>2830</v>
      </c>
      <c r="J575" t="str">
        <f>IFERROR(VLOOKUP(D575,Products!$A$2:$H$221,3,FALSE),"")</f>
        <v>Grocery</v>
      </c>
      <c r="K575" t="str">
        <f>IFERROR(VLOOKUP(C575,Customers!$A$2:$G$751,3,FALSE),"")</f>
        <v>Aran</v>
      </c>
    </row>
    <row r="576" spans="1:11" x14ac:dyDescent="0.25">
      <c r="A576" t="s">
        <v>3399</v>
      </c>
      <c r="B576">
        <v>45701</v>
      </c>
      <c r="C576" t="s">
        <v>700</v>
      </c>
      <c r="D576" t="s">
        <v>453</v>
      </c>
      <c r="E576">
        <v>9</v>
      </c>
      <c r="F576">
        <f>IFERROR(VLOOKUP(D576,Products!$A$2:$H$221,6,FALSE),0)</f>
        <v>5.14</v>
      </c>
      <c r="G576">
        <v>0.03</v>
      </c>
      <c r="H576">
        <f t="shared" si="8"/>
        <v>44.87</v>
      </c>
      <c r="I576" t="s">
        <v>2837</v>
      </c>
      <c r="J576" t="str">
        <f>IFERROR(VLOOKUP(D576,Products!$A$2:$H$221,3,FALSE),"")</f>
        <v>Cleaning</v>
      </c>
      <c r="K576" t="str">
        <f>IFERROR(VLOOKUP(C576,Customers!$A$2:$G$751,3,FALSE),"")</f>
        <v>Shaki-Zagatala</v>
      </c>
    </row>
    <row r="577" spans="1:11" x14ac:dyDescent="0.25">
      <c r="A577" t="s">
        <v>3400</v>
      </c>
      <c r="B577">
        <v>45701</v>
      </c>
      <c r="C577" t="s">
        <v>1028</v>
      </c>
      <c r="D577" t="s">
        <v>442</v>
      </c>
      <c r="E577">
        <v>5</v>
      </c>
      <c r="F577">
        <f>IFERROR(VLOOKUP(D577,Products!$A$2:$H$221,6,FALSE),0)</f>
        <v>1.62</v>
      </c>
      <c r="G577">
        <v>0.05</v>
      </c>
      <c r="H577">
        <f t="shared" si="8"/>
        <v>7.7</v>
      </c>
      <c r="I577" t="s">
        <v>2818</v>
      </c>
      <c r="J577" t="str">
        <f>IFERROR(VLOOKUP(D577,Products!$A$2:$H$221,3,FALSE),"")</f>
        <v>Canned</v>
      </c>
      <c r="K577" t="str">
        <f>IFERROR(VLOOKUP(C577,Customers!$A$2:$G$751,3,FALSE),"")</f>
        <v>Nakhchivan</v>
      </c>
    </row>
    <row r="578" spans="1:11" x14ac:dyDescent="0.25">
      <c r="A578" t="s">
        <v>3401</v>
      </c>
      <c r="B578">
        <v>45701</v>
      </c>
      <c r="C578" t="s">
        <v>1541</v>
      </c>
      <c r="D578" t="s">
        <v>27</v>
      </c>
      <c r="E578">
        <v>16</v>
      </c>
      <c r="F578">
        <f>IFERROR(VLOOKUP(D578,Products!$A$2:$H$221,6,FALSE),0)</f>
        <v>1.98</v>
      </c>
      <c r="G578">
        <v>0.05</v>
      </c>
      <c r="H578">
        <f t="shared" ref="H578:H641" si="9">ROUND(E578*F578*(1-G578),2)</f>
        <v>30.1</v>
      </c>
      <c r="I578" t="s">
        <v>2837</v>
      </c>
      <c r="J578" t="str">
        <f>IFERROR(VLOOKUP(D578,Products!$A$2:$H$221,3,FALSE),"")</f>
        <v>Beverages</v>
      </c>
      <c r="K578" t="str">
        <f>IFERROR(VLOOKUP(C578,Customers!$A$2:$G$751,3,FALSE),"")</f>
        <v>Absheron</v>
      </c>
    </row>
    <row r="579" spans="1:11" x14ac:dyDescent="0.25">
      <c r="A579" t="s">
        <v>3402</v>
      </c>
      <c r="B579">
        <v>45701</v>
      </c>
      <c r="C579" t="s">
        <v>1844</v>
      </c>
      <c r="D579" t="s">
        <v>99</v>
      </c>
      <c r="E579">
        <v>9</v>
      </c>
      <c r="F579">
        <f>IFERROR(VLOOKUP(D579,Products!$A$2:$H$221,6,FALSE),0)</f>
        <v>4.88</v>
      </c>
      <c r="G579">
        <v>0.05</v>
      </c>
      <c r="H579">
        <f t="shared" si="9"/>
        <v>41.72</v>
      </c>
      <c r="I579" t="s">
        <v>2830</v>
      </c>
      <c r="J579" t="str">
        <f>IFERROR(VLOOKUP(D579,Products!$A$2:$H$221,3,FALSE),"")</f>
        <v>Snacks</v>
      </c>
      <c r="K579" t="str">
        <f>IFERROR(VLOOKUP(C579,Customers!$A$2:$G$751,3,FALSE),"")</f>
        <v>Guba-Khachmaz</v>
      </c>
    </row>
    <row r="580" spans="1:11" x14ac:dyDescent="0.25">
      <c r="A580" t="s">
        <v>3403</v>
      </c>
      <c r="B580">
        <v>45701</v>
      </c>
      <c r="C580" t="s">
        <v>1922</v>
      </c>
      <c r="D580" t="s">
        <v>317</v>
      </c>
      <c r="E580">
        <v>6</v>
      </c>
      <c r="F580">
        <f>IFERROR(VLOOKUP(D580,Products!$A$2:$H$221,6,FALSE),0)</f>
        <v>4.76</v>
      </c>
      <c r="G580">
        <v>0.05</v>
      </c>
      <c r="H580">
        <f t="shared" si="9"/>
        <v>27.13</v>
      </c>
      <c r="I580" t="s">
        <v>2830</v>
      </c>
      <c r="J580" t="str">
        <f>IFERROR(VLOOKUP(D580,Products!$A$2:$H$221,3,FALSE),"")</f>
        <v>Personal Care</v>
      </c>
      <c r="K580" t="str">
        <f>IFERROR(VLOOKUP(C580,Customers!$A$2:$G$751,3,FALSE),"")</f>
        <v>Absheron</v>
      </c>
    </row>
    <row r="581" spans="1:11" x14ac:dyDescent="0.25">
      <c r="A581" t="s">
        <v>3404</v>
      </c>
      <c r="B581">
        <v>45701</v>
      </c>
      <c r="C581" t="s">
        <v>2441</v>
      </c>
      <c r="D581" t="s">
        <v>132</v>
      </c>
      <c r="E581">
        <v>13</v>
      </c>
      <c r="F581">
        <f>IFERROR(VLOOKUP(D581,Products!$A$2:$H$221,6,FALSE),0)</f>
        <v>1.55</v>
      </c>
      <c r="G581">
        <v>0.05</v>
      </c>
      <c r="H581">
        <f t="shared" si="9"/>
        <v>19.14</v>
      </c>
      <c r="I581" t="s">
        <v>2818</v>
      </c>
      <c r="J581" t="str">
        <f>IFERROR(VLOOKUP(D581,Products!$A$2:$H$221,3,FALSE),"")</f>
        <v>Dairy</v>
      </c>
      <c r="K581" t="str">
        <f>IFERROR(VLOOKUP(C581,Customers!$A$2:$G$751,3,FALSE),"")</f>
        <v>Ganja-Dashkasan</v>
      </c>
    </row>
    <row r="582" spans="1:11" x14ac:dyDescent="0.25">
      <c r="A582" t="s">
        <v>3405</v>
      </c>
      <c r="B582">
        <v>45701</v>
      </c>
      <c r="C582" t="s">
        <v>2757</v>
      </c>
      <c r="D582" t="s">
        <v>332</v>
      </c>
      <c r="E582">
        <v>8</v>
      </c>
      <c r="F582">
        <f>IFERROR(VLOOKUP(D582,Products!$A$2:$H$221,6,FALSE),0)</f>
        <v>2.87</v>
      </c>
      <c r="G582">
        <v>0.1</v>
      </c>
      <c r="H582">
        <f t="shared" si="9"/>
        <v>20.66</v>
      </c>
      <c r="I582" t="s">
        <v>2824</v>
      </c>
      <c r="J582" t="str">
        <f>IFERROR(VLOOKUP(D582,Products!$A$2:$H$221,3,FALSE),"")</f>
        <v>Personal Care</v>
      </c>
      <c r="K582" t="str">
        <f>IFERROR(VLOOKUP(C582,Customers!$A$2:$G$751,3,FALSE),"")</f>
        <v>Aran</v>
      </c>
    </row>
    <row r="583" spans="1:11" x14ac:dyDescent="0.25">
      <c r="A583" t="s">
        <v>3406</v>
      </c>
      <c r="B583">
        <v>45702</v>
      </c>
      <c r="C583" t="s">
        <v>503</v>
      </c>
      <c r="D583" t="s">
        <v>319</v>
      </c>
      <c r="E583">
        <v>7</v>
      </c>
      <c r="F583">
        <f>IFERROR(VLOOKUP(D583,Products!$A$2:$H$221,6,FALSE),0)</f>
        <v>4.9400000000000004</v>
      </c>
      <c r="G583">
        <v>0</v>
      </c>
      <c r="H583">
        <f t="shared" si="9"/>
        <v>34.58</v>
      </c>
      <c r="I583" t="s">
        <v>2841</v>
      </c>
      <c r="J583" t="str">
        <f>IFERROR(VLOOKUP(D583,Products!$A$2:$H$221,3,FALSE),"")</f>
        <v>Personal Care</v>
      </c>
      <c r="K583" t="str">
        <f>IFERROR(VLOOKUP(C583,Customers!$A$2:$G$751,3,FALSE),"")</f>
        <v>Nakhchivan</v>
      </c>
    </row>
    <row r="584" spans="1:11" x14ac:dyDescent="0.25">
      <c r="A584" t="s">
        <v>3407</v>
      </c>
      <c r="B584">
        <v>45702</v>
      </c>
      <c r="C584" t="s">
        <v>1349</v>
      </c>
      <c r="D584" t="s">
        <v>315</v>
      </c>
      <c r="E584">
        <v>7</v>
      </c>
      <c r="F584">
        <f>IFERROR(VLOOKUP(D584,Products!$A$2:$H$221,6,FALSE),0)</f>
        <v>6.63</v>
      </c>
      <c r="G584">
        <v>0.02</v>
      </c>
      <c r="H584">
        <f t="shared" si="9"/>
        <v>45.48</v>
      </c>
      <c r="I584" t="s">
        <v>2820</v>
      </c>
      <c r="J584" t="str">
        <f>IFERROR(VLOOKUP(D584,Products!$A$2:$H$221,3,FALSE),"")</f>
        <v>Personal Care</v>
      </c>
      <c r="K584" t="str">
        <f>IFERROR(VLOOKUP(C584,Customers!$A$2:$G$751,3,FALSE),"")</f>
        <v>Absheron</v>
      </c>
    </row>
    <row r="585" spans="1:11" x14ac:dyDescent="0.25">
      <c r="A585" t="s">
        <v>3408</v>
      </c>
      <c r="B585">
        <v>45702</v>
      </c>
      <c r="C585" t="s">
        <v>1799</v>
      </c>
      <c r="D585" t="s">
        <v>204</v>
      </c>
      <c r="E585">
        <v>4</v>
      </c>
      <c r="F585">
        <f>IFERROR(VLOOKUP(D585,Products!$A$2:$H$221,6,FALSE),0)</f>
        <v>7.55</v>
      </c>
      <c r="G585">
        <v>0.05</v>
      </c>
      <c r="H585">
        <f t="shared" si="9"/>
        <v>28.69</v>
      </c>
      <c r="I585" t="s">
        <v>2818</v>
      </c>
      <c r="J585" t="str">
        <f>IFERROR(VLOOKUP(D585,Products!$A$2:$H$221,3,FALSE),"")</f>
        <v>Grocery</v>
      </c>
      <c r="K585" t="str">
        <f>IFERROR(VLOOKUP(C585,Customers!$A$2:$G$751,3,FALSE),"")</f>
        <v>Absheron</v>
      </c>
    </row>
    <row r="586" spans="1:11" x14ac:dyDescent="0.25">
      <c r="A586" t="s">
        <v>3409</v>
      </c>
      <c r="B586">
        <v>45702</v>
      </c>
      <c r="C586" t="s">
        <v>2147</v>
      </c>
      <c r="D586" t="s">
        <v>57</v>
      </c>
      <c r="E586">
        <v>27</v>
      </c>
      <c r="F586">
        <f>IFERROR(VLOOKUP(D586,Products!$A$2:$H$221,6,FALSE),0)</f>
        <v>2.57</v>
      </c>
      <c r="G586">
        <v>0.02</v>
      </c>
      <c r="H586">
        <f t="shared" si="9"/>
        <v>68</v>
      </c>
      <c r="I586" t="s">
        <v>2827</v>
      </c>
      <c r="J586" t="str">
        <f>IFERROR(VLOOKUP(D586,Products!$A$2:$H$221,3,FALSE),"")</f>
        <v>Beverages</v>
      </c>
      <c r="K586" t="str">
        <f>IFERROR(VLOOKUP(C586,Customers!$A$2:$G$751,3,FALSE),"")</f>
        <v>Aran</v>
      </c>
    </row>
    <row r="587" spans="1:11" x14ac:dyDescent="0.25">
      <c r="A587" t="s">
        <v>3410</v>
      </c>
      <c r="B587">
        <v>45702</v>
      </c>
      <c r="C587" t="s">
        <v>2264</v>
      </c>
      <c r="D587" t="s">
        <v>470</v>
      </c>
      <c r="E587">
        <v>7</v>
      </c>
      <c r="F587">
        <f>IFERROR(VLOOKUP(D587,Products!$A$2:$H$221,6,FALSE),0)</f>
        <v>7.94</v>
      </c>
      <c r="G587">
        <v>0.03</v>
      </c>
      <c r="H587">
        <f t="shared" si="9"/>
        <v>53.91</v>
      </c>
      <c r="I587" t="s">
        <v>2830</v>
      </c>
      <c r="J587" t="str">
        <f>IFERROR(VLOOKUP(D587,Products!$A$2:$H$221,3,FALSE),"")</f>
        <v>Cleaning</v>
      </c>
      <c r="K587" t="str">
        <f>IFERROR(VLOOKUP(C587,Customers!$A$2:$G$751,3,FALSE),"")</f>
        <v>Guba-Khachmaz</v>
      </c>
    </row>
    <row r="588" spans="1:11" x14ac:dyDescent="0.25">
      <c r="A588" t="s">
        <v>3411</v>
      </c>
      <c r="B588">
        <v>45702</v>
      </c>
      <c r="C588" t="s">
        <v>2498</v>
      </c>
      <c r="D588" t="s">
        <v>13</v>
      </c>
      <c r="E588">
        <v>4</v>
      </c>
      <c r="F588">
        <f>IFERROR(VLOOKUP(D588,Products!$A$2:$H$221,6,FALSE),0)</f>
        <v>1.77</v>
      </c>
      <c r="G588">
        <v>7.0000000000000007E-2</v>
      </c>
      <c r="H588">
        <f t="shared" si="9"/>
        <v>6.58</v>
      </c>
      <c r="I588" t="s">
        <v>2824</v>
      </c>
      <c r="J588" t="str">
        <f>IFERROR(VLOOKUP(D588,Products!$A$2:$H$221,3,FALSE),"")</f>
        <v>Beverages</v>
      </c>
      <c r="K588" t="str">
        <f>IFERROR(VLOOKUP(C588,Customers!$A$2:$G$751,3,FALSE),"")</f>
        <v>Shaki-Zagatala</v>
      </c>
    </row>
    <row r="589" spans="1:11" x14ac:dyDescent="0.25">
      <c r="A589" t="s">
        <v>3412</v>
      </c>
      <c r="B589">
        <v>45702</v>
      </c>
      <c r="C589" t="s">
        <v>2723</v>
      </c>
      <c r="D589" t="s">
        <v>33</v>
      </c>
      <c r="E589">
        <v>24</v>
      </c>
      <c r="F589">
        <f>IFERROR(VLOOKUP(D589,Products!$A$2:$H$221,6,FALSE),0)</f>
        <v>1.21</v>
      </c>
      <c r="G589">
        <v>0.03</v>
      </c>
      <c r="H589">
        <f t="shared" si="9"/>
        <v>28.17</v>
      </c>
      <c r="I589" t="s">
        <v>2841</v>
      </c>
      <c r="J589" t="str">
        <f>IFERROR(VLOOKUP(D589,Products!$A$2:$H$221,3,FALSE),"")</f>
        <v>Beverages</v>
      </c>
      <c r="K589" t="str">
        <f>IFERROR(VLOOKUP(C589,Customers!$A$2:$G$751,3,FALSE),"")</f>
        <v>Karabakh-East Zangezur</v>
      </c>
    </row>
    <row r="590" spans="1:11" x14ac:dyDescent="0.25">
      <c r="A590" t="s">
        <v>3413</v>
      </c>
      <c r="B590">
        <v>45703</v>
      </c>
      <c r="C590" t="s">
        <v>572</v>
      </c>
      <c r="D590" t="s">
        <v>266</v>
      </c>
      <c r="E590">
        <v>7</v>
      </c>
      <c r="F590">
        <f>IFERROR(VLOOKUP(D590,Products!$A$2:$H$221,6,FALSE),0)</f>
        <v>1.89</v>
      </c>
      <c r="G590">
        <v>0</v>
      </c>
      <c r="H590">
        <f t="shared" si="9"/>
        <v>13.23</v>
      </c>
      <c r="I590" t="s">
        <v>2827</v>
      </c>
      <c r="J590" t="str">
        <f>IFERROR(VLOOKUP(D590,Products!$A$2:$H$221,3,FALSE),"")</f>
        <v>Household</v>
      </c>
      <c r="K590" t="str">
        <f>IFERROR(VLOOKUP(C590,Customers!$A$2:$G$751,3,FALSE),"")</f>
        <v>Absheron</v>
      </c>
    </row>
    <row r="591" spans="1:11" x14ac:dyDescent="0.25">
      <c r="A591" t="s">
        <v>3414</v>
      </c>
      <c r="B591">
        <v>45703</v>
      </c>
      <c r="C591" t="s">
        <v>806</v>
      </c>
      <c r="D591" t="s">
        <v>41</v>
      </c>
      <c r="E591">
        <v>27</v>
      </c>
      <c r="F591">
        <f>IFERROR(VLOOKUP(D591,Products!$A$2:$H$221,6,FALSE),0)</f>
        <v>2.34</v>
      </c>
      <c r="G591">
        <v>0</v>
      </c>
      <c r="H591">
        <f t="shared" si="9"/>
        <v>63.18</v>
      </c>
      <c r="I591" t="s">
        <v>2824</v>
      </c>
      <c r="J591" t="str">
        <f>IFERROR(VLOOKUP(D591,Products!$A$2:$H$221,3,FALSE),"")</f>
        <v>Beverages</v>
      </c>
      <c r="K591" t="str">
        <f>IFERROR(VLOOKUP(C591,Customers!$A$2:$G$751,3,FALSE),"")</f>
        <v>Ganja-Dashkasan</v>
      </c>
    </row>
    <row r="592" spans="1:11" x14ac:dyDescent="0.25">
      <c r="A592" t="s">
        <v>3415</v>
      </c>
      <c r="B592">
        <v>45703</v>
      </c>
      <c r="C592" t="s">
        <v>851</v>
      </c>
      <c r="D592" t="s">
        <v>437</v>
      </c>
      <c r="E592">
        <v>5</v>
      </c>
      <c r="F592">
        <f>IFERROR(VLOOKUP(D592,Products!$A$2:$H$221,6,FALSE),0)</f>
        <v>4.6100000000000003</v>
      </c>
      <c r="G592">
        <v>0.12</v>
      </c>
      <c r="H592">
        <f t="shared" si="9"/>
        <v>20.28</v>
      </c>
      <c r="I592" t="s">
        <v>2824</v>
      </c>
      <c r="J592" t="str">
        <f>IFERROR(VLOOKUP(D592,Products!$A$2:$H$221,3,FALSE),"")</f>
        <v>Canned</v>
      </c>
      <c r="K592" t="str">
        <f>IFERROR(VLOOKUP(C592,Customers!$A$2:$G$751,3,FALSE),"")</f>
        <v>Absheron</v>
      </c>
    </row>
    <row r="593" spans="1:11" x14ac:dyDescent="0.25">
      <c r="A593" t="s">
        <v>3416</v>
      </c>
      <c r="B593">
        <v>45703</v>
      </c>
      <c r="C593" t="s">
        <v>965</v>
      </c>
      <c r="D593" t="s">
        <v>268</v>
      </c>
      <c r="E593">
        <v>5</v>
      </c>
      <c r="F593">
        <f>IFERROR(VLOOKUP(D593,Products!$A$2:$H$221,6,FALSE),0)</f>
        <v>2.12</v>
      </c>
      <c r="G593">
        <v>0</v>
      </c>
      <c r="H593">
        <f t="shared" si="9"/>
        <v>10.6</v>
      </c>
      <c r="I593" t="s">
        <v>2841</v>
      </c>
      <c r="J593" t="str">
        <f>IFERROR(VLOOKUP(D593,Products!$A$2:$H$221,3,FALSE),"")</f>
        <v>Household</v>
      </c>
      <c r="K593" t="str">
        <f>IFERROR(VLOOKUP(C593,Customers!$A$2:$G$751,3,FALSE),"")</f>
        <v>Karabakh-East Zangezur</v>
      </c>
    </row>
    <row r="594" spans="1:11" x14ac:dyDescent="0.25">
      <c r="A594" t="s">
        <v>3417</v>
      </c>
      <c r="B594">
        <v>45703</v>
      </c>
      <c r="C594" t="s">
        <v>1475</v>
      </c>
      <c r="D594" t="s">
        <v>392</v>
      </c>
      <c r="E594">
        <v>11</v>
      </c>
      <c r="F594">
        <f>IFERROR(VLOOKUP(D594,Products!$A$2:$H$221,6,FALSE),0)</f>
        <v>3.87</v>
      </c>
      <c r="G594">
        <v>7.0000000000000007E-2</v>
      </c>
      <c r="H594">
        <f t="shared" si="9"/>
        <v>39.590000000000003</v>
      </c>
      <c r="I594" t="s">
        <v>2818</v>
      </c>
      <c r="J594" t="str">
        <f>IFERROR(VLOOKUP(D594,Products!$A$2:$H$221,3,FALSE),"")</f>
        <v>Frozen</v>
      </c>
      <c r="K594" t="str">
        <f>IFERROR(VLOOKUP(C594,Customers!$A$2:$G$751,3,FALSE),"")</f>
        <v>Absheron</v>
      </c>
    </row>
    <row r="595" spans="1:11" x14ac:dyDescent="0.25">
      <c r="A595" t="s">
        <v>3418</v>
      </c>
      <c r="B595">
        <v>45703</v>
      </c>
      <c r="C595" t="s">
        <v>1643</v>
      </c>
      <c r="D595" t="s">
        <v>97</v>
      </c>
      <c r="E595">
        <v>24</v>
      </c>
      <c r="F595">
        <f>IFERROR(VLOOKUP(D595,Products!$A$2:$H$221,6,FALSE),0)</f>
        <v>3.97</v>
      </c>
      <c r="G595">
        <v>0</v>
      </c>
      <c r="H595">
        <f t="shared" si="9"/>
        <v>95.28</v>
      </c>
      <c r="I595" t="s">
        <v>2824</v>
      </c>
      <c r="J595" t="str">
        <f>IFERROR(VLOOKUP(D595,Products!$A$2:$H$221,3,FALSE),"")</f>
        <v>Snacks</v>
      </c>
      <c r="K595" t="str">
        <f>IFERROR(VLOOKUP(C595,Customers!$A$2:$G$751,3,FALSE),"")</f>
        <v>Lankaran-Astara</v>
      </c>
    </row>
    <row r="596" spans="1:11" x14ac:dyDescent="0.25">
      <c r="A596" t="s">
        <v>3419</v>
      </c>
      <c r="B596">
        <v>45703</v>
      </c>
      <c r="C596" t="s">
        <v>1646</v>
      </c>
      <c r="D596" t="s">
        <v>489</v>
      </c>
      <c r="E596">
        <v>2</v>
      </c>
      <c r="F596">
        <f>IFERROR(VLOOKUP(D596,Products!$A$2:$H$221,6,FALSE),0)</f>
        <v>5.34</v>
      </c>
      <c r="G596">
        <v>0.05</v>
      </c>
      <c r="H596">
        <f t="shared" si="9"/>
        <v>10.15</v>
      </c>
      <c r="I596" t="s">
        <v>2837</v>
      </c>
      <c r="J596" t="str">
        <f>IFERROR(VLOOKUP(D596,Products!$A$2:$H$221,3,FALSE),"")</f>
        <v>Cleaning</v>
      </c>
      <c r="K596" t="str">
        <f>IFERROR(VLOOKUP(C596,Customers!$A$2:$G$751,3,FALSE),"")</f>
        <v>Aran</v>
      </c>
    </row>
    <row r="597" spans="1:11" x14ac:dyDescent="0.25">
      <c r="A597" t="s">
        <v>3420</v>
      </c>
      <c r="B597">
        <v>45703</v>
      </c>
      <c r="C597" t="s">
        <v>1685</v>
      </c>
      <c r="D597" t="s">
        <v>93</v>
      </c>
      <c r="E597">
        <v>21</v>
      </c>
      <c r="F597">
        <f>IFERROR(VLOOKUP(D597,Products!$A$2:$H$221,6,FALSE),0)</f>
        <v>3.61</v>
      </c>
      <c r="G597">
        <v>0.03</v>
      </c>
      <c r="H597">
        <f t="shared" si="9"/>
        <v>73.540000000000006</v>
      </c>
      <c r="I597" t="s">
        <v>2841</v>
      </c>
      <c r="J597" t="str">
        <f>IFERROR(VLOOKUP(D597,Products!$A$2:$H$221,3,FALSE),"")</f>
        <v>Snacks</v>
      </c>
      <c r="K597" t="str">
        <f>IFERROR(VLOOKUP(C597,Customers!$A$2:$G$751,3,FALSE),"")</f>
        <v>Absheron</v>
      </c>
    </row>
    <row r="598" spans="1:11" x14ac:dyDescent="0.25">
      <c r="A598" t="s">
        <v>3421</v>
      </c>
      <c r="B598">
        <v>45703</v>
      </c>
      <c r="C598" t="s">
        <v>1778</v>
      </c>
      <c r="D598" t="s">
        <v>368</v>
      </c>
      <c r="E598">
        <v>2</v>
      </c>
      <c r="F598">
        <f>IFERROR(VLOOKUP(D598,Products!$A$2:$H$221,6,FALSE),0)</f>
        <v>8.4</v>
      </c>
      <c r="G598">
        <v>0</v>
      </c>
      <c r="H598">
        <f t="shared" si="9"/>
        <v>16.8</v>
      </c>
      <c r="I598" t="s">
        <v>2841</v>
      </c>
      <c r="J598" t="str">
        <f>IFERROR(VLOOKUP(D598,Products!$A$2:$H$221,3,FALSE),"")</f>
        <v>Frozen</v>
      </c>
      <c r="K598" t="str">
        <f>IFERROR(VLOOKUP(C598,Customers!$A$2:$G$751,3,FALSE),"")</f>
        <v>Karabakh-East Zangezur</v>
      </c>
    </row>
    <row r="599" spans="1:11" x14ac:dyDescent="0.25">
      <c r="A599" t="s">
        <v>3422</v>
      </c>
      <c r="B599">
        <v>45703</v>
      </c>
      <c r="C599" t="s">
        <v>1895</v>
      </c>
      <c r="D599" t="s">
        <v>47</v>
      </c>
      <c r="E599">
        <v>22</v>
      </c>
      <c r="F599">
        <f>IFERROR(VLOOKUP(D599,Products!$A$2:$H$221,6,FALSE),0)</f>
        <v>4.1900000000000004</v>
      </c>
      <c r="G599">
        <v>0.03</v>
      </c>
      <c r="H599">
        <f t="shared" si="9"/>
        <v>89.41</v>
      </c>
      <c r="I599" t="s">
        <v>2827</v>
      </c>
      <c r="J599" t="str">
        <f>IFERROR(VLOOKUP(D599,Products!$A$2:$H$221,3,FALSE),"")</f>
        <v>Beverages</v>
      </c>
      <c r="K599" t="str">
        <f>IFERROR(VLOOKUP(C599,Customers!$A$2:$G$751,3,FALSE),"")</f>
        <v>Aran</v>
      </c>
    </row>
    <row r="600" spans="1:11" x14ac:dyDescent="0.25">
      <c r="A600" t="s">
        <v>3423</v>
      </c>
      <c r="B600">
        <v>45703</v>
      </c>
      <c r="C600" t="s">
        <v>2006</v>
      </c>
      <c r="D600" t="s">
        <v>260</v>
      </c>
      <c r="E600">
        <v>7</v>
      </c>
      <c r="F600">
        <f>IFERROR(VLOOKUP(D600,Products!$A$2:$H$221,6,FALSE),0)</f>
        <v>1.21</v>
      </c>
      <c r="G600">
        <v>0</v>
      </c>
      <c r="H600">
        <f t="shared" si="9"/>
        <v>8.4700000000000006</v>
      </c>
      <c r="I600" t="s">
        <v>2827</v>
      </c>
      <c r="J600" t="str">
        <f>IFERROR(VLOOKUP(D600,Products!$A$2:$H$221,3,FALSE),"")</f>
        <v>Household</v>
      </c>
      <c r="K600" t="str">
        <f>IFERROR(VLOOKUP(C600,Customers!$A$2:$G$751,3,FALSE),"")</f>
        <v>Lankaran-Astara</v>
      </c>
    </row>
    <row r="601" spans="1:11" x14ac:dyDescent="0.25">
      <c r="A601" t="s">
        <v>3424</v>
      </c>
      <c r="B601">
        <v>45703</v>
      </c>
      <c r="C601" t="s">
        <v>2375</v>
      </c>
      <c r="D601" t="s">
        <v>288</v>
      </c>
      <c r="E601">
        <v>4</v>
      </c>
      <c r="F601">
        <f>IFERROR(VLOOKUP(D601,Products!$A$2:$H$221,6,FALSE),0)</f>
        <v>3.88</v>
      </c>
      <c r="G601">
        <v>7.0000000000000007E-2</v>
      </c>
      <c r="H601">
        <f t="shared" si="9"/>
        <v>14.43</v>
      </c>
      <c r="I601" t="s">
        <v>2830</v>
      </c>
      <c r="J601" t="str">
        <f>IFERROR(VLOOKUP(D601,Products!$A$2:$H$221,3,FALSE),"")</f>
        <v>Household</v>
      </c>
      <c r="K601" t="str">
        <f>IFERROR(VLOOKUP(C601,Customers!$A$2:$G$751,3,FALSE),"")</f>
        <v>Aran</v>
      </c>
    </row>
    <row r="602" spans="1:11" x14ac:dyDescent="0.25">
      <c r="A602" t="s">
        <v>3425</v>
      </c>
      <c r="B602">
        <v>45703</v>
      </c>
      <c r="C602" t="s">
        <v>2558</v>
      </c>
      <c r="D602" t="s">
        <v>122</v>
      </c>
      <c r="E602">
        <v>13</v>
      </c>
      <c r="F602">
        <f>IFERROR(VLOOKUP(D602,Products!$A$2:$H$221,6,FALSE),0)</f>
        <v>4.5999999999999996</v>
      </c>
      <c r="G602">
        <v>0.05</v>
      </c>
      <c r="H602">
        <f t="shared" si="9"/>
        <v>56.81</v>
      </c>
      <c r="I602" t="s">
        <v>2837</v>
      </c>
      <c r="J602" t="str">
        <f>IFERROR(VLOOKUP(D602,Products!$A$2:$H$221,3,FALSE),"")</f>
        <v>Dairy</v>
      </c>
      <c r="K602" t="str">
        <f>IFERROR(VLOOKUP(C602,Customers!$A$2:$G$751,3,FALSE),"")</f>
        <v>Guba-Khachmaz</v>
      </c>
    </row>
    <row r="603" spans="1:11" x14ac:dyDescent="0.25">
      <c r="A603" t="s">
        <v>3426</v>
      </c>
      <c r="B603">
        <v>45703</v>
      </c>
      <c r="C603" t="s">
        <v>2708</v>
      </c>
      <c r="D603" t="s">
        <v>359</v>
      </c>
      <c r="E603">
        <v>9</v>
      </c>
      <c r="F603">
        <f>IFERROR(VLOOKUP(D603,Products!$A$2:$H$221,6,FALSE),0)</f>
        <v>7.99</v>
      </c>
      <c r="G603">
        <v>0.12</v>
      </c>
      <c r="H603">
        <f t="shared" si="9"/>
        <v>63.28</v>
      </c>
      <c r="I603" t="s">
        <v>2870</v>
      </c>
      <c r="J603" t="str">
        <f>IFERROR(VLOOKUP(D603,Products!$A$2:$H$221,3,FALSE),"")</f>
        <v>Frozen</v>
      </c>
      <c r="K603" t="str">
        <f>IFERROR(VLOOKUP(C603,Customers!$A$2:$G$751,3,FALSE),"")</f>
        <v>Shaki-Zagatala</v>
      </c>
    </row>
    <row r="604" spans="1:11" x14ac:dyDescent="0.25">
      <c r="A604" t="s">
        <v>3427</v>
      </c>
      <c r="B604">
        <v>45703</v>
      </c>
      <c r="C604" t="s">
        <v>2801</v>
      </c>
      <c r="D604" t="s">
        <v>252</v>
      </c>
      <c r="E604">
        <v>11</v>
      </c>
      <c r="F604">
        <f>IFERROR(VLOOKUP(D604,Products!$A$2:$H$221,6,FALSE),0)</f>
        <v>4.38</v>
      </c>
      <c r="G604">
        <v>0.1</v>
      </c>
      <c r="H604">
        <f t="shared" si="9"/>
        <v>43.36</v>
      </c>
      <c r="I604" t="s">
        <v>2837</v>
      </c>
      <c r="J604" t="str">
        <f>IFERROR(VLOOKUP(D604,Products!$A$2:$H$221,3,FALSE),"")</f>
        <v>Grocery</v>
      </c>
      <c r="K604" t="str">
        <f>IFERROR(VLOOKUP(C604,Customers!$A$2:$G$751,3,FALSE),"")</f>
        <v>Aran</v>
      </c>
    </row>
    <row r="605" spans="1:11" x14ac:dyDescent="0.25">
      <c r="A605" t="s">
        <v>3428</v>
      </c>
      <c r="B605">
        <v>45704</v>
      </c>
      <c r="C605" t="s">
        <v>1250</v>
      </c>
      <c r="D605" t="s">
        <v>340</v>
      </c>
      <c r="E605">
        <v>6</v>
      </c>
      <c r="F605">
        <f>IFERROR(VLOOKUP(D605,Products!$A$2:$H$221,6,FALSE),0)</f>
        <v>5.77</v>
      </c>
      <c r="G605">
        <v>0.05</v>
      </c>
      <c r="H605">
        <f t="shared" si="9"/>
        <v>32.89</v>
      </c>
      <c r="I605" t="s">
        <v>2830</v>
      </c>
      <c r="J605" t="str">
        <f>IFERROR(VLOOKUP(D605,Products!$A$2:$H$221,3,FALSE),"")</f>
        <v>Personal Care</v>
      </c>
      <c r="K605" t="str">
        <f>IFERROR(VLOOKUP(C605,Customers!$A$2:$G$751,3,FALSE),"")</f>
        <v>Aran</v>
      </c>
    </row>
    <row r="606" spans="1:11" x14ac:dyDescent="0.25">
      <c r="A606" t="s">
        <v>3429</v>
      </c>
      <c r="B606">
        <v>45704</v>
      </c>
      <c r="C606" t="s">
        <v>1385</v>
      </c>
      <c r="D606" t="s">
        <v>466</v>
      </c>
      <c r="E606">
        <v>8</v>
      </c>
      <c r="F606">
        <f>IFERROR(VLOOKUP(D606,Products!$A$2:$H$221,6,FALSE),0)</f>
        <v>2.06</v>
      </c>
      <c r="G606">
        <v>7.0000000000000007E-2</v>
      </c>
      <c r="H606">
        <f t="shared" si="9"/>
        <v>15.33</v>
      </c>
      <c r="I606" t="s">
        <v>2827</v>
      </c>
      <c r="J606" t="str">
        <f>IFERROR(VLOOKUP(D606,Products!$A$2:$H$221,3,FALSE),"")</f>
        <v>Cleaning</v>
      </c>
      <c r="K606" t="str">
        <f>IFERROR(VLOOKUP(C606,Customers!$A$2:$G$751,3,FALSE),"")</f>
        <v>Guba-Khachmaz</v>
      </c>
    </row>
    <row r="607" spans="1:11" x14ac:dyDescent="0.25">
      <c r="A607" t="s">
        <v>3430</v>
      </c>
      <c r="B607">
        <v>45704</v>
      </c>
      <c r="C607" t="s">
        <v>1577</v>
      </c>
      <c r="D607" t="s">
        <v>67</v>
      </c>
      <c r="E607">
        <v>8</v>
      </c>
      <c r="F607">
        <f>IFERROR(VLOOKUP(D607,Products!$A$2:$H$221,6,FALSE),0)</f>
        <v>1.34</v>
      </c>
      <c r="G607">
        <v>7.0000000000000007E-2</v>
      </c>
      <c r="H607">
        <f t="shared" si="9"/>
        <v>9.9700000000000006</v>
      </c>
      <c r="I607" t="s">
        <v>2830</v>
      </c>
      <c r="J607" t="str">
        <f>IFERROR(VLOOKUP(D607,Products!$A$2:$H$221,3,FALSE),"")</f>
        <v>Snacks</v>
      </c>
      <c r="K607" t="str">
        <f>IFERROR(VLOOKUP(C607,Customers!$A$2:$G$751,3,FALSE),"")</f>
        <v>Absheron</v>
      </c>
    </row>
    <row r="608" spans="1:11" x14ac:dyDescent="0.25">
      <c r="A608" t="s">
        <v>3431</v>
      </c>
      <c r="B608">
        <v>45704</v>
      </c>
      <c r="C608" t="s">
        <v>1616</v>
      </c>
      <c r="D608" t="s">
        <v>257</v>
      </c>
      <c r="E608">
        <v>3</v>
      </c>
      <c r="F608">
        <f>IFERROR(VLOOKUP(D608,Products!$A$2:$H$221,6,FALSE),0)</f>
        <v>2.4300000000000002</v>
      </c>
      <c r="G608">
        <v>0.1</v>
      </c>
      <c r="H608">
        <f t="shared" si="9"/>
        <v>6.56</v>
      </c>
      <c r="I608" t="s">
        <v>2841</v>
      </c>
      <c r="J608" t="str">
        <f>IFERROR(VLOOKUP(D608,Products!$A$2:$H$221,3,FALSE),"")</f>
        <v>Household</v>
      </c>
      <c r="K608" t="str">
        <f>IFERROR(VLOOKUP(C608,Customers!$A$2:$G$751,3,FALSE),"")</f>
        <v>Guba-Khachmaz</v>
      </c>
    </row>
    <row r="609" spans="1:11" x14ac:dyDescent="0.25">
      <c r="A609" t="s">
        <v>3432</v>
      </c>
      <c r="B609">
        <v>45704</v>
      </c>
      <c r="C609" t="s">
        <v>1643</v>
      </c>
      <c r="D609" t="s">
        <v>180</v>
      </c>
      <c r="E609">
        <v>5</v>
      </c>
      <c r="F609">
        <f>IFERROR(VLOOKUP(D609,Products!$A$2:$H$221,6,FALSE),0)</f>
        <v>3.52</v>
      </c>
      <c r="G609">
        <v>7.0000000000000007E-2</v>
      </c>
      <c r="H609">
        <f t="shared" si="9"/>
        <v>16.37</v>
      </c>
      <c r="I609" t="s">
        <v>2818</v>
      </c>
      <c r="J609" t="str">
        <f>IFERROR(VLOOKUP(D609,Products!$A$2:$H$221,3,FALSE),"")</f>
        <v>Bakery</v>
      </c>
      <c r="K609" t="str">
        <f>IFERROR(VLOOKUP(C609,Customers!$A$2:$G$751,3,FALSE),"")</f>
        <v>Lankaran-Astara</v>
      </c>
    </row>
    <row r="610" spans="1:11" x14ac:dyDescent="0.25">
      <c r="A610" t="s">
        <v>3433</v>
      </c>
      <c r="B610">
        <v>45704</v>
      </c>
      <c r="C610" t="s">
        <v>1703</v>
      </c>
      <c r="D610" t="s">
        <v>85</v>
      </c>
      <c r="E610">
        <v>9</v>
      </c>
      <c r="F610">
        <f>IFERROR(VLOOKUP(D610,Products!$A$2:$H$221,6,FALSE),0)</f>
        <v>2.33</v>
      </c>
      <c r="G610">
        <v>0.05</v>
      </c>
      <c r="H610">
        <f t="shared" si="9"/>
        <v>19.920000000000002</v>
      </c>
      <c r="I610" t="s">
        <v>2818</v>
      </c>
      <c r="J610" t="str">
        <f>IFERROR(VLOOKUP(D610,Products!$A$2:$H$221,3,FALSE),"")</f>
        <v>Snacks</v>
      </c>
      <c r="K610" t="str">
        <f>IFERROR(VLOOKUP(C610,Customers!$A$2:$G$751,3,FALSE),"")</f>
        <v>Absheron</v>
      </c>
    </row>
    <row r="611" spans="1:11" x14ac:dyDescent="0.25">
      <c r="A611" t="s">
        <v>3434</v>
      </c>
      <c r="B611">
        <v>45704</v>
      </c>
      <c r="C611" t="s">
        <v>2087</v>
      </c>
      <c r="D611" t="s">
        <v>294</v>
      </c>
      <c r="E611">
        <v>1</v>
      </c>
      <c r="F611">
        <f>IFERROR(VLOOKUP(D611,Products!$A$2:$H$221,6,FALSE),0)</f>
        <v>1.7</v>
      </c>
      <c r="G611">
        <v>0</v>
      </c>
      <c r="H611">
        <f t="shared" si="9"/>
        <v>1.7</v>
      </c>
      <c r="I611" t="s">
        <v>2870</v>
      </c>
      <c r="J611" t="str">
        <f>IFERROR(VLOOKUP(D611,Products!$A$2:$H$221,3,FALSE),"")</f>
        <v>Household</v>
      </c>
      <c r="K611" t="str">
        <f>IFERROR(VLOOKUP(C611,Customers!$A$2:$G$751,3,FALSE),"")</f>
        <v>Guba-Khachmaz</v>
      </c>
    </row>
    <row r="612" spans="1:11" x14ac:dyDescent="0.25">
      <c r="A612" t="s">
        <v>3435</v>
      </c>
      <c r="B612">
        <v>45704</v>
      </c>
      <c r="C612" t="s">
        <v>2144</v>
      </c>
      <c r="D612" t="s">
        <v>439</v>
      </c>
      <c r="E612">
        <v>12</v>
      </c>
      <c r="F612">
        <f>IFERROR(VLOOKUP(D612,Products!$A$2:$H$221,6,FALSE),0)</f>
        <v>2.0699999999999998</v>
      </c>
      <c r="G612">
        <v>0.03</v>
      </c>
      <c r="H612">
        <f t="shared" si="9"/>
        <v>24.09</v>
      </c>
      <c r="I612" t="s">
        <v>2820</v>
      </c>
      <c r="J612" t="str">
        <f>IFERROR(VLOOKUP(D612,Products!$A$2:$H$221,3,FALSE),"")</f>
        <v>Canned</v>
      </c>
      <c r="K612" t="str">
        <f>IFERROR(VLOOKUP(C612,Customers!$A$2:$G$751,3,FALSE),"")</f>
        <v>Ganja-Dashkasan</v>
      </c>
    </row>
    <row r="613" spans="1:11" x14ac:dyDescent="0.25">
      <c r="A613" t="s">
        <v>3436</v>
      </c>
      <c r="B613">
        <v>45704</v>
      </c>
      <c r="C613" t="s">
        <v>2336</v>
      </c>
      <c r="D613" t="s">
        <v>138</v>
      </c>
      <c r="E613">
        <v>9</v>
      </c>
      <c r="F613">
        <f>IFERROR(VLOOKUP(D613,Products!$A$2:$H$221,6,FALSE),0)</f>
        <v>2.11</v>
      </c>
      <c r="G613">
        <v>0.12</v>
      </c>
      <c r="H613">
        <f t="shared" si="9"/>
        <v>16.71</v>
      </c>
      <c r="I613" t="s">
        <v>2827</v>
      </c>
      <c r="J613" t="str">
        <f>IFERROR(VLOOKUP(D613,Products!$A$2:$H$221,3,FALSE),"")</f>
        <v>Dairy</v>
      </c>
      <c r="K613" t="str">
        <f>IFERROR(VLOOKUP(C613,Customers!$A$2:$G$751,3,FALSE),"")</f>
        <v>Ganja-Dashkasan</v>
      </c>
    </row>
    <row r="614" spans="1:11" x14ac:dyDescent="0.25">
      <c r="A614" t="s">
        <v>3437</v>
      </c>
      <c r="B614">
        <v>45704</v>
      </c>
      <c r="C614" t="s">
        <v>2504</v>
      </c>
      <c r="D614" t="s">
        <v>154</v>
      </c>
      <c r="E614">
        <v>9</v>
      </c>
      <c r="F614">
        <f>IFERROR(VLOOKUP(D614,Products!$A$2:$H$221,6,FALSE),0)</f>
        <v>5.47</v>
      </c>
      <c r="G614">
        <v>0.02</v>
      </c>
      <c r="H614">
        <f t="shared" si="9"/>
        <v>48.25</v>
      </c>
      <c r="I614" t="s">
        <v>2841</v>
      </c>
      <c r="J614" t="str">
        <f>IFERROR(VLOOKUP(D614,Products!$A$2:$H$221,3,FALSE),"")</f>
        <v>Dairy</v>
      </c>
      <c r="K614" t="str">
        <f>IFERROR(VLOOKUP(C614,Customers!$A$2:$G$751,3,FALSE),"")</f>
        <v>Aran</v>
      </c>
    </row>
    <row r="615" spans="1:11" x14ac:dyDescent="0.25">
      <c r="A615" t="s">
        <v>3438</v>
      </c>
      <c r="B615">
        <v>45704</v>
      </c>
      <c r="C615" t="s">
        <v>2669</v>
      </c>
      <c r="D615" t="s">
        <v>462</v>
      </c>
      <c r="E615">
        <v>3</v>
      </c>
      <c r="F615">
        <f>IFERROR(VLOOKUP(D615,Products!$A$2:$H$221,6,FALSE),0)</f>
        <v>7.89</v>
      </c>
      <c r="G615">
        <v>0.1</v>
      </c>
      <c r="H615">
        <f t="shared" si="9"/>
        <v>21.3</v>
      </c>
      <c r="I615" t="s">
        <v>2841</v>
      </c>
      <c r="J615" t="str">
        <f>IFERROR(VLOOKUP(D615,Products!$A$2:$H$221,3,FALSE),"")</f>
        <v>Cleaning</v>
      </c>
      <c r="K615" t="str">
        <f>IFERROR(VLOOKUP(C615,Customers!$A$2:$G$751,3,FALSE),"")</f>
        <v>Absheron</v>
      </c>
    </row>
    <row r="616" spans="1:11" x14ac:dyDescent="0.25">
      <c r="A616" t="s">
        <v>3439</v>
      </c>
      <c r="B616">
        <v>45705</v>
      </c>
      <c r="C616" t="s">
        <v>755</v>
      </c>
      <c r="D616" t="s">
        <v>182</v>
      </c>
      <c r="E616">
        <v>24</v>
      </c>
      <c r="F616">
        <f>IFERROR(VLOOKUP(D616,Products!$A$2:$H$221,6,FALSE),0)</f>
        <v>1</v>
      </c>
      <c r="G616">
        <v>7.0000000000000007E-2</v>
      </c>
      <c r="H616">
        <f t="shared" si="9"/>
        <v>22.32</v>
      </c>
      <c r="I616" t="s">
        <v>2830</v>
      </c>
      <c r="J616" t="str">
        <f>IFERROR(VLOOKUP(D616,Products!$A$2:$H$221,3,FALSE),"")</f>
        <v>Bakery</v>
      </c>
      <c r="K616" t="str">
        <f>IFERROR(VLOOKUP(C616,Customers!$A$2:$G$751,3,FALSE),"")</f>
        <v>Absheron</v>
      </c>
    </row>
    <row r="617" spans="1:11" x14ac:dyDescent="0.25">
      <c r="A617" t="s">
        <v>3440</v>
      </c>
      <c r="B617">
        <v>45705</v>
      </c>
      <c r="C617" t="s">
        <v>812</v>
      </c>
      <c r="D617" t="s">
        <v>390</v>
      </c>
      <c r="E617">
        <v>8</v>
      </c>
      <c r="F617">
        <f>IFERROR(VLOOKUP(D617,Products!$A$2:$H$221,6,FALSE),0)</f>
        <v>4.55</v>
      </c>
      <c r="G617">
        <v>0.1</v>
      </c>
      <c r="H617">
        <f t="shared" si="9"/>
        <v>32.76</v>
      </c>
      <c r="I617" t="s">
        <v>2820</v>
      </c>
      <c r="J617" t="str">
        <f>IFERROR(VLOOKUP(D617,Products!$A$2:$H$221,3,FALSE),"")</f>
        <v>Frozen</v>
      </c>
      <c r="K617" t="str">
        <f>IFERROR(VLOOKUP(C617,Customers!$A$2:$G$751,3,FALSE),"")</f>
        <v>Absheron</v>
      </c>
    </row>
    <row r="618" spans="1:11" x14ac:dyDescent="0.25">
      <c r="A618" t="s">
        <v>3441</v>
      </c>
      <c r="B618">
        <v>45705</v>
      </c>
      <c r="C618" t="s">
        <v>1043</v>
      </c>
      <c r="D618" t="s">
        <v>170</v>
      </c>
      <c r="E618">
        <v>12</v>
      </c>
      <c r="F618">
        <f>IFERROR(VLOOKUP(D618,Products!$A$2:$H$221,6,FALSE),0)</f>
        <v>2.2000000000000002</v>
      </c>
      <c r="G618">
        <v>0.05</v>
      </c>
      <c r="H618">
        <f t="shared" si="9"/>
        <v>25.08</v>
      </c>
      <c r="I618" t="s">
        <v>2837</v>
      </c>
      <c r="J618" t="str">
        <f>IFERROR(VLOOKUP(D618,Products!$A$2:$H$221,3,FALSE),"")</f>
        <v>Bakery</v>
      </c>
      <c r="K618" t="str">
        <f>IFERROR(VLOOKUP(C618,Customers!$A$2:$G$751,3,FALSE),"")</f>
        <v>Absheron</v>
      </c>
    </row>
    <row r="619" spans="1:11" x14ac:dyDescent="0.25">
      <c r="A619" t="s">
        <v>3442</v>
      </c>
      <c r="B619">
        <v>45705</v>
      </c>
      <c r="C619" t="s">
        <v>1223</v>
      </c>
      <c r="D619" t="s">
        <v>27</v>
      </c>
      <c r="E619">
        <v>10</v>
      </c>
      <c r="F619">
        <f>IFERROR(VLOOKUP(D619,Products!$A$2:$H$221,6,FALSE),0)</f>
        <v>1.98</v>
      </c>
      <c r="G619">
        <v>0.12</v>
      </c>
      <c r="H619">
        <f t="shared" si="9"/>
        <v>17.420000000000002</v>
      </c>
      <c r="I619" t="s">
        <v>2824</v>
      </c>
      <c r="J619" t="str">
        <f>IFERROR(VLOOKUP(D619,Products!$A$2:$H$221,3,FALSE),"")</f>
        <v>Beverages</v>
      </c>
      <c r="K619" t="str">
        <f>IFERROR(VLOOKUP(C619,Customers!$A$2:$G$751,3,FALSE),"")</f>
        <v>Lankaran-Astara</v>
      </c>
    </row>
    <row r="620" spans="1:11" x14ac:dyDescent="0.25">
      <c r="A620" t="s">
        <v>3443</v>
      </c>
      <c r="B620">
        <v>45705</v>
      </c>
      <c r="C620" t="s">
        <v>1223</v>
      </c>
      <c r="D620" t="s">
        <v>435</v>
      </c>
      <c r="E620">
        <v>9</v>
      </c>
      <c r="F620">
        <f>IFERROR(VLOOKUP(D620,Products!$A$2:$H$221,6,FALSE),0)</f>
        <v>5.86</v>
      </c>
      <c r="G620">
        <v>0.03</v>
      </c>
      <c r="H620">
        <f t="shared" si="9"/>
        <v>51.16</v>
      </c>
      <c r="I620" t="s">
        <v>2820</v>
      </c>
      <c r="J620" t="str">
        <f>IFERROR(VLOOKUP(D620,Products!$A$2:$H$221,3,FALSE),"")</f>
        <v>Canned</v>
      </c>
      <c r="K620" t="str">
        <f>IFERROR(VLOOKUP(C620,Customers!$A$2:$G$751,3,FALSE),"")</f>
        <v>Lankaran-Astara</v>
      </c>
    </row>
    <row r="621" spans="1:11" x14ac:dyDescent="0.25">
      <c r="A621" t="s">
        <v>3444</v>
      </c>
      <c r="B621">
        <v>45705</v>
      </c>
      <c r="C621" t="s">
        <v>1352</v>
      </c>
      <c r="D621" t="s">
        <v>156</v>
      </c>
      <c r="E621">
        <v>10</v>
      </c>
      <c r="F621">
        <f>IFERROR(VLOOKUP(D621,Products!$A$2:$H$221,6,FALSE),0)</f>
        <v>2.0499999999999998</v>
      </c>
      <c r="G621">
        <v>0.05</v>
      </c>
      <c r="H621">
        <f t="shared" si="9"/>
        <v>19.48</v>
      </c>
      <c r="I621" t="s">
        <v>2820</v>
      </c>
      <c r="J621" t="str">
        <f>IFERROR(VLOOKUP(D621,Products!$A$2:$H$221,3,FALSE),"")</f>
        <v>Bakery</v>
      </c>
      <c r="K621" t="str">
        <f>IFERROR(VLOOKUP(C621,Customers!$A$2:$G$751,3,FALSE),"")</f>
        <v>Absheron</v>
      </c>
    </row>
    <row r="622" spans="1:11" x14ac:dyDescent="0.25">
      <c r="A622" t="s">
        <v>3445</v>
      </c>
      <c r="B622">
        <v>45705</v>
      </c>
      <c r="C622" t="s">
        <v>1394</v>
      </c>
      <c r="D622" t="s">
        <v>476</v>
      </c>
      <c r="E622">
        <v>9</v>
      </c>
      <c r="F622">
        <f>IFERROR(VLOOKUP(D622,Products!$A$2:$H$221,6,FALSE),0)</f>
        <v>7.17</v>
      </c>
      <c r="G622">
        <v>0.1</v>
      </c>
      <c r="H622">
        <f t="shared" si="9"/>
        <v>58.08</v>
      </c>
      <c r="I622" t="s">
        <v>2820</v>
      </c>
      <c r="J622" t="str">
        <f>IFERROR(VLOOKUP(D622,Products!$A$2:$H$221,3,FALSE),"")</f>
        <v>Cleaning</v>
      </c>
      <c r="K622" t="str">
        <f>IFERROR(VLOOKUP(C622,Customers!$A$2:$G$751,3,FALSE),"")</f>
        <v>Guba-Khachmaz</v>
      </c>
    </row>
    <row r="623" spans="1:11" x14ac:dyDescent="0.25">
      <c r="A623" t="s">
        <v>3446</v>
      </c>
      <c r="B623">
        <v>45705</v>
      </c>
      <c r="C623" t="s">
        <v>1670</v>
      </c>
      <c r="D623" t="s">
        <v>190</v>
      </c>
      <c r="E623">
        <v>9</v>
      </c>
      <c r="F623">
        <f>IFERROR(VLOOKUP(D623,Products!$A$2:$H$221,6,FALSE),0)</f>
        <v>2.85</v>
      </c>
      <c r="G623">
        <v>0.02</v>
      </c>
      <c r="H623">
        <f t="shared" si="9"/>
        <v>25.14</v>
      </c>
      <c r="I623" t="s">
        <v>2870</v>
      </c>
      <c r="J623" t="str">
        <f>IFERROR(VLOOKUP(D623,Products!$A$2:$H$221,3,FALSE),"")</f>
        <v>Bakery</v>
      </c>
      <c r="K623" t="str">
        <f>IFERROR(VLOOKUP(C623,Customers!$A$2:$G$751,3,FALSE),"")</f>
        <v>Nakhchivan</v>
      </c>
    </row>
    <row r="624" spans="1:11" x14ac:dyDescent="0.25">
      <c r="A624" t="s">
        <v>3447</v>
      </c>
      <c r="B624">
        <v>45705</v>
      </c>
      <c r="C624" t="s">
        <v>1721</v>
      </c>
      <c r="D624" t="s">
        <v>478</v>
      </c>
      <c r="E624">
        <v>3</v>
      </c>
      <c r="F624">
        <f>IFERROR(VLOOKUP(D624,Products!$A$2:$H$221,6,FALSE),0)</f>
        <v>3.25</v>
      </c>
      <c r="G624">
        <v>7.0000000000000007E-2</v>
      </c>
      <c r="H624">
        <f t="shared" si="9"/>
        <v>9.07</v>
      </c>
      <c r="I624" t="s">
        <v>2841</v>
      </c>
      <c r="J624" t="str">
        <f>IFERROR(VLOOKUP(D624,Products!$A$2:$H$221,3,FALSE),"")</f>
        <v>Cleaning</v>
      </c>
      <c r="K624" t="str">
        <f>IFERROR(VLOOKUP(C624,Customers!$A$2:$G$751,3,FALSE),"")</f>
        <v>Absheron</v>
      </c>
    </row>
    <row r="625" spans="1:11" x14ac:dyDescent="0.25">
      <c r="A625" t="s">
        <v>3448</v>
      </c>
      <c r="B625">
        <v>45705</v>
      </c>
      <c r="C625" t="s">
        <v>1805</v>
      </c>
      <c r="D625" t="s">
        <v>442</v>
      </c>
      <c r="E625">
        <v>2</v>
      </c>
      <c r="F625">
        <f>IFERROR(VLOOKUP(D625,Products!$A$2:$H$221,6,FALSE),0)</f>
        <v>1.62</v>
      </c>
      <c r="G625">
        <v>0</v>
      </c>
      <c r="H625">
        <f t="shared" si="9"/>
        <v>3.24</v>
      </c>
      <c r="I625" t="s">
        <v>2830</v>
      </c>
      <c r="J625" t="str">
        <f>IFERROR(VLOOKUP(D625,Products!$A$2:$H$221,3,FALSE),"")</f>
        <v>Canned</v>
      </c>
      <c r="K625" t="str">
        <f>IFERROR(VLOOKUP(C625,Customers!$A$2:$G$751,3,FALSE),"")</f>
        <v>Absheron</v>
      </c>
    </row>
    <row r="626" spans="1:11" x14ac:dyDescent="0.25">
      <c r="A626" t="s">
        <v>3449</v>
      </c>
      <c r="B626">
        <v>45705</v>
      </c>
      <c r="C626" t="s">
        <v>1931</v>
      </c>
      <c r="D626" t="s">
        <v>232</v>
      </c>
      <c r="E626">
        <v>6</v>
      </c>
      <c r="F626">
        <f>IFERROR(VLOOKUP(D626,Products!$A$2:$H$221,6,FALSE),0)</f>
        <v>6.86</v>
      </c>
      <c r="G626">
        <v>0</v>
      </c>
      <c r="H626">
        <f t="shared" si="9"/>
        <v>41.16</v>
      </c>
      <c r="I626" t="s">
        <v>2820</v>
      </c>
      <c r="J626" t="str">
        <f>IFERROR(VLOOKUP(D626,Products!$A$2:$H$221,3,FALSE),"")</f>
        <v>Grocery</v>
      </c>
      <c r="K626" t="str">
        <f>IFERROR(VLOOKUP(C626,Customers!$A$2:$G$751,3,FALSE),"")</f>
        <v>Absheron</v>
      </c>
    </row>
    <row r="627" spans="1:11" x14ac:dyDescent="0.25">
      <c r="A627" t="s">
        <v>3450</v>
      </c>
      <c r="B627">
        <v>45705</v>
      </c>
      <c r="C627" t="s">
        <v>2012</v>
      </c>
      <c r="D627" t="s">
        <v>400</v>
      </c>
      <c r="E627">
        <v>13</v>
      </c>
      <c r="F627">
        <f>IFERROR(VLOOKUP(D627,Products!$A$2:$H$221,6,FALSE),0)</f>
        <v>6.11</v>
      </c>
      <c r="G627">
        <v>0.15</v>
      </c>
      <c r="H627">
        <f t="shared" si="9"/>
        <v>67.52</v>
      </c>
      <c r="I627" t="s">
        <v>2818</v>
      </c>
      <c r="J627" t="str">
        <f>IFERROR(VLOOKUP(D627,Products!$A$2:$H$221,3,FALSE),"")</f>
        <v>Canned</v>
      </c>
      <c r="K627" t="str">
        <f>IFERROR(VLOOKUP(C627,Customers!$A$2:$G$751,3,FALSE),"")</f>
        <v>Nakhchivan</v>
      </c>
    </row>
    <row r="628" spans="1:11" x14ac:dyDescent="0.25">
      <c r="A628" t="s">
        <v>3451</v>
      </c>
      <c r="B628">
        <v>45705</v>
      </c>
      <c r="C628" t="s">
        <v>2024</v>
      </c>
      <c r="D628" t="s">
        <v>107</v>
      </c>
      <c r="E628">
        <v>4</v>
      </c>
      <c r="F628">
        <f>IFERROR(VLOOKUP(D628,Products!$A$2:$H$221,6,FALSE),0)</f>
        <v>4.54</v>
      </c>
      <c r="G628">
        <v>0</v>
      </c>
      <c r="H628">
        <f t="shared" si="9"/>
        <v>18.16</v>
      </c>
      <c r="I628" t="s">
        <v>2827</v>
      </c>
      <c r="J628" t="str">
        <f>IFERROR(VLOOKUP(D628,Products!$A$2:$H$221,3,FALSE),"")</f>
        <v>Snacks</v>
      </c>
      <c r="K628" t="str">
        <f>IFERROR(VLOOKUP(C628,Customers!$A$2:$G$751,3,FALSE),"")</f>
        <v>Lankaran-Astara</v>
      </c>
    </row>
    <row r="629" spans="1:11" x14ac:dyDescent="0.25">
      <c r="A629" t="s">
        <v>3452</v>
      </c>
      <c r="B629">
        <v>45705</v>
      </c>
      <c r="C629" t="s">
        <v>2081</v>
      </c>
      <c r="D629" t="s">
        <v>263</v>
      </c>
      <c r="E629">
        <v>9</v>
      </c>
      <c r="F629">
        <f>IFERROR(VLOOKUP(D629,Products!$A$2:$H$221,6,FALSE),0)</f>
        <v>1.34</v>
      </c>
      <c r="G629">
        <v>0.12</v>
      </c>
      <c r="H629">
        <f t="shared" si="9"/>
        <v>10.61</v>
      </c>
      <c r="I629" t="s">
        <v>2830</v>
      </c>
      <c r="J629" t="str">
        <f>IFERROR(VLOOKUP(D629,Products!$A$2:$H$221,3,FALSE),"")</f>
        <v>Household</v>
      </c>
      <c r="K629" t="str">
        <f>IFERROR(VLOOKUP(C629,Customers!$A$2:$G$751,3,FALSE),"")</f>
        <v>Absheron</v>
      </c>
    </row>
    <row r="630" spans="1:11" x14ac:dyDescent="0.25">
      <c r="A630" t="s">
        <v>3453</v>
      </c>
      <c r="B630">
        <v>45705</v>
      </c>
      <c r="C630" t="s">
        <v>2426</v>
      </c>
      <c r="D630" t="s">
        <v>266</v>
      </c>
      <c r="E630">
        <v>9</v>
      </c>
      <c r="F630">
        <f>IFERROR(VLOOKUP(D630,Products!$A$2:$H$221,6,FALSE),0)</f>
        <v>1.89</v>
      </c>
      <c r="G630">
        <v>7.0000000000000007E-2</v>
      </c>
      <c r="H630">
        <f t="shared" si="9"/>
        <v>15.82</v>
      </c>
      <c r="I630" t="s">
        <v>2837</v>
      </c>
      <c r="J630" t="str">
        <f>IFERROR(VLOOKUP(D630,Products!$A$2:$H$221,3,FALSE),"")</f>
        <v>Household</v>
      </c>
      <c r="K630" t="str">
        <f>IFERROR(VLOOKUP(C630,Customers!$A$2:$G$751,3,FALSE),"")</f>
        <v>Absheron</v>
      </c>
    </row>
    <row r="631" spans="1:11" x14ac:dyDescent="0.25">
      <c r="A631" t="s">
        <v>3454</v>
      </c>
      <c r="B631">
        <v>45705</v>
      </c>
      <c r="C631" t="s">
        <v>2612</v>
      </c>
      <c r="D631" t="s">
        <v>234</v>
      </c>
      <c r="E631">
        <v>7</v>
      </c>
      <c r="F631">
        <f>IFERROR(VLOOKUP(D631,Products!$A$2:$H$221,6,FALSE),0)</f>
        <v>2.0299999999999998</v>
      </c>
      <c r="G631">
        <v>0</v>
      </c>
      <c r="H631">
        <f t="shared" si="9"/>
        <v>14.21</v>
      </c>
      <c r="I631" t="s">
        <v>2824</v>
      </c>
      <c r="J631" t="str">
        <f>IFERROR(VLOOKUP(D631,Products!$A$2:$H$221,3,FALSE),"")</f>
        <v>Grocery</v>
      </c>
      <c r="K631" t="str">
        <f>IFERROR(VLOOKUP(C631,Customers!$A$2:$G$751,3,FALSE),"")</f>
        <v>Absheron</v>
      </c>
    </row>
    <row r="632" spans="1:11" x14ac:dyDescent="0.25">
      <c r="A632" t="s">
        <v>3455</v>
      </c>
      <c r="B632">
        <v>45705</v>
      </c>
      <c r="C632" t="s">
        <v>2657</v>
      </c>
      <c r="D632" t="s">
        <v>359</v>
      </c>
      <c r="E632">
        <v>12</v>
      </c>
      <c r="F632">
        <f>IFERROR(VLOOKUP(D632,Products!$A$2:$H$221,6,FALSE),0)</f>
        <v>7.99</v>
      </c>
      <c r="G632">
        <v>7.0000000000000007E-2</v>
      </c>
      <c r="H632">
        <f t="shared" si="9"/>
        <v>89.17</v>
      </c>
      <c r="I632" t="s">
        <v>2818</v>
      </c>
      <c r="J632" t="str">
        <f>IFERROR(VLOOKUP(D632,Products!$A$2:$H$221,3,FALSE),"")</f>
        <v>Frozen</v>
      </c>
      <c r="K632" t="str">
        <f>IFERROR(VLOOKUP(C632,Customers!$A$2:$G$751,3,FALSE),"")</f>
        <v>Aran</v>
      </c>
    </row>
    <row r="633" spans="1:11" x14ac:dyDescent="0.25">
      <c r="A633" t="s">
        <v>3456</v>
      </c>
      <c r="B633">
        <v>45705</v>
      </c>
      <c r="C633" t="s">
        <v>2717</v>
      </c>
      <c r="D633" t="s">
        <v>101</v>
      </c>
      <c r="E633">
        <v>10</v>
      </c>
      <c r="F633">
        <f>IFERROR(VLOOKUP(D633,Products!$A$2:$H$221,6,FALSE),0)</f>
        <v>2.82</v>
      </c>
      <c r="G633">
        <v>7.0000000000000007E-2</v>
      </c>
      <c r="H633">
        <f t="shared" si="9"/>
        <v>26.23</v>
      </c>
      <c r="I633" t="s">
        <v>2824</v>
      </c>
      <c r="J633" t="str">
        <f>IFERROR(VLOOKUP(D633,Products!$A$2:$H$221,3,FALSE),"")</f>
        <v>Snacks</v>
      </c>
      <c r="K633" t="str">
        <f>IFERROR(VLOOKUP(C633,Customers!$A$2:$G$751,3,FALSE),"")</f>
        <v>Guba-Khachmaz</v>
      </c>
    </row>
    <row r="634" spans="1:11" x14ac:dyDescent="0.25">
      <c r="A634" t="s">
        <v>3457</v>
      </c>
      <c r="B634">
        <v>45705</v>
      </c>
      <c r="C634" t="s">
        <v>2726</v>
      </c>
      <c r="D634" t="s">
        <v>211</v>
      </c>
      <c r="E634">
        <v>11</v>
      </c>
      <c r="F634">
        <f>IFERROR(VLOOKUP(D634,Products!$A$2:$H$221,6,FALSE),0)</f>
        <v>2.35</v>
      </c>
      <c r="G634">
        <v>7.0000000000000007E-2</v>
      </c>
      <c r="H634">
        <f t="shared" si="9"/>
        <v>24.04</v>
      </c>
      <c r="I634" t="s">
        <v>2827</v>
      </c>
      <c r="J634" t="str">
        <f>IFERROR(VLOOKUP(D634,Products!$A$2:$H$221,3,FALSE),"")</f>
        <v>Grocery</v>
      </c>
      <c r="K634" t="str">
        <f>IFERROR(VLOOKUP(C634,Customers!$A$2:$G$751,3,FALSE),"")</f>
        <v>Ganja-Dashkasan</v>
      </c>
    </row>
    <row r="635" spans="1:11" x14ac:dyDescent="0.25">
      <c r="A635" t="s">
        <v>3458</v>
      </c>
      <c r="B635">
        <v>45706</v>
      </c>
      <c r="C635" t="s">
        <v>1058</v>
      </c>
      <c r="D635" t="s">
        <v>190</v>
      </c>
      <c r="E635">
        <v>7</v>
      </c>
      <c r="F635">
        <f>IFERROR(VLOOKUP(D635,Products!$A$2:$H$221,6,FALSE),0)</f>
        <v>2.85</v>
      </c>
      <c r="G635">
        <v>0</v>
      </c>
      <c r="H635">
        <f t="shared" si="9"/>
        <v>19.95</v>
      </c>
      <c r="I635" t="s">
        <v>2820</v>
      </c>
      <c r="J635" t="str">
        <f>IFERROR(VLOOKUP(D635,Products!$A$2:$H$221,3,FALSE),"")</f>
        <v>Bakery</v>
      </c>
      <c r="K635" t="str">
        <f>IFERROR(VLOOKUP(C635,Customers!$A$2:$G$751,3,FALSE),"")</f>
        <v>Ganja-Dashkasan</v>
      </c>
    </row>
    <row r="636" spans="1:11" x14ac:dyDescent="0.25">
      <c r="A636" t="s">
        <v>3459</v>
      </c>
      <c r="B636">
        <v>45706</v>
      </c>
      <c r="C636" t="s">
        <v>1157</v>
      </c>
      <c r="D636" t="s">
        <v>315</v>
      </c>
      <c r="E636">
        <v>3</v>
      </c>
      <c r="F636">
        <f>IFERROR(VLOOKUP(D636,Products!$A$2:$H$221,6,FALSE),0)</f>
        <v>6.63</v>
      </c>
      <c r="G636">
        <v>0</v>
      </c>
      <c r="H636">
        <f t="shared" si="9"/>
        <v>19.89</v>
      </c>
      <c r="I636" t="s">
        <v>2827</v>
      </c>
      <c r="J636" t="str">
        <f>IFERROR(VLOOKUP(D636,Products!$A$2:$H$221,3,FALSE),"")</f>
        <v>Personal Care</v>
      </c>
      <c r="K636" t="str">
        <f>IFERROR(VLOOKUP(C636,Customers!$A$2:$G$751,3,FALSE),"")</f>
        <v>Ganja-Dashkasan</v>
      </c>
    </row>
    <row r="637" spans="1:11" x14ac:dyDescent="0.25">
      <c r="A637" t="s">
        <v>3460</v>
      </c>
      <c r="B637">
        <v>45706</v>
      </c>
      <c r="C637" t="s">
        <v>1283</v>
      </c>
      <c r="D637" t="s">
        <v>388</v>
      </c>
      <c r="E637">
        <v>5</v>
      </c>
      <c r="F637">
        <f>IFERROR(VLOOKUP(D637,Products!$A$2:$H$221,6,FALSE),0)</f>
        <v>4.24</v>
      </c>
      <c r="G637">
        <v>0.03</v>
      </c>
      <c r="H637">
        <f t="shared" si="9"/>
        <v>20.56</v>
      </c>
      <c r="I637" t="s">
        <v>2841</v>
      </c>
      <c r="J637" t="str">
        <f>IFERROR(VLOOKUP(D637,Products!$A$2:$H$221,3,FALSE),"")</f>
        <v>Frozen</v>
      </c>
      <c r="K637" t="str">
        <f>IFERROR(VLOOKUP(C637,Customers!$A$2:$G$751,3,FALSE),"")</f>
        <v>Lankaran-Astara</v>
      </c>
    </row>
    <row r="638" spans="1:11" x14ac:dyDescent="0.25">
      <c r="A638" t="s">
        <v>3461</v>
      </c>
      <c r="B638">
        <v>45706</v>
      </c>
      <c r="C638" t="s">
        <v>1739</v>
      </c>
      <c r="D638" t="s">
        <v>300</v>
      </c>
      <c r="E638">
        <v>5</v>
      </c>
      <c r="F638">
        <f>IFERROR(VLOOKUP(D638,Products!$A$2:$H$221,6,FALSE),0)</f>
        <v>6.1</v>
      </c>
      <c r="G638">
        <v>0.05</v>
      </c>
      <c r="H638">
        <f t="shared" si="9"/>
        <v>28.98</v>
      </c>
      <c r="I638" t="s">
        <v>2827</v>
      </c>
      <c r="J638" t="str">
        <f>IFERROR(VLOOKUP(D638,Products!$A$2:$H$221,3,FALSE),"")</f>
        <v>Personal Care</v>
      </c>
      <c r="K638" t="str">
        <f>IFERROR(VLOOKUP(C638,Customers!$A$2:$G$751,3,FALSE),"")</f>
        <v>Absheron</v>
      </c>
    </row>
    <row r="639" spans="1:11" x14ac:dyDescent="0.25">
      <c r="A639" t="s">
        <v>3462</v>
      </c>
      <c r="B639">
        <v>45706</v>
      </c>
      <c r="C639" t="s">
        <v>1811</v>
      </c>
      <c r="D639" t="s">
        <v>85</v>
      </c>
      <c r="E639">
        <v>18</v>
      </c>
      <c r="F639">
        <f>IFERROR(VLOOKUP(D639,Products!$A$2:$H$221,6,FALSE),0)</f>
        <v>2.33</v>
      </c>
      <c r="G639">
        <v>0.05</v>
      </c>
      <c r="H639">
        <f t="shared" si="9"/>
        <v>39.840000000000003</v>
      </c>
      <c r="I639" t="s">
        <v>2827</v>
      </c>
      <c r="J639" t="str">
        <f>IFERROR(VLOOKUP(D639,Products!$A$2:$H$221,3,FALSE),"")</f>
        <v>Snacks</v>
      </c>
      <c r="K639" t="str">
        <f>IFERROR(VLOOKUP(C639,Customers!$A$2:$G$751,3,FALSE),"")</f>
        <v>Absheron</v>
      </c>
    </row>
    <row r="640" spans="1:11" x14ac:dyDescent="0.25">
      <c r="A640" t="s">
        <v>3463</v>
      </c>
      <c r="B640">
        <v>45706</v>
      </c>
      <c r="C640" t="s">
        <v>1898</v>
      </c>
      <c r="D640" t="s">
        <v>294</v>
      </c>
      <c r="E640">
        <v>3</v>
      </c>
      <c r="F640">
        <f>IFERROR(VLOOKUP(D640,Products!$A$2:$H$221,6,FALSE),0)</f>
        <v>1.7</v>
      </c>
      <c r="G640">
        <v>0.03</v>
      </c>
      <c r="H640">
        <f t="shared" si="9"/>
        <v>4.95</v>
      </c>
      <c r="I640" t="s">
        <v>2820</v>
      </c>
      <c r="J640" t="str">
        <f>IFERROR(VLOOKUP(D640,Products!$A$2:$H$221,3,FALSE),"")</f>
        <v>Household</v>
      </c>
      <c r="K640" t="str">
        <f>IFERROR(VLOOKUP(C640,Customers!$A$2:$G$751,3,FALSE),"")</f>
        <v>Absheron</v>
      </c>
    </row>
    <row r="641" spans="1:11" x14ac:dyDescent="0.25">
      <c r="A641" t="s">
        <v>3464</v>
      </c>
      <c r="B641">
        <v>45706</v>
      </c>
      <c r="C641" t="s">
        <v>2087</v>
      </c>
      <c r="D641" t="s">
        <v>222</v>
      </c>
      <c r="E641">
        <v>14</v>
      </c>
      <c r="F641">
        <f>IFERROR(VLOOKUP(D641,Products!$A$2:$H$221,6,FALSE),0)</f>
        <v>7.42</v>
      </c>
      <c r="G641">
        <v>0.1</v>
      </c>
      <c r="H641">
        <f t="shared" si="9"/>
        <v>93.49</v>
      </c>
      <c r="I641" t="s">
        <v>2837</v>
      </c>
      <c r="J641" t="str">
        <f>IFERROR(VLOOKUP(D641,Products!$A$2:$H$221,3,FALSE),"")</f>
        <v>Grocery</v>
      </c>
      <c r="K641" t="str">
        <f>IFERROR(VLOOKUP(C641,Customers!$A$2:$G$751,3,FALSE),"")</f>
        <v>Guba-Khachmaz</v>
      </c>
    </row>
    <row r="642" spans="1:11" x14ac:dyDescent="0.25">
      <c r="A642" t="s">
        <v>3465</v>
      </c>
      <c r="B642">
        <v>45706</v>
      </c>
      <c r="C642" t="s">
        <v>2156</v>
      </c>
      <c r="D642" t="s">
        <v>112</v>
      </c>
      <c r="E642">
        <v>5</v>
      </c>
      <c r="F642">
        <f>IFERROR(VLOOKUP(D642,Products!$A$2:$H$221,6,FALSE),0)</f>
        <v>4.12</v>
      </c>
      <c r="G642">
        <v>0.02</v>
      </c>
      <c r="H642">
        <f t="shared" ref="H642:H705" si="10">ROUND(E642*F642*(1-G642),2)</f>
        <v>20.190000000000001</v>
      </c>
      <c r="I642" t="s">
        <v>2820</v>
      </c>
      <c r="J642" t="str">
        <f>IFERROR(VLOOKUP(D642,Products!$A$2:$H$221,3,FALSE),"")</f>
        <v>Dairy</v>
      </c>
      <c r="K642" t="str">
        <f>IFERROR(VLOOKUP(C642,Customers!$A$2:$G$751,3,FALSE),"")</f>
        <v>Aran</v>
      </c>
    </row>
    <row r="643" spans="1:11" x14ac:dyDescent="0.25">
      <c r="A643" t="s">
        <v>3466</v>
      </c>
      <c r="B643">
        <v>45706</v>
      </c>
      <c r="C643" t="s">
        <v>2195</v>
      </c>
      <c r="D643" t="s">
        <v>359</v>
      </c>
      <c r="E643">
        <v>4</v>
      </c>
      <c r="F643">
        <f>IFERROR(VLOOKUP(D643,Products!$A$2:$H$221,6,FALSE),0)</f>
        <v>7.99</v>
      </c>
      <c r="G643">
        <v>0.1</v>
      </c>
      <c r="H643">
        <f t="shared" si="10"/>
        <v>28.76</v>
      </c>
      <c r="I643" t="s">
        <v>2820</v>
      </c>
      <c r="J643" t="str">
        <f>IFERROR(VLOOKUP(D643,Products!$A$2:$H$221,3,FALSE),"")</f>
        <v>Frozen</v>
      </c>
      <c r="K643" t="str">
        <f>IFERROR(VLOOKUP(C643,Customers!$A$2:$G$751,3,FALSE),"")</f>
        <v>Guba-Khachmaz</v>
      </c>
    </row>
    <row r="644" spans="1:11" x14ac:dyDescent="0.25">
      <c r="A644" t="s">
        <v>3467</v>
      </c>
      <c r="B644">
        <v>45706</v>
      </c>
      <c r="C644" t="s">
        <v>2246</v>
      </c>
      <c r="D644" t="s">
        <v>386</v>
      </c>
      <c r="E644">
        <v>12</v>
      </c>
      <c r="F644">
        <f>IFERROR(VLOOKUP(D644,Products!$A$2:$H$221,6,FALSE),0)</f>
        <v>9.18</v>
      </c>
      <c r="G644">
        <v>0.12</v>
      </c>
      <c r="H644">
        <f t="shared" si="10"/>
        <v>96.94</v>
      </c>
      <c r="I644" t="s">
        <v>2827</v>
      </c>
      <c r="J644" t="str">
        <f>IFERROR(VLOOKUP(D644,Products!$A$2:$H$221,3,FALSE),"")</f>
        <v>Frozen</v>
      </c>
      <c r="K644" t="str">
        <f>IFERROR(VLOOKUP(C644,Customers!$A$2:$G$751,3,FALSE),"")</f>
        <v>Aran</v>
      </c>
    </row>
    <row r="645" spans="1:11" x14ac:dyDescent="0.25">
      <c r="A645" t="s">
        <v>3468</v>
      </c>
      <c r="B645">
        <v>45706</v>
      </c>
      <c r="C645" t="s">
        <v>2765</v>
      </c>
      <c r="D645" t="s">
        <v>167</v>
      </c>
      <c r="E645">
        <v>11</v>
      </c>
      <c r="F645">
        <f>IFERROR(VLOOKUP(D645,Products!$A$2:$H$221,6,FALSE),0)</f>
        <v>1.67</v>
      </c>
      <c r="G645">
        <v>0.02</v>
      </c>
      <c r="H645">
        <f t="shared" si="10"/>
        <v>18</v>
      </c>
      <c r="I645" t="s">
        <v>2830</v>
      </c>
      <c r="J645" t="str">
        <f>IFERROR(VLOOKUP(D645,Products!$A$2:$H$221,3,FALSE),"")</f>
        <v>Bakery</v>
      </c>
      <c r="K645" t="str">
        <f>IFERROR(VLOOKUP(C645,Customers!$A$2:$G$751,3,FALSE),"")</f>
        <v>Shaki-Zagatala</v>
      </c>
    </row>
    <row r="646" spans="1:11" x14ac:dyDescent="0.25">
      <c r="A646" t="s">
        <v>3469</v>
      </c>
      <c r="B646">
        <v>45707</v>
      </c>
      <c r="C646" t="s">
        <v>693</v>
      </c>
      <c r="D646" t="s">
        <v>299</v>
      </c>
      <c r="E646">
        <v>9</v>
      </c>
      <c r="F646">
        <f>IFERROR(VLOOKUP(D646,Products!$A$2:$H$221,6,FALSE),0)</f>
        <v>1.0900000000000001</v>
      </c>
      <c r="G646">
        <v>0.03</v>
      </c>
      <c r="H646">
        <f t="shared" si="10"/>
        <v>9.52</v>
      </c>
      <c r="I646" t="s">
        <v>2820</v>
      </c>
      <c r="J646" t="str">
        <f>IFERROR(VLOOKUP(D646,Products!$A$2:$H$221,3,FALSE),"")</f>
        <v>Household</v>
      </c>
      <c r="K646" t="str">
        <f>IFERROR(VLOOKUP(C646,Customers!$A$2:$G$751,3,FALSE),"")</f>
        <v>Aran</v>
      </c>
    </row>
    <row r="647" spans="1:11" x14ac:dyDescent="0.25">
      <c r="A647" t="s">
        <v>3470</v>
      </c>
      <c r="B647">
        <v>45707</v>
      </c>
      <c r="C647" t="s">
        <v>797</v>
      </c>
      <c r="D647" t="s">
        <v>184</v>
      </c>
      <c r="E647">
        <v>21</v>
      </c>
      <c r="F647">
        <f>IFERROR(VLOOKUP(D647,Products!$A$2:$H$221,6,FALSE),0)</f>
        <v>2.5499999999999998</v>
      </c>
      <c r="G647">
        <v>0.02</v>
      </c>
      <c r="H647">
        <f t="shared" si="10"/>
        <v>52.48</v>
      </c>
      <c r="I647" t="s">
        <v>2841</v>
      </c>
      <c r="J647" t="str">
        <f>IFERROR(VLOOKUP(D647,Products!$A$2:$H$221,3,FALSE),"")</f>
        <v>Bakery</v>
      </c>
      <c r="K647" t="str">
        <f>IFERROR(VLOOKUP(C647,Customers!$A$2:$G$751,3,FALSE),"")</f>
        <v>Absheron</v>
      </c>
    </row>
    <row r="648" spans="1:11" x14ac:dyDescent="0.25">
      <c r="A648" t="s">
        <v>3471</v>
      </c>
      <c r="B648">
        <v>45707</v>
      </c>
      <c r="C648" t="s">
        <v>980</v>
      </c>
      <c r="D648" t="s">
        <v>317</v>
      </c>
      <c r="E648">
        <v>4</v>
      </c>
      <c r="F648">
        <f>IFERROR(VLOOKUP(D648,Products!$A$2:$H$221,6,FALSE),0)</f>
        <v>4.76</v>
      </c>
      <c r="G648">
        <v>7.0000000000000007E-2</v>
      </c>
      <c r="H648">
        <f t="shared" si="10"/>
        <v>17.71</v>
      </c>
      <c r="I648" t="s">
        <v>2818</v>
      </c>
      <c r="J648" t="str">
        <f>IFERROR(VLOOKUP(D648,Products!$A$2:$H$221,3,FALSE),"")</f>
        <v>Personal Care</v>
      </c>
      <c r="K648" t="str">
        <f>IFERROR(VLOOKUP(C648,Customers!$A$2:$G$751,3,FALSE),"")</f>
        <v>Absheron</v>
      </c>
    </row>
    <row r="649" spans="1:11" x14ac:dyDescent="0.25">
      <c r="A649" t="s">
        <v>3472</v>
      </c>
      <c r="B649">
        <v>45707</v>
      </c>
      <c r="C649" t="s">
        <v>1022</v>
      </c>
      <c r="D649" t="s">
        <v>356</v>
      </c>
      <c r="E649">
        <v>7</v>
      </c>
      <c r="F649">
        <f>IFERROR(VLOOKUP(D649,Products!$A$2:$H$221,6,FALSE),0)</f>
        <v>2.87</v>
      </c>
      <c r="G649">
        <v>0.05</v>
      </c>
      <c r="H649">
        <f t="shared" si="10"/>
        <v>19.09</v>
      </c>
      <c r="I649" t="s">
        <v>2820</v>
      </c>
      <c r="J649" t="str">
        <f>IFERROR(VLOOKUP(D649,Products!$A$2:$H$221,3,FALSE),"")</f>
        <v>Frozen</v>
      </c>
      <c r="K649" t="str">
        <f>IFERROR(VLOOKUP(C649,Customers!$A$2:$G$751,3,FALSE),"")</f>
        <v>Lankaran-Astara</v>
      </c>
    </row>
    <row r="650" spans="1:11" x14ac:dyDescent="0.25">
      <c r="A650" t="s">
        <v>3473</v>
      </c>
      <c r="B650">
        <v>45707</v>
      </c>
      <c r="C650" t="s">
        <v>1043</v>
      </c>
      <c r="D650" t="s">
        <v>282</v>
      </c>
      <c r="E650">
        <v>12</v>
      </c>
      <c r="F650">
        <f>IFERROR(VLOOKUP(D650,Products!$A$2:$H$221,6,FALSE),0)</f>
        <v>5.17</v>
      </c>
      <c r="G650">
        <v>0.12</v>
      </c>
      <c r="H650">
        <f t="shared" si="10"/>
        <v>54.6</v>
      </c>
      <c r="I650" t="s">
        <v>2870</v>
      </c>
      <c r="J650" t="str">
        <f>IFERROR(VLOOKUP(D650,Products!$A$2:$H$221,3,FALSE),"")</f>
        <v>Household</v>
      </c>
      <c r="K650" t="str">
        <f>IFERROR(VLOOKUP(C650,Customers!$A$2:$G$751,3,FALSE),"")</f>
        <v>Absheron</v>
      </c>
    </row>
    <row r="651" spans="1:11" x14ac:dyDescent="0.25">
      <c r="A651" t="s">
        <v>3474</v>
      </c>
      <c r="B651">
        <v>45707</v>
      </c>
      <c r="C651" t="s">
        <v>1196</v>
      </c>
      <c r="D651" t="s">
        <v>64</v>
      </c>
      <c r="E651">
        <v>15</v>
      </c>
      <c r="F651">
        <f>IFERROR(VLOOKUP(D651,Products!$A$2:$H$221,6,FALSE),0)</f>
        <v>3.48</v>
      </c>
      <c r="G651">
        <v>0.03</v>
      </c>
      <c r="H651">
        <f t="shared" si="10"/>
        <v>50.63</v>
      </c>
      <c r="I651" t="s">
        <v>2818</v>
      </c>
      <c r="J651" t="str">
        <f>IFERROR(VLOOKUP(D651,Products!$A$2:$H$221,3,FALSE),"")</f>
        <v>Snacks</v>
      </c>
      <c r="K651" t="str">
        <f>IFERROR(VLOOKUP(C651,Customers!$A$2:$G$751,3,FALSE),"")</f>
        <v>Lankaran-Astara</v>
      </c>
    </row>
    <row r="652" spans="1:11" x14ac:dyDescent="0.25">
      <c r="A652" t="s">
        <v>3475</v>
      </c>
      <c r="B652">
        <v>45707</v>
      </c>
      <c r="C652" t="s">
        <v>1412</v>
      </c>
      <c r="D652" t="s">
        <v>266</v>
      </c>
      <c r="E652">
        <v>4</v>
      </c>
      <c r="F652">
        <f>IFERROR(VLOOKUP(D652,Products!$A$2:$H$221,6,FALSE),0)</f>
        <v>1.89</v>
      </c>
      <c r="G652">
        <v>0.03</v>
      </c>
      <c r="H652">
        <f t="shared" si="10"/>
        <v>7.33</v>
      </c>
      <c r="I652" t="s">
        <v>2824</v>
      </c>
      <c r="J652" t="str">
        <f>IFERROR(VLOOKUP(D652,Products!$A$2:$H$221,3,FALSE),"")</f>
        <v>Household</v>
      </c>
      <c r="K652" t="str">
        <f>IFERROR(VLOOKUP(C652,Customers!$A$2:$G$751,3,FALSE),"")</f>
        <v>Ganja-Dashkasan</v>
      </c>
    </row>
    <row r="653" spans="1:11" x14ac:dyDescent="0.25">
      <c r="A653" t="s">
        <v>3476</v>
      </c>
      <c r="B653">
        <v>45707</v>
      </c>
      <c r="C653" t="s">
        <v>1871</v>
      </c>
      <c r="D653" t="s">
        <v>128</v>
      </c>
      <c r="E653">
        <v>4</v>
      </c>
      <c r="F653">
        <f>IFERROR(VLOOKUP(D653,Products!$A$2:$H$221,6,FALSE),0)</f>
        <v>3.37</v>
      </c>
      <c r="G653">
        <v>0.05</v>
      </c>
      <c r="H653">
        <f t="shared" si="10"/>
        <v>12.81</v>
      </c>
      <c r="I653" t="s">
        <v>2818</v>
      </c>
      <c r="J653" t="str">
        <f>IFERROR(VLOOKUP(D653,Products!$A$2:$H$221,3,FALSE),"")</f>
        <v>Dairy</v>
      </c>
      <c r="K653" t="str">
        <f>IFERROR(VLOOKUP(C653,Customers!$A$2:$G$751,3,FALSE),"")</f>
        <v>Lankaran-Astara</v>
      </c>
    </row>
    <row r="654" spans="1:11" x14ac:dyDescent="0.25">
      <c r="A654" t="s">
        <v>3477</v>
      </c>
      <c r="B654">
        <v>45707</v>
      </c>
      <c r="C654" t="s">
        <v>2051</v>
      </c>
      <c r="D654" t="s">
        <v>294</v>
      </c>
      <c r="E654">
        <v>13</v>
      </c>
      <c r="F654">
        <f>IFERROR(VLOOKUP(D654,Products!$A$2:$H$221,6,FALSE),0)</f>
        <v>1.7</v>
      </c>
      <c r="G654">
        <v>0.1</v>
      </c>
      <c r="H654">
        <f t="shared" si="10"/>
        <v>19.89</v>
      </c>
      <c r="I654" t="s">
        <v>2824</v>
      </c>
      <c r="J654" t="str">
        <f>IFERROR(VLOOKUP(D654,Products!$A$2:$H$221,3,FALSE),"")</f>
        <v>Household</v>
      </c>
      <c r="K654" t="str">
        <f>IFERROR(VLOOKUP(C654,Customers!$A$2:$G$751,3,FALSE),"")</f>
        <v>Absheron</v>
      </c>
    </row>
    <row r="655" spans="1:11" x14ac:dyDescent="0.25">
      <c r="A655" t="s">
        <v>3478</v>
      </c>
      <c r="B655">
        <v>45707</v>
      </c>
      <c r="C655" t="s">
        <v>2375</v>
      </c>
      <c r="D655" t="s">
        <v>294</v>
      </c>
      <c r="E655">
        <v>6</v>
      </c>
      <c r="F655">
        <f>IFERROR(VLOOKUP(D655,Products!$A$2:$H$221,6,FALSE),0)</f>
        <v>1.7</v>
      </c>
      <c r="G655">
        <v>0.02</v>
      </c>
      <c r="H655">
        <f t="shared" si="10"/>
        <v>10</v>
      </c>
      <c r="I655" t="s">
        <v>2837</v>
      </c>
      <c r="J655" t="str">
        <f>IFERROR(VLOOKUP(D655,Products!$A$2:$H$221,3,FALSE),"")</f>
        <v>Household</v>
      </c>
      <c r="K655" t="str">
        <f>IFERROR(VLOOKUP(C655,Customers!$A$2:$G$751,3,FALSE),"")</f>
        <v>Aran</v>
      </c>
    </row>
    <row r="656" spans="1:11" x14ac:dyDescent="0.25">
      <c r="A656" t="s">
        <v>3479</v>
      </c>
      <c r="B656">
        <v>45707</v>
      </c>
      <c r="C656" t="s">
        <v>2411</v>
      </c>
      <c r="D656" t="s">
        <v>140</v>
      </c>
      <c r="E656">
        <v>6</v>
      </c>
      <c r="F656">
        <f>IFERROR(VLOOKUP(D656,Products!$A$2:$H$221,6,FALSE),0)</f>
        <v>2.6</v>
      </c>
      <c r="G656">
        <v>0.1</v>
      </c>
      <c r="H656">
        <f t="shared" si="10"/>
        <v>14.04</v>
      </c>
      <c r="I656" t="s">
        <v>2827</v>
      </c>
      <c r="J656" t="str">
        <f>IFERROR(VLOOKUP(D656,Products!$A$2:$H$221,3,FALSE),"")</f>
        <v>Dairy</v>
      </c>
      <c r="K656" t="str">
        <f>IFERROR(VLOOKUP(C656,Customers!$A$2:$G$751,3,FALSE),"")</f>
        <v>Shaki-Zagatala</v>
      </c>
    </row>
    <row r="657" spans="1:11" x14ac:dyDescent="0.25">
      <c r="A657" t="s">
        <v>3480</v>
      </c>
      <c r="B657">
        <v>45707</v>
      </c>
      <c r="C657" t="s">
        <v>2516</v>
      </c>
      <c r="D657" t="s">
        <v>437</v>
      </c>
      <c r="E657">
        <v>11</v>
      </c>
      <c r="F657">
        <f>IFERROR(VLOOKUP(D657,Products!$A$2:$H$221,6,FALSE),0)</f>
        <v>4.6100000000000003</v>
      </c>
      <c r="G657">
        <v>0.03</v>
      </c>
      <c r="H657">
        <f t="shared" si="10"/>
        <v>49.19</v>
      </c>
      <c r="I657" t="s">
        <v>2830</v>
      </c>
      <c r="J657" t="str">
        <f>IFERROR(VLOOKUP(D657,Products!$A$2:$H$221,3,FALSE),"")</f>
        <v>Canned</v>
      </c>
      <c r="K657" t="str">
        <f>IFERROR(VLOOKUP(C657,Customers!$A$2:$G$751,3,FALSE),"")</f>
        <v>Lankaran-Astara</v>
      </c>
    </row>
    <row r="658" spans="1:11" x14ac:dyDescent="0.25">
      <c r="A658" t="s">
        <v>3481</v>
      </c>
      <c r="B658">
        <v>45708</v>
      </c>
      <c r="C658" t="s">
        <v>845</v>
      </c>
      <c r="D658" t="s">
        <v>248</v>
      </c>
      <c r="E658">
        <v>14</v>
      </c>
      <c r="F658">
        <f>IFERROR(VLOOKUP(D658,Products!$A$2:$H$221,6,FALSE),0)</f>
        <v>5.3</v>
      </c>
      <c r="G658">
        <v>0.05</v>
      </c>
      <c r="H658">
        <f t="shared" si="10"/>
        <v>70.489999999999995</v>
      </c>
      <c r="I658" t="s">
        <v>2827</v>
      </c>
      <c r="J658" t="str">
        <f>IFERROR(VLOOKUP(D658,Products!$A$2:$H$221,3,FALSE),"")</f>
        <v>Grocery</v>
      </c>
      <c r="K658" t="str">
        <f>IFERROR(VLOOKUP(C658,Customers!$A$2:$G$751,3,FALSE),"")</f>
        <v>Shaki-Zagatala</v>
      </c>
    </row>
    <row r="659" spans="1:11" x14ac:dyDescent="0.25">
      <c r="A659" t="s">
        <v>3482</v>
      </c>
      <c r="B659">
        <v>45708</v>
      </c>
      <c r="C659" t="s">
        <v>881</v>
      </c>
      <c r="D659" t="s">
        <v>202</v>
      </c>
      <c r="E659">
        <v>5</v>
      </c>
      <c r="F659">
        <f>IFERROR(VLOOKUP(D659,Products!$A$2:$H$221,6,FALSE),0)</f>
        <v>1.82</v>
      </c>
      <c r="G659">
        <v>0.05</v>
      </c>
      <c r="H659">
        <f t="shared" si="10"/>
        <v>8.65</v>
      </c>
      <c r="I659" t="s">
        <v>2820</v>
      </c>
      <c r="J659" t="str">
        <f>IFERROR(VLOOKUP(D659,Products!$A$2:$H$221,3,FALSE),"")</f>
        <v>Bakery</v>
      </c>
      <c r="K659" t="str">
        <f>IFERROR(VLOOKUP(C659,Customers!$A$2:$G$751,3,FALSE),"")</f>
        <v>Guba-Khachmaz</v>
      </c>
    </row>
    <row r="660" spans="1:11" x14ac:dyDescent="0.25">
      <c r="A660" t="s">
        <v>3483</v>
      </c>
      <c r="B660">
        <v>45708</v>
      </c>
      <c r="C660" t="s">
        <v>932</v>
      </c>
      <c r="D660" t="s">
        <v>232</v>
      </c>
      <c r="E660">
        <v>12</v>
      </c>
      <c r="F660">
        <f>IFERROR(VLOOKUP(D660,Products!$A$2:$H$221,6,FALSE),0)</f>
        <v>6.86</v>
      </c>
      <c r="G660">
        <v>0.05</v>
      </c>
      <c r="H660">
        <f t="shared" si="10"/>
        <v>78.2</v>
      </c>
      <c r="I660" t="s">
        <v>2827</v>
      </c>
      <c r="J660" t="str">
        <f>IFERROR(VLOOKUP(D660,Products!$A$2:$H$221,3,FALSE),"")</f>
        <v>Grocery</v>
      </c>
      <c r="K660" t="str">
        <f>IFERROR(VLOOKUP(C660,Customers!$A$2:$G$751,3,FALSE),"")</f>
        <v>Absheron</v>
      </c>
    </row>
    <row r="661" spans="1:11" x14ac:dyDescent="0.25">
      <c r="A661" t="s">
        <v>3484</v>
      </c>
      <c r="B661">
        <v>45708</v>
      </c>
      <c r="C661" t="s">
        <v>1058</v>
      </c>
      <c r="D661" t="s">
        <v>338</v>
      </c>
      <c r="E661">
        <v>5</v>
      </c>
      <c r="F661">
        <f>IFERROR(VLOOKUP(D661,Products!$A$2:$H$221,6,FALSE),0)</f>
        <v>2.2000000000000002</v>
      </c>
      <c r="G661">
        <v>7.0000000000000007E-2</v>
      </c>
      <c r="H661">
        <f t="shared" si="10"/>
        <v>10.23</v>
      </c>
      <c r="I661" t="s">
        <v>2841</v>
      </c>
      <c r="J661" t="str">
        <f>IFERROR(VLOOKUP(D661,Products!$A$2:$H$221,3,FALSE),"")</f>
        <v>Personal Care</v>
      </c>
      <c r="K661" t="str">
        <f>IFERROR(VLOOKUP(C661,Customers!$A$2:$G$751,3,FALSE),"")</f>
        <v>Ganja-Dashkasan</v>
      </c>
    </row>
    <row r="662" spans="1:11" x14ac:dyDescent="0.25">
      <c r="A662" t="s">
        <v>3485</v>
      </c>
      <c r="B662">
        <v>45708</v>
      </c>
      <c r="C662" t="s">
        <v>1355</v>
      </c>
      <c r="D662" t="s">
        <v>170</v>
      </c>
      <c r="E662">
        <v>25</v>
      </c>
      <c r="F662">
        <f>IFERROR(VLOOKUP(D662,Products!$A$2:$H$221,6,FALSE),0)</f>
        <v>2.2000000000000002</v>
      </c>
      <c r="G662">
        <v>0.05</v>
      </c>
      <c r="H662">
        <f t="shared" si="10"/>
        <v>52.25</v>
      </c>
      <c r="I662" t="s">
        <v>2820</v>
      </c>
      <c r="J662" t="str">
        <f>IFERROR(VLOOKUP(D662,Products!$A$2:$H$221,3,FALSE),"")</f>
        <v>Bakery</v>
      </c>
      <c r="K662" t="str">
        <f>IFERROR(VLOOKUP(C662,Customers!$A$2:$G$751,3,FALSE),"")</f>
        <v>Ganja-Dashkasan</v>
      </c>
    </row>
    <row r="663" spans="1:11" x14ac:dyDescent="0.25">
      <c r="A663" t="s">
        <v>3486</v>
      </c>
      <c r="B663">
        <v>45708</v>
      </c>
      <c r="C663" t="s">
        <v>1685</v>
      </c>
      <c r="D663" t="s">
        <v>77</v>
      </c>
      <c r="E663">
        <v>14</v>
      </c>
      <c r="F663">
        <f>IFERROR(VLOOKUP(D663,Products!$A$2:$H$221,6,FALSE),0)</f>
        <v>2.82</v>
      </c>
      <c r="G663">
        <v>0.03</v>
      </c>
      <c r="H663">
        <f t="shared" si="10"/>
        <v>38.299999999999997</v>
      </c>
      <c r="I663" t="s">
        <v>2870</v>
      </c>
      <c r="J663" t="str">
        <f>IFERROR(VLOOKUP(D663,Products!$A$2:$H$221,3,FALSE),"")</f>
        <v>Snacks</v>
      </c>
      <c r="K663" t="str">
        <f>IFERROR(VLOOKUP(C663,Customers!$A$2:$G$751,3,FALSE),"")</f>
        <v>Absheron</v>
      </c>
    </row>
    <row r="664" spans="1:11" x14ac:dyDescent="0.25">
      <c r="A664" t="s">
        <v>3487</v>
      </c>
      <c r="B664">
        <v>45708</v>
      </c>
      <c r="C664" t="s">
        <v>1766</v>
      </c>
      <c r="D664" t="s">
        <v>115</v>
      </c>
      <c r="E664">
        <v>7</v>
      </c>
      <c r="F664">
        <f>IFERROR(VLOOKUP(D664,Products!$A$2:$H$221,6,FALSE),0)</f>
        <v>5.26</v>
      </c>
      <c r="G664">
        <v>0.02</v>
      </c>
      <c r="H664">
        <f t="shared" si="10"/>
        <v>36.08</v>
      </c>
      <c r="I664" t="s">
        <v>2827</v>
      </c>
      <c r="J664" t="str">
        <f>IFERROR(VLOOKUP(D664,Products!$A$2:$H$221,3,FALSE),"")</f>
        <v>Dairy</v>
      </c>
      <c r="K664" t="str">
        <f>IFERROR(VLOOKUP(C664,Customers!$A$2:$G$751,3,FALSE),"")</f>
        <v>Absheron</v>
      </c>
    </row>
    <row r="665" spans="1:11" x14ac:dyDescent="0.25">
      <c r="A665" t="s">
        <v>3488</v>
      </c>
      <c r="B665">
        <v>45708</v>
      </c>
      <c r="C665" t="s">
        <v>2000</v>
      </c>
      <c r="D665" t="s">
        <v>253</v>
      </c>
      <c r="E665">
        <v>11</v>
      </c>
      <c r="F665">
        <f>IFERROR(VLOOKUP(D665,Products!$A$2:$H$221,6,FALSE),0)</f>
        <v>1.43</v>
      </c>
      <c r="G665">
        <v>0</v>
      </c>
      <c r="H665">
        <f t="shared" si="10"/>
        <v>15.73</v>
      </c>
      <c r="I665" t="s">
        <v>2824</v>
      </c>
      <c r="J665" t="str">
        <f>IFERROR(VLOOKUP(D665,Products!$A$2:$H$221,3,FALSE),"")</f>
        <v>Household</v>
      </c>
      <c r="K665" t="str">
        <f>IFERROR(VLOOKUP(C665,Customers!$A$2:$G$751,3,FALSE),"")</f>
        <v>Karabakh-East Zangezur</v>
      </c>
    </row>
    <row r="666" spans="1:11" x14ac:dyDescent="0.25">
      <c r="A666" t="s">
        <v>3489</v>
      </c>
      <c r="B666">
        <v>45708</v>
      </c>
      <c r="C666" t="s">
        <v>2183</v>
      </c>
      <c r="D666" t="s">
        <v>344</v>
      </c>
      <c r="E666">
        <v>2</v>
      </c>
      <c r="F666">
        <f>IFERROR(VLOOKUP(D666,Products!$A$2:$H$221,6,FALSE),0)</f>
        <v>2.2000000000000002</v>
      </c>
      <c r="G666">
        <v>0.03</v>
      </c>
      <c r="H666">
        <f t="shared" si="10"/>
        <v>4.2699999999999996</v>
      </c>
      <c r="I666" t="s">
        <v>2830</v>
      </c>
      <c r="J666" t="str">
        <f>IFERROR(VLOOKUP(D666,Products!$A$2:$H$221,3,FALSE),"")</f>
        <v>Personal Care</v>
      </c>
      <c r="K666" t="str">
        <f>IFERROR(VLOOKUP(C666,Customers!$A$2:$G$751,3,FALSE),"")</f>
        <v>Absheron</v>
      </c>
    </row>
    <row r="667" spans="1:11" x14ac:dyDescent="0.25">
      <c r="A667" t="s">
        <v>3490</v>
      </c>
      <c r="B667">
        <v>45708</v>
      </c>
      <c r="C667" t="s">
        <v>2462</v>
      </c>
      <c r="D667" t="s">
        <v>184</v>
      </c>
      <c r="E667">
        <v>26</v>
      </c>
      <c r="F667">
        <f>IFERROR(VLOOKUP(D667,Products!$A$2:$H$221,6,FALSE),0)</f>
        <v>2.5499999999999998</v>
      </c>
      <c r="G667">
        <v>0</v>
      </c>
      <c r="H667">
        <f t="shared" si="10"/>
        <v>66.3</v>
      </c>
      <c r="I667" t="s">
        <v>2841</v>
      </c>
      <c r="J667" t="str">
        <f>IFERROR(VLOOKUP(D667,Products!$A$2:$H$221,3,FALSE),"")</f>
        <v>Bakery</v>
      </c>
      <c r="K667" t="str">
        <f>IFERROR(VLOOKUP(C667,Customers!$A$2:$G$751,3,FALSE),"")</f>
        <v>Absheron</v>
      </c>
    </row>
    <row r="668" spans="1:11" x14ac:dyDescent="0.25">
      <c r="A668" t="s">
        <v>3491</v>
      </c>
      <c r="B668">
        <v>45709</v>
      </c>
      <c r="C668" t="s">
        <v>761</v>
      </c>
      <c r="D668" t="s">
        <v>226</v>
      </c>
      <c r="E668">
        <v>10</v>
      </c>
      <c r="F668">
        <f>IFERROR(VLOOKUP(D668,Products!$A$2:$H$221,6,FALSE),0)</f>
        <v>2.0299999999999998</v>
      </c>
      <c r="G668">
        <v>0.03</v>
      </c>
      <c r="H668">
        <f t="shared" si="10"/>
        <v>19.690000000000001</v>
      </c>
      <c r="I668" t="s">
        <v>2818</v>
      </c>
      <c r="J668" t="str">
        <f>IFERROR(VLOOKUP(D668,Products!$A$2:$H$221,3,FALSE),"")</f>
        <v>Grocery</v>
      </c>
      <c r="K668" t="str">
        <f>IFERROR(VLOOKUP(C668,Customers!$A$2:$G$751,3,FALSE),"")</f>
        <v>Absheron</v>
      </c>
    </row>
    <row r="669" spans="1:11" x14ac:dyDescent="0.25">
      <c r="A669" t="s">
        <v>3492</v>
      </c>
      <c r="B669">
        <v>45709</v>
      </c>
      <c r="C669" t="s">
        <v>830</v>
      </c>
      <c r="D669" t="s">
        <v>23</v>
      </c>
      <c r="E669">
        <v>17</v>
      </c>
      <c r="F669">
        <f>IFERROR(VLOOKUP(D669,Products!$A$2:$H$221,6,FALSE),0)</f>
        <v>2.54</v>
      </c>
      <c r="G669">
        <v>0</v>
      </c>
      <c r="H669">
        <f t="shared" si="10"/>
        <v>43.18</v>
      </c>
      <c r="I669" t="s">
        <v>2830</v>
      </c>
      <c r="J669" t="str">
        <f>IFERROR(VLOOKUP(D669,Products!$A$2:$H$221,3,FALSE),"")</f>
        <v>Beverages</v>
      </c>
      <c r="K669" t="str">
        <f>IFERROR(VLOOKUP(C669,Customers!$A$2:$G$751,3,FALSE),"")</f>
        <v>Ganja-Dashkasan</v>
      </c>
    </row>
    <row r="670" spans="1:11" x14ac:dyDescent="0.25">
      <c r="A670" t="s">
        <v>3493</v>
      </c>
      <c r="B670">
        <v>45709</v>
      </c>
      <c r="C670" t="s">
        <v>1094</v>
      </c>
      <c r="D670" t="s">
        <v>112</v>
      </c>
      <c r="E670">
        <v>3</v>
      </c>
      <c r="F670">
        <f>IFERROR(VLOOKUP(D670,Products!$A$2:$H$221,6,FALSE),0)</f>
        <v>4.12</v>
      </c>
      <c r="G670">
        <v>0</v>
      </c>
      <c r="H670">
        <f t="shared" si="10"/>
        <v>12.36</v>
      </c>
      <c r="I670" t="s">
        <v>2820</v>
      </c>
      <c r="J670" t="str">
        <f>IFERROR(VLOOKUP(D670,Products!$A$2:$H$221,3,FALSE),"")</f>
        <v>Dairy</v>
      </c>
      <c r="K670" t="str">
        <f>IFERROR(VLOOKUP(C670,Customers!$A$2:$G$751,3,FALSE),"")</f>
        <v>Aran</v>
      </c>
    </row>
    <row r="671" spans="1:11" x14ac:dyDescent="0.25">
      <c r="A671" t="s">
        <v>3494</v>
      </c>
      <c r="B671">
        <v>45709</v>
      </c>
      <c r="C671" t="s">
        <v>1106</v>
      </c>
      <c r="D671" t="s">
        <v>45</v>
      </c>
      <c r="E671">
        <v>4</v>
      </c>
      <c r="F671">
        <f>IFERROR(VLOOKUP(D671,Products!$A$2:$H$221,6,FALSE),0)</f>
        <v>2.7</v>
      </c>
      <c r="G671">
        <v>0.15</v>
      </c>
      <c r="H671">
        <f t="shared" si="10"/>
        <v>9.18</v>
      </c>
      <c r="I671" t="s">
        <v>2870</v>
      </c>
      <c r="J671" t="str">
        <f>IFERROR(VLOOKUP(D671,Products!$A$2:$H$221,3,FALSE),"")</f>
        <v>Beverages</v>
      </c>
      <c r="K671" t="str">
        <f>IFERROR(VLOOKUP(C671,Customers!$A$2:$G$751,3,FALSE),"")</f>
        <v>Guba-Khachmaz</v>
      </c>
    </row>
    <row r="672" spans="1:11" x14ac:dyDescent="0.25">
      <c r="A672" t="s">
        <v>3495</v>
      </c>
      <c r="B672">
        <v>45709</v>
      </c>
      <c r="C672" t="s">
        <v>1139</v>
      </c>
      <c r="D672" t="s">
        <v>280</v>
      </c>
      <c r="E672">
        <v>8</v>
      </c>
      <c r="F672">
        <f>IFERROR(VLOOKUP(D672,Products!$A$2:$H$221,6,FALSE),0)</f>
        <v>4.75</v>
      </c>
      <c r="G672">
        <v>0.03</v>
      </c>
      <c r="H672">
        <f t="shared" si="10"/>
        <v>36.86</v>
      </c>
      <c r="I672" t="s">
        <v>2841</v>
      </c>
      <c r="J672" t="str">
        <f>IFERROR(VLOOKUP(D672,Products!$A$2:$H$221,3,FALSE),"")</f>
        <v>Household</v>
      </c>
      <c r="K672" t="str">
        <f>IFERROR(VLOOKUP(C672,Customers!$A$2:$G$751,3,FALSE),"")</f>
        <v>Shaki-Zagatala</v>
      </c>
    </row>
    <row r="673" spans="1:11" x14ac:dyDescent="0.25">
      <c r="A673" t="s">
        <v>3496</v>
      </c>
      <c r="B673">
        <v>45709</v>
      </c>
      <c r="C673" t="s">
        <v>1352</v>
      </c>
      <c r="D673" t="s">
        <v>394</v>
      </c>
      <c r="E673">
        <v>9</v>
      </c>
      <c r="F673">
        <f>IFERROR(VLOOKUP(D673,Products!$A$2:$H$221,6,FALSE),0)</f>
        <v>8.06</v>
      </c>
      <c r="G673">
        <v>0.02</v>
      </c>
      <c r="H673">
        <f t="shared" si="10"/>
        <v>71.09</v>
      </c>
      <c r="I673" t="s">
        <v>2830</v>
      </c>
      <c r="J673" t="str">
        <f>IFERROR(VLOOKUP(D673,Products!$A$2:$H$221,3,FALSE),"")</f>
        <v>Frozen</v>
      </c>
      <c r="K673" t="str">
        <f>IFERROR(VLOOKUP(C673,Customers!$A$2:$G$751,3,FALSE),"")</f>
        <v>Absheron</v>
      </c>
    </row>
    <row r="674" spans="1:11" x14ac:dyDescent="0.25">
      <c r="A674" t="s">
        <v>3497</v>
      </c>
      <c r="B674">
        <v>45709</v>
      </c>
      <c r="C674" t="s">
        <v>1439</v>
      </c>
      <c r="D674" t="s">
        <v>347</v>
      </c>
      <c r="E674">
        <v>4</v>
      </c>
      <c r="F674">
        <f>IFERROR(VLOOKUP(D674,Products!$A$2:$H$221,6,FALSE),0)</f>
        <v>5.63</v>
      </c>
      <c r="G674">
        <v>7.0000000000000007E-2</v>
      </c>
      <c r="H674">
        <f t="shared" si="10"/>
        <v>20.94</v>
      </c>
      <c r="I674" t="s">
        <v>2827</v>
      </c>
      <c r="J674" t="str">
        <f>IFERROR(VLOOKUP(D674,Products!$A$2:$H$221,3,FALSE),"")</f>
        <v>Personal Care</v>
      </c>
      <c r="K674" t="str">
        <f>IFERROR(VLOOKUP(C674,Customers!$A$2:$G$751,3,FALSE),"")</f>
        <v>Ganja-Dashkasan</v>
      </c>
    </row>
    <row r="675" spans="1:11" x14ac:dyDescent="0.25">
      <c r="A675" t="s">
        <v>3498</v>
      </c>
      <c r="B675">
        <v>45709</v>
      </c>
      <c r="C675" t="s">
        <v>1463</v>
      </c>
      <c r="D675" t="s">
        <v>478</v>
      </c>
      <c r="E675">
        <v>6</v>
      </c>
      <c r="F675">
        <f>IFERROR(VLOOKUP(D675,Products!$A$2:$H$221,6,FALSE),0)</f>
        <v>3.25</v>
      </c>
      <c r="G675">
        <v>0.05</v>
      </c>
      <c r="H675">
        <f t="shared" si="10"/>
        <v>18.53</v>
      </c>
      <c r="I675" t="s">
        <v>2827</v>
      </c>
      <c r="J675" t="str">
        <f>IFERROR(VLOOKUP(D675,Products!$A$2:$H$221,3,FALSE),"")</f>
        <v>Cleaning</v>
      </c>
      <c r="K675" t="str">
        <f>IFERROR(VLOOKUP(C675,Customers!$A$2:$G$751,3,FALSE),"")</f>
        <v>Guba-Khachmaz</v>
      </c>
    </row>
    <row r="676" spans="1:11" x14ac:dyDescent="0.25">
      <c r="A676" t="s">
        <v>3499</v>
      </c>
      <c r="B676">
        <v>45709</v>
      </c>
      <c r="C676" t="s">
        <v>1568</v>
      </c>
      <c r="D676" t="s">
        <v>108</v>
      </c>
      <c r="E676">
        <v>4</v>
      </c>
      <c r="F676">
        <f>IFERROR(VLOOKUP(D676,Products!$A$2:$H$221,6,FALSE),0)</f>
        <v>3.94</v>
      </c>
      <c r="G676">
        <v>0.05</v>
      </c>
      <c r="H676">
        <f t="shared" si="10"/>
        <v>14.97</v>
      </c>
      <c r="I676" t="s">
        <v>2841</v>
      </c>
      <c r="J676" t="str">
        <f>IFERROR(VLOOKUP(D676,Products!$A$2:$H$221,3,FALSE),"")</f>
        <v>Dairy</v>
      </c>
      <c r="K676" t="str">
        <f>IFERROR(VLOOKUP(C676,Customers!$A$2:$G$751,3,FALSE),"")</f>
        <v>Lankaran-Astara</v>
      </c>
    </row>
    <row r="677" spans="1:11" x14ac:dyDescent="0.25">
      <c r="A677" t="s">
        <v>3500</v>
      </c>
      <c r="B677">
        <v>45709</v>
      </c>
      <c r="C677" t="s">
        <v>1616</v>
      </c>
      <c r="D677" t="s">
        <v>294</v>
      </c>
      <c r="E677">
        <v>12</v>
      </c>
      <c r="F677">
        <f>IFERROR(VLOOKUP(D677,Products!$A$2:$H$221,6,FALSE),0)</f>
        <v>1.7</v>
      </c>
      <c r="G677">
        <v>0.02</v>
      </c>
      <c r="H677">
        <f t="shared" si="10"/>
        <v>19.989999999999998</v>
      </c>
      <c r="I677" t="s">
        <v>2870</v>
      </c>
      <c r="J677" t="str">
        <f>IFERROR(VLOOKUP(D677,Products!$A$2:$H$221,3,FALSE),"")</f>
        <v>Household</v>
      </c>
      <c r="K677" t="str">
        <f>IFERROR(VLOOKUP(C677,Customers!$A$2:$G$751,3,FALSE),"")</f>
        <v>Guba-Khachmaz</v>
      </c>
    </row>
    <row r="678" spans="1:11" x14ac:dyDescent="0.25">
      <c r="A678" t="s">
        <v>3501</v>
      </c>
      <c r="B678">
        <v>45709</v>
      </c>
      <c r="C678" t="s">
        <v>1661</v>
      </c>
      <c r="D678" t="s">
        <v>203</v>
      </c>
      <c r="E678">
        <v>19</v>
      </c>
      <c r="F678">
        <f>IFERROR(VLOOKUP(D678,Products!$A$2:$H$221,6,FALSE),0)</f>
        <v>3.39</v>
      </c>
      <c r="G678">
        <v>7.0000000000000007E-2</v>
      </c>
      <c r="H678">
        <f t="shared" si="10"/>
        <v>59.9</v>
      </c>
      <c r="I678" t="s">
        <v>2837</v>
      </c>
      <c r="J678" t="str">
        <f>IFERROR(VLOOKUP(D678,Products!$A$2:$H$221,3,FALSE),"")</f>
        <v>Bakery</v>
      </c>
      <c r="K678" t="str">
        <f>IFERROR(VLOOKUP(C678,Customers!$A$2:$G$751,3,FALSE),"")</f>
        <v>Ganja-Dashkasan</v>
      </c>
    </row>
    <row r="679" spans="1:11" x14ac:dyDescent="0.25">
      <c r="A679" t="s">
        <v>3502</v>
      </c>
      <c r="B679">
        <v>45709</v>
      </c>
      <c r="C679" t="s">
        <v>1757</v>
      </c>
      <c r="D679" t="s">
        <v>429</v>
      </c>
      <c r="E679">
        <v>15</v>
      </c>
      <c r="F679">
        <f>IFERROR(VLOOKUP(D679,Products!$A$2:$H$221,6,FALSE),0)</f>
        <v>6.04</v>
      </c>
      <c r="G679">
        <v>0.05</v>
      </c>
      <c r="H679">
        <f t="shared" si="10"/>
        <v>86.07</v>
      </c>
      <c r="I679" t="s">
        <v>2827</v>
      </c>
      <c r="J679" t="str">
        <f>IFERROR(VLOOKUP(D679,Products!$A$2:$H$221,3,FALSE),"")</f>
        <v>Canned</v>
      </c>
      <c r="K679" t="str">
        <f>IFERROR(VLOOKUP(C679,Customers!$A$2:$G$751,3,FALSE),"")</f>
        <v>Nakhchivan</v>
      </c>
    </row>
    <row r="680" spans="1:11" x14ac:dyDescent="0.25">
      <c r="A680" t="s">
        <v>3503</v>
      </c>
      <c r="B680">
        <v>45709</v>
      </c>
      <c r="C680" t="s">
        <v>2228</v>
      </c>
      <c r="D680" t="s">
        <v>53</v>
      </c>
      <c r="E680">
        <v>18</v>
      </c>
      <c r="F680">
        <f>IFERROR(VLOOKUP(D680,Products!$A$2:$H$221,6,FALSE),0)</f>
        <v>3.46</v>
      </c>
      <c r="G680">
        <v>7.0000000000000007E-2</v>
      </c>
      <c r="H680">
        <f t="shared" si="10"/>
        <v>57.92</v>
      </c>
      <c r="I680" t="s">
        <v>2830</v>
      </c>
      <c r="J680" t="str">
        <f>IFERROR(VLOOKUP(D680,Products!$A$2:$H$221,3,FALSE),"")</f>
        <v>Beverages</v>
      </c>
      <c r="K680" t="str">
        <f>IFERROR(VLOOKUP(C680,Customers!$A$2:$G$751,3,FALSE),"")</f>
        <v>Absheron</v>
      </c>
    </row>
    <row r="681" spans="1:11" x14ac:dyDescent="0.25">
      <c r="A681" t="s">
        <v>3504</v>
      </c>
      <c r="B681">
        <v>45709</v>
      </c>
      <c r="C681" t="s">
        <v>2570</v>
      </c>
      <c r="D681" t="s">
        <v>334</v>
      </c>
      <c r="E681">
        <v>1</v>
      </c>
      <c r="F681">
        <f>IFERROR(VLOOKUP(D681,Products!$A$2:$H$221,6,FALSE),0)</f>
        <v>6.1</v>
      </c>
      <c r="G681">
        <v>0.03</v>
      </c>
      <c r="H681">
        <f t="shared" si="10"/>
        <v>5.92</v>
      </c>
      <c r="I681" t="s">
        <v>2841</v>
      </c>
      <c r="J681" t="str">
        <f>IFERROR(VLOOKUP(D681,Products!$A$2:$H$221,3,FALSE),"")</f>
        <v>Personal Care</v>
      </c>
      <c r="K681" t="str">
        <f>IFERROR(VLOOKUP(C681,Customers!$A$2:$G$751,3,FALSE),"")</f>
        <v>Aran</v>
      </c>
    </row>
    <row r="682" spans="1:11" x14ac:dyDescent="0.25">
      <c r="A682" t="s">
        <v>3505</v>
      </c>
      <c r="B682">
        <v>45709</v>
      </c>
      <c r="C682" t="s">
        <v>2687</v>
      </c>
      <c r="D682" t="s">
        <v>489</v>
      </c>
      <c r="E682">
        <v>8</v>
      </c>
      <c r="F682">
        <f>IFERROR(VLOOKUP(D682,Products!$A$2:$H$221,6,FALSE),0)</f>
        <v>5.34</v>
      </c>
      <c r="G682">
        <v>7.0000000000000007E-2</v>
      </c>
      <c r="H682">
        <f t="shared" si="10"/>
        <v>39.729999999999997</v>
      </c>
      <c r="I682" t="s">
        <v>2841</v>
      </c>
      <c r="J682" t="str">
        <f>IFERROR(VLOOKUP(D682,Products!$A$2:$H$221,3,FALSE),"")</f>
        <v>Cleaning</v>
      </c>
      <c r="K682" t="str">
        <f>IFERROR(VLOOKUP(C682,Customers!$A$2:$G$751,3,FALSE),"")</f>
        <v>Absheron</v>
      </c>
    </row>
    <row r="683" spans="1:11" x14ac:dyDescent="0.25">
      <c r="A683" t="s">
        <v>3506</v>
      </c>
      <c r="B683">
        <v>45709</v>
      </c>
      <c r="C683" t="s">
        <v>2693</v>
      </c>
      <c r="D683" t="s">
        <v>342</v>
      </c>
      <c r="E683">
        <v>5</v>
      </c>
      <c r="F683">
        <f>IFERROR(VLOOKUP(D683,Products!$A$2:$H$221,6,FALSE),0)</f>
        <v>5.2</v>
      </c>
      <c r="G683">
        <v>0.1</v>
      </c>
      <c r="H683">
        <f t="shared" si="10"/>
        <v>23.4</v>
      </c>
      <c r="I683" t="s">
        <v>2824</v>
      </c>
      <c r="J683" t="str">
        <f>IFERROR(VLOOKUP(D683,Products!$A$2:$H$221,3,FALSE),"")</f>
        <v>Personal Care</v>
      </c>
      <c r="K683" t="str">
        <f>IFERROR(VLOOKUP(C683,Customers!$A$2:$G$751,3,FALSE),"")</f>
        <v>Aran</v>
      </c>
    </row>
    <row r="684" spans="1:11" x14ac:dyDescent="0.25">
      <c r="A684" t="s">
        <v>3507</v>
      </c>
      <c r="B684">
        <v>45710</v>
      </c>
      <c r="C684" t="s">
        <v>746</v>
      </c>
      <c r="D684" t="s">
        <v>310</v>
      </c>
      <c r="E684">
        <v>8</v>
      </c>
      <c r="F684">
        <f>IFERROR(VLOOKUP(D684,Products!$A$2:$H$221,6,FALSE),0)</f>
        <v>4.16</v>
      </c>
      <c r="G684">
        <v>0.05</v>
      </c>
      <c r="H684">
        <f t="shared" si="10"/>
        <v>31.62</v>
      </c>
      <c r="I684" t="s">
        <v>2827</v>
      </c>
      <c r="J684" t="str">
        <f>IFERROR(VLOOKUP(D684,Products!$A$2:$H$221,3,FALSE),"")</f>
        <v>Personal Care</v>
      </c>
      <c r="K684" t="str">
        <f>IFERROR(VLOOKUP(C684,Customers!$A$2:$G$751,3,FALSE),"")</f>
        <v>Guba-Khachmaz</v>
      </c>
    </row>
    <row r="685" spans="1:11" x14ac:dyDescent="0.25">
      <c r="A685" t="s">
        <v>3508</v>
      </c>
      <c r="B685">
        <v>45710</v>
      </c>
      <c r="C685" t="s">
        <v>1100</v>
      </c>
      <c r="D685" t="s">
        <v>192</v>
      </c>
      <c r="E685">
        <v>11</v>
      </c>
      <c r="F685">
        <f>IFERROR(VLOOKUP(D685,Products!$A$2:$H$221,6,FALSE),0)</f>
        <v>1.73</v>
      </c>
      <c r="G685">
        <v>0.03</v>
      </c>
      <c r="H685">
        <f t="shared" si="10"/>
        <v>18.46</v>
      </c>
      <c r="I685" t="s">
        <v>2818</v>
      </c>
      <c r="J685" t="str">
        <f>IFERROR(VLOOKUP(D685,Products!$A$2:$H$221,3,FALSE),"")</f>
        <v>Bakery</v>
      </c>
      <c r="K685" t="str">
        <f>IFERROR(VLOOKUP(C685,Customers!$A$2:$G$751,3,FALSE),"")</f>
        <v>Shaki-Zagatala</v>
      </c>
    </row>
    <row r="686" spans="1:11" x14ac:dyDescent="0.25">
      <c r="A686" t="s">
        <v>3509</v>
      </c>
      <c r="B686">
        <v>45710</v>
      </c>
      <c r="C686" t="s">
        <v>1244</v>
      </c>
      <c r="D686" t="s">
        <v>441</v>
      </c>
      <c r="E686">
        <v>15</v>
      </c>
      <c r="F686">
        <f>IFERROR(VLOOKUP(D686,Products!$A$2:$H$221,6,FALSE),0)</f>
        <v>4.0999999999999996</v>
      </c>
      <c r="G686">
        <v>0.02</v>
      </c>
      <c r="H686">
        <f t="shared" si="10"/>
        <v>60.27</v>
      </c>
      <c r="I686" t="s">
        <v>2841</v>
      </c>
      <c r="J686" t="str">
        <f>IFERROR(VLOOKUP(D686,Products!$A$2:$H$221,3,FALSE),"")</f>
        <v>Canned</v>
      </c>
      <c r="K686" t="str">
        <f>IFERROR(VLOOKUP(C686,Customers!$A$2:$G$751,3,FALSE),"")</f>
        <v>Nakhchivan</v>
      </c>
    </row>
    <row r="687" spans="1:11" x14ac:dyDescent="0.25">
      <c r="A687" t="s">
        <v>3510</v>
      </c>
      <c r="B687">
        <v>45710</v>
      </c>
      <c r="C687" t="s">
        <v>1247</v>
      </c>
      <c r="D687" t="s">
        <v>144</v>
      </c>
      <c r="E687">
        <v>4</v>
      </c>
      <c r="F687">
        <f>IFERROR(VLOOKUP(D687,Products!$A$2:$H$221,6,FALSE),0)</f>
        <v>4.54</v>
      </c>
      <c r="G687">
        <v>0.1</v>
      </c>
      <c r="H687">
        <f t="shared" si="10"/>
        <v>16.34</v>
      </c>
      <c r="I687" t="s">
        <v>2870</v>
      </c>
      <c r="J687" t="str">
        <f>IFERROR(VLOOKUP(D687,Products!$A$2:$H$221,3,FALSE),"")</f>
        <v>Dairy</v>
      </c>
      <c r="K687" t="str">
        <f>IFERROR(VLOOKUP(C687,Customers!$A$2:$G$751,3,FALSE),"")</f>
        <v>Absheron</v>
      </c>
    </row>
    <row r="688" spans="1:11" x14ac:dyDescent="0.25">
      <c r="A688" t="s">
        <v>3511</v>
      </c>
      <c r="B688">
        <v>45710</v>
      </c>
      <c r="C688" t="s">
        <v>1265</v>
      </c>
      <c r="D688" t="s">
        <v>103</v>
      </c>
      <c r="E688">
        <v>21</v>
      </c>
      <c r="F688">
        <f>IFERROR(VLOOKUP(D688,Products!$A$2:$H$221,6,FALSE),0)</f>
        <v>1.18</v>
      </c>
      <c r="G688">
        <v>0.05</v>
      </c>
      <c r="H688">
        <f t="shared" si="10"/>
        <v>23.54</v>
      </c>
      <c r="I688" t="s">
        <v>2818</v>
      </c>
      <c r="J688" t="str">
        <f>IFERROR(VLOOKUP(D688,Products!$A$2:$H$221,3,FALSE),"")</f>
        <v>Snacks</v>
      </c>
      <c r="K688" t="str">
        <f>IFERROR(VLOOKUP(C688,Customers!$A$2:$G$751,3,FALSE),"")</f>
        <v>Ganja-Dashkasan</v>
      </c>
    </row>
    <row r="689" spans="1:11" x14ac:dyDescent="0.25">
      <c r="A689" t="s">
        <v>3512</v>
      </c>
      <c r="B689">
        <v>45710</v>
      </c>
      <c r="C689" t="s">
        <v>1316</v>
      </c>
      <c r="D689" t="s">
        <v>200</v>
      </c>
      <c r="E689">
        <v>15</v>
      </c>
      <c r="F689">
        <f>IFERROR(VLOOKUP(D689,Products!$A$2:$H$221,6,FALSE),0)</f>
        <v>0.97</v>
      </c>
      <c r="G689">
        <v>0.03</v>
      </c>
      <c r="H689">
        <f t="shared" si="10"/>
        <v>14.11</v>
      </c>
      <c r="I689" t="s">
        <v>2824</v>
      </c>
      <c r="J689" t="str">
        <f>IFERROR(VLOOKUP(D689,Products!$A$2:$H$221,3,FALSE),"")</f>
        <v>Bakery</v>
      </c>
      <c r="K689" t="str">
        <f>IFERROR(VLOOKUP(C689,Customers!$A$2:$G$751,3,FALSE),"")</f>
        <v>Ganja-Dashkasan</v>
      </c>
    </row>
    <row r="690" spans="1:11" x14ac:dyDescent="0.25">
      <c r="A690" t="s">
        <v>3513</v>
      </c>
      <c r="B690">
        <v>45710</v>
      </c>
      <c r="C690" t="s">
        <v>1412</v>
      </c>
      <c r="D690" t="s">
        <v>396</v>
      </c>
      <c r="E690">
        <v>16</v>
      </c>
      <c r="F690">
        <f>IFERROR(VLOOKUP(D690,Products!$A$2:$H$221,6,FALSE),0)</f>
        <v>5.17</v>
      </c>
      <c r="G690">
        <v>7.0000000000000007E-2</v>
      </c>
      <c r="H690">
        <f t="shared" si="10"/>
        <v>76.930000000000007</v>
      </c>
      <c r="I690" t="s">
        <v>2830</v>
      </c>
      <c r="J690" t="str">
        <f>IFERROR(VLOOKUP(D690,Products!$A$2:$H$221,3,FALSE),"")</f>
        <v>Canned</v>
      </c>
      <c r="K690" t="str">
        <f>IFERROR(VLOOKUP(C690,Customers!$A$2:$G$751,3,FALSE),"")</f>
        <v>Ganja-Dashkasan</v>
      </c>
    </row>
    <row r="691" spans="1:11" x14ac:dyDescent="0.25">
      <c r="A691" t="s">
        <v>3514</v>
      </c>
      <c r="B691">
        <v>45710</v>
      </c>
      <c r="C691" t="s">
        <v>1862</v>
      </c>
      <c r="D691" t="s">
        <v>340</v>
      </c>
      <c r="E691">
        <v>5</v>
      </c>
      <c r="F691">
        <f>IFERROR(VLOOKUP(D691,Products!$A$2:$H$221,6,FALSE),0)</f>
        <v>5.77</v>
      </c>
      <c r="G691">
        <v>0</v>
      </c>
      <c r="H691">
        <f t="shared" si="10"/>
        <v>28.85</v>
      </c>
      <c r="I691" t="s">
        <v>2837</v>
      </c>
      <c r="J691" t="str">
        <f>IFERROR(VLOOKUP(D691,Products!$A$2:$H$221,3,FALSE),"")</f>
        <v>Personal Care</v>
      </c>
      <c r="K691" t="str">
        <f>IFERROR(VLOOKUP(C691,Customers!$A$2:$G$751,3,FALSE),"")</f>
        <v>Ganja-Dashkasan</v>
      </c>
    </row>
    <row r="692" spans="1:11" x14ac:dyDescent="0.25">
      <c r="A692" t="s">
        <v>3515</v>
      </c>
      <c r="B692">
        <v>45710</v>
      </c>
      <c r="C692" t="s">
        <v>1946</v>
      </c>
      <c r="D692" t="s">
        <v>437</v>
      </c>
      <c r="E692">
        <v>13</v>
      </c>
      <c r="F692">
        <f>IFERROR(VLOOKUP(D692,Products!$A$2:$H$221,6,FALSE),0)</f>
        <v>4.6100000000000003</v>
      </c>
      <c r="G692">
        <v>0.12</v>
      </c>
      <c r="H692">
        <f t="shared" si="10"/>
        <v>52.74</v>
      </c>
      <c r="I692" t="s">
        <v>2837</v>
      </c>
      <c r="J692" t="str">
        <f>IFERROR(VLOOKUP(D692,Products!$A$2:$H$221,3,FALSE),"")</f>
        <v>Canned</v>
      </c>
      <c r="K692" t="str">
        <f>IFERROR(VLOOKUP(C692,Customers!$A$2:$G$751,3,FALSE),"")</f>
        <v>Lankaran-Astara</v>
      </c>
    </row>
    <row r="693" spans="1:11" x14ac:dyDescent="0.25">
      <c r="A693" t="s">
        <v>3516</v>
      </c>
      <c r="B693">
        <v>45710</v>
      </c>
      <c r="C693" t="s">
        <v>1961</v>
      </c>
      <c r="D693" t="s">
        <v>103</v>
      </c>
      <c r="E693">
        <v>16</v>
      </c>
      <c r="F693">
        <f>IFERROR(VLOOKUP(D693,Products!$A$2:$H$221,6,FALSE),0)</f>
        <v>1.18</v>
      </c>
      <c r="G693">
        <v>0</v>
      </c>
      <c r="H693">
        <f t="shared" si="10"/>
        <v>18.88</v>
      </c>
      <c r="I693" t="s">
        <v>2824</v>
      </c>
      <c r="J693" t="str">
        <f>IFERROR(VLOOKUP(D693,Products!$A$2:$H$221,3,FALSE),"")</f>
        <v>Snacks</v>
      </c>
      <c r="K693" t="str">
        <f>IFERROR(VLOOKUP(C693,Customers!$A$2:$G$751,3,FALSE),"")</f>
        <v>Absheron</v>
      </c>
    </row>
    <row r="694" spans="1:11" x14ac:dyDescent="0.25">
      <c r="A694" t="s">
        <v>3517</v>
      </c>
      <c r="B694">
        <v>45710</v>
      </c>
      <c r="C694" t="s">
        <v>1988</v>
      </c>
      <c r="D694" t="s">
        <v>142</v>
      </c>
      <c r="E694">
        <v>11</v>
      </c>
      <c r="F694">
        <f>IFERROR(VLOOKUP(D694,Products!$A$2:$H$221,6,FALSE),0)</f>
        <v>2.7</v>
      </c>
      <c r="G694">
        <v>0.05</v>
      </c>
      <c r="H694">
        <f t="shared" si="10"/>
        <v>28.22</v>
      </c>
      <c r="I694" t="s">
        <v>2837</v>
      </c>
      <c r="J694" t="str">
        <f>IFERROR(VLOOKUP(D694,Products!$A$2:$H$221,3,FALSE),"")</f>
        <v>Dairy</v>
      </c>
      <c r="K694" t="str">
        <f>IFERROR(VLOOKUP(C694,Customers!$A$2:$G$751,3,FALSE),"")</f>
        <v>Karabakh-East Zangezur</v>
      </c>
    </row>
    <row r="695" spans="1:11" x14ac:dyDescent="0.25">
      <c r="A695" t="s">
        <v>3518</v>
      </c>
      <c r="B695">
        <v>45710</v>
      </c>
      <c r="C695" t="s">
        <v>2075</v>
      </c>
      <c r="D695" t="s">
        <v>478</v>
      </c>
      <c r="E695">
        <v>8</v>
      </c>
      <c r="F695">
        <f>IFERROR(VLOOKUP(D695,Products!$A$2:$H$221,6,FALSE),0)</f>
        <v>3.25</v>
      </c>
      <c r="G695">
        <v>7.0000000000000007E-2</v>
      </c>
      <c r="H695">
        <f t="shared" si="10"/>
        <v>24.18</v>
      </c>
      <c r="I695" t="s">
        <v>2837</v>
      </c>
      <c r="J695" t="str">
        <f>IFERROR(VLOOKUP(D695,Products!$A$2:$H$221,3,FALSE),"")</f>
        <v>Cleaning</v>
      </c>
      <c r="K695" t="str">
        <f>IFERROR(VLOOKUP(C695,Customers!$A$2:$G$751,3,FALSE),"")</f>
        <v>Lankaran-Astara</v>
      </c>
    </row>
    <row r="696" spans="1:11" x14ac:dyDescent="0.25">
      <c r="A696" t="s">
        <v>3519</v>
      </c>
      <c r="B696">
        <v>45710</v>
      </c>
      <c r="C696" t="s">
        <v>2081</v>
      </c>
      <c r="D696" t="s">
        <v>447</v>
      </c>
      <c r="E696">
        <v>4</v>
      </c>
      <c r="F696">
        <f>IFERROR(VLOOKUP(D696,Products!$A$2:$H$221,6,FALSE),0)</f>
        <v>5.97</v>
      </c>
      <c r="G696">
        <v>0.05</v>
      </c>
      <c r="H696">
        <f t="shared" si="10"/>
        <v>22.69</v>
      </c>
      <c r="I696" t="s">
        <v>2830</v>
      </c>
      <c r="J696" t="str">
        <f>IFERROR(VLOOKUP(D696,Products!$A$2:$H$221,3,FALSE),"")</f>
        <v>Cleaning</v>
      </c>
      <c r="K696" t="str">
        <f>IFERROR(VLOOKUP(C696,Customers!$A$2:$G$751,3,FALSE),"")</f>
        <v>Absheron</v>
      </c>
    </row>
    <row r="697" spans="1:11" x14ac:dyDescent="0.25">
      <c r="A697" t="s">
        <v>3520</v>
      </c>
      <c r="B697">
        <v>45710</v>
      </c>
      <c r="C697" t="s">
        <v>2090</v>
      </c>
      <c r="D697" t="s">
        <v>417</v>
      </c>
      <c r="E697">
        <v>11</v>
      </c>
      <c r="F697">
        <f>IFERROR(VLOOKUP(D697,Products!$A$2:$H$221,6,FALSE),0)</f>
        <v>6.31</v>
      </c>
      <c r="G697">
        <v>0.05</v>
      </c>
      <c r="H697">
        <f t="shared" si="10"/>
        <v>65.94</v>
      </c>
      <c r="I697" t="s">
        <v>2837</v>
      </c>
      <c r="J697" t="str">
        <f>IFERROR(VLOOKUP(D697,Products!$A$2:$H$221,3,FALSE),"")</f>
        <v>Canned</v>
      </c>
      <c r="K697" t="str">
        <f>IFERROR(VLOOKUP(C697,Customers!$A$2:$G$751,3,FALSE),"")</f>
        <v>Ganja-Dashkasan</v>
      </c>
    </row>
    <row r="698" spans="1:11" x14ac:dyDescent="0.25">
      <c r="A698" t="s">
        <v>3521</v>
      </c>
      <c r="B698">
        <v>45710</v>
      </c>
      <c r="C698" t="s">
        <v>2144</v>
      </c>
      <c r="D698" t="s">
        <v>356</v>
      </c>
      <c r="E698">
        <v>10</v>
      </c>
      <c r="F698">
        <f>IFERROR(VLOOKUP(D698,Products!$A$2:$H$221,6,FALSE),0)</f>
        <v>2.87</v>
      </c>
      <c r="G698">
        <v>0</v>
      </c>
      <c r="H698">
        <f t="shared" si="10"/>
        <v>28.7</v>
      </c>
      <c r="I698" t="s">
        <v>2827</v>
      </c>
      <c r="J698" t="str">
        <f>IFERROR(VLOOKUP(D698,Products!$A$2:$H$221,3,FALSE),"")</f>
        <v>Frozen</v>
      </c>
      <c r="K698" t="str">
        <f>IFERROR(VLOOKUP(C698,Customers!$A$2:$G$751,3,FALSE),"")</f>
        <v>Ganja-Dashkasan</v>
      </c>
    </row>
    <row r="699" spans="1:11" x14ac:dyDescent="0.25">
      <c r="A699" t="s">
        <v>3522</v>
      </c>
      <c r="B699">
        <v>45710</v>
      </c>
      <c r="C699" t="s">
        <v>2375</v>
      </c>
      <c r="D699" t="s">
        <v>390</v>
      </c>
      <c r="E699">
        <v>5</v>
      </c>
      <c r="F699">
        <f>IFERROR(VLOOKUP(D699,Products!$A$2:$H$221,6,FALSE),0)</f>
        <v>4.55</v>
      </c>
      <c r="G699">
        <v>0.05</v>
      </c>
      <c r="H699">
        <f t="shared" si="10"/>
        <v>21.61</v>
      </c>
      <c r="I699" t="s">
        <v>2818</v>
      </c>
      <c r="J699" t="str">
        <f>IFERROR(VLOOKUP(D699,Products!$A$2:$H$221,3,FALSE),"")</f>
        <v>Frozen</v>
      </c>
      <c r="K699" t="str">
        <f>IFERROR(VLOOKUP(C699,Customers!$A$2:$G$751,3,FALSE),"")</f>
        <v>Aran</v>
      </c>
    </row>
    <row r="700" spans="1:11" x14ac:dyDescent="0.25">
      <c r="A700" t="s">
        <v>3523</v>
      </c>
      <c r="B700">
        <v>45711</v>
      </c>
      <c r="C700" t="s">
        <v>779</v>
      </c>
      <c r="D700" t="s">
        <v>150</v>
      </c>
      <c r="E700">
        <v>11</v>
      </c>
      <c r="F700">
        <f>IFERROR(VLOOKUP(D700,Products!$A$2:$H$221,6,FALSE),0)</f>
        <v>3.64</v>
      </c>
      <c r="G700">
        <v>7.0000000000000007E-2</v>
      </c>
      <c r="H700">
        <f t="shared" si="10"/>
        <v>37.24</v>
      </c>
      <c r="I700" t="s">
        <v>2830</v>
      </c>
      <c r="J700" t="str">
        <f>IFERROR(VLOOKUP(D700,Products!$A$2:$H$221,3,FALSE),"")</f>
        <v>Dairy</v>
      </c>
      <c r="K700" t="str">
        <f>IFERROR(VLOOKUP(C700,Customers!$A$2:$G$751,3,FALSE),"")</f>
        <v>Aran</v>
      </c>
    </row>
    <row r="701" spans="1:11" x14ac:dyDescent="0.25">
      <c r="A701" t="s">
        <v>3524</v>
      </c>
      <c r="B701">
        <v>45711</v>
      </c>
      <c r="C701" t="s">
        <v>788</v>
      </c>
      <c r="D701" t="s">
        <v>202</v>
      </c>
      <c r="E701">
        <v>22</v>
      </c>
      <c r="F701">
        <f>IFERROR(VLOOKUP(D701,Products!$A$2:$H$221,6,FALSE),0)</f>
        <v>1.82</v>
      </c>
      <c r="G701">
        <v>0.05</v>
      </c>
      <c r="H701">
        <f t="shared" si="10"/>
        <v>38.04</v>
      </c>
      <c r="I701" t="s">
        <v>2820</v>
      </c>
      <c r="J701" t="str">
        <f>IFERROR(VLOOKUP(D701,Products!$A$2:$H$221,3,FALSE),"")</f>
        <v>Bakery</v>
      </c>
      <c r="K701" t="str">
        <f>IFERROR(VLOOKUP(C701,Customers!$A$2:$G$751,3,FALSE),"")</f>
        <v>Aran</v>
      </c>
    </row>
    <row r="702" spans="1:11" x14ac:dyDescent="0.25">
      <c r="A702" t="s">
        <v>3525</v>
      </c>
      <c r="B702">
        <v>45711</v>
      </c>
      <c r="C702" t="s">
        <v>836</v>
      </c>
      <c r="D702" t="s">
        <v>37</v>
      </c>
      <c r="E702">
        <v>21</v>
      </c>
      <c r="F702">
        <f>IFERROR(VLOOKUP(D702,Products!$A$2:$H$221,6,FALSE),0)</f>
        <v>4.74</v>
      </c>
      <c r="G702">
        <v>7.0000000000000007E-2</v>
      </c>
      <c r="H702">
        <f t="shared" si="10"/>
        <v>92.57</v>
      </c>
      <c r="I702" t="s">
        <v>2870</v>
      </c>
      <c r="J702" t="str">
        <f>IFERROR(VLOOKUP(D702,Products!$A$2:$H$221,3,FALSE),"")</f>
        <v>Beverages</v>
      </c>
      <c r="K702" t="str">
        <f>IFERROR(VLOOKUP(C702,Customers!$A$2:$G$751,3,FALSE),"")</f>
        <v>Aran</v>
      </c>
    </row>
    <row r="703" spans="1:11" x14ac:dyDescent="0.25">
      <c r="A703" t="s">
        <v>3526</v>
      </c>
      <c r="B703">
        <v>45711</v>
      </c>
      <c r="C703" t="s">
        <v>875</v>
      </c>
      <c r="D703" t="s">
        <v>105</v>
      </c>
      <c r="E703">
        <v>21</v>
      </c>
      <c r="F703">
        <f>IFERROR(VLOOKUP(D703,Products!$A$2:$H$221,6,FALSE),0)</f>
        <v>1.37</v>
      </c>
      <c r="G703">
        <v>7.0000000000000007E-2</v>
      </c>
      <c r="H703">
        <f t="shared" si="10"/>
        <v>26.76</v>
      </c>
      <c r="I703" t="s">
        <v>2827</v>
      </c>
      <c r="J703" t="str">
        <f>IFERROR(VLOOKUP(D703,Products!$A$2:$H$221,3,FALSE),"")</f>
        <v>Snacks</v>
      </c>
      <c r="K703" t="str">
        <f>IFERROR(VLOOKUP(C703,Customers!$A$2:$G$751,3,FALSE),"")</f>
        <v>Absheron</v>
      </c>
    </row>
    <row r="704" spans="1:11" x14ac:dyDescent="0.25">
      <c r="A704" t="s">
        <v>3527</v>
      </c>
      <c r="B704">
        <v>45711</v>
      </c>
      <c r="C704" t="s">
        <v>1511</v>
      </c>
      <c r="D704" t="s">
        <v>37</v>
      </c>
      <c r="E704">
        <v>8</v>
      </c>
      <c r="F704">
        <f>IFERROR(VLOOKUP(D704,Products!$A$2:$H$221,6,FALSE),0)</f>
        <v>4.74</v>
      </c>
      <c r="G704">
        <v>7.0000000000000007E-2</v>
      </c>
      <c r="H704">
        <f t="shared" si="10"/>
        <v>35.270000000000003</v>
      </c>
      <c r="I704" t="s">
        <v>2830</v>
      </c>
      <c r="J704" t="str">
        <f>IFERROR(VLOOKUP(D704,Products!$A$2:$H$221,3,FALSE),"")</f>
        <v>Beverages</v>
      </c>
      <c r="K704" t="str">
        <f>IFERROR(VLOOKUP(C704,Customers!$A$2:$G$751,3,FALSE),"")</f>
        <v>Aran</v>
      </c>
    </row>
    <row r="705" spans="1:11" x14ac:dyDescent="0.25">
      <c r="A705" t="s">
        <v>3528</v>
      </c>
      <c r="B705">
        <v>45711</v>
      </c>
      <c r="C705" t="s">
        <v>1544</v>
      </c>
      <c r="D705" t="s">
        <v>25</v>
      </c>
      <c r="E705">
        <v>16</v>
      </c>
      <c r="F705">
        <f>IFERROR(VLOOKUP(D705,Products!$A$2:$H$221,6,FALSE),0)</f>
        <v>3.86</v>
      </c>
      <c r="G705">
        <v>0.05</v>
      </c>
      <c r="H705">
        <f t="shared" si="10"/>
        <v>58.67</v>
      </c>
      <c r="I705" t="s">
        <v>2820</v>
      </c>
      <c r="J705" t="str">
        <f>IFERROR(VLOOKUP(D705,Products!$A$2:$H$221,3,FALSE),"")</f>
        <v>Beverages</v>
      </c>
      <c r="K705" t="str">
        <f>IFERROR(VLOOKUP(C705,Customers!$A$2:$G$751,3,FALSE),"")</f>
        <v>Karabakh-East Zangezur</v>
      </c>
    </row>
    <row r="706" spans="1:11" x14ac:dyDescent="0.25">
      <c r="A706" t="s">
        <v>3529</v>
      </c>
      <c r="B706">
        <v>45711</v>
      </c>
      <c r="C706" t="s">
        <v>1559</v>
      </c>
      <c r="D706" t="s">
        <v>242</v>
      </c>
      <c r="E706">
        <v>7</v>
      </c>
      <c r="F706">
        <f>IFERROR(VLOOKUP(D706,Products!$A$2:$H$221,6,FALSE),0)</f>
        <v>3.43</v>
      </c>
      <c r="G706">
        <v>0.03</v>
      </c>
      <c r="H706">
        <f t="shared" ref="H706:H769" si="11">ROUND(E706*F706*(1-G706),2)</f>
        <v>23.29</v>
      </c>
      <c r="I706" t="s">
        <v>2841</v>
      </c>
      <c r="J706" t="str">
        <f>IFERROR(VLOOKUP(D706,Products!$A$2:$H$221,3,FALSE),"")</f>
        <v>Grocery</v>
      </c>
      <c r="K706" t="str">
        <f>IFERROR(VLOOKUP(C706,Customers!$A$2:$G$751,3,FALSE),"")</f>
        <v>Aran</v>
      </c>
    </row>
    <row r="707" spans="1:11" x14ac:dyDescent="0.25">
      <c r="A707" t="s">
        <v>3530</v>
      </c>
      <c r="B707">
        <v>45711</v>
      </c>
      <c r="C707" t="s">
        <v>1577</v>
      </c>
      <c r="D707" t="s">
        <v>356</v>
      </c>
      <c r="E707">
        <v>1</v>
      </c>
      <c r="F707">
        <f>IFERROR(VLOOKUP(D707,Products!$A$2:$H$221,6,FALSE),0)</f>
        <v>2.87</v>
      </c>
      <c r="G707">
        <v>0.05</v>
      </c>
      <c r="H707">
        <f t="shared" si="11"/>
        <v>2.73</v>
      </c>
      <c r="I707" t="s">
        <v>2818</v>
      </c>
      <c r="J707" t="str">
        <f>IFERROR(VLOOKUP(D707,Products!$A$2:$H$221,3,FALSE),"")</f>
        <v>Frozen</v>
      </c>
      <c r="K707" t="str">
        <f>IFERROR(VLOOKUP(C707,Customers!$A$2:$G$751,3,FALSE),"")</f>
        <v>Absheron</v>
      </c>
    </row>
    <row r="708" spans="1:11" x14ac:dyDescent="0.25">
      <c r="A708" t="s">
        <v>3531</v>
      </c>
      <c r="B708">
        <v>45711</v>
      </c>
      <c r="C708" t="s">
        <v>1949</v>
      </c>
      <c r="D708" t="s">
        <v>299</v>
      </c>
      <c r="E708">
        <v>6</v>
      </c>
      <c r="F708">
        <f>IFERROR(VLOOKUP(D708,Products!$A$2:$H$221,6,FALSE),0)</f>
        <v>1.0900000000000001</v>
      </c>
      <c r="G708">
        <v>0.05</v>
      </c>
      <c r="H708">
        <f t="shared" si="11"/>
        <v>6.21</v>
      </c>
      <c r="I708" t="s">
        <v>2837</v>
      </c>
      <c r="J708" t="str">
        <f>IFERROR(VLOOKUP(D708,Products!$A$2:$H$221,3,FALSE),"")</f>
        <v>Household</v>
      </c>
      <c r="K708" t="str">
        <f>IFERROR(VLOOKUP(C708,Customers!$A$2:$G$751,3,FALSE),"")</f>
        <v>Absheron</v>
      </c>
    </row>
    <row r="709" spans="1:11" x14ac:dyDescent="0.25">
      <c r="A709" t="s">
        <v>3532</v>
      </c>
      <c r="B709">
        <v>45711</v>
      </c>
      <c r="C709" t="s">
        <v>2081</v>
      </c>
      <c r="D709" t="s">
        <v>8</v>
      </c>
      <c r="E709">
        <v>4</v>
      </c>
      <c r="F709">
        <f>IFERROR(VLOOKUP(D709,Products!$A$2:$H$221,6,FALSE),0)</f>
        <v>3.39</v>
      </c>
      <c r="G709">
        <v>0.05</v>
      </c>
      <c r="H709">
        <f t="shared" si="11"/>
        <v>12.88</v>
      </c>
      <c r="I709" t="s">
        <v>2841</v>
      </c>
      <c r="J709" t="str">
        <f>IFERROR(VLOOKUP(D709,Products!$A$2:$H$221,3,FALSE),"")</f>
        <v>Beverages</v>
      </c>
      <c r="K709" t="str">
        <f>IFERROR(VLOOKUP(C709,Customers!$A$2:$G$751,3,FALSE),"")</f>
        <v>Absheron</v>
      </c>
    </row>
    <row r="710" spans="1:11" x14ac:dyDescent="0.25">
      <c r="A710" t="s">
        <v>3533</v>
      </c>
      <c r="B710">
        <v>45711</v>
      </c>
      <c r="C710" t="s">
        <v>2087</v>
      </c>
      <c r="D710" t="s">
        <v>170</v>
      </c>
      <c r="E710">
        <v>8</v>
      </c>
      <c r="F710">
        <f>IFERROR(VLOOKUP(D710,Products!$A$2:$H$221,6,FALSE),0)</f>
        <v>2.2000000000000002</v>
      </c>
      <c r="G710">
        <v>7.0000000000000007E-2</v>
      </c>
      <c r="H710">
        <f t="shared" si="11"/>
        <v>16.37</v>
      </c>
      <c r="I710" t="s">
        <v>2830</v>
      </c>
      <c r="J710" t="str">
        <f>IFERROR(VLOOKUP(D710,Products!$A$2:$H$221,3,FALSE),"")</f>
        <v>Bakery</v>
      </c>
      <c r="K710" t="str">
        <f>IFERROR(VLOOKUP(C710,Customers!$A$2:$G$751,3,FALSE),"")</f>
        <v>Guba-Khachmaz</v>
      </c>
    </row>
    <row r="711" spans="1:11" x14ac:dyDescent="0.25">
      <c r="A711" t="s">
        <v>3534</v>
      </c>
      <c r="B711">
        <v>45711</v>
      </c>
      <c r="C711" t="s">
        <v>2258</v>
      </c>
      <c r="D711" t="s">
        <v>47</v>
      </c>
      <c r="E711">
        <v>14</v>
      </c>
      <c r="F711">
        <f>IFERROR(VLOOKUP(D711,Products!$A$2:$H$221,6,FALSE),0)</f>
        <v>4.1900000000000004</v>
      </c>
      <c r="G711">
        <v>0.03</v>
      </c>
      <c r="H711">
        <f t="shared" si="11"/>
        <v>56.9</v>
      </c>
      <c r="I711" t="s">
        <v>2818</v>
      </c>
      <c r="J711" t="str">
        <f>IFERROR(VLOOKUP(D711,Products!$A$2:$H$221,3,FALSE),"")</f>
        <v>Beverages</v>
      </c>
      <c r="K711" t="str">
        <f>IFERROR(VLOOKUP(C711,Customers!$A$2:$G$751,3,FALSE),"")</f>
        <v>Nakhchivan</v>
      </c>
    </row>
    <row r="712" spans="1:11" x14ac:dyDescent="0.25">
      <c r="A712" t="s">
        <v>3535</v>
      </c>
      <c r="B712">
        <v>45711</v>
      </c>
      <c r="C712" t="s">
        <v>2450</v>
      </c>
      <c r="D712" t="s">
        <v>323</v>
      </c>
      <c r="E712">
        <v>5</v>
      </c>
      <c r="F712">
        <f>IFERROR(VLOOKUP(D712,Products!$A$2:$H$221,6,FALSE),0)</f>
        <v>1.81</v>
      </c>
      <c r="G712">
        <v>0.05</v>
      </c>
      <c r="H712">
        <f t="shared" si="11"/>
        <v>8.6</v>
      </c>
      <c r="I712" t="s">
        <v>2827</v>
      </c>
      <c r="J712" t="str">
        <f>IFERROR(VLOOKUP(D712,Products!$A$2:$H$221,3,FALSE),"")</f>
        <v>Personal Care</v>
      </c>
      <c r="K712" t="str">
        <f>IFERROR(VLOOKUP(C712,Customers!$A$2:$G$751,3,FALSE),"")</f>
        <v>Aran</v>
      </c>
    </row>
    <row r="713" spans="1:11" x14ac:dyDescent="0.25">
      <c r="A713" t="s">
        <v>3536</v>
      </c>
      <c r="B713">
        <v>45711</v>
      </c>
      <c r="C713" t="s">
        <v>2576</v>
      </c>
      <c r="D713" t="s">
        <v>73</v>
      </c>
      <c r="E713">
        <v>15</v>
      </c>
      <c r="F713">
        <f>IFERROR(VLOOKUP(D713,Products!$A$2:$H$221,6,FALSE),0)</f>
        <v>3.84</v>
      </c>
      <c r="G713">
        <v>7.0000000000000007E-2</v>
      </c>
      <c r="H713">
        <f t="shared" si="11"/>
        <v>53.57</v>
      </c>
      <c r="I713" t="s">
        <v>2841</v>
      </c>
      <c r="J713" t="str">
        <f>IFERROR(VLOOKUP(D713,Products!$A$2:$H$221,3,FALSE),"")</f>
        <v>Snacks</v>
      </c>
      <c r="K713" t="str">
        <f>IFERROR(VLOOKUP(C713,Customers!$A$2:$G$751,3,FALSE),"")</f>
        <v>Guba-Khachmaz</v>
      </c>
    </row>
    <row r="714" spans="1:11" x14ac:dyDescent="0.25">
      <c r="A714" t="s">
        <v>3537</v>
      </c>
      <c r="B714">
        <v>45711</v>
      </c>
      <c r="C714" t="s">
        <v>2801</v>
      </c>
      <c r="D714" t="s">
        <v>382</v>
      </c>
      <c r="E714">
        <v>8</v>
      </c>
      <c r="F714">
        <f>IFERROR(VLOOKUP(D714,Products!$A$2:$H$221,6,FALSE),0)</f>
        <v>4.4000000000000004</v>
      </c>
      <c r="G714">
        <v>0.05</v>
      </c>
      <c r="H714">
        <f t="shared" si="11"/>
        <v>33.44</v>
      </c>
      <c r="I714" t="s">
        <v>2841</v>
      </c>
      <c r="J714" t="str">
        <f>IFERROR(VLOOKUP(D714,Products!$A$2:$H$221,3,FALSE),"")</f>
        <v>Frozen</v>
      </c>
      <c r="K714" t="str">
        <f>IFERROR(VLOOKUP(C714,Customers!$A$2:$G$751,3,FALSE),"")</f>
        <v>Aran</v>
      </c>
    </row>
    <row r="715" spans="1:11" x14ac:dyDescent="0.25">
      <c r="A715" t="s">
        <v>3538</v>
      </c>
      <c r="B715">
        <v>45712</v>
      </c>
      <c r="C715" t="s">
        <v>739</v>
      </c>
      <c r="D715" t="s">
        <v>439</v>
      </c>
      <c r="E715">
        <v>14</v>
      </c>
      <c r="F715">
        <f>IFERROR(VLOOKUP(D715,Products!$A$2:$H$221,6,FALSE),0)</f>
        <v>2.0699999999999998</v>
      </c>
      <c r="G715">
        <v>0</v>
      </c>
      <c r="H715">
        <f t="shared" si="11"/>
        <v>28.98</v>
      </c>
      <c r="I715" t="s">
        <v>2824</v>
      </c>
      <c r="J715" t="str">
        <f>IFERROR(VLOOKUP(D715,Products!$A$2:$H$221,3,FALSE),"")</f>
        <v>Canned</v>
      </c>
      <c r="K715" t="str">
        <f>IFERROR(VLOOKUP(C715,Customers!$A$2:$G$751,3,FALSE),"")</f>
        <v>Ganja-Dashkasan</v>
      </c>
    </row>
    <row r="716" spans="1:11" x14ac:dyDescent="0.25">
      <c r="A716" t="s">
        <v>3539</v>
      </c>
      <c r="B716">
        <v>45712</v>
      </c>
      <c r="C716" t="s">
        <v>1094</v>
      </c>
      <c r="D716" t="s">
        <v>75</v>
      </c>
      <c r="E716">
        <v>5</v>
      </c>
      <c r="F716">
        <f>IFERROR(VLOOKUP(D716,Products!$A$2:$H$221,6,FALSE),0)</f>
        <v>3.54</v>
      </c>
      <c r="G716">
        <v>0</v>
      </c>
      <c r="H716">
        <f t="shared" si="11"/>
        <v>17.7</v>
      </c>
      <c r="I716" t="s">
        <v>2837</v>
      </c>
      <c r="J716" t="str">
        <f>IFERROR(VLOOKUP(D716,Products!$A$2:$H$221,3,FALSE),"")</f>
        <v>Snacks</v>
      </c>
      <c r="K716" t="str">
        <f>IFERROR(VLOOKUP(C716,Customers!$A$2:$G$751,3,FALSE),"")</f>
        <v>Aran</v>
      </c>
    </row>
    <row r="717" spans="1:11" x14ac:dyDescent="0.25">
      <c r="A717" t="s">
        <v>3540</v>
      </c>
      <c r="B717">
        <v>45712</v>
      </c>
      <c r="C717" t="s">
        <v>1100</v>
      </c>
      <c r="D717" t="s">
        <v>55</v>
      </c>
      <c r="E717">
        <v>15</v>
      </c>
      <c r="F717">
        <f>IFERROR(VLOOKUP(D717,Products!$A$2:$H$221,6,FALSE),0)</f>
        <v>1.93</v>
      </c>
      <c r="G717">
        <v>7.0000000000000007E-2</v>
      </c>
      <c r="H717">
        <f t="shared" si="11"/>
        <v>26.92</v>
      </c>
      <c r="I717" t="s">
        <v>2870</v>
      </c>
      <c r="J717" t="str">
        <f>IFERROR(VLOOKUP(D717,Products!$A$2:$H$221,3,FALSE),"")</f>
        <v>Beverages</v>
      </c>
      <c r="K717" t="str">
        <f>IFERROR(VLOOKUP(C717,Customers!$A$2:$G$751,3,FALSE),"")</f>
        <v>Shaki-Zagatala</v>
      </c>
    </row>
    <row r="718" spans="1:11" x14ac:dyDescent="0.25">
      <c r="A718" t="s">
        <v>3541</v>
      </c>
      <c r="B718">
        <v>45712</v>
      </c>
      <c r="C718" t="s">
        <v>1358</v>
      </c>
      <c r="D718" t="s">
        <v>73</v>
      </c>
      <c r="E718">
        <v>15</v>
      </c>
      <c r="F718">
        <f>IFERROR(VLOOKUP(D718,Products!$A$2:$H$221,6,FALSE),0)</f>
        <v>3.84</v>
      </c>
      <c r="G718">
        <v>7.0000000000000007E-2</v>
      </c>
      <c r="H718">
        <f t="shared" si="11"/>
        <v>53.57</v>
      </c>
      <c r="I718" t="s">
        <v>2818</v>
      </c>
      <c r="J718" t="str">
        <f>IFERROR(VLOOKUP(D718,Products!$A$2:$H$221,3,FALSE),"")</f>
        <v>Snacks</v>
      </c>
      <c r="K718" t="str">
        <f>IFERROR(VLOOKUP(C718,Customers!$A$2:$G$751,3,FALSE),"")</f>
        <v>Karabakh-East Zangezur</v>
      </c>
    </row>
    <row r="719" spans="1:11" x14ac:dyDescent="0.25">
      <c r="A719" t="s">
        <v>3542</v>
      </c>
      <c r="B719">
        <v>45712</v>
      </c>
      <c r="C719" t="s">
        <v>1439</v>
      </c>
      <c r="D719" t="s">
        <v>226</v>
      </c>
      <c r="E719">
        <v>9</v>
      </c>
      <c r="F719">
        <f>IFERROR(VLOOKUP(D719,Products!$A$2:$H$221,6,FALSE),0)</f>
        <v>2.0299999999999998</v>
      </c>
      <c r="G719">
        <v>0.03</v>
      </c>
      <c r="H719">
        <f t="shared" si="11"/>
        <v>17.72</v>
      </c>
      <c r="I719" t="s">
        <v>2820</v>
      </c>
      <c r="J719" t="str">
        <f>IFERROR(VLOOKUP(D719,Products!$A$2:$H$221,3,FALSE),"")</f>
        <v>Grocery</v>
      </c>
      <c r="K719" t="str">
        <f>IFERROR(VLOOKUP(C719,Customers!$A$2:$G$751,3,FALSE),"")</f>
        <v>Ganja-Dashkasan</v>
      </c>
    </row>
    <row r="720" spans="1:11" x14ac:dyDescent="0.25">
      <c r="A720" t="s">
        <v>3543</v>
      </c>
      <c r="B720">
        <v>45712</v>
      </c>
      <c r="C720" t="s">
        <v>1505</v>
      </c>
      <c r="D720" t="s">
        <v>31</v>
      </c>
      <c r="E720">
        <v>13</v>
      </c>
      <c r="F720">
        <f>IFERROR(VLOOKUP(D720,Products!$A$2:$H$221,6,FALSE),0)</f>
        <v>4.05</v>
      </c>
      <c r="G720">
        <v>0</v>
      </c>
      <c r="H720">
        <f t="shared" si="11"/>
        <v>52.65</v>
      </c>
      <c r="I720" t="s">
        <v>2824</v>
      </c>
      <c r="J720" t="str">
        <f>IFERROR(VLOOKUP(D720,Products!$A$2:$H$221,3,FALSE),"")</f>
        <v>Beverages</v>
      </c>
      <c r="K720" t="str">
        <f>IFERROR(VLOOKUP(C720,Customers!$A$2:$G$751,3,FALSE),"")</f>
        <v>Shaki-Zagatala</v>
      </c>
    </row>
    <row r="721" spans="1:11" x14ac:dyDescent="0.25">
      <c r="A721" t="s">
        <v>3544</v>
      </c>
      <c r="B721">
        <v>45712</v>
      </c>
      <c r="C721" t="s">
        <v>1835</v>
      </c>
      <c r="D721" t="s">
        <v>67</v>
      </c>
      <c r="E721">
        <v>23</v>
      </c>
      <c r="F721">
        <f>IFERROR(VLOOKUP(D721,Products!$A$2:$H$221,6,FALSE),0)</f>
        <v>1.34</v>
      </c>
      <c r="G721">
        <v>7.0000000000000007E-2</v>
      </c>
      <c r="H721">
        <f t="shared" si="11"/>
        <v>28.66</v>
      </c>
      <c r="I721" t="s">
        <v>2830</v>
      </c>
      <c r="J721" t="str">
        <f>IFERROR(VLOOKUP(D721,Products!$A$2:$H$221,3,FALSE),"")</f>
        <v>Snacks</v>
      </c>
      <c r="K721" t="str">
        <f>IFERROR(VLOOKUP(C721,Customers!$A$2:$G$751,3,FALSE),"")</f>
        <v>Absheron</v>
      </c>
    </row>
    <row r="722" spans="1:11" x14ac:dyDescent="0.25">
      <c r="A722" t="s">
        <v>3545</v>
      </c>
      <c r="B722">
        <v>45712</v>
      </c>
      <c r="C722" t="s">
        <v>1850</v>
      </c>
      <c r="D722" t="s">
        <v>274</v>
      </c>
      <c r="E722">
        <v>4</v>
      </c>
      <c r="F722">
        <f>IFERROR(VLOOKUP(D722,Products!$A$2:$H$221,6,FALSE),0)</f>
        <v>1.23</v>
      </c>
      <c r="G722">
        <v>0.03</v>
      </c>
      <c r="H722">
        <f t="shared" si="11"/>
        <v>4.7699999999999996</v>
      </c>
      <c r="I722" t="s">
        <v>2837</v>
      </c>
      <c r="J722" t="str">
        <f>IFERROR(VLOOKUP(D722,Products!$A$2:$H$221,3,FALSE),"")</f>
        <v>Household</v>
      </c>
      <c r="K722" t="str">
        <f>IFERROR(VLOOKUP(C722,Customers!$A$2:$G$751,3,FALSE),"")</f>
        <v>Aran</v>
      </c>
    </row>
    <row r="723" spans="1:11" x14ac:dyDescent="0.25">
      <c r="A723" t="s">
        <v>3546</v>
      </c>
      <c r="B723">
        <v>45712</v>
      </c>
      <c r="C723" t="s">
        <v>1892</v>
      </c>
      <c r="D723" t="s">
        <v>64</v>
      </c>
      <c r="E723">
        <v>19</v>
      </c>
      <c r="F723">
        <f>IFERROR(VLOOKUP(D723,Products!$A$2:$H$221,6,FALSE),0)</f>
        <v>3.48</v>
      </c>
      <c r="G723">
        <v>0.1</v>
      </c>
      <c r="H723">
        <f t="shared" si="11"/>
        <v>59.51</v>
      </c>
      <c r="I723" t="s">
        <v>2824</v>
      </c>
      <c r="J723" t="str">
        <f>IFERROR(VLOOKUP(D723,Products!$A$2:$H$221,3,FALSE),"")</f>
        <v>Snacks</v>
      </c>
      <c r="K723" t="str">
        <f>IFERROR(VLOOKUP(C723,Customers!$A$2:$G$751,3,FALSE),"")</f>
        <v>Guba-Khachmaz</v>
      </c>
    </row>
    <row r="724" spans="1:11" x14ac:dyDescent="0.25">
      <c r="A724" t="s">
        <v>3547</v>
      </c>
      <c r="B724">
        <v>45712</v>
      </c>
      <c r="C724" t="s">
        <v>1946</v>
      </c>
      <c r="D724" t="s">
        <v>138</v>
      </c>
      <c r="E724">
        <v>2</v>
      </c>
      <c r="F724">
        <f>IFERROR(VLOOKUP(D724,Products!$A$2:$H$221,6,FALSE),0)</f>
        <v>2.11</v>
      </c>
      <c r="G724">
        <v>0.03</v>
      </c>
      <c r="H724">
        <f t="shared" si="11"/>
        <v>4.09</v>
      </c>
      <c r="I724" t="s">
        <v>2837</v>
      </c>
      <c r="J724" t="str">
        <f>IFERROR(VLOOKUP(D724,Products!$A$2:$H$221,3,FALSE),"")</f>
        <v>Dairy</v>
      </c>
      <c r="K724" t="str">
        <f>IFERROR(VLOOKUP(C724,Customers!$A$2:$G$751,3,FALSE),"")</f>
        <v>Lankaran-Astara</v>
      </c>
    </row>
    <row r="725" spans="1:11" x14ac:dyDescent="0.25">
      <c r="A725" t="s">
        <v>3548</v>
      </c>
      <c r="B725">
        <v>45712</v>
      </c>
      <c r="C725" t="s">
        <v>1949</v>
      </c>
      <c r="D725" t="s">
        <v>386</v>
      </c>
      <c r="E725">
        <v>3</v>
      </c>
      <c r="F725">
        <f>IFERROR(VLOOKUP(D725,Products!$A$2:$H$221,6,FALSE),0)</f>
        <v>9.18</v>
      </c>
      <c r="G725">
        <v>0.12</v>
      </c>
      <c r="H725">
        <f t="shared" si="11"/>
        <v>24.24</v>
      </c>
      <c r="I725" t="s">
        <v>2818</v>
      </c>
      <c r="J725" t="str">
        <f>IFERROR(VLOOKUP(D725,Products!$A$2:$H$221,3,FALSE),"")</f>
        <v>Frozen</v>
      </c>
      <c r="K725" t="str">
        <f>IFERROR(VLOOKUP(C725,Customers!$A$2:$G$751,3,FALSE),"")</f>
        <v>Absheron</v>
      </c>
    </row>
    <row r="726" spans="1:11" x14ac:dyDescent="0.25">
      <c r="A726" t="s">
        <v>3549</v>
      </c>
      <c r="B726">
        <v>45712</v>
      </c>
      <c r="C726" t="s">
        <v>2228</v>
      </c>
      <c r="D726" t="s">
        <v>204</v>
      </c>
      <c r="E726">
        <v>3</v>
      </c>
      <c r="F726">
        <f>IFERROR(VLOOKUP(D726,Products!$A$2:$H$221,6,FALSE),0)</f>
        <v>7.55</v>
      </c>
      <c r="G726">
        <v>0.05</v>
      </c>
      <c r="H726">
        <f t="shared" si="11"/>
        <v>21.52</v>
      </c>
      <c r="I726" t="s">
        <v>2870</v>
      </c>
      <c r="J726" t="str">
        <f>IFERROR(VLOOKUP(D726,Products!$A$2:$H$221,3,FALSE),"")</f>
        <v>Grocery</v>
      </c>
      <c r="K726" t="str">
        <f>IFERROR(VLOOKUP(C726,Customers!$A$2:$G$751,3,FALSE),"")</f>
        <v>Absheron</v>
      </c>
    </row>
    <row r="727" spans="1:11" x14ac:dyDescent="0.25">
      <c r="A727" t="s">
        <v>3550</v>
      </c>
      <c r="B727">
        <v>45712</v>
      </c>
      <c r="C727" t="s">
        <v>2249</v>
      </c>
      <c r="D727" t="s">
        <v>390</v>
      </c>
      <c r="E727">
        <v>5</v>
      </c>
      <c r="F727">
        <f>IFERROR(VLOOKUP(D727,Products!$A$2:$H$221,6,FALSE),0)</f>
        <v>4.55</v>
      </c>
      <c r="G727">
        <v>7.0000000000000007E-2</v>
      </c>
      <c r="H727">
        <f t="shared" si="11"/>
        <v>21.16</v>
      </c>
      <c r="I727" t="s">
        <v>2818</v>
      </c>
      <c r="J727" t="str">
        <f>IFERROR(VLOOKUP(D727,Products!$A$2:$H$221,3,FALSE),"")</f>
        <v>Frozen</v>
      </c>
      <c r="K727" t="str">
        <f>IFERROR(VLOOKUP(C727,Customers!$A$2:$G$751,3,FALSE),"")</f>
        <v>Shaki-Zagatala</v>
      </c>
    </row>
    <row r="728" spans="1:11" x14ac:dyDescent="0.25">
      <c r="A728" t="s">
        <v>3551</v>
      </c>
      <c r="B728">
        <v>45712</v>
      </c>
      <c r="C728" t="s">
        <v>2726</v>
      </c>
      <c r="D728" t="s">
        <v>8</v>
      </c>
      <c r="E728">
        <v>21</v>
      </c>
      <c r="F728">
        <f>IFERROR(VLOOKUP(D728,Products!$A$2:$H$221,6,FALSE),0)</f>
        <v>3.39</v>
      </c>
      <c r="G728">
        <v>0.05</v>
      </c>
      <c r="H728">
        <f t="shared" si="11"/>
        <v>67.63</v>
      </c>
      <c r="I728" t="s">
        <v>2837</v>
      </c>
      <c r="J728" t="str">
        <f>IFERROR(VLOOKUP(D728,Products!$A$2:$H$221,3,FALSE),"")</f>
        <v>Beverages</v>
      </c>
      <c r="K728" t="str">
        <f>IFERROR(VLOOKUP(C728,Customers!$A$2:$G$751,3,FALSE),"")</f>
        <v>Ganja-Dashkasan</v>
      </c>
    </row>
    <row r="729" spans="1:11" x14ac:dyDescent="0.25">
      <c r="A729" t="s">
        <v>3552</v>
      </c>
      <c r="B729">
        <v>45712</v>
      </c>
      <c r="C729" t="s">
        <v>2785</v>
      </c>
      <c r="D729" t="s">
        <v>421</v>
      </c>
      <c r="E729">
        <v>3</v>
      </c>
      <c r="F729">
        <f>IFERROR(VLOOKUP(D729,Products!$A$2:$H$221,6,FALSE),0)</f>
        <v>2.52</v>
      </c>
      <c r="G729">
        <v>0.02</v>
      </c>
      <c r="H729">
        <f t="shared" si="11"/>
        <v>7.41</v>
      </c>
      <c r="I729" t="s">
        <v>2820</v>
      </c>
      <c r="J729" t="str">
        <f>IFERROR(VLOOKUP(D729,Products!$A$2:$H$221,3,FALSE),"")</f>
        <v>Canned</v>
      </c>
      <c r="K729" t="str">
        <f>IFERROR(VLOOKUP(C729,Customers!$A$2:$G$751,3,FALSE),"")</f>
        <v>Absheron</v>
      </c>
    </row>
    <row r="730" spans="1:11" x14ac:dyDescent="0.25">
      <c r="A730" t="s">
        <v>3553</v>
      </c>
      <c r="B730">
        <v>45713</v>
      </c>
      <c r="C730" t="s">
        <v>736</v>
      </c>
      <c r="D730" t="s">
        <v>67</v>
      </c>
      <c r="E730">
        <v>5</v>
      </c>
      <c r="F730">
        <f>IFERROR(VLOOKUP(D730,Products!$A$2:$H$221,6,FALSE),0)</f>
        <v>1.34</v>
      </c>
      <c r="G730">
        <v>0</v>
      </c>
      <c r="H730">
        <f t="shared" si="11"/>
        <v>6.7</v>
      </c>
      <c r="I730" t="s">
        <v>2827</v>
      </c>
      <c r="J730" t="str">
        <f>IFERROR(VLOOKUP(D730,Products!$A$2:$H$221,3,FALSE),"")</f>
        <v>Snacks</v>
      </c>
      <c r="K730" t="str">
        <f>IFERROR(VLOOKUP(C730,Customers!$A$2:$G$751,3,FALSE),"")</f>
        <v>Karabakh-East Zangezur</v>
      </c>
    </row>
    <row r="731" spans="1:11" x14ac:dyDescent="0.25">
      <c r="A731" t="s">
        <v>3554</v>
      </c>
      <c r="B731">
        <v>45713</v>
      </c>
      <c r="C731" t="s">
        <v>736</v>
      </c>
      <c r="D731" t="s">
        <v>321</v>
      </c>
      <c r="E731">
        <v>7</v>
      </c>
      <c r="F731">
        <f>IFERROR(VLOOKUP(D731,Products!$A$2:$H$221,6,FALSE),0)</f>
        <v>4.1100000000000003</v>
      </c>
      <c r="G731">
        <v>7.0000000000000007E-2</v>
      </c>
      <c r="H731">
        <f t="shared" si="11"/>
        <v>26.76</v>
      </c>
      <c r="I731" t="s">
        <v>2837</v>
      </c>
      <c r="J731" t="str">
        <f>IFERROR(VLOOKUP(D731,Products!$A$2:$H$221,3,FALSE),"")</f>
        <v>Personal Care</v>
      </c>
      <c r="K731" t="str">
        <f>IFERROR(VLOOKUP(C731,Customers!$A$2:$G$751,3,FALSE),"")</f>
        <v>Karabakh-East Zangezur</v>
      </c>
    </row>
    <row r="732" spans="1:11" x14ac:dyDescent="0.25">
      <c r="A732" t="s">
        <v>3555</v>
      </c>
      <c r="B732">
        <v>45713</v>
      </c>
      <c r="C732" t="s">
        <v>962</v>
      </c>
      <c r="D732" t="s">
        <v>347</v>
      </c>
      <c r="E732">
        <v>4</v>
      </c>
      <c r="F732">
        <f>IFERROR(VLOOKUP(D732,Products!$A$2:$H$221,6,FALSE),0)</f>
        <v>5.63</v>
      </c>
      <c r="G732">
        <v>0.03</v>
      </c>
      <c r="H732">
        <f t="shared" si="11"/>
        <v>21.84</v>
      </c>
      <c r="I732" t="s">
        <v>2830</v>
      </c>
      <c r="J732" t="str">
        <f>IFERROR(VLOOKUP(D732,Products!$A$2:$H$221,3,FALSE),"")</f>
        <v>Personal Care</v>
      </c>
      <c r="K732" t="str">
        <f>IFERROR(VLOOKUP(C732,Customers!$A$2:$G$751,3,FALSE),"")</f>
        <v>Aran</v>
      </c>
    </row>
    <row r="733" spans="1:11" x14ac:dyDescent="0.25">
      <c r="A733" t="s">
        <v>3556</v>
      </c>
      <c r="B733">
        <v>45713</v>
      </c>
      <c r="C733" t="s">
        <v>1298</v>
      </c>
      <c r="D733" t="s">
        <v>470</v>
      </c>
      <c r="E733">
        <v>5</v>
      </c>
      <c r="F733">
        <f>IFERROR(VLOOKUP(D733,Products!$A$2:$H$221,6,FALSE),0)</f>
        <v>7.94</v>
      </c>
      <c r="G733">
        <v>0</v>
      </c>
      <c r="H733">
        <f t="shared" si="11"/>
        <v>39.700000000000003</v>
      </c>
      <c r="I733" t="s">
        <v>2827</v>
      </c>
      <c r="J733" t="str">
        <f>IFERROR(VLOOKUP(D733,Products!$A$2:$H$221,3,FALSE),"")</f>
        <v>Cleaning</v>
      </c>
      <c r="K733" t="str">
        <f>IFERROR(VLOOKUP(C733,Customers!$A$2:$G$751,3,FALSE),"")</f>
        <v>Lankaran-Astara</v>
      </c>
    </row>
    <row r="734" spans="1:11" x14ac:dyDescent="0.25">
      <c r="A734" t="s">
        <v>3557</v>
      </c>
      <c r="B734">
        <v>45713</v>
      </c>
      <c r="C734" t="s">
        <v>1391</v>
      </c>
      <c r="D734" t="s">
        <v>230</v>
      </c>
      <c r="E734">
        <v>12</v>
      </c>
      <c r="F734">
        <f>IFERROR(VLOOKUP(D734,Products!$A$2:$H$221,6,FALSE),0)</f>
        <v>1.98</v>
      </c>
      <c r="G734">
        <v>0</v>
      </c>
      <c r="H734">
        <f t="shared" si="11"/>
        <v>23.76</v>
      </c>
      <c r="I734" t="s">
        <v>2827</v>
      </c>
      <c r="J734" t="str">
        <f>IFERROR(VLOOKUP(D734,Products!$A$2:$H$221,3,FALSE),"")</f>
        <v>Grocery</v>
      </c>
      <c r="K734" t="str">
        <f>IFERROR(VLOOKUP(C734,Customers!$A$2:$G$751,3,FALSE),"")</f>
        <v>Absheron</v>
      </c>
    </row>
    <row r="735" spans="1:11" x14ac:dyDescent="0.25">
      <c r="A735" t="s">
        <v>3558</v>
      </c>
      <c r="B735">
        <v>45713</v>
      </c>
      <c r="C735" t="s">
        <v>1610</v>
      </c>
      <c r="D735" t="s">
        <v>447</v>
      </c>
      <c r="E735">
        <v>8</v>
      </c>
      <c r="F735">
        <f>IFERROR(VLOOKUP(D735,Products!$A$2:$H$221,6,FALSE),0)</f>
        <v>5.97</v>
      </c>
      <c r="G735">
        <v>0</v>
      </c>
      <c r="H735">
        <f t="shared" si="11"/>
        <v>47.76</v>
      </c>
      <c r="I735" t="s">
        <v>2830</v>
      </c>
      <c r="J735" t="str">
        <f>IFERROR(VLOOKUP(D735,Products!$A$2:$H$221,3,FALSE),"")</f>
        <v>Cleaning</v>
      </c>
      <c r="K735" t="str">
        <f>IFERROR(VLOOKUP(C735,Customers!$A$2:$G$751,3,FALSE),"")</f>
        <v>Nakhchivan</v>
      </c>
    </row>
    <row r="736" spans="1:11" x14ac:dyDescent="0.25">
      <c r="A736" t="s">
        <v>3559</v>
      </c>
      <c r="B736">
        <v>45713</v>
      </c>
      <c r="C736" t="s">
        <v>1622</v>
      </c>
      <c r="D736" t="s">
        <v>218</v>
      </c>
      <c r="E736">
        <v>8</v>
      </c>
      <c r="F736">
        <f>IFERROR(VLOOKUP(D736,Products!$A$2:$H$221,6,FALSE),0)</f>
        <v>3.4</v>
      </c>
      <c r="G736">
        <v>0.05</v>
      </c>
      <c r="H736">
        <f t="shared" si="11"/>
        <v>25.84</v>
      </c>
      <c r="I736" t="s">
        <v>2870</v>
      </c>
      <c r="J736" t="str">
        <f>IFERROR(VLOOKUP(D736,Products!$A$2:$H$221,3,FALSE),"")</f>
        <v>Grocery</v>
      </c>
      <c r="K736" t="str">
        <f>IFERROR(VLOOKUP(C736,Customers!$A$2:$G$751,3,FALSE),"")</f>
        <v>Absheron</v>
      </c>
    </row>
    <row r="737" spans="1:11" x14ac:dyDescent="0.25">
      <c r="A737" t="s">
        <v>3560</v>
      </c>
      <c r="B737">
        <v>45713</v>
      </c>
      <c r="C737" t="s">
        <v>1760</v>
      </c>
      <c r="D737" t="s">
        <v>91</v>
      </c>
      <c r="E737">
        <v>15</v>
      </c>
      <c r="F737">
        <f>IFERROR(VLOOKUP(D737,Products!$A$2:$H$221,6,FALSE),0)</f>
        <v>1.36</v>
      </c>
      <c r="G737">
        <v>0.05</v>
      </c>
      <c r="H737">
        <f t="shared" si="11"/>
        <v>19.38</v>
      </c>
      <c r="I737" t="s">
        <v>2824</v>
      </c>
      <c r="J737" t="str">
        <f>IFERROR(VLOOKUP(D737,Products!$A$2:$H$221,3,FALSE),"")</f>
        <v>Snacks</v>
      </c>
      <c r="K737" t="str">
        <f>IFERROR(VLOOKUP(C737,Customers!$A$2:$G$751,3,FALSE),"")</f>
        <v>Aran</v>
      </c>
    </row>
    <row r="738" spans="1:11" x14ac:dyDescent="0.25">
      <c r="A738" t="s">
        <v>3561</v>
      </c>
      <c r="B738">
        <v>45713</v>
      </c>
      <c r="C738" t="s">
        <v>2111</v>
      </c>
      <c r="D738" t="s">
        <v>89</v>
      </c>
      <c r="E738">
        <v>22</v>
      </c>
      <c r="F738">
        <f>IFERROR(VLOOKUP(D738,Products!$A$2:$H$221,6,FALSE),0)</f>
        <v>4.7</v>
      </c>
      <c r="G738">
        <v>0.02</v>
      </c>
      <c r="H738">
        <f t="shared" si="11"/>
        <v>101.33</v>
      </c>
      <c r="I738" t="s">
        <v>2870</v>
      </c>
      <c r="J738" t="str">
        <f>IFERROR(VLOOKUP(D738,Products!$A$2:$H$221,3,FALSE),"")</f>
        <v>Snacks</v>
      </c>
      <c r="K738" t="str">
        <f>IFERROR(VLOOKUP(C738,Customers!$A$2:$G$751,3,FALSE),"")</f>
        <v>Shaki-Zagatala</v>
      </c>
    </row>
    <row r="739" spans="1:11" x14ac:dyDescent="0.25">
      <c r="A739" t="s">
        <v>3562</v>
      </c>
      <c r="B739">
        <v>45713</v>
      </c>
      <c r="C739" t="s">
        <v>2210</v>
      </c>
      <c r="D739" t="s">
        <v>132</v>
      </c>
      <c r="E739">
        <v>2</v>
      </c>
      <c r="F739">
        <f>IFERROR(VLOOKUP(D739,Products!$A$2:$H$221,6,FALSE),0)</f>
        <v>1.55</v>
      </c>
      <c r="G739">
        <v>7.0000000000000007E-2</v>
      </c>
      <c r="H739">
        <f t="shared" si="11"/>
        <v>2.88</v>
      </c>
      <c r="I739" t="s">
        <v>2870</v>
      </c>
      <c r="J739" t="str">
        <f>IFERROR(VLOOKUP(D739,Products!$A$2:$H$221,3,FALSE),"")</f>
        <v>Dairy</v>
      </c>
      <c r="K739" t="str">
        <f>IFERROR(VLOOKUP(C739,Customers!$A$2:$G$751,3,FALSE),"")</f>
        <v>Guba-Khachmaz</v>
      </c>
    </row>
    <row r="740" spans="1:11" x14ac:dyDescent="0.25">
      <c r="A740" t="s">
        <v>3563</v>
      </c>
      <c r="B740">
        <v>45713</v>
      </c>
      <c r="C740" t="s">
        <v>2781</v>
      </c>
      <c r="D740" t="s">
        <v>280</v>
      </c>
      <c r="E740">
        <v>8</v>
      </c>
      <c r="F740">
        <f>IFERROR(VLOOKUP(D740,Products!$A$2:$H$221,6,FALSE),0)</f>
        <v>4.75</v>
      </c>
      <c r="G740">
        <v>0</v>
      </c>
      <c r="H740">
        <f t="shared" si="11"/>
        <v>38</v>
      </c>
      <c r="I740" t="s">
        <v>2824</v>
      </c>
      <c r="J740" t="str">
        <f>IFERROR(VLOOKUP(D740,Products!$A$2:$H$221,3,FALSE),"")</f>
        <v>Household</v>
      </c>
      <c r="K740" t="str">
        <f>IFERROR(VLOOKUP(C740,Customers!$A$2:$G$751,3,FALSE),"")</f>
        <v>Absheron</v>
      </c>
    </row>
    <row r="741" spans="1:11" x14ac:dyDescent="0.25">
      <c r="A741" t="s">
        <v>3564</v>
      </c>
      <c r="B741">
        <v>45714</v>
      </c>
      <c r="C741" t="s">
        <v>640</v>
      </c>
      <c r="D741" t="s">
        <v>126</v>
      </c>
      <c r="E741">
        <v>10</v>
      </c>
      <c r="F741">
        <f>IFERROR(VLOOKUP(D741,Products!$A$2:$H$221,6,FALSE),0)</f>
        <v>2.52</v>
      </c>
      <c r="G741">
        <v>0.03</v>
      </c>
      <c r="H741">
        <f t="shared" si="11"/>
        <v>24.44</v>
      </c>
      <c r="I741" t="s">
        <v>2841</v>
      </c>
      <c r="J741" t="str">
        <f>IFERROR(VLOOKUP(D741,Products!$A$2:$H$221,3,FALSE),"")</f>
        <v>Dairy</v>
      </c>
      <c r="K741" t="str">
        <f>IFERROR(VLOOKUP(C741,Customers!$A$2:$G$751,3,FALSE),"")</f>
        <v>Shaki-Zagatala</v>
      </c>
    </row>
    <row r="742" spans="1:11" x14ac:dyDescent="0.25">
      <c r="A742" t="s">
        <v>3565</v>
      </c>
      <c r="B742">
        <v>45714</v>
      </c>
      <c r="C742" t="s">
        <v>869</v>
      </c>
      <c r="D742" t="s">
        <v>288</v>
      </c>
      <c r="E742">
        <v>14</v>
      </c>
      <c r="F742">
        <f>IFERROR(VLOOKUP(D742,Products!$A$2:$H$221,6,FALSE),0)</f>
        <v>3.88</v>
      </c>
      <c r="G742">
        <v>0.05</v>
      </c>
      <c r="H742">
        <f t="shared" si="11"/>
        <v>51.6</v>
      </c>
      <c r="I742" t="s">
        <v>2830</v>
      </c>
      <c r="J742" t="str">
        <f>IFERROR(VLOOKUP(D742,Products!$A$2:$H$221,3,FALSE),"")</f>
        <v>Household</v>
      </c>
      <c r="K742" t="str">
        <f>IFERROR(VLOOKUP(C742,Customers!$A$2:$G$751,3,FALSE),"")</f>
        <v>Ganja-Dashkasan</v>
      </c>
    </row>
    <row r="743" spans="1:11" x14ac:dyDescent="0.25">
      <c r="A743" t="s">
        <v>3566</v>
      </c>
      <c r="B743">
        <v>45714</v>
      </c>
      <c r="C743" t="s">
        <v>932</v>
      </c>
      <c r="D743" t="s">
        <v>196</v>
      </c>
      <c r="E743">
        <v>16</v>
      </c>
      <c r="F743">
        <f>IFERROR(VLOOKUP(D743,Products!$A$2:$H$221,6,FALSE),0)</f>
        <v>0.54</v>
      </c>
      <c r="G743">
        <v>0</v>
      </c>
      <c r="H743">
        <f t="shared" si="11"/>
        <v>8.64</v>
      </c>
      <c r="I743" t="s">
        <v>2818</v>
      </c>
      <c r="J743" t="str">
        <f>IFERROR(VLOOKUP(D743,Products!$A$2:$H$221,3,FALSE),"")</f>
        <v>Bakery</v>
      </c>
      <c r="K743" t="str">
        <f>IFERROR(VLOOKUP(C743,Customers!$A$2:$G$751,3,FALSE),"")</f>
        <v>Absheron</v>
      </c>
    </row>
    <row r="744" spans="1:11" x14ac:dyDescent="0.25">
      <c r="A744" t="s">
        <v>3567</v>
      </c>
      <c r="B744">
        <v>45714</v>
      </c>
      <c r="C744" t="s">
        <v>1148</v>
      </c>
      <c r="D744" t="s">
        <v>152</v>
      </c>
      <c r="E744">
        <v>10</v>
      </c>
      <c r="F744">
        <f>IFERROR(VLOOKUP(D744,Products!$A$2:$H$221,6,FALSE),0)</f>
        <v>2.0699999999999998</v>
      </c>
      <c r="G744">
        <v>7.0000000000000007E-2</v>
      </c>
      <c r="H744">
        <f t="shared" si="11"/>
        <v>19.25</v>
      </c>
      <c r="I744" t="s">
        <v>2820</v>
      </c>
      <c r="J744" t="str">
        <f>IFERROR(VLOOKUP(D744,Products!$A$2:$H$221,3,FALSE),"")</f>
        <v>Dairy</v>
      </c>
      <c r="K744" t="str">
        <f>IFERROR(VLOOKUP(C744,Customers!$A$2:$G$751,3,FALSE),"")</f>
        <v>Aran</v>
      </c>
    </row>
    <row r="745" spans="1:11" x14ac:dyDescent="0.25">
      <c r="A745" t="s">
        <v>3568</v>
      </c>
      <c r="B745">
        <v>45714</v>
      </c>
      <c r="C745" t="s">
        <v>1319</v>
      </c>
      <c r="D745" t="s">
        <v>170</v>
      </c>
      <c r="E745">
        <v>26</v>
      </c>
      <c r="F745">
        <f>IFERROR(VLOOKUP(D745,Products!$A$2:$H$221,6,FALSE),0)</f>
        <v>2.2000000000000002</v>
      </c>
      <c r="G745">
        <v>0.1</v>
      </c>
      <c r="H745">
        <f t="shared" si="11"/>
        <v>51.48</v>
      </c>
      <c r="I745" t="s">
        <v>2837</v>
      </c>
      <c r="J745" t="str">
        <f>IFERROR(VLOOKUP(D745,Products!$A$2:$H$221,3,FALSE),"")</f>
        <v>Bakery</v>
      </c>
      <c r="K745" t="str">
        <f>IFERROR(VLOOKUP(C745,Customers!$A$2:$G$751,3,FALSE),"")</f>
        <v>Guba-Khachmaz</v>
      </c>
    </row>
    <row r="746" spans="1:11" x14ac:dyDescent="0.25">
      <c r="A746" t="s">
        <v>3569</v>
      </c>
      <c r="B746">
        <v>45714</v>
      </c>
      <c r="C746" t="s">
        <v>1355</v>
      </c>
      <c r="D746" t="s">
        <v>290</v>
      </c>
      <c r="E746">
        <v>12</v>
      </c>
      <c r="F746">
        <f>IFERROR(VLOOKUP(D746,Products!$A$2:$H$221,6,FALSE),0)</f>
        <v>2.31</v>
      </c>
      <c r="G746">
        <v>7.0000000000000007E-2</v>
      </c>
      <c r="H746">
        <f t="shared" si="11"/>
        <v>25.78</v>
      </c>
      <c r="I746" t="s">
        <v>2818</v>
      </c>
      <c r="J746" t="str">
        <f>IFERROR(VLOOKUP(D746,Products!$A$2:$H$221,3,FALSE),"")</f>
        <v>Household</v>
      </c>
      <c r="K746" t="str">
        <f>IFERROR(VLOOKUP(C746,Customers!$A$2:$G$751,3,FALSE),"")</f>
        <v>Ganja-Dashkasan</v>
      </c>
    </row>
    <row r="747" spans="1:11" x14ac:dyDescent="0.25">
      <c r="A747" t="s">
        <v>3570</v>
      </c>
      <c r="B747">
        <v>45714</v>
      </c>
      <c r="C747" t="s">
        <v>1586</v>
      </c>
      <c r="D747" t="s">
        <v>248</v>
      </c>
      <c r="E747">
        <v>3</v>
      </c>
      <c r="F747">
        <f>IFERROR(VLOOKUP(D747,Products!$A$2:$H$221,6,FALSE),0)</f>
        <v>5.3</v>
      </c>
      <c r="G747">
        <v>0</v>
      </c>
      <c r="H747">
        <f t="shared" si="11"/>
        <v>15.9</v>
      </c>
      <c r="I747" t="s">
        <v>2820</v>
      </c>
      <c r="J747" t="str">
        <f>IFERROR(VLOOKUP(D747,Products!$A$2:$H$221,3,FALSE),"")</f>
        <v>Grocery</v>
      </c>
      <c r="K747" t="str">
        <f>IFERROR(VLOOKUP(C747,Customers!$A$2:$G$751,3,FALSE),"")</f>
        <v>Absheron</v>
      </c>
    </row>
    <row r="748" spans="1:11" x14ac:dyDescent="0.25">
      <c r="A748" t="s">
        <v>3571</v>
      </c>
      <c r="B748">
        <v>45714</v>
      </c>
      <c r="C748" t="s">
        <v>1721</v>
      </c>
      <c r="D748" t="s">
        <v>362</v>
      </c>
      <c r="E748">
        <v>12</v>
      </c>
      <c r="F748">
        <f>IFERROR(VLOOKUP(D748,Products!$A$2:$H$221,6,FALSE),0)</f>
        <v>7.21</v>
      </c>
      <c r="G748">
        <v>0.05</v>
      </c>
      <c r="H748">
        <f t="shared" si="11"/>
        <v>82.19</v>
      </c>
      <c r="I748" t="s">
        <v>2824</v>
      </c>
      <c r="J748" t="str">
        <f>IFERROR(VLOOKUP(D748,Products!$A$2:$H$221,3,FALSE),"")</f>
        <v>Frozen</v>
      </c>
      <c r="K748" t="str">
        <f>IFERROR(VLOOKUP(C748,Customers!$A$2:$G$751,3,FALSE),"")</f>
        <v>Absheron</v>
      </c>
    </row>
    <row r="749" spans="1:11" x14ac:dyDescent="0.25">
      <c r="A749" t="s">
        <v>3572</v>
      </c>
      <c r="B749">
        <v>45714</v>
      </c>
      <c r="C749" t="s">
        <v>1835</v>
      </c>
      <c r="D749" t="s">
        <v>75</v>
      </c>
      <c r="E749">
        <v>8</v>
      </c>
      <c r="F749">
        <f>IFERROR(VLOOKUP(D749,Products!$A$2:$H$221,6,FALSE),0)</f>
        <v>3.54</v>
      </c>
      <c r="G749">
        <v>7.0000000000000007E-2</v>
      </c>
      <c r="H749">
        <f t="shared" si="11"/>
        <v>26.34</v>
      </c>
      <c r="I749" t="s">
        <v>2841</v>
      </c>
      <c r="J749" t="str">
        <f>IFERROR(VLOOKUP(D749,Products!$A$2:$H$221,3,FALSE),"")</f>
        <v>Snacks</v>
      </c>
      <c r="K749" t="str">
        <f>IFERROR(VLOOKUP(C749,Customers!$A$2:$G$751,3,FALSE),"")</f>
        <v>Absheron</v>
      </c>
    </row>
    <row r="750" spans="1:11" x14ac:dyDescent="0.25">
      <c r="A750" t="s">
        <v>3573</v>
      </c>
      <c r="B750">
        <v>45714</v>
      </c>
      <c r="C750" t="s">
        <v>2045</v>
      </c>
      <c r="D750" t="s">
        <v>332</v>
      </c>
      <c r="E750">
        <v>2</v>
      </c>
      <c r="F750">
        <f>IFERROR(VLOOKUP(D750,Products!$A$2:$H$221,6,FALSE),0)</f>
        <v>2.87</v>
      </c>
      <c r="G750">
        <v>0.1</v>
      </c>
      <c r="H750">
        <f t="shared" si="11"/>
        <v>5.17</v>
      </c>
      <c r="I750" t="s">
        <v>2841</v>
      </c>
      <c r="J750" t="str">
        <f>IFERROR(VLOOKUP(D750,Products!$A$2:$H$221,3,FALSE),"")</f>
        <v>Personal Care</v>
      </c>
      <c r="K750" t="str">
        <f>IFERROR(VLOOKUP(C750,Customers!$A$2:$G$751,3,FALSE),"")</f>
        <v>Karabakh-East Zangezur</v>
      </c>
    </row>
    <row r="751" spans="1:11" x14ac:dyDescent="0.25">
      <c r="A751" t="s">
        <v>3574</v>
      </c>
      <c r="B751">
        <v>45714</v>
      </c>
      <c r="C751" t="s">
        <v>2672</v>
      </c>
      <c r="D751" t="s">
        <v>489</v>
      </c>
      <c r="E751">
        <v>9</v>
      </c>
      <c r="F751">
        <f>IFERROR(VLOOKUP(D751,Products!$A$2:$H$221,6,FALSE),0)</f>
        <v>5.34</v>
      </c>
      <c r="G751">
        <v>0.05</v>
      </c>
      <c r="H751">
        <f t="shared" si="11"/>
        <v>45.66</v>
      </c>
      <c r="I751" t="s">
        <v>2820</v>
      </c>
      <c r="J751" t="str">
        <f>IFERROR(VLOOKUP(D751,Products!$A$2:$H$221,3,FALSE),"")</f>
        <v>Cleaning</v>
      </c>
      <c r="K751" t="str">
        <f>IFERROR(VLOOKUP(C751,Customers!$A$2:$G$751,3,FALSE),"")</f>
        <v>Lankaran-Astara</v>
      </c>
    </row>
    <row r="752" spans="1:11" x14ac:dyDescent="0.25">
      <c r="A752" t="s">
        <v>3575</v>
      </c>
      <c r="B752">
        <v>45714</v>
      </c>
      <c r="C752" t="s">
        <v>2726</v>
      </c>
      <c r="D752" t="s">
        <v>208</v>
      </c>
      <c r="E752">
        <v>12</v>
      </c>
      <c r="F752">
        <f>IFERROR(VLOOKUP(D752,Products!$A$2:$H$221,6,FALSE),0)</f>
        <v>7.9</v>
      </c>
      <c r="G752">
        <v>0</v>
      </c>
      <c r="H752">
        <f t="shared" si="11"/>
        <v>94.8</v>
      </c>
      <c r="I752" t="s">
        <v>2830</v>
      </c>
      <c r="J752" t="str">
        <f>IFERROR(VLOOKUP(D752,Products!$A$2:$H$221,3,FALSE),"")</f>
        <v>Grocery</v>
      </c>
      <c r="K752" t="str">
        <f>IFERROR(VLOOKUP(C752,Customers!$A$2:$G$751,3,FALSE),"")</f>
        <v>Ganja-Dashkasan</v>
      </c>
    </row>
    <row r="753" spans="1:11" x14ac:dyDescent="0.25">
      <c r="A753" t="s">
        <v>3576</v>
      </c>
      <c r="B753">
        <v>45715</v>
      </c>
      <c r="C753" t="s">
        <v>503</v>
      </c>
      <c r="D753" t="s">
        <v>138</v>
      </c>
      <c r="E753">
        <v>2</v>
      </c>
      <c r="F753">
        <f>IFERROR(VLOOKUP(D753,Products!$A$2:$H$221,6,FALSE),0)</f>
        <v>2.11</v>
      </c>
      <c r="G753">
        <v>0.05</v>
      </c>
      <c r="H753">
        <f t="shared" si="11"/>
        <v>4.01</v>
      </c>
      <c r="I753" t="s">
        <v>2830</v>
      </c>
      <c r="J753" t="str">
        <f>IFERROR(VLOOKUP(D753,Products!$A$2:$H$221,3,FALSE),"")</f>
        <v>Dairy</v>
      </c>
      <c r="K753" t="str">
        <f>IFERROR(VLOOKUP(C753,Customers!$A$2:$G$751,3,FALSE),"")</f>
        <v>Nakhchivan</v>
      </c>
    </row>
    <row r="754" spans="1:11" x14ac:dyDescent="0.25">
      <c r="A754" t="s">
        <v>3577</v>
      </c>
      <c r="B754">
        <v>45715</v>
      </c>
      <c r="C754" t="s">
        <v>866</v>
      </c>
      <c r="D754" t="s">
        <v>280</v>
      </c>
      <c r="E754">
        <v>10</v>
      </c>
      <c r="F754">
        <f>IFERROR(VLOOKUP(D754,Products!$A$2:$H$221,6,FALSE),0)</f>
        <v>4.75</v>
      </c>
      <c r="G754">
        <v>0</v>
      </c>
      <c r="H754">
        <f t="shared" si="11"/>
        <v>47.5</v>
      </c>
      <c r="I754" t="s">
        <v>2830</v>
      </c>
      <c r="J754" t="str">
        <f>IFERROR(VLOOKUP(D754,Products!$A$2:$H$221,3,FALSE),"")</f>
        <v>Household</v>
      </c>
      <c r="K754" t="str">
        <f>IFERROR(VLOOKUP(C754,Customers!$A$2:$G$751,3,FALSE),"")</f>
        <v>Shaki-Zagatala</v>
      </c>
    </row>
    <row r="755" spans="1:11" x14ac:dyDescent="0.25">
      <c r="A755" t="s">
        <v>3578</v>
      </c>
      <c r="B755">
        <v>45715</v>
      </c>
      <c r="C755" t="s">
        <v>1028</v>
      </c>
      <c r="D755" t="s">
        <v>307</v>
      </c>
      <c r="E755">
        <v>6</v>
      </c>
      <c r="F755">
        <f>IFERROR(VLOOKUP(D755,Products!$A$2:$H$221,6,FALSE),0)</f>
        <v>6.98</v>
      </c>
      <c r="G755">
        <v>0</v>
      </c>
      <c r="H755">
        <f t="shared" si="11"/>
        <v>41.88</v>
      </c>
      <c r="I755" t="s">
        <v>2837</v>
      </c>
      <c r="J755" t="str">
        <f>IFERROR(VLOOKUP(D755,Products!$A$2:$H$221,3,FALSE),"")</f>
        <v>Personal Care</v>
      </c>
      <c r="K755" t="str">
        <f>IFERROR(VLOOKUP(C755,Customers!$A$2:$G$751,3,FALSE),"")</f>
        <v>Nakhchivan</v>
      </c>
    </row>
    <row r="756" spans="1:11" x14ac:dyDescent="0.25">
      <c r="A756" t="s">
        <v>3579</v>
      </c>
      <c r="B756">
        <v>45715</v>
      </c>
      <c r="C756" t="s">
        <v>1154</v>
      </c>
      <c r="D756" t="s">
        <v>220</v>
      </c>
      <c r="E756">
        <v>12</v>
      </c>
      <c r="F756">
        <f>IFERROR(VLOOKUP(D756,Products!$A$2:$H$221,6,FALSE),0)</f>
        <v>1.37</v>
      </c>
      <c r="G756">
        <v>0</v>
      </c>
      <c r="H756">
        <f t="shared" si="11"/>
        <v>16.440000000000001</v>
      </c>
      <c r="I756" t="s">
        <v>2841</v>
      </c>
      <c r="J756" t="str">
        <f>IFERROR(VLOOKUP(D756,Products!$A$2:$H$221,3,FALSE),"")</f>
        <v>Grocery</v>
      </c>
      <c r="K756" t="str">
        <f>IFERROR(VLOOKUP(C756,Customers!$A$2:$G$751,3,FALSE),"")</f>
        <v>Lankaran-Astara</v>
      </c>
    </row>
    <row r="757" spans="1:11" x14ac:dyDescent="0.25">
      <c r="A757" t="s">
        <v>3580</v>
      </c>
      <c r="B757">
        <v>45715</v>
      </c>
      <c r="C757" t="s">
        <v>1181</v>
      </c>
      <c r="D757" t="s">
        <v>344</v>
      </c>
      <c r="E757">
        <v>10</v>
      </c>
      <c r="F757">
        <f>IFERROR(VLOOKUP(D757,Products!$A$2:$H$221,6,FALSE),0)</f>
        <v>2.2000000000000002</v>
      </c>
      <c r="G757">
        <v>0.15</v>
      </c>
      <c r="H757">
        <f t="shared" si="11"/>
        <v>18.7</v>
      </c>
      <c r="I757" t="s">
        <v>2870</v>
      </c>
      <c r="J757" t="str">
        <f>IFERROR(VLOOKUP(D757,Products!$A$2:$H$221,3,FALSE),"")</f>
        <v>Personal Care</v>
      </c>
      <c r="K757" t="str">
        <f>IFERROR(VLOOKUP(C757,Customers!$A$2:$G$751,3,FALSE),"")</f>
        <v>Absheron</v>
      </c>
    </row>
    <row r="758" spans="1:11" x14ac:dyDescent="0.25">
      <c r="A758" t="s">
        <v>3581</v>
      </c>
      <c r="B758">
        <v>45715</v>
      </c>
      <c r="C758" t="s">
        <v>1319</v>
      </c>
      <c r="D758" t="s">
        <v>266</v>
      </c>
      <c r="E758">
        <v>5</v>
      </c>
      <c r="F758">
        <f>IFERROR(VLOOKUP(D758,Products!$A$2:$H$221,6,FALSE),0)</f>
        <v>1.89</v>
      </c>
      <c r="G758">
        <v>0.03</v>
      </c>
      <c r="H758">
        <f t="shared" si="11"/>
        <v>9.17</v>
      </c>
      <c r="I758" t="s">
        <v>2837</v>
      </c>
      <c r="J758" t="str">
        <f>IFERROR(VLOOKUP(D758,Products!$A$2:$H$221,3,FALSE),"")</f>
        <v>Household</v>
      </c>
      <c r="K758" t="str">
        <f>IFERROR(VLOOKUP(C758,Customers!$A$2:$G$751,3,FALSE),"")</f>
        <v>Guba-Khachmaz</v>
      </c>
    </row>
    <row r="759" spans="1:11" x14ac:dyDescent="0.25">
      <c r="A759" t="s">
        <v>3582</v>
      </c>
      <c r="B759">
        <v>45715</v>
      </c>
      <c r="C759" t="s">
        <v>1418</v>
      </c>
      <c r="D759" t="s">
        <v>55</v>
      </c>
      <c r="E759">
        <v>7</v>
      </c>
      <c r="F759">
        <f>IFERROR(VLOOKUP(D759,Products!$A$2:$H$221,6,FALSE),0)</f>
        <v>1.93</v>
      </c>
      <c r="G759">
        <v>0.05</v>
      </c>
      <c r="H759">
        <f t="shared" si="11"/>
        <v>12.83</v>
      </c>
      <c r="I759" t="s">
        <v>2827</v>
      </c>
      <c r="J759" t="str">
        <f>IFERROR(VLOOKUP(D759,Products!$A$2:$H$221,3,FALSE),"")</f>
        <v>Beverages</v>
      </c>
      <c r="K759" t="str">
        <f>IFERROR(VLOOKUP(C759,Customers!$A$2:$G$751,3,FALSE),"")</f>
        <v>Lankaran-Astara</v>
      </c>
    </row>
    <row r="760" spans="1:11" x14ac:dyDescent="0.25">
      <c r="A760" t="s">
        <v>3583</v>
      </c>
      <c r="B760">
        <v>45715</v>
      </c>
      <c r="C760" t="s">
        <v>1475</v>
      </c>
      <c r="D760" t="s">
        <v>97</v>
      </c>
      <c r="E760">
        <v>17</v>
      </c>
      <c r="F760">
        <f>IFERROR(VLOOKUP(D760,Products!$A$2:$H$221,6,FALSE),0)</f>
        <v>3.97</v>
      </c>
      <c r="G760">
        <v>0.05</v>
      </c>
      <c r="H760">
        <f t="shared" si="11"/>
        <v>64.12</v>
      </c>
      <c r="I760" t="s">
        <v>2824</v>
      </c>
      <c r="J760" t="str">
        <f>IFERROR(VLOOKUP(D760,Products!$A$2:$H$221,3,FALSE),"")</f>
        <v>Snacks</v>
      </c>
      <c r="K760" t="str">
        <f>IFERROR(VLOOKUP(C760,Customers!$A$2:$G$751,3,FALSE),"")</f>
        <v>Absheron</v>
      </c>
    </row>
    <row r="761" spans="1:11" x14ac:dyDescent="0.25">
      <c r="A761" t="s">
        <v>3584</v>
      </c>
      <c r="B761">
        <v>45715</v>
      </c>
      <c r="C761" t="s">
        <v>1487</v>
      </c>
      <c r="D761" t="s">
        <v>447</v>
      </c>
      <c r="E761">
        <v>2</v>
      </c>
      <c r="F761">
        <f>IFERROR(VLOOKUP(D761,Products!$A$2:$H$221,6,FALSE),0)</f>
        <v>5.97</v>
      </c>
      <c r="G761">
        <v>7.0000000000000007E-2</v>
      </c>
      <c r="H761">
        <f t="shared" si="11"/>
        <v>11.1</v>
      </c>
      <c r="I761" t="s">
        <v>2870</v>
      </c>
      <c r="J761" t="str">
        <f>IFERROR(VLOOKUP(D761,Products!$A$2:$H$221,3,FALSE),"")</f>
        <v>Cleaning</v>
      </c>
      <c r="K761" t="str">
        <f>IFERROR(VLOOKUP(C761,Customers!$A$2:$G$751,3,FALSE),"")</f>
        <v>Nakhchivan</v>
      </c>
    </row>
    <row r="762" spans="1:11" x14ac:dyDescent="0.25">
      <c r="A762" t="s">
        <v>3585</v>
      </c>
      <c r="B762">
        <v>45715</v>
      </c>
      <c r="C762" t="s">
        <v>2312</v>
      </c>
      <c r="D762" t="s">
        <v>480</v>
      </c>
      <c r="E762">
        <v>9</v>
      </c>
      <c r="F762">
        <f>IFERROR(VLOOKUP(D762,Products!$A$2:$H$221,6,FALSE),0)</f>
        <v>4.91</v>
      </c>
      <c r="G762">
        <v>7.0000000000000007E-2</v>
      </c>
      <c r="H762">
        <f t="shared" si="11"/>
        <v>41.1</v>
      </c>
      <c r="I762" t="s">
        <v>2827</v>
      </c>
      <c r="J762" t="str">
        <f>IFERROR(VLOOKUP(D762,Products!$A$2:$H$221,3,FALSE),"")</f>
        <v>Cleaning</v>
      </c>
      <c r="K762" t="str">
        <f>IFERROR(VLOOKUP(C762,Customers!$A$2:$G$751,3,FALSE),"")</f>
        <v>Absheron</v>
      </c>
    </row>
    <row r="763" spans="1:11" x14ac:dyDescent="0.25">
      <c r="A763" t="s">
        <v>3586</v>
      </c>
      <c r="B763">
        <v>45715</v>
      </c>
      <c r="C763" t="s">
        <v>2423</v>
      </c>
      <c r="D763" t="s">
        <v>394</v>
      </c>
      <c r="E763">
        <v>2</v>
      </c>
      <c r="F763">
        <f>IFERROR(VLOOKUP(D763,Products!$A$2:$H$221,6,FALSE),0)</f>
        <v>8.06</v>
      </c>
      <c r="G763">
        <v>0.03</v>
      </c>
      <c r="H763">
        <f t="shared" si="11"/>
        <v>15.64</v>
      </c>
      <c r="I763" t="s">
        <v>2820</v>
      </c>
      <c r="J763" t="str">
        <f>IFERROR(VLOOKUP(D763,Products!$A$2:$H$221,3,FALSE),"")</f>
        <v>Frozen</v>
      </c>
      <c r="K763" t="str">
        <f>IFERROR(VLOOKUP(C763,Customers!$A$2:$G$751,3,FALSE),"")</f>
        <v>Absheron</v>
      </c>
    </row>
    <row r="764" spans="1:11" x14ac:dyDescent="0.25">
      <c r="A764" t="s">
        <v>3587</v>
      </c>
      <c r="B764">
        <v>45715</v>
      </c>
      <c r="C764" t="s">
        <v>2606</v>
      </c>
      <c r="D764" t="s">
        <v>251</v>
      </c>
      <c r="E764">
        <v>4</v>
      </c>
      <c r="F764">
        <f>IFERROR(VLOOKUP(D764,Products!$A$2:$H$221,6,FALSE),0)</f>
        <v>3.27</v>
      </c>
      <c r="G764">
        <v>0</v>
      </c>
      <c r="H764">
        <f t="shared" si="11"/>
        <v>13.08</v>
      </c>
      <c r="I764" t="s">
        <v>2824</v>
      </c>
      <c r="J764" t="str">
        <f>IFERROR(VLOOKUP(D764,Products!$A$2:$H$221,3,FALSE),"")</f>
        <v>Grocery</v>
      </c>
      <c r="K764" t="str">
        <f>IFERROR(VLOOKUP(C764,Customers!$A$2:$G$751,3,FALSE),"")</f>
        <v>Absheron</v>
      </c>
    </row>
    <row r="765" spans="1:11" x14ac:dyDescent="0.25">
      <c r="A765" t="s">
        <v>3588</v>
      </c>
      <c r="B765">
        <v>45716</v>
      </c>
      <c r="C765" t="s">
        <v>719</v>
      </c>
      <c r="D765" t="s">
        <v>192</v>
      </c>
      <c r="E765">
        <v>14</v>
      </c>
      <c r="F765">
        <f>IFERROR(VLOOKUP(D765,Products!$A$2:$H$221,6,FALSE),0)</f>
        <v>1.73</v>
      </c>
      <c r="G765">
        <v>0.05</v>
      </c>
      <c r="H765">
        <f t="shared" si="11"/>
        <v>23.01</v>
      </c>
      <c r="I765" t="s">
        <v>2824</v>
      </c>
      <c r="J765" t="str">
        <f>IFERROR(VLOOKUP(D765,Products!$A$2:$H$221,3,FALSE),"")</f>
        <v>Bakery</v>
      </c>
      <c r="K765" t="str">
        <f>IFERROR(VLOOKUP(C765,Customers!$A$2:$G$751,3,FALSE),"")</f>
        <v>Ganja-Dashkasan</v>
      </c>
    </row>
    <row r="766" spans="1:11" x14ac:dyDescent="0.25">
      <c r="A766" t="s">
        <v>3589</v>
      </c>
      <c r="B766">
        <v>45716</v>
      </c>
      <c r="C766" t="s">
        <v>1172</v>
      </c>
      <c r="D766" t="s">
        <v>25</v>
      </c>
      <c r="E766">
        <v>8</v>
      </c>
      <c r="F766">
        <f>IFERROR(VLOOKUP(D766,Products!$A$2:$H$221,6,FALSE),0)</f>
        <v>3.86</v>
      </c>
      <c r="G766">
        <v>0.12</v>
      </c>
      <c r="H766">
        <f t="shared" si="11"/>
        <v>27.17</v>
      </c>
      <c r="I766" t="s">
        <v>2830</v>
      </c>
      <c r="J766" t="str">
        <f>IFERROR(VLOOKUP(D766,Products!$A$2:$H$221,3,FALSE),"")</f>
        <v>Beverages</v>
      </c>
      <c r="K766" t="str">
        <f>IFERROR(VLOOKUP(C766,Customers!$A$2:$G$751,3,FALSE),"")</f>
        <v>Karabakh-East Zangezur</v>
      </c>
    </row>
    <row r="767" spans="1:11" x14ac:dyDescent="0.25">
      <c r="A767" t="s">
        <v>3590</v>
      </c>
      <c r="B767">
        <v>45716</v>
      </c>
      <c r="C767" t="s">
        <v>1196</v>
      </c>
      <c r="D767" t="s">
        <v>388</v>
      </c>
      <c r="E767">
        <v>7</v>
      </c>
      <c r="F767">
        <f>IFERROR(VLOOKUP(D767,Products!$A$2:$H$221,6,FALSE),0)</f>
        <v>4.24</v>
      </c>
      <c r="G767">
        <v>0.05</v>
      </c>
      <c r="H767">
        <f t="shared" si="11"/>
        <v>28.2</v>
      </c>
      <c r="I767" t="s">
        <v>2837</v>
      </c>
      <c r="J767" t="str">
        <f>IFERROR(VLOOKUP(D767,Products!$A$2:$H$221,3,FALSE),"")</f>
        <v>Frozen</v>
      </c>
      <c r="K767" t="str">
        <f>IFERROR(VLOOKUP(C767,Customers!$A$2:$G$751,3,FALSE),"")</f>
        <v>Lankaran-Astara</v>
      </c>
    </row>
    <row r="768" spans="1:11" x14ac:dyDescent="0.25">
      <c r="A768" t="s">
        <v>3591</v>
      </c>
      <c r="B768">
        <v>45716</v>
      </c>
      <c r="C768" t="s">
        <v>1289</v>
      </c>
      <c r="D768" t="s">
        <v>332</v>
      </c>
      <c r="E768">
        <v>9</v>
      </c>
      <c r="F768">
        <f>IFERROR(VLOOKUP(D768,Products!$A$2:$H$221,6,FALSE),0)</f>
        <v>2.87</v>
      </c>
      <c r="G768">
        <v>0.05</v>
      </c>
      <c r="H768">
        <f t="shared" si="11"/>
        <v>24.54</v>
      </c>
      <c r="I768" t="s">
        <v>2818</v>
      </c>
      <c r="J768" t="str">
        <f>IFERROR(VLOOKUP(D768,Products!$A$2:$H$221,3,FALSE),"")</f>
        <v>Personal Care</v>
      </c>
      <c r="K768" t="str">
        <f>IFERROR(VLOOKUP(C768,Customers!$A$2:$G$751,3,FALSE),"")</f>
        <v>Absheron</v>
      </c>
    </row>
    <row r="769" spans="1:11" x14ac:dyDescent="0.25">
      <c r="A769" t="s">
        <v>3592</v>
      </c>
      <c r="B769">
        <v>45716</v>
      </c>
      <c r="C769" t="s">
        <v>1418</v>
      </c>
      <c r="D769" t="s">
        <v>319</v>
      </c>
      <c r="E769">
        <v>9</v>
      </c>
      <c r="F769">
        <f>IFERROR(VLOOKUP(D769,Products!$A$2:$H$221,6,FALSE),0)</f>
        <v>4.9400000000000004</v>
      </c>
      <c r="G769">
        <v>7.0000000000000007E-2</v>
      </c>
      <c r="H769">
        <f t="shared" si="11"/>
        <v>41.35</v>
      </c>
      <c r="I769" t="s">
        <v>2837</v>
      </c>
      <c r="J769" t="str">
        <f>IFERROR(VLOOKUP(D769,Products!$A$2:$H$221,3,FALSE),"")</f>
        <v>Personal Care</v>
      </c>
      <c r="K769" t="str">
        <f>IFERROR(VLOOKUP(C769,Customers!$A$2:$G$751,3,FALSE),"")</f>
        <v>Lankaran-Astara</v>
      </c>
    </row>
    <row r="770" spans="1:11" x14ac:dyDescent="0.25">
      <c r="A770" t="s">
        <v>3593</v>
      </c>
      <c r="B770">
        <v>45716</v>
      </c>
      <c r="C770" t="s">
        <v>1454</v>
      </c>
      <c r="D770" t="s">
        <v>315</v>
      </c>
      <c r="E770">
        <v>10</v>
      </c>
      <c r="F770">
        <f>IFERROR(VLOOKUP(D770,Products!$A$2:$H$221,6,FALSE),0)</f>
        <v>6.63</v>
      </c>
      <c r="G770">
        <v>0.05</v>
      </c>
      <c r="H770">
        <f t="shared" ref="H770:H833" si="12">ROUND(E770*F770*(1-G770),2)</f>
        <v>62.99</v>
      </c>
      <c r="I770" t="s">
        <v>2818</v>
      </c>
      <c r="J770" t="str">
        <f>IFERROR(VLOOKUP(D770,Products!$A$2:$H$221,3,FALSE),"")</f>
        <v>Personal Care</v>
      </c>
      <c r="K770" t="str">
        <f>IFERROR(VLOOKUP(C770,Customers!$A$2:$G$751,3,FALSE),"")</f>
        <v>Aran</v>
      </c>
    </row>
    <row r="771" spans="1:11" x14ac:dyDescent="0.25">
      <c r="A771" t="s">
        <v>3594</v>
      </c>
      <c r="B771">
        <v>45716</v>
      </c>
      <c r="C771" t="s">
        <v>1532</v>
      </c>
      <c r="D771" t="s">
        <v>107</v>
      </c>
      <c r="E771">
        <v>14</v>
      </c>
      <c r="F771">
        <f>IFERROR(VLOOKUP(D771,Products!$A$2:$H$221,6,FALSE),0)</f>
        <v>4.54</v>
      </c>
      <c r="G771">
        <v>0.1</v>
      </c>
      <c r="H771">
        <f t="shared" si="12"/>
        <v>57.2</v>
      </c>
      <c r="I771" t="s">
        <v>2818</v>
      </c>
      <c r="J771" t="str">
        <f>IFERROR(VLOOKUP(D771,Products!$A$2:$H$221,3,FALSE),"")</f>
        <v>Snacks</v>
      </c>
      <c r="K771" t="str">
        <f>IFERROR(VLOOKUP(C771,Customers!$A$2:$G$751,3,FALSE),"")</f>
        <v>Aran</v>
      </c>
    </row>
    <row r="772" spans="1:11" x14ac:dyDescent="0.25">
      <c r="A772" t="s">
        <v>3595</v>
      </c>
      <c r="B772">
        <v>45716</v>
      </c>
      <c r="C772" t="s">
        <v>1625</v>
      </c>
      <c r="D772" t="s">
        <v>453</v>
      </c>
      <c r="E772">
        <v>3</v>
      </c>
      <c r="F772">
        <f>IFERROR(VLOOKUP(D772,Products!$A$2:$H$221,6,FALSE),0)</f>
        <v>5.14</v>
      </c>
      <c r="G772">
        <v>0.03</v>
      </c>
      <c r="H772">
        <f t="shared" si="12"/>
        <v>14.96</v>
      </c>
      <c r="I772" t="s">
        <v>2820</v>
      </c>
      <c r="J772" t="str">
        <f>IFERROR(VLOOKUP(D772,Products!$A$2:$H$221,3,FALSE),"")</f>
        <v>Cleaning</v>
      </c>
      <c r="K772" t="str">
        <f>IFERROR(VLOOKUP(C772,Customers!$A$2:$G$751,3,FALSE),"")</f>
        <v>Absheron</v>
      </c>
    </row>
    <row r="773" spans="1:11" x14ac:dyDescent="0.25">
      <c r="A773" t="s">
        <v>3596</v>
      </c>
      <c r="B773">
        <v>45716</v>
      </c>
      <c r="C773" t="s">
        <v>1895</v>
      </c>
      <c r="D773" t="s">
        <v>188</v>
      </c>
      <c r="E773">
        <v>19</v>
      </c>
      <c r="F773">
        <f>IFERROR(VLOOKUP(D773,Products!$A$2:$H$221,6,FALSE),0)</f>
        <v>2.31</v>
      </c>
      <c r="G773">
        <v>0</v>
      </c>
      <c r="H773">
        <f t="shared" si="12"/>
        <v>43.89</v>
      </c>
      <c r="I773" t="s">
        <v>2870</v>
      </c>
      <c r="J773" t="str">
        <f>IFERROR(VLOOKUP(D773,Products!$A$2:$H$221,3,FALSE),"")</f>
        <v>Bakery</v>
      </c>
      <c r="K773" t="str">
        <f>IFERROR(VLOOKUP(C773,Customers!$A$2:$G$751,3,FALSE),"")</f>
        <v>Aran</v>
      </c>
    </row>
    <row r="774" spans="1:11" x14ac:dyDescent="0.25">
      <c r="A774" t="s">
        <v>3597</v>
      </c>
      <c r="B774">
        <v>45716</v>
      </c>
      <c r="C774" t="s">
        <v>2018</v>
      </c>
      <c r="D774" t="s">
        <v>77</v>
      </c>
      <c r="E774">
        <v>19</v>
      </c>
      <c r="F774">
        <f>IFERROR(VLOOKUP(D774,Products!$A$2:$H$221,6,FALSE),0)</f>
        <v>2.82</v>
      </c>
      <c r="G774">
        <v>0.1</v>
      </c>
      <c r="H774">
        <f t="shared" si="12"/>
        <v>48.22</v>
      </c>
      <c r="I774" t="s">
        <v>2824</v>
      </c>
      <c r="J774" t="str">
        <f>IFERROR(VLOOKUP(D774,Products!$A$2:$H$221,3,FALSE),"")</f>
        <v>Snacks</v>
      </c>
      <c r="K774" t="str">
        <f>IFERROR(VLOOKUP(C774,Customers!$A$2:$G$751,3,FALSE),"")</f>
        <v>Shaki-Zagatala</v>
      </c>
    </row>
    <row r="775" spans="1:11" x14ac:dyDescent="0.25">
      <c r="A775" t="s">
        <v>3598</v>
      </c>
      <c r="B775">
        <v>45716</v>
      </c>
      <c r="C775" t="s">
        <v>2330</v>
      </c>
      <c r="D775" t="s">
        <v>290</v>
      </c>
      <c r="E775">
        <v>5</v>
      </c>
      <c r="F775">
        <f>IFERROR(VLOOKUP(D775,Products!$A$2:$H$221,6,FALSE),0)</f>
        <v>2.31</v>
      </c>
      <c r="G775">
        <v>0.05</v>
      </c>
      <c r="H775">
        <f t="shared" si="12"/>
        <v>10.97</v>
      </c>
      <c r="I775" t="s">
        <v>2818</v>
      </c>
      <c r="J775" t="str">
        <f>IFERROR(VLOOKUP(D775,Products!$A$2:$H$221,3,FALSE),"")</f>
        <v>Household</v>
      </c>
      <c r="K775" t="str">
        <f>IFERROR(VLOOKUP(C775,Customers!$A$2:$G$751,3,FALSE),"")</f>
        <v>Guba-Khachmaz</v>
      </c>
    </row>
    <row r="776" spans="1:11" x14ac:dyDescent="0.25">
      <c r="A776" t="s">
        <v>3599</v>
      </c>
      <c r="B776">
        <v>45716</v>
      </c>
      <c r="C776" t="s">
        <v>2504</v>
      </c>
      <c r="D776" t="s">
        <v>57</v>
      </c>
      <c r="E776">
        <v>23</v>
      </c>
      <c r="F776">
        <f>IFERROR(VLOOKUP(D776,Products!$A$2:$H$221,6,FALSE),0)</f>
        <v>2.57</v>
      </c>
      <c r="G776">
        <v>0.03</v>
      </c>
      <c r="H776">
        <f t="shared" si="12"/>
        <v>57.34</v>
      </c>
      <c r="I776" t="s">
        <v>2827</v>
      </c>
      <c r="J776" t="str">
        <f>IFERROR(VLOOKUP(D776,Products!$A$2:$H$221,3,FALSE),"")</f>
        <v>Beverages</v>
      </c>
      <c r="K776" t="str">
        <f>IFERROR(VLOOKUP(C776,Customers!$A$2:$G$751,3,FALSE),"")</f>
        <v>Aran</v>
      </c>
    </row>
    <row r="777" spans="1:11" x14ac:dyDescent="0.25">
      <c r="A777" t="s">
        <v>3600</v>
      </c>
      <c r="B777">
        <v>45716</v>
      </c>
      <c r="C777" t="s">
        <v>2576</v>
      </c>
      <c r="D777" t="s">
        <v>23</v>
      </c>
      <c r="E777">
        <v>8</v>
      </c>
      <c r="F777">
        <f>IFERROR(VLOOKUP(D777,Products!$A$2:$H$221,6,FALSE),0)</f>
        <v>2.54</v>
      </c>
      <c r="G777">
        <v>0.02</v>
      </c>
      <c r="H777">
        <f t="shared" si="12"/>
        <v>19.91</v>
      </c>
      <c r="I777" t="s">
        <v>2830</v>
      </c>
      <c r="J777" t="str">
        <f>IFERROR(VLOOKUP(D777,Products!$A$2:$H$221,3,FALSE),"")</f>
        <v>Beverages</v>
      </c>
      <c r="K777" t="str">
        <f>IFERROR(VLOOKUP(C777,Customers!$A$2:$G$751,3,FALSE),"")</f>
        <v>Guba-Khachmaz</v>
      </c>
    </row>
    <row r="778" spans="1:11" x14ac:dyDescent="0.25">
      <c r="A778" t="s">
        <v>3601</v>
      </c>
      <c r="B778">
        <v>45716</v>
      </c>
      <c r="C778" t="s">
        <v>2657</v>
      </c>
      <c r="D778" t="s">
        <v>352</v>
      </c>
      <c r="E778">
        <v>10</v>
      </c>
      <c r="F778">
        <f>IFERROR(VLOOKUP(D778,Products!$A$2:$H$221,6,FALSE),0)</f>
        <v>7.72</v>
      </c>
      <c r="G778">
        <v>0</v>
      </c>
      <c r="H778">
        <f t="shared" si="12"/>
        <v>77.2</v>
      </c>
      <c r="I778" t="s">
        <v>2824</v>
      </c>
      <c r="J778" t="str">
        <f>IFERROR(VLOOKUP(D778,Products!$A$2:$H$221,3,FALSE),"")</f>
        <v>Frozen</v>
      </c>
      <c r="K778" t="str">
        <f>IFERROR(VLOOKUP(C778,Customers!$A$2:$G$751,3,FALSE),"")</f>
        <v>Aran</v>
      </c>
    </row>
    <row r="779" spans="1:11" x14ac:dyDescent="0.25">
      <c r="A779" t="s">
        <v>3602</v>
      </c>
      <c r="B779">
        <v>45717</v>
      </c>
      <c r="C779" t="s">
        <v>551</v>
      </c>
      <c r="D779" t="s">
        <v>93</v>
      </c>
      <c r="E779">
        <v>3</v>
      </c>
      <c r="F779">
        <f>IFERROR(VLOOKUP(D779,Products!$A$2:$H$221,6,FALSE),0)</f>
        <v>3.61</v>
      </c>
      <c r="G779">
        <v>0</v>
      </c>
      <c r="H779">
        <f t="shared" si="12"/>
        <v>10.83</v>
      </c>
      <c r="I779" t="s">
        <v>2841</v>
      </c>
      <c r="J779" t="str">
        <f>IFERROR(VLOOKUP(D779,Products!$A$2:$H$221,3,FALSE),"")</f>
        <v>Snacks</v>
      </c>
      <c r="K779" t="str">
        <f>IFERROR(VLOOKUP(C779,Customers!$A$2:$G$751,3,FALSE),"")</f>
        <v>Shaki-Zagatala</v>
      </c>
    </row>
    <row r="780" spans="1:11" x14ac:dyDescent="0.25">
      <c r="A780" t="s">
        <v>3603</v>
      </c>
      <c r="B780">
        <v>45717</v>
      </c>
      <c r="C780" t="s">
        <v>800</v>
      </c>
      <c r="D780" t="s">
        <v>167</v>
      </c>
      <c r="E780">
        <v>8</v>
      </c>
      <c r="F780">
        <f>IFERROR(VLOOKUP(D780,Products!$A$2:$H$221,6,FALSE),0)</f>
        <v>1.67</v>
      </c>
      <c r="G780">
        <v>0.12</v>
      </c>
      <c r="H780">
        <f t="shared" si="12"/>
        <v>11.76</v>
      </c>
      <c r="I780" t="s">
        <v>2818</v>
      </c>
      <c r="J780" t="str">
        <f>IFERROR(VLOOKUP(D780,Products!$A$2:$H$221,3,FALSE),"")</f>
        <v>Bakery</v>
      </c>
      <c r="K780" t="str">
        <f>IFERROR(VLOOKUP(C780,Customers!$A$2:$G$751,3,FALSE),"")</f>
        <v>Guba-Khachmaz</v>
      </c>
    </row>
    <row r="781" spans="1:11" x14ac:dyDescent="0.25">
      <c r="A781" t="s">
        <v>3604</v>
      </c>
      <c r="B781">
        <v>45717</v>
      </c>
      <c r="C781" t="s">
        <v>1091</v>
      </c>
      <c r="D781" t="s">
        <v>429</v>
      </c>
      <c r="E781">
        <v>2</v>
      </c>
      <c r="F781">
        <f>IFERROR(VLOOKUP(D781,Products!$A$2:$H$221,6,FALSE),0)</f>
        <v>6.04</v>
      </c>
      <c r="G781">
        <v>7.0000000000000007E-2</v>
      </c>
      <c r="H781">
        <f t="shared" si="12"/>
        <v>11.23</v>
      </c>
      <c r="I781" t="s">
        <v>2870</v>
      </c>
      <c r="J781" t="str">
        <f>IFERROR(VLOOKUP(D781,Products!$A$2:$H$221,3,FALSE),"")</f>
        <v>Canned</v>
      </c>
      <c r="K781" t="str">
        <f>IFERROR(VLOOKUP(C781,Customers!$A$2:$G$751,3,FALSE),"")</f>
        <v>Lankaran-Astara</v>
      </c>
    </row>
    <row r="782" spans="1:11" x14ac:dyDescent="0.25">
      <c r="A782" t="s">
        <v>3605</v>
      </c>
      <c r="B782">
        <v>45717</v>
      </c>
      <c r="C782" t="s">
        <v>1382</v>
      </c>
      <c r="D782" t="s">
        <v>89</v>
      </c>
      <c r="E782">
        <v>17</v>
      </c>
      <c r="F782">
        <f>IFERROR(VLOOKUP(D782,Products!$A$2:$H$221,6,FALSE),0)</f>
        <v>4.7</v>
      </c>
      <c r="G782">
        <v>0.03</v>
      </c>
      <c r="H782">
        <f t="shared" si="12"/>
        <v>77.5</v>
      </c>
      <c r="I782" t="s">
        <v>2837</v>
      </c>
      <c r="J782" t="str">
        <f>IFERROR(VLOOKUP(D782,Products!$A$2:$H$221,3,FALSE),"")</f>
        <v>Snacks</v>
      </c>
      <c r="K782" t="str">
        <f>IFERROR(VLOOKUP(C782,Customers!$A$2:$G$751,3,FALSE),"")</f>
        <v>Guba-Khachmaz</v>
      </c>
    </row>
    <row r="783" spans="1:11" x14ac:dyDescent="0.25">
      <c r="A783" t="s">
        <v>3606</v>
      </c>
      <c r="B783">
        <v>45717</v>
      </c>
      <c r="C783" t="s">
        <v>1385</v>
      </c>
      <c r="D783" t="s">
        <v>246</v>
      </c>
      <c r="E783">
        <v>9</v>
      </c>
      <c r="F783">
        <f>IFERROR(VLOOKUP(D783,Products!$A$2:$H$221,6,FALSE),0)</f>
        <v>7.97</v>
      </c>
      <c r="G783">
        <v>0.05</v>
      </c>
      <c r="H783">
        <f t="shared" si="12"/>
        <v>68.14</v>
      </c>
      <c r="I783" t="s">
        <v>2837</v>
      </c>
      <c r="J783" t="str">
        <f>IFERROR(VLOOKUP(D783,Products!$A$2:$H$221,3,FALSE),"")</f>
        <v>Grocery</v>
      </c>
      <c r="K783" t="str">
        <f>IFERROR(VLOOKUP(C783,Customers!$A$2:$G$751,3,FALSE),"")</f>
        <v>Guba-Khachmaz</v>
      </c>
    </row>
    <row r="784" spans="1:11" x14ac:dyDescent="0.25">
      <c r="A784" t="s">
        <v>3607</v>
      </c>
      <c r="B784">
        <v>45717</v>
      </c>
      <c r="C784" t="s">
        <v>1592</v>
      </c>
      <c r="D784" t="s">
        <v>211</v>
      </c>
      <c r="E784">
        <v>3</v>
      </c>
      <c r="F784">
        <f>IFERROR(VLOOKUP(D784,Products!$A$2:$H$221,6,FALSE),0)</f>
        <v>2.35</v>
      </c>
      <c r="G784">
        <v>0.03</v>
      </c>
      <c r="H784">
        <f t="shared" si="12"/>
        <v>6.84</v>
      </c>
      <c r="I784" t="s">
        <v>2841</v>
      </c>
      <c r="J784" t="str">
        <f>IFERROR(VLOOKUP(D784,Products!$A$2:$H$221,3,FALSE),"")</f>
        <v>Grocery</v>
      </c>
      <c r="K784" t="str">
        <f>IFERROR(VLOOKUP(C784,Customers!$A$2:$G$751,3,FALSE),"")</f>
        <v>Karabakh-East Zangezur</v>
      </c>
    </row>
    <row r="785" spans="1:11" x14ac:dyDescent="0.25">
      <c r="A785" t="s">
        <v>3608</v>
      </c>
      <c r="B785">
        <v>45717</v>
      </c>
      <c r="C785" t="s">
        <v>1712</v>
      </c>
      <c r="D785" t="s">
        <v>268</v>
      </c>
      <c r="E785">
        <v>8</v>
      </c>
      <c r="F785">
        <f>IFERROR(VLOOKUP(D785,Products!$A$2:$H$221,6,FALSE),0)</f>
        <v>2.12</v>
      </c>
      <c r="G785">
        <v>0</v>
      </c>
      <c r="H785">
        <f t="shared" si="12"/>
        <v>16.96</v>
      </c>
      <c r="I785" t="s">
        <v>2824</v>
      </c>
      <c r="J785" t="str">
        <f>IFERROR(VLOOKUP(D785,Products!$A$2:$H$221,3,FALSE),"")</f>
        <v>Household</v>
      </c>
      <c r="K785" t="str">
        <f>IFERROR(VLOOKUP(C785,Customers!$A$2:$G$751,3,FALSE),"")</f>
        <v>Guba-Khachmaz</v>
      </c>
    </row>
    <row r="786" spans="1:11" x14ac:dyDescent="0.25">
      <c r="A786" t="s">
        <v>3609</v>
      </c>
      <c r="B786">
        <v>45717</v>
      </c>
      <c r="C786" t="s">
        <v>1766</v>
      </c>
      <c r="D786" t="s">
        <v>486</v>
      </c>
      <c r="E786">
        <v>7</v>
      </c>
      <c r="F786">
        <f>IFERROR(VLOOKUP(D786,Products!$A$2:$H$221,6,FALSE),0)</f>
        <v>2.46</v>
      </c>
      <c r="G786">
        <v>0</v>
      </c>
      <c r="H786">
        <f t="shared" si="12"/>
        <v>17.22</v>
      </c>
      <c r="I786" t="s">
        <v>2824</v>
      </c>
      <c r="J786" t="str">
        <f>IFERROR(VLOOKUP(D786,Products!$A$2:$H$221,3,FALSE),"")</f>
        <v>Cleaning</v>
      </c>
      <c r="K786" t="str">
        <f>IFERROR(VLOOKUP(C786,Customers!$A$2:$G$751,3,FALSE),"")</f>
        <v>Absheron</v>
      </c>
    </row>
    <row r="787" spans="1:11" x14ac:dyDescent="0.25">
      <c r="A787" t="s">
        <v>3610</v>
      </c>
      <c r="B787">
        <v>45717</v>
      </c>
      <c r="C787" t="s">
        <v>1805</v>
      </c>
      <c r="D787" t="s">
        <v>79</v>
      </c>
      <c r="E787">
        <v>15</v>
      </c>
      <c r="F787">
        <f>IFERROR(VLOOKUP(D787,Products!$A$2:$H$221,6,FALSE),0)</f>
        <v>4</v>
      </c>
      <c r="G787">
        <v>0.05</v>
      </c>
      <c r="H787">
        <f t="shared" si="12"/>
        <v>57</v>
      </c>
      <c r="I787" t="s">
        <v>2827</v>
      </c>
      <c r="J787" t="str">
        <f>IFERROR(VLOOKUP(D787,Products!$A$2:$H$221,3,FALSE),"")</f>
        <v>Snacks</v>
      </c>
      <c r="K787" t="str">
        <f>IFERROR(VLOOKUP(C787,Customers!$A$2:$G$751,3,FALSE),"")</f>
        <v>Absheron</v>
      </c>
    </row>
    <row r="788" spans="1:11" x14ac:dyDescent="0.25">
      <c r="A788" t="s">
        <v>3611</v>
      </c>
      <c r="B788">
        <v>45717</v>
      </c>
      <c r="C788" t="s">
        <v>1808</v>
      </c>
      <c r="D788" t="s">
        <v>93</v>
      </c>
      <c r="E788">
        <v>7</v>
      </c>
      <c r="F788">
        <f>IFERROR(VLOOKUP(D788,Products!$A$2:$H$221,6,FALSE),0)</f>
        <v>3.61</v>
      </c>
      <c r="G788">
        <v>0.03</v>
      </c>
      <c r="H788">
        <f t="shared" si="12"/>
        <v>24.51</v>
      </c>
      <c r="I788" t="s">
        <v>2841</v>
      </c>
      <c r="J788" t="str">
        <f>IFERROR(VLOOKUP(D788,Products!$A$2:$H$221,3,FALSE),"")</f>
        <v>Snacks</v>
      </c>
      <c r="K788" t="str">
        <f>IFERROR(VLOOKUP(C788,Customers!$A$2:$G$751,3,FALSE),"")</f>
        <v>Absheron</v>
      </c>
    </row>
    <row r="789" spans="1:11" x14ac:dyDescent="0.25">
      <c r="A789" t="s">
        <v>3612</v>
      </c>
      <c r="B789">
        <v>45717</v>
      </c>
      <c r="C789" t="s">
        <v>1838</v>
      </c>
      <c r="D789" t="s">
        <v>53</v>
      </c>
      <c r="E789">
        <v>14</v>
      </c>
      <c r="F789">
        <f>IFERROR(VLOOKUP(D789,Products!$A$2:$H$221,6,FALSE),0)</f>
        <v>3.46</v>
      </c>
      <c r="G789">
        <v>0.12</v>
      </c>
      <c r="H789">
        <f t="shared" si="12"/>
        <v>42.63</v>
      </c>
      <c r="I789" t="s">
        <v>2818</v>
      </c>
      <c r="J789" t="str">
        <f>IFERROR(VLOOKUP(D789,Products!$A$2:$H$221,3,FALSE),"")</f>
        <v>Beverages</v>
      </c>
      <c r="K789" t="str">
        <f>IFERROR(VLOOKUP(C789,Customers!$A$2:$G$751,3,FALSE),"")</f>
        <v>Karabakh-East Zangezur</v>
      </c>
    </row>
    <row r="790" spans="1:11" x14ac:dyDescent="0.25">
      <c r="A790" t="s">
        <v>3613</v>
      </c>
      <c r="B790">
        <v>45717</v>
      </c>
      <c r="C790" t="s">
        <v>2075</v>
      </c>
      <c r="D790" t="s">
        <v>128</v>
      </c>
      <c r="E790">
        <v>5</v>
      </c>
      <c r="F790">
        <f>IFERROR(VLOOKUP(D790,Products!$A$2:$H$221,6,FALSE),0)</f>
        <v>3.37</v>
      </c>
      <c r="G790">
        <v>0.1</v>
      </c>
      <c r="H790">
        <f t="shared" si="12"/>
        <v>15.17</v>
      </c>
      <c r="I790" t="s">
        <v>2870</v>
      </c>
      <c r="J790" t="str">
        <f>IFERROR(VLOOKUP(D790,Products!$A$2:$H$221,3,FALSE),"")</f>
        <v>Dairy</v>
      </c>
      <c r="K790" t="str">
        <f>IFERROR(VLOOKUP(C790,Customers!$A$2:$G$751,3,FALSE),"")</f>
        <v>Lankaran-Astara</v>
      </c>
    </row>
    <row r="791" spans="1:11" x14ac:dyDescent="0.25">
      <c r="A791" t="s">
        <v>3614</v>
      </c>
      <c r="B791">
        <v>45717</v>
      </c>
      <c r="C791" t="s">
        <v>2099</v>
      </c>
      <c r="D791" t="s">
        <v>186</v>
      </c>
      <c r="E791">
        <v>17</v>
      </c>
      <c r="F791">
        <f>IFERROR(VLOOKUP(D791,Products!$A$2:$H$221,6,FALSE),0)</f>
        <v>1.77</v>
      </c>
      <c r="G791">
        <v>0.03</v>
      </c>
      <c r="H791">
        <f t="shared" si="12"/>
        <v>29.19</v>
      </c>
      <c r="I791" t="s">
        <v>2824</v>
      </c>
      <c r="J791" t="str">
        <f>IFERROR(VLOOKUP(D791,Products!$A$2:$H$221,3,FALSE),"")</f>
        <v>Bakery</v>
      </c>
      <c r="K791" t="str">
        <f>IFERROR(VLOOKUP(C791,Customers!$A$2:$G$751,3,FALSE),"")</f>
        <v>Absheron</v>
      </c>
    </row>
    <row r="792" spans="1:11" x14ac:dyDescent="0.25">
      <c r="A792" t="s">
        <v>3615</v>
      </c>
      <c r="B792">
        <v>45717</v>
      </c>
      <c r="C792" t="s">
        <v>2219</v>
      </c>
      <c r="D792" t="s">
        <v>178</v>
      </c>
      <c r="E792">
        <v>4</v>
      </c>
      <c r="F792">
        <f>IFERROR(VLOOKUP(D792,Products!$A$2:$H$221,6,FALSE),0)</f>
        <v>2.5099999999999998</v>
      </c>
      <c r="G792">
        <v>0.12</v>
      </c>
      <c r="H792">
        <f t="shared" si="12"/>
        <v>8.84</v>
      </c>
      <c r="I792" t="s">
        <v>2837</v>
      </c>
      <c r="J792" t="str">
        <f>IFERROR(VLOOKUP(D792,Products!$A$2:$H$221,3,FALSE),"")</f>
        <v>Bakery</v>
      </c>
      <c r="K792" t="str">
        <f>IFERROR(VLOOKUP(C792,Customers!$A$2:$G$751,3,FALSE),"")</f>
        <v>Aran</v>
      </c>
    </row>
    <row r="793" spans="1:11" x14ac:dyDescent="0.25">
      <c r="A793" t="s">
        <v>3616</v>
      </c>
      <c r="B793">
        <v>45717</v>
      </c>
      <c r="C793" t="s">
        <v>2222</v>
      </c>
      <c r="D793" t="s">
        <v>321</v>
      </c>
      <c r="E793">
        <v>10</v>
      </c>
      <c r="F793">
        <f>IFERROR(VLOOKUP(D793,Products!$A$2:$H$221,6,FALSE),0)</f>
        <v>4.1100000000000003</v>
      </c>
      <c r="G793">
        <v>0.05</v>
      </c>
      <c r="H793">
        <f t="shared" si="12"/>
        <v>39.049999999999997</v>
      </c>
      <c r="I793" t="s">
        <v>2870</v>
      </c>
      <c r="J793" t="str">
        <f>IFERROR(VLOOKUP(D793,Products!$A$2:$H$221,3,FALSE),"")</f>
        <v>Personal Care</v>
      </c>
      <c r="K793" t="str">
        <f>IFERROR(VLOOKUP(C793,Customers!$A$2:$G$751,3,FALSE),"")</f>
        <v>Aran</v>
      </c>
    </row>
    <row r="794" spans="1:11" x14ac:dyDescent="0.25">
      <c r="A794" t="s">
        <v>3617</v>
      </c>
      <c r="B794">
        <v>45717</v>
      </c>
      <c r="C794" t="s">
        <v>2300</v>
      </c>
      <c r="D794" t="s">
        <v>124</v>
      </c>
      <c r="E794">
        <v>10</v>
      </c>
      <c r="F794">
        <f>IFERROR(VLOOKUP(D794,Products!$A$2:$H$221,6,FALSE),0)</f>
        <v>1.6</v>
      </c>
      <c r="G794">
        <v>0.1</v>
      </c>
      <c r="H794">
        <f t="shared" si="12"/>
        <v>14.4</v>
      </c>
      <c r="I794" t="s">
        <v>2818</v>
      </c>
      <c r="J794" t="str">
        <f>IFERROR(VLOOKUP(D794,Products!$A$2:$H$221,3,FALSE),"")</f>
        <v>Dairy</v>
      </c>
      <c r="K794" t="str">
        <f>IFERROR(VLOOKUP(C794,Customers!$A$2:$G$751,3,FALSE),"")</f>
        <v>Aran</v>
      </c>
    </row>
    <row r="795" spans="1:11" x14ac:dyDescent="0.25">
      <c r="A795" t="s">
        <v>3618</v>
      </c>
      <c r="B795">
        <v>45717</v>
      </c>
      <c r="C795" t="s">
        <v>2339</v>
      </c>
      <c r="D795" t="s">
        <v>67</v>
      </c>
      <c r="E795">
        <v>22</v>
      </c>
      <c r="F795">
        <f>IFERROR(VLOOKUP(D795,Products!$A$2:$H$221,6,FALSE),0)</f>
        <v>1.34</v>
      </c>
      <c r="G795">
        <v>0.02</v>
      </c>
      <c r="H795">
        <f t="shared" si="12"/>
        <v>28.89</v>
      </c>
      <c r="I795" t="s">
        <v>2841</v>
      </c>
      <c r="J795" t="str">
        <f>IFERROR(VLOOKUP(D795,Products!$A$2:$H$221,3,FALSE),"")</f>
        <v>Snacks</v>
      </c>
      <c r="K795" t="str">
        <f>IFERROR(VLOOKUP(C795,Customers!$A$2:$G$751,3,FALSE),"")</f>
        <v>Absheron</v>
      </c>
    </row>
    <row r="796" spans="1:11" x14ac:dyDescent="0.25">
      <c r="A796" t="s">
        <v>3619</v>
      </c>
      <c r="B796">
        <v>45717</v>
      </c>
      <c r="C796" t="s">
        <v>2435</v>
      </c>
      <c r="D796" t="s">
        <v>427</v>
      </c>
      <c r="E796">
        <v>15</v>
      </c>
      <c r="F796">
        <f>IFERROR(VLOOKUP(D796,Products!$A$2:$H$221,6,FALSE),0)</f>
        <v>1.58</v>
      </c>
      <c r="G796">
        <v>0</v>
      </c>
      <c r="H796">
        <f t="shared" si="12"/>
        <v>23.7</v>
      </c>
      <c r="I796" t="s">
        <v>2827</v>
      </c>
      <c r="J796" t="str">
        <f>IFERROR(VLOOKUP(D796,Products!$A$2:$H$221,3,FALSE),"")</f>
        <v>Canned</v>
      </c>
      <c r="K796" t="str">
        <f>IFERROR(VLOOKUP(C796,Customers!$A$2:$G$751,3,FALSE),"")</f>
        <v>Shaki-Zagatala</v>
      </c>
    </row>
    <row r="797" spans="1:11" x14ac:dyDescent="0.25">
      <c r="A797" t="s">
        <v>3620</v>
      </c>
      <c r="B797">
        <v>45717</v>
      </c>
      <c r="C797" t="s">
        <v>2777</v>
      </c>
      <c r="D797" t="s">
        <v>49</v>
      </c>
      <c r="E797">
        <v>13</v>
      </c>
      <c r="F797">
        <f>IFERROR(VLOOKUP(D797,Products!$A$2:$H$221,6,FALSE),0)</f>
        <v>4.04</v>
      </c>
      <c r="G797">
        <v>0.12</v>
      </c>
      <c r="H797">
        <f t="shared" si="12"/>
        <v>46.22</v>
      </c>
      <c r="I797" t="s">
        <v>2820</v>
      </c>
      <c r="J797" t="str">
        <f>IFERROR(VLOOKUP(D797,Products!$A$2:$H$221,3,FALSE),"")</f>
        <v>Beverages</v>
      </c>
      <c r="K797" t="str">
        <f>IFERROR(VLOOKUP(C797,Customers!$A$2:$G$751,3,FALSE),"")</f>
        <v>Absheron</v>
      </c>
    </row>
    <row r="798" spans="1:11" x14ac:dyDescent="0.25">
      <c r="A798" t="s">
        <v>3621</v>
      </c>
      <c r="B798">
        <v>45718</v>
      </c>
      <c r="C798" t="s">
        <v>637</v>
      </c>
      <c r="D798" t="s">
        <v>244</v>
      </c>
      <c r="E798">
        <v>5</v>
      </c>
      <c r="F798">
        <f>IFERROR(VLOOKUP(D798,Products!$A$2:$H$221,6,FALSE),0)</f>
        <v>3.33</v>
      </c>
      <c r="G798">
        <v>0.05</v>
      </c>
      <c r="H798">
        <f t="shared" si="12"/>
        <v>15.82</v>
      </c>
      <c r="I798" t="s">
        <v>2830</v>
      </c>
      <c r="J798" t="str">
        <f>IFERROR(VLOOKUP(D798,Products!$A$2:$H$221,3,FALSE),"")</f>
        <v>Grocery</v>
      </c>
      <c r="K798" t="str">
        <f>IFERROR(VLOOKUP(C798,Customers!$A$2:$G$751,3,FALSE),"")</f>
        <v>Ganja-Dashkasan</v>
      </c>
    </row>
    <row r="799" spans="1:11" x14ac:dyDescent="0.25">
      <c r="A799" t="s">
        <v>3622</v>
      </c>
      <c r="B799">
        <v>45718</v>
      </c>
      <c r="C799" t="s">
        <v>890</v>
      </c>
      <c r="D799" t="s">
        <v>148</v>
      </c>
      <c r="E799">
        <v>9</v>
      </c>
      <c r="F799">
        <f>IFERROR(VLOOKUP(D799,Products!$A$2:$H$221,6,FALSE),0)</f>
        <v>1.6</v>
      </c>
      <c r="G799">
        <v>0.03</v>
      </c>
      <c r="H799">
        <f t="shared" si="12"/>
        <v>13.97</v>
      </c>
      <c r="I799" t="s">
        <v>2818</v>
      </c>
      <c r="J799" t="str">
        <f>IFERROR(VLOOKUP(D799,Products!$A$2:$H$221,3,FALSE),"")</f>
        <v>Dairy</v>
      </c>
      <c r="K799" t="str">
        <f>IFERROR(VLOOKUP(C799,Customers!$A$2:$G$751,3,FALSE),"")</f>
        <v>Nakhchivan</v>
      </c>
    </row>
    <row r="800" spans="1:11" x14ac:dyDescent="0.25">
      <c r="A800" t="s">
        <v>3623</v>
      </c>
      <c r="B800">
        <v>45718</v>
      </c>
      <c r="C800" t="s">
        <v>938</v>
      </c>
      <c r="D800" t="s">
        <v>122</v>
      </c>
      <c r="E800">
        <v>16</v>
      </c>
      <c r="F800">
        <f>IFERROR(VLOOKUP(D800,Products!$A$2:$H$221,6,FALSE),0)</f>
        <v>4.5999999999999996</v>
      </c>
      <c r="G800">
        <v>0.05</v>
      </c>
      <c r="H800">
        <f t="shared" si="12"/>
        <v>69.92</v>
      </c>
      <c r="I800" t="s">
        <v>2870</v>
      </c>
      <c r="J800" t="str">
        <f>IFERROR(VLOOKUP(D800,Products!$A$2:$H$221,3,FALSE),"")</f>
        <v>Dairy</v>
      </c>
      <c r="K800" t="str">
        <f>IFERROR(VLOOKUP(C800,Customers!$A$2:$G$751,3,FALSE),"")</f>
        <v>Aran</v>
      </c>
    </row>
    <row r="801" spans="1:11" x14ac:dyDescent="0.25">
      <c r="A801" t="s">
        <v>3624</v>
      </c>
      <c r="B801">
        <v>45718</v>
      </c>
      <c r="C801" t="s">
        <v>1328</v>
      </c>
      <c r="D801" t="s">
        <v>238</v>
      </c>
      <c r="E801">
        <v>13</v>
      </c>
      <c r="F801">
        <f>IFERROR(VLOOKUP(D801,Products!$A$2:$H$221,6,FALSE),0)</f>
        <v>4.3099999999999996</v>
      </c>
      <c r="G801">
        <v>0</v>
      </c>
      <c r="H801">
        <f t="shared" si="12"/>
        <v>56.03</v>
      </c>
      <c r="I801" t="s">
        <v>2870</v>
      </c>
      <c r="J801" t="str">
        <f>IFERROR(VLOOKUP(D801,Products!$A$2:$H$221,3,FALSE),"")</f>
        <v>Grocery</v>
      </c>
      <c r="K801" t="str">
        <f>IFERROR(VLOOKUP(C801,Customers!$A$2:$G$751,3,FALSE),"")</f>
        <v>Guba-Khachmaz</v>
      </c>
    </row>
    <row r="802" spans="1:11" x14ac:dyDescent="0.25">
      <c r="A802" t="s">
        <v>3625</v>
      </c>
      <c r="B802">
        <v>45718</v>
      </c>
      <c r="C802" t="s">
        <v>1496</v>
      </c>
      <c r="D802" t="s">
        <v>17</v>
      </c>
      <c r="E802">
        <v>5</v>
      </c>
      <c r="F802">
        <f>IFERROR(VLOOKUP(D802,Products!$A$2:$H$221,6,FALSE),0)</f>
        <v>2.5499999999999998</v>
      </c>
      <c r="G802">
        <v>0.03</v>
      </c>
      <c r="H802">
        <f t="shared" si="12"/>
        <v>12.37</v>
      </c>
      <c r="I802" t="s">
        <v>2824</v>
      </c>
      <c r="J802" t="str">
        <f>IFERROR(VLOOKUP(D802,Products!$A$2:$H$221,3,FALSE),"")</f>
        <v>Beverages</v>
      </c>
      <c r="K802" t="str">
        <f>IFERROR(VLOOKUP(C802,Customers!$A$2:$G$751,3,FALSE),"")</f>
        <v>Absheron</v>
      </c>
    </row>
    <row r="803" spans="1:11" x14ac:dyDescent="0.25">
      <c r="A803" t="s">
        <v>3626</v>
      </c>
      <c r="B803">
        <v>45718</v>
      </c>
      <c r="C803" t="s">
        <v>1568</v>
      </c>
      <c r="D803" t="s">
        <v>208</v>
      </c>
      <c r="E803">
        <v>11</v>
      </c>
      <c r="F803">
        <f>IFERROR(VLOOKUP(D803,Products!$A$2:$H$221,6,FALSE),0)</f>
        <v>7.9</v>
      </c>
      <c r="G803">
        <v>0</v>
      </c>
      <c r="H803">
        <f t="shared" si="12"/>
        <v>86.9</v>
      </c>
      <c r="I803" t="s">
        <v>2830</v>
      </c>
      <c r="J803" t="str">
        <f>IFERROR(VLOOKUP(D803,Products!$A$2:$H$221,3,FALSE),"")</f>
        <v>Grocery</v>
      </c>
      <c r="K803" t="str">
        <f>IFERROR(VLOOKUP(C803,Customers!$A$2:$G$751,3,FALSE),"")</f>
        <v>Lankaran-Astara</v>
      </c>
    </row>
    <row r="804" spans="1:11" x14ac:dyDescent="0.25">
      <c r="A804" t="s">
        <v>3627</v>
      </c>
      <c r="B804">
        <v>45718</v>
      </c>
      <c r="C804" t="s">
        <v>1589</v>
      </c>
      <c r="D804" t="s">
        <v>190</v>
      </c>
      <c r="E804">
        <v>26</v>
      </c>
      <c r="F804">
        <f>IFERROR(VLOOKUP(D804,Products!$A$2:$H$221,6,FALSE),0)</f>
        <v>2.85</v>
      </c>
      <c r="G804">
        <v>0</v>
      </c>
      <c r="H804">
        <f t="shared" si="12"/>
        <v>74.099999999999994</v>
      </c>
      <c r="I804" t="s">
        <v>2830</v>
      </c>
      <c r="J804" t="str">
        <f>IFERROR(VLOOKUP(D804,Products!$A$2:$H$221,3,FALSE),"")</f>
        <v>Bakery</v>
      </c>
      <c r="K804" t="str">
        <f>IFERROR(VLOOKUP(C804,Customers!$A$2:$G$751,3,FALSE),"")</f>
        <v>Lankaran-Astara</v>
      </c>
    </row>
    <row r="805" spans="1:11" x14ac:dyDescent="0.25">
      <c r="A805" t="s">
        <v>3628</v>
      </c>
      <c r="B805">
        <v>45718</v>
      </c>
      <c r="C805" t="s">
        <v>1679</v>
      </c>
      <c r="D805" t="s">
        <v>85</v>
      </c>
      <c r="E805">
        <v>24</v>
      </c>
      <c r="F805">
        <f>IFERROR(VLOOKUP(D805,Products!$A$2:$H$221,6,FALSE),0)</f>
        <v>2.33</v>
      </c>
      <c r="G805">
        <v>0.05</v>
      </c>
      <c r="H805">
        <f t="shared" si="12"/>
        <v>53.12</v>
      </c>
      <c r="I805" t="s">
        <v>2837</v>
      </c>
      <c r="J805" t="str">
        <f>IFERROR(VLOOKUP(D805,Products!$A$2:$H$221,3,FALSE),"")</f>
        <v>Snacks</v>
      </c>
      <c r="K805" t="str">
        <f>IFERROR(VLOOKUP(C805,Customers!$A$2:$G$751,3,FALSE),"")</f>
        <v>Absheron</v>
      </c>
    </row>
    <row r="806" spans="1:11" x14ac:dyDescent="0.25">
      <c r="A806" t="s">
        <v>3629</v>
      </c>
      <c r="B806">
        <v>45718</v>
      </c>
      <c r="C806" t="s">
        <v>1973</v>
      </c>
      <c r="D806" t="s">
        <v>17</v>
      </c>
      <c r="E806">
        <v>9</v>
      </c>
      <c r="F806">
        <f>IFERROR(VLOOKUP(D806,Products!$A$2:$H$221,6,FALSE),0)</f>
        <v>2.5499999999999998</v>
      </c>
      <c r="G806">
        <v>0.1</v>
      </c>
      <c r="H806">
        <f t="shared" si="12"/>
        <v>20.66</v>
      </c>
      <c r="I806" t="s">
        <v>2818</v>
      </c>
      <c r="J806" t="str">
        <f>IFERROR(VLOOKUP(D806,Products!$A$2:$H$221,3,FALSE),"")</f>
        <v>Beverages</v>
      </c>
      <c r="K806" t="str">
        <f>IFERROR(VLOOKUP(C806,Customers!$A$2:$G$751,3,FALSE),"")</f>
        <v>Absheron</v>
      </c>
    </row>
    <row r="807" spans="1:11" x14ac:dyDescent="0.25">
      <c r="A807" t="s">
        <v>3630</v>
      </c>
      <c r="B807">
        <v>45718</v>
      </c>
      <c r="C807" t="s">
        <v>2552</v>
      </c>
      <c r="D807" t="s">
        <v>376</v>
      </c>
      <c r="E807">
        <v>5</v>
      </c>
      <c r="F807">
        <f>IFERROR(VLOOKUP(D807,Products!$A$2:$H$221,6,FALSE),0)</f>
        <v>2.4700000000000002</v>
      </c>
      <c r="G807">
        <v>0</v>
      </c>
      <c r="H807">
        <f t="shared" si="12"/>
        <v>12.35</v>
      </c>
      <c r="I807" t="s">
        <v>2818</v>
      </c>
      <c r="J807" t="str">
        <f>IFERROR(VLOOKUP(D807,Products!$A$2:$H$221,3,FALSE),"")</f>
        <v>Frozen</v>
      </c>
      <c r="K807" t="str">
        <f>IFERROR(VLOOKUP(C807,Customers!$A$2:$G$751,3,FALSE),"")</f>
        <v>Guba-Khachmaz</v>
      </c>
    </row>
    <row r="808" spans="1:11" x14ac:dyDescent="0.25">
      <c r="A808" t="s">
        <v>3631</v>
      </c>
      <c r="B808">
        <v>45718</v>
      </c>
      <c r="C808" t="s">
        <v>2573</v>
      </c>
      <c r="D808" t="s">
        <v>482</v>
      </c>
      <c r="E808">
        <v>6</v>
      </c>
      <c r="F808">
        <f>IFERROR(VLOOKUP(D808,Products!$A$2:$H$221,6,FALSE),0)</f>
        <v>8.7100000000000009</v>
      </c>
      <c r="G808">
        <v>0.03</v>
      </c>
      <c r="H808">
        <f t="shared" si="12"/>
        <v>50.69</v>
      </c>
      <c r="I808" t="s">
        <v>2824</v>
      </c>
      <c r="J808" t="str">
        <f>IFERROR(VLOOKUP(D808,Products!$A$2:$H$221,3,FALSE),"")</f>
        <v>Cleaning</v>
      </c>
      <c r="K808" t="str">
        <f>IFERROR(VLOOKUP(C808,Customers!$A$2:$G$751,3,FALSE),"")</f>
        <v>Nakhchivan</v>
      </c>
    </row>
    <row r="809" spans="1:11" x14ac:dyDescent="0.25">
      <c r="A809" t="s">
        <v>3632</v>
      </c>
      <c r="B809">
        <v>45718</v>
      </c>
      <c r="C809" t="s">
        <v>2636</v>
      </c>
      <c r="D809" t="s">
        <v>39</v>
      </c>
      <c r="E809">
        <v>17</v>
      </c>
      <c r="F809">
        <f>IFERROR(VLOOKUP(D809,Products!$A$2:$H$221,6,FALSE),0)</f>
        <v>1.98</v>
      </c>
      <c r="G809">
        <v>0.02</v>
      </c>
      <c r="H809">
        <f t="shared" si="12"/>
        <v>32.99</v>
      </c>
      <c r="I809" t="s">
        <v>2841</v>
      </c>
      <c r="J809" t="str">
        <f>IFERROR(VLOOKUP(D809,Products!$A$2:$H$221,3,FALSE),"")</f>
        <v>Beverages</v>
      </c>
      <c r="K809" t="str">
        <f>IFERROR(VLOOKUP(C809,Customers!$A$2:$G$751,3,FALSE),"")</f>
        <v>Guba-Khachmaz</v>
      </c>
    </row>
    <row r="810" spans="1:11" x14ac:dyDescent="0.25">
      <c r="A810" t="s">
        <v>3633</v>
      </c>
      <c r="B810">
        <v>45718</v>
      </c>
      <c r="C810" t="s">
        <v>2745</v>
      </c>
      <c r="D810" t="s">
        <v>488</v>
      </c>
      <c r="E810">
        <v>8</v>
      </c>
      <c r="F810">
        <f>IFERROR(VLOOKUP(D810,Products!$A$2:$H$221,6,FALSE),0)</f>
        <v>5.08</v>
      </c>
      <c r="G810">
        <v>0.15</v>
      </c>
      <c r="H810">
        <f t="shared" si="12"/>
        <v>34.54</v>
      </c>
      <c r="I810" t="s">
        <v>2818</v>
      </c>
      <c r="J810" t="str">
        <f>IFERROR(VLOOKUP(D810,Products!$A$2:$H$221,3,FALSE),"")</f>
        <v>Cleaning</v>
      </c>
      <c r="K810" t="str">
        <f>IFERROR(VLOOKUP(C810,Customers!$A$2:$G$751,3,FALSE),"")</f>
        <v>Aran</v>
      </c>
    </row>
    <row r="811" spans="1:11" x14ac:dyDescent="0.25">
      <c r="A811" t="s">
        <v>3634</v>
      </c>
      <c r="B811">
        <v>45719</v>
      </c>
      <c r="C811" t="s">
        <v>578</v>
      </c>
      <c r="D811" t="s">
        <v>380</v>
      </c>
      <c r="E811">
        <v>6</v>
      </c>
      <c r="F811">
        <f>IFERROR(VLOOKUP(D811,Products!$A$2:$H$221,6,FALSE),0)</f>
        <v>6.79</v>
      </c>
      <c r="G811">
        <v>0.1</v>
      </c>
      <c r="H811">
        <f t="shared" si="12"/>
        <v>36.67</v>
      </c>
      <c r="I811" t="s">
        <v>2820</v>
      </c>
      <c r="J811" t="str">
        <f>IFERROR(VLOOKUP(D811,Products!$A$2:$H$221,3,FALSE),"")</f>
        <v>Frozen</v>
      </c>
      <c r="K811" t="str">
        <f>IFERROR(VLOOKUP(C811,Customers!$A$2:$G$751,3,FALSE),"")</f>
        <v>Karabakh-East Zangezur</v>
      </c>
    </row>
    <row r="812" spans="1:11" x14ac:dyDescent="0.25">
      <c r="A812" t="s">
        <v>3635</v>
      </c>
      <c r="B812">
        <v>45719</v>
      </c>
      <c r="C812" t="s">
        <v>646</v>
      </c>
      <c r="D812" t="s">
        <v>228</v>
      </c>
      <c r="E812">
        <v>11</v>
      </c>
      <c r="F812">
        <f>IFERROR(VLOOKUP(D812,Products!$A$2:$H$221,6,FALSE),0)</f>
        <v>5.38</v>
      </c>
      <c r="G812">
        <v>0.1</v>
      </c>
      <c r="H812">
        <f t="shared" si="12"/>
        <v>53.26</v>
      </c>
      <c r="I812" t="s">
        <v>2841</v>
      </c>
      <c r="J812" t="str">
        <f>IFERROR(VLOOKUP(D812,Products!$A$2:$H$221,3,FALSE),"")</f>
        <v>Grocery</v>
      </c>
      <c r="K812" t="str">
        <f>IFERROR(VLOOKUP(C812,Customers!$A$2:$G$751,3,FALSE),"")</f>
        <v>Absheron</v>
      </c>
    </row>
    <row r="813" spans="1:11" x14ac:dyDescent="0.25">
      <c r="A813" t="s">
        <v>3636</v>
      </c>
      <c r="B813">
        <v>45719</v>
      </c>
      <c r="C813" t="s">
        <v>1163</v>
      </c>
      <c r="D813" t="s">
        <v>20</v>
      </c>
      <c r="E813">
        <v>9</v>
      </c>
      <c r="F813">
        <f>IFERROR(VLOOKUP(D813,Products!$A$2:$H$221,6,FALSE),0)</f>
        <v>2.87</v>
      </c>
      <c r="G813">
        <v>0.02</v>
      </c>
      <c r="H813">
        <f t="shared" si="12"/>
        <v>25.31</v>
      </c>
      <c r="I813" t="s">
        <v>2824</v>
      </c>
      <c r="J813" t="str">
        <f>IFERROR(VLOOKUP(D813,Products!$A$2:$H$221,3,FALSE),"")</f>
        <v>Beverages</v>
      </c>
      <c r="K813" t="str">
        <f>IFERROR(VLOOKUP(C813,Customers!$A$2:$G$751,3,FALSE),"")</f>
        <v>Aran</v>
      </c>
    </row>
    <row r="814" spans="1:11" x14ac:dyDescent="0.25">
      <c r="A814" t="s">
        <v>3637</v>
      </c>
      <c r="B814">
        <v>45719</v>
      </c>
      <c r="C814" t="s">
        <v>1304</v>
      </c>
      <c r="D814" t="s">
        <v>41</v>
      </c>
      <c r="E814">
        <v>16</v>
      </c>
      <c r="F814">
        <f>IFERROR(VLOOKUP(D814,Products!$A$2:$H$221,6,FALSE),0)</f>
        <v>2.34</v>
      </c>
      <c r="G814">
        <v>0.05</v>
      </c>
      <c r="H814">
        <f t="shared" si="12"/>
        <v>35.57</v>
      </c>
      <c r="I814" t="s">
        <v>2841</v>
      </c>
      <c r="J814" t="str">
        <f>IFERROR(VLOOKUP(D814,Products!$A$2:$H$221,3,FALSE),"")</f>
        <v>Beverages</v>
      </c>
      <c r="K814" t="str">
        <f>IFERROR(VLOOKUP(C814,Customers!$A$2:$G$751,3,FALSE),"")</f>
        <v>Karabakh-East Zangezur</v>
      </c>
    </row>
    <row r="815" spans="1:11" x14ac:dyDescent="0.25">
      <c r="A815" t="s">
        <v>3638</v>
      </c>
      <c r="B815">
        <v>45719</v>
      </c>
      <c r="C815" t="s">
        <v>1364</v>
      </c>
      <c r="D815" t="s">
        <v>97</v>
      </c>
      <c r="E815">
        <v>8</v>
      </c>
      <c r="F815">
        <f>IFERROR(VLOOKUP(D815,Products!$A$2:$H$221,6,FALSE),0)</f>
        <v>3.97</v>
      </c>
      <c r="G815">
        <v>0.1</v>
      </c>
      <c r="H815">
        <f t="shared" si="12"/>
        <v>28.58</v>
      </c>
      <c r="I815" t="s">
        <v>2841</v>
      </c>
      <c r="J815" t="str">
        <f>IFERROR(VLOOKUP(D815,Products!$A$2:$H$221,3,FALSE),"")</f>
        <v>Snacks</v>
      </c>
      <c r="K815" t="str">
        <f>IFERROR(VLOOKUP(C815,Customers!$A$2:$G$751,3,FALSE),"")</f>
        <v>Guba-Khachmaz</v>
      </c>
    </row>
    <row r="816" spans="1:11" x14ac:dyDescent="0.25">
      <c r="A816" t="s">
        <v>3639</v>
      </c>
      <c r="B816">
        <v>45719</v>
      </c>
      <c r="C816" t="s">
        <v>1937</v>
      </c>
      <c r="D816" t="s">
        <v>23</v>
      </c>
      <c r="E816">
        <v>8</v>
      </c>
      <c r="F816">
        <f>IFERROR(VLOOKUP(D816,Products!$A$2:$H$221,6,FALSE),0)</f>
        <v>2.54</v>
      </c>
      <c r="G816">
        <v>7.0000000000000007E-2</v>
      </c>
      <c r="H816">
        <f t="shared" si="12"/>
        <v>18.899999999999999</v>
      </c>
      <c r="I816" t="s">
        <v>2870</v>
      </c>
      <c r="J816" t="str">
        <f>IFERROR(VLOOKUP(D816,Products!$A$2:$H$221,3,FALSE),"")</f>
        <v>Beverages</v>
      </c>
      <c r="K816" t="str">
        <f>IFERROR(VLOOKUP(C816,Customers!$A$2:$G$751,3,FALSE),"")</f>
        <v>Absheron</v>
      </c>
    </row>
    <row r="817" spans="1:11" x14ac:dyDescent="0.25">
      <c r="A817" t="s">
        <v>3640</v>
      </c>
      <c r="B817">
        <v>45719</v>
      </c>
      <c r="C817" t="s">
        <v>2306</v>
      </c>
      <c r="D817" t="s">
        <v>328</v>
      </c>
      <c r="E817">
        <v>3</v>
      </c>
      <c r="F817">
        <f>IFERROR(VLOOKUP(D817,Products!$A$2:$H$221,6,FALSE),0)</f>
        <v>6.09</v>
      </c>
      <c r="G817">
        <v>0.05</v>
      </c>
      <c r="H817">
        <f t="shared" si="12"/>
        <v>17.36</v>
      </c>
      <c r="I817" t="s">
        <v>2827</v>
      </c>
      <c r="J817" t="str">
        <f>IFERROR(VLOOKUP(D817,Products!$A$2:$H$221,3,FALSE),"")</f>
        <v>Personal Care</v>
      </c>
      <c r="K817" t="str">
        <f>IFERROR(VLOOKUP(C817,Customers!$A$2:$G$751,3,FALSE),"")</f>
        <v>Absheron</v>
      </c>
    </row>
    <row r="818" spans="1:11" x14ac:dyDescent="0.25">
      <c r="A818" t="s">
        <v>3641</v>
      </c>
      <c r="B818">
        <v>45719</v>
      </c>
      <c r="C818" t="s">
        <v>2534</v>
      </c>
      <c r="D818" t="s">
        <v>208</v>
      </c>
      <c r="E818">
        <v>4</v>
      </c>
      <c r="F818">
        <f>IFERROR(VLOOKUP(D818,Products!$A$2:$H$221,6,FALSE),0)</f>
        <v>7.9</v>
      </c>
      <c r="G818">
        <v>0.03</v>
      </c>
      <c r="H818">
        <f t="shared" si="12"/>
        <v>30.65</v>
      </c>
      <c r="I818" t="s">
        <v>2870</v>
      </c>
      <c r="J818" t="str">
        <f>IFERROR(VLOOKUP(D818,Products!$A$2:$H$221,3,FALSE),"")</f>
        <v>Grocery</v>
      </c>
      <c r="K818" t="str">
        <f>IFERROR(VLOOKUP(C818,Customers!$A$2:$G$751,3,FALSE),"")</f>
        <v>Lankaran-Astara</v>
      </c>
    </row>
    <row r="819" spans="1:11" x14ac:dyDescent="0.25">
      <c r="A819" t="s">
        <v>3642</v>
      </c>
      <c r="B819">
        <v>45719</v>
      </c>
      <c r="C819" t="s">
        <v>2672</v>
      </c>
      <c r="D819" t="s">
        <v>23</v>
      </c>
      <c r="E819">
        <v>11</v>
      </c>
      <c r="F819">
        <f>IFERROR(VLOOKUP(D819,Products!$A$2:$H$221,6,FALSE),0)</f>
        <v>2.54</v>
      </c>
      <c r="G819">
        <v>0.1</v>
      </c>
      <c r="H819">
        <f t="shared" si="12"/>
        <v>25.15</v>
      </c>
      <c r="I819" t="s">
        <v>2820</v>
      </c>
      <c r="J819" t="str">
        <f>IFERROR(VLOOKUP(D819,Products!$A$2:$H$221,3,FALSE),"")</f>
        <v>Beverages</v>
      </c>
      <c r="K819" t="str">
        <f>IFERROR(VLOOKUP(C819,Customers!$A$2:$G$751,3,FALSE),"")</f>
        <v>Lankaran-Astara</v>
      </c>
    </row>
    <row r="820" spans="1:11" x14ac:dyDescent="0.25">
      <c r="A820" t="s">
        <v>3643</v>
      </c>
      <c r="B820">
        <v>45719</v>
      </c>
      <c r="C820" t="s">
        <v>2785</v>
      </c>
      <c r="D820" t="s">
        <v>274</v>
      </c>
      <c r="E820">
        <v>8</v>
      </c>
      <c r="F820">
        <f>IFERROR(VLOOKUP(D820,Products!$A$2:$H$221,6,FALSE),0)</f>
        <v>1.23</v>
      </c>
      <c r="G820">
        <v>0.1</v>
      </c>
      <c r="H820">
        <f t="shared" si="12"/>
        <v>8.86</v>
      </c>
      <c r="I820" t="s">
        <v>2827</v>
      </c>
      <c r="J820" t="str">
        <f>IFERROR(VLOOKUP(D820,Products!$A$2:$H$221,3,FALSE),"")</f>
        <v>Household</v>
      </c>
      <c r="K820" t="str">
        <f>IFERROR(VLOOKUP(C820,Customers!$A$2:$G$751,3,FALSE),"")</f>
        <v>Absheron</v>
      </c>
    </row>
    <row r="821" spans="1:11" x14ac:dyDescent="0.25">
      <c r="A821" t="s">
        <v>3644</v>
      </c>
      <c r="B821">
        <v>45720</v>
      </c>
      <c r="C821" t="s">
        <v>534</v>
      </c>
      <c r="D821" t="s">
        <v>296</v>
      </c>
      <c r="E821">
        <v>12</v>
      </c>
      <c r="F821">
        <f>IFERROR(VLOOKUP(D821,Products!$A$2:$H$221,6,FALSE),0)</f>
        <v>2.52</v>
      </c>
      <c r="G821">
        <v>0.03</v>
      </c>
      <c r="H821">
        <f t="shared" si="12"/>
        <v>29.33</v>
      </c>
      <c r="I821" t="s">
        <v>2870</v>
      </c>
      <c r="J821" t="str">
        <f>IFERROR(VLOOKUP(D821,Products!$A$2:$H$221,3,FALSE),"")</f>
        <v>Household</v>
      </c>
      <c r="K821" t="str">
        <f>IFERROR(VLOOKUP(C821,Customers!$A$2:$G$751,3,FALSE),"")</f>
        <v>Guba-Khachmaz</v>
      </c>
    </row>
    <row r="822" spans="1:11" x14ac:dyDescent="0.25">
      <c r="A822" t="s">
        <v>3645</v>
      </c>
      <c r="B822">
        <v>45720</v>
      </c>
      <c r="C822" t="s">
        <v>827</v>
      </c>
      <c r="D822" t="s">
        <v>307</v>
      </c>
      <c r="E822">
        <v>4</v>
      </c>
      <c r="F822">
        <f>IFERROR(VLOOKUP(D822,Products!$A$2:$H$221,6,FALSE),0)</f>
        <v>6.98</v>
      </c>
      <c r="G822">
        <v>0.05</v>
      </c>
      <c r="H822">
        <f t="shared" si="12"/>
        <v>26.52</v>
      </c>
      <c r="I822" t="s">
        <v>2818</v>
      </c>
      <c r="J822" t="str">
        <f>IFERROR(VLOOKUP(D822,Products!$A$2:$H$221,3,FALSE),"")</f>
        <v>Personal Care</v>
      </c>
      <c r="K822" t="str">
        <f>IFERROR(VLOOKUP(C822,Customers!$A$2:$G$751,3,FALSE),"")</f>
        <v>Shaki-Zagatala</v>
      </c>
    </row>
    <row r="823" spans="1:11" x14ac:dyDescent="0.25">
      <c r="A823" t="s">
        <v>3646</v>
      </c>
      <c r="B823">
        <v>45720</v>
      </c>
      <c r="C823" t="s">
        <v>1112</v>
      </c>
      <c r="D823" t="s">
        <v>170</v>
      </c>
      <c r="E823">
        <v>4</v>
      </c>
      <c r="F823">
        <f>IFERROR(VLOOKUP(D823,Products!$A$2:$H$221,6,FALSE),0)</f>
        <v>2.2000000000000002</v>
      </c>
      <c r="G823">
        <v>0</v>
      </c>
      <c r="H823">
        <f t="shared" si="12"/>
        <v>8.8000000000000007</v>
      </c>
      <c r="I823" t="s">
        <v>2827</v>
      </c>
      <c r="J823" t="str">
        <f>IFERROR(VLOOKUP(D823,Products!$A$2:$H$221,3,FALSE),"")</f>
        <v>Bakery</v>
      </c>
      <c r="K823" t="str">
        <f>IFERROR(VLOOKUP(C823,Customers!$A$2:$G$751,3,FALSE),"")</f>
        <v>Absheron</v>
      </c>
    </row>
    <row r="824" spans="1:11" x14ac:dyDescent="0.25">
      <c r="A824" t="s">
        <v>3647</v>
      </c>
      <c r="B824">
        <v>45720</v>
      </c>
      <c r="C824" t="s">
        <v>1394</v>
      </c>
      <c r="D824" t="s">
        <v>376</v>
      </c>
      <c r="E824">
        <v>3</v>
      </c>
      <c r="F824">
        <f>IFERROR(VLOOKUP(D824,Products!$A$2:$H$221,6,FALSE),0)</f>
        <v>2.4700000000000002</v>
      </c>
      <c r="G824">
        <v>0</v>
      </c>
      <c r="H824">
        <f t="shared" si="12"/>
        <v>7.41</v>
      </c>
      <c r="I824" t="s">
        <v>2837</v>
      </c>
      <c r="J824" t="str">
        <f>IFERROR(VLOOKUP(D824,Products!$A$2:$H$221,3,FALSE),"")</f>
        <v>Frozen</v>
      </c>
      <c r="K824" t="str">
        <f>IFERROR(VLOOKUP(C824,Customers!$A$2:$G$751,3,FALSE),"")</f>
        <v>Guba-Khachmaz</v>
      </c>
    </row>
    <row r="825" spans="1:11" x14ac:dyDescent="0.25">
      <c r="A825" t="s">
        <v>3648</v>
      </c>
      <c r="B825">
        <v>45720</v>
      </c>
      <c r="C825" t="s">
        <v>1508</v>
      </c>
      <c r="D825" t="s">
        <v>234</v>
      </c>
      <c r="E825">
        <v>12</v>
      </c>
      <c r="F825">
        <f>IFERROR(VLOOKUP(D825,Products!$A$2:$H$221,6,FALSE),0)</f>
        <v>2.0299999999999998</v>
      </c>
      <c r="G825">
        <v>0.02</v>
      </c>
      <c r="H825">
        <f t="shared" si="12"/>
        <v>23.87</v>
      </c>
      <c r="I825" t="s">
        <v>2824</v>
      </c>
      <c r="J825" t="str">
        <f>IFERROR(VLOOKUP(D825,Products!$A$2:$H$221,3,FALSE),"")</f>
        <v>Grocery</v>
      </c>
      <c r="K825" t="str">
        <f>IFERROR(VLOOKUP(C825,Customers!$A$2:$G$751,3,FALSE),"")</f>
        <v>Guba-Khachmaz</v>
      </c>
    </row>
    <row r="826" spans="1:11" x14ac:dyDescent="0.25">
      <c r="A826" t="s">
        <v>3649</v>
      </c>
      <c r="B826">
        <v>45720</v>
      </c>
      <c r="C826" t="s">
        <v>1655</v>
      </c>
      <c r="D826" t="s">
        <v>286</v>
      </c>
      <c r="E826">
        <v>9</v>
      </c>
      <c r="F826">
        <f>IFERROR(VLOOKUP(D826,Products!$A$2:$H$221,6,FALSE),0)</f>
        <v>3.93</v>
      </c>
      <c r="G826">
        <v>0.02</v>
      </c>
      <c r="H826">
        <f t="shared" si="12"/>
        <v>34.659999999999997</v>
      </c>
      <c r="I826" t="s">
        <v>2870</v>
      </c>
      <c r="J826" t="str">
        <f>IFERROR(VLOOKUP(D826,Products!$A$2:$H$221,3,FALSE),"")</f>
        <v>Household</v>
      </c>
      <c r="K826" t="str">
        <f>IFERROR(VLOOKUP(C826,Customers!$A$2:$G$751,3,FALSE),"")</f>
        <v>Shaki-Zagatala</v>
      </c>
    </row>
    <row r="827" spans="1:11" x14ac:dyDescent="0.25">
      <c r="A827" t="s">
        <v>3650</v>
      </c>
      <c r="B827">
        <v>45720</v>
      </c>
      <c r="C827" t="s">
        <v>1847</v>
      </c>
      <c r="D827" t="s">
        <v>352</v>
      </c>
      <c r="E827">
        <v>2</v>
      </c>
      <c r="F827">
        <f>IFERROR(VLOOKUP(D827,Products!$A$2:$H$221,6,FALSE),0)</f>
        <v>7.72</v>
      </c>
      <c r="G827">
        <v>0</v>
      </c>
      <c r="H827">
        <f t="shared" si="12"/>
        <v>15.44</v>
      </c>
      <c r="I827" t="s">
        <v>2830</v>
      </c>
      <c r="J827" t="str">
        <f>IFERROR(VLOOKUP(D827,Products!$A$2:$H$221,3,FALSE),"")</f>
        <v>Frozen</v>
      </c>
      <c r="K827" t="str">
        <f>IFERROR(VLOOKUP(C827,Customers!$A$2:$G$751,3,FALSE),"")</f>
        <v>Guba-Khachmaz</v>
      </c>
    </row>
    <row r="828" spans="1:11" x14ac:dyDescent="0.25">
      <c r="A828" t="s">
        <v>3651</v>
      </c>
      <c r="B828">
        <v>45720</v>
      </c>
      <c r="C828" t="s">
        <v>2033</v>
      </c>
      <c r="D828" t="s">
        <v>226</v>
      </c>
      <c r="E828">
        <v>15</v>
      </c>
      <c r="F828">
        <f>IFERROR(VLOOKUP(D828,Products!$A$2:$H$221,6,FALSE),0)</f>
        <v>2.0299999999999998</v>
      </c>
      <c r="G828">
        <v>0</v>
      </c>
      <c r="H828">
        <f t="shared" si="12"/>
        <v>30.45</v>
      </c>
      <c r="I828" t="s">
        <v>2830</v>
      </c>
      <c r="J828" t="str">
        <f>IFERROR(VLOOKUP(D828,Products!$A$2:$H$221,3,FALSE),"")</f>
        <v>Grocery</v>
      </c>
      <c r="K828" t="str">
        <f>IFERROR(VLOOKUP(C828,Customers!$A$2:$G$751,3,FALSE),"")</f>
        <v>Absheron</v>
      </c>
    </row>
    <row r="829" spans="1:11" x14ac:dyDescent="0.25">
      <c r="A829" t="s">
        <v>3652</v>
      </c>
      <c r="B829">
        <v>45721</v>
      </c>
      <c r="C829" t="s">
        <v>592</v>
      </c>
      <c r="D829" t="s">
        <v>313</v>
      </c>
      <c r="E829">
        <v>7</v>
      </c>
      <c r="F829">
        <f>IFERROR(VLOOKUP(D829,Products!$A$2:$H$221,6,FALSE),0)</f>
        <v>5.58</v>
      </c>
      <c r="G829">
        <v>7.0000000000000007E-2</v>
      </c>
      <c r="H829">
        <f t="shared" si="12"/>
        <v>36.33</v>
      </c>
      <c r="I829" t="s">
        <v>2837</v>
      </c>
      <c r="J829" t="str">
        <f>IFERROR(VLOOKUP(D829,Products!$A$2:$H$221,3,FALSE),"")</f>
        <v>Personal Care</v>
      </c>
      <c r="K829" t="str">
        <f>IFERROR(VLOOKUP(C829,Customers!$A$2:$G$751,3,FALSE),"")</f>
        <v>Ganja-Dashkasan</v>
      </c>
    </row>
    <row r="830" spans="1:11" x14ac:dyDescent="0.25">
      <c r="A830" t="s">
        <v>3653</v>
      </c>
      <c r="B830">
        <v>45721</v>
      </c>
      <c r="C830" t="s">
        <v>770</v>
      </c>
      <c r="D830" t="s">
        <v>307</v>
      </c>
      <c r="E830">
        <v>8</v>
      </c>
      <c r="F830">
        <f>IFERROR(VLOOKUP(D830,Products!$A$2:$H$221,6,FALSE),0)</f>
        <v>6.98</v>
      </c>
      <c r="G830">
        <v>7.0000000000000007E-2</v>
      </c>
      <c r="H830">
        <f t="shared" si="12"/>
        <v>51.93</v>
      </c>
      <c r="I830" t="s">
        <v>2827</v>
      </c>
      <c r="J830" t="str">
        <f>IFERROR(VLOOKUP(D830,Products!$A$2:$H$221,3,FALSE),"")</f>
        <v>Personal Care</v>
      </c>
      <c r="K830" t="str">
        <f>IFERROR(VLOOKUP(C830,Customers!$A$2:$G$751,3,FALSE),"")</f>
        <v>Guba-Khachmaz</v>
      </c>
    </row>
    <row r="831" spans="1:11" x14ac:dyDescent="0.25">
      <c r="A831" t="s">
        <v>3654</v>
      </c>
      <c r="B831">
        <v>45721</v>
      </c>
      <c r="C831" t="s">
        <v>836</v>
      </c>
      <c r="D831" t="s">
        <v>251</v>
      </c>
      <c r="E831">
        <v>4</v>
      </c>
      <c r="F831">
        <f>IFERROR(VLOOKUP(D831,Products!$A$2:$H$221,6,FALSE),0)</f>
        <v>3.27</v>
      </c>
      <c r="G831">
        <v>0.02</v>
      </c>
      <c r="H831">
        <f t="shared" si="12"/>
        <v>12.82</v>
      </c>
      <c r="I831" t="s">
        <v>2818</v>
      </c>
      <c r="J831" t="str">
        <f>IFERROR(VLOOKUP(D831,Products!$A$2:$H$221,3,FALSE),"")</f>
        <v>Grocery</v>
      </c>
      <c r="K831" t="str">
        <f>IFERROR(VLOOKUP(C831,Customers!$A$2:$G$751,3,FALSE),"")</f>
        <v>Aran</v>
      </c>
    </row>
    <row r="832" spans="1:11" x14ac:dyDescent="0.25">
      <c r="A832" t="s">
        <v>3655</v>
      </c>
      <c r="B832">
        <v>45721</v>
      </c>
      <c r="C832" t="s">
        <v>941</v>
      </c>
      <c r="D832" t="s">
        <v>319</v>
      </c>
      <c r="E832">
        <v>5</v>
      </c>
      <c r="F832">
        <f>IFERROR(VLOOKUP(D832,Products!$A$2:$H$221,6,FALSE),0)</f>
        <v>4.9400000000000004</v>
      </c>
      <c r="G832">
        <v>0.05</v>
      </c>
      <c r="H832">
        <f t="shared" si="12"/>
        <v>23.47</v>
      </c>
      <c r="I832" t="s">
        <v>2870</v>
      </c>
      <c r="J832" t="str">
        <f>IFERROR(VLOOKUP(D832,Products!$A$2:$H$221,3,FALSE),"")</f>
        <v>Personal Care</v>
      </c>
      <c r="K832" t="str">
        <f>IFERROR(VLOOKUP(C832,Customers!$A$2:$G$751,3,FALSE),"")</f>
        <v>Shaki-Zagatala</v>
      </c>
    </row>
    <row r="833" spans="1:11" x14ac:dyDescent="0.25">
      <c r="A833" t="s">
        <v>3656</v>
      </c>
      <c r="B833">
        <v>45721</v>
      </c>
      <c r="C833" t="s">
        <v>1346</v>
      </c>
      <c r="D833" t="s">
        <v>359</v>
      </c>
      <c r="E833">
        <v>8</v>
      </c>
      <c r="F833">
        <f>IFERROR(VLOOKUP(D833,Products!$A$2:$H$221,6,FALSE),0)</f>
        <v>7.99</v>
      </c>
      <c r="G833">
        <v>0.03</v>
      </c>
      <c r="H833">
        <f t="shared" si="12"/>
        <v>62</v>
      </c>
      <c r="I833" t="s">
        <v>2841</v>
      </c>
      <c r="J833" t="str">
        <f>IFERROR(VLOOKUP(D833,Products!$A$2:$H$221,3,FALSE),"")</f>
        <v>Frozen</v>
      </c>
      <c r="K833" t="str">
        <f>IFERROR(VLOOKUP(C833,Customers!$A$2:$G$751,3,FALSE),"")</f>
        <v>Aran</v>
      </c>
    </row>
    <row r="834" spans="1:11" x14ac:dyDescent="0.25">
      <c r="A834" t="s">
        <v>3657</v>
      </c>
      <c r="B834">
        <v>45721</v>
      </c>
      <c r="C834" t="s">
        <v>1421</v>
      </c>
      <c r="D834" t="s">
        <v>236</v>
      </c>
      <c r="E834">
        <v>5</v>
      </c>
      <c r="F834">
        <f>IFERROR(VLOOKUP(D834,Products!$A$2:$H$221,6,FALSE),0)</f>
        <v>1.52</v>
      </c>
      <c r="G834">
        <v>7.0000000000000007E-2</v>
      </c>
      <c r="H834">
        <f t="shared" ref="H834:H897" si="13">ROUND(E834*F834*(1-G834),2)</f>
        <v>7.07</v>
      </c>
      <c r="I834" t="s">
        <v>2820</v>
      </c>
      <c r="J834" t="str">
        <f>IFERROR(VLOOKUP(D834,Products!$A$2:$H$221,3,FALSE),"")</f>
        <v>Grocery</v>
      </c>
      <c r="K834" t="str">
        <f>IFERROR(VLOOKUP(C834,Customers!$A$2:$G$751,3,FALSE),"")</f>
        <v>Shaki-Zagatala</v>
      </c>
    </row>
    <row r="835" spans="1:11" x14ac:dyDescent="0.25">
      <c r="A835" t="s">
        <v>3658</v>
      </c>
      <c r="B835">
        <v>45721</v>
      </c>
      <c r="C835" t="s">
        <v>1454</v>
      </c>
      <c r="D835" t="s">
        <v>203</v>
      </c>
      <c r="E835">
        <v>8</v>
      </c>
      <c r="F835">
        <f>IFERROR(VLOOKUP(D835,Products!$A$2:$H$221,6,FALSE),0)</f>
        <v>3.39</v>
      </c>
      <c r="G835">
        <v>7.0000000000000007E-2</v>
      </c>
      <c r="H835">
        <f t="shared" si="13"/>
        <v>25.22</v>
      </c>
      <c r="I835" t="s">
        <v>2818</v>
      </c>
      <c r="J835" t="str">
        <f>IFERROR(VLOOKUP(D835,Products!$A$2:$H$221,3,FALSE),"")</f>
        <v>Bakery</v>
      </c>
      <c r="K835" t="str">
        <f>IFERROR(VLOOKUP(C835,Customers!$A$2:$G$751,3,FALSE),"")</f>
        <v>Aran</v>
      </c>
    </row>
    <row r="836" spans="1:11" x14ac:dyDescent="0.25">
      <c r="A836" t="s">
        <v>3659</v>
      </c>
      <c r="B836">
        <v>45721</v>
      </c>
      <c r="C836" t="s">
        <v>1613</v>
      </c>
      <c r="D836" t="s">
        <v>122</v>
      </c>
      <c r="E836">
        <v>14</v>
      </c>
      <c r="F836">
        <f>IFERROR(VLOOKUP(D836,Products!$A$2:$H$221,6,FALSE),0)</f>
        <v>4.5999999999999996</v>
      </c>
      <c r="G836">
        <v>0.1</v>
      </c>
      <c r="H836">
        <f t="shared" si="13"/>
        <v>57.96</v>
      </c>
      <c r="I836" t="s">
        <v>2824</v>
      </c>
      <c r="J836" t="str">
        <f>IFERROR(VLOOKUP(D836,Products!$A$2:$H$221,3,FALSE),"")</f>
        <v>Dairy</v>
      </c>
      <c r="K836" t="str">
        <f>IFERROR(VLOOKUP(C836,Customers!$A$2:$G$751,3,FALSE),"")</f>
        <v>Absheron</v>
      </c>
    </row>
    <row r="837" spans="1:11" x14ac:dyDescent="0.25">
      <c r="A837" t="s">
        <v>3660</v>
      </c>
      <c r="B837">
        <v>45721</v>
      </c>
      <c r="C837" t="s">
        <v>1688</v>
      </c>
      <c r="D837" t="s">
        <v>148</v>
      </c>
      <c r="E837">
        <v>7</v>
      </c>
      <c r="F837">
        <f>IFERROR(VLOOKUP(D837,Products!$A$2:$H$221,6,FALSE),0)</f>
        <v>1.6</v>
      </c>
      <c r="G837">
        <v>0.05</v>
      </c>
      <c r="H837">
        <f t="shared" si="13"/>
        <v>10.64</v>
      </c>
      <c r="I837" t="s">
        <v>2818</v>
      </c>
      <c r="J837" t="str">
        <f>IFERROR(VLOOKUP(D837,Products!$A$2:$H$221,3,FALSE),"")</f>
        <v>Dairy</v>
      </c>
      <c r="K837" t="str">
        <f>IFERROR(VLOOKUP(C837,Customers!$A$2:$G$751,3,FALSE),"")</f>
        <v>Aran</v>
      </c>
    </row>
    <row r="838" spans="1:11" x14ac:dyDescent="0.25">
      <c r="A838" t="s">
        <v>3661</v>
      </c>
      <c r="B838">
        <v>45721</v>
      </c>
      <c r="C838" t="s">
        <v>1742</v>
      </c>
      <c r="D838" t="s">
        <v>176</v>
      </c>
      <c r="E838">
        <v>6</v>
      </c>
      <c r="F838">
        <f>IFERROR(VLOOKUP(D838,Products!$A$2:$H$221,6,FALSE),0)</f>
        <v>1.4</v>
      </c>
      <c r="G838">
        <v>7.0000000000000007E-2</v>
      </c>
      <c r="H838">
        <f t="shared" si="13"/>
        <v>7.81</v>
      </c>
      <c r="I838" t="s">
        <v>2837</v>
      </c>
      <c r="J838" t="str">
        <f>IFERROR(VLOOKUP(D838,Products!$A$2:$H$221,3,FALSE),"")</f>
        <v>Bakery</v>
      </c>
      <c r="K838" t="str">
        <f>IFERROR(VLOOKUP(C838,Customers!$A$2:$G$751,3,FALSE),"")</f>
        <v>Absheron</v>
      </c>
    </row>
    <row r="839" spans="1:11" x14ac:dyDescent="0.25">
      <c r="A839" t="s">
        <v>3662</v>
      </c>
      <c r="B839">
        <v>45721</v>
      </c>
      <c r="C839" t="s">
        <v>2603</v>
      </c>
      <c r="D839" t="s">
        <v>13</v>
      </c>
      <c r="E839">
        <v>28</v>
      </c>
      <c r="F839">
        <f>IFERROR(VLOOKUP(D839,Products!$A$2:$H$221,6,FALSE),0)</f>
        <v>1.77</v>
      </c>
      <c r="G839">
        <v>7.0000000000000007E-2</v>
      </c>
      <c r="H839">
        <f t="shared" si="13"/>
        <v>46.09</v>
      </c>
      <c r="I839" t="s">
        <v>2837</v>
      </c>
      <c r="J839" t="str">
        <f>IFERROR(VLOOKUP(D839,Products!$A$2:$H$221,3,FALSE),"")</f>
        <v>Beverages</v>
      </c>
      <c r="K839" t="str">
        <f>IFERROR(VLOOKUP(C839,Customers!$A$2:$G$751,3,FALSE),"")</f>
        <v>Shaki-Zagatala</v>
      </c>
    </row>
    <row r="840" spans="1:11" x14ac:dyDescent="0.25">
      <c r="A840" t="s">
        <v>3663</v>
      </c>
      <c r="B840">
        <v>45721</v>
      </c>
      <c r="C840" t="s">
        <v>2606</v>
      </c>
      <c r="D840" t="s">
        <v>25</v>
      </c>
      <c r="E840">
        <v>27</v>
      </c>
      <c r="F840">
        <f>IFERROR(VLOOKUP(D840,Products!$A$2:$H$221,6,FALSE),0)</f>
        <v>3.86</v>
      </c>
      <c r="G840">
        <v>7.0000000000000007E-2</v>
      </c>
      <c r="H840">
        <f t="shared" si="13"/>
        <v>96.92</v>
      </c>
      <c r="I840" t="s">
        <v>2837</v>
      </c>
      <c r="J840" t="str">
        <f>IFERROR(VLOOKUP(D840,Products!$A$2:$H$221,3,FALSE),"")</f>
        <v>Beverages</v>
      </c>
      <c r="K840" t="str">
        <f>IFERROR(VLOOKUP(C840,Customers!$A$2:$G$751,3,FALSE),"")</f>
        <v>Absheron</v>
      </c>
    </row>
    <row r="841" spans="1:11" x14ac:dyDescent="0.25">
      <c r="A841" t="s">
        <v>3664</v>
      </c>
      <c r="B841">
        <v>45721</v>
      </c>
      <c r="C841" t="s">
        <v>2789</v>
      </c>
      <c r="D841" t="s">
        <v>284</v>
      </c>
      <c r="E841">
        <v>2</v>
      </c>
      <c r="F841">
        <f>IFERROR(VLOOKUP(D841,Products!$A$2:$H$221,6,FALSE),0)</f>
        <v>4.96</v>
      </c>
      <c r="G841">
        <v>0</v>
      </c>
      <c r="H841">
        <f t="shared" si="13"/>
        <v>9.92</v>
      </c>
      <c r="I841" t="s">
        <v>2824</v>
      </c>
      <c r="J841" t="str">
        <f>IFERROR(VLOOKUP(D841,Products!$A$2:$H$221,3,FALSE),"")</f>
        <v>Household</v>
      </c>
      <c r="K841" t="str">
        <f>IFERROR(VLOOKUP(C841,Customers!$A$2:$G$751,3,FALSE),"")</f>
        <v>Karabakh-East Zangezur</v>
      </c>
    </row>
    <row r="842" spans="1:11" x14ac:dyDescent="0.25">
      <c r="A842" t="s">
        <v>3665</v>
      </c>
      <c r="B842">
        <v>45722</v>
      </c>
      <c r="C842" t="s">
        <v>592</v>
      </c>
      <c r="D842" t="s">
        <v>433</v>
      </c>
      <c r="E842">
        <v>10</v>
      </c>
      <c r="F842">
        <f>IFERROR(VLOOKUP(D842,Products!$A$2:$H$221,6,FALSE),0)</f>
        <v>2.02</v>
      </c>
      <c r="G842">
        <v>7.0000000000000007E-2</v>
      </c>
      <c r="H842">
        <f t="shared" si="13"/>
        <v>18.79</v>
      </c>
      <c r="I842" t="s">
        <v>2818</v>
      </c>
      <c r="J842" t="str">
        <f>IFERROR(VLOOKUP(D842,Products!$A$2:$H$221,3,FALSE),"")</f>
        <v>Canned</v>
      </c>
      <c r="K842" t="str">
        <f>IFERROR(VLOOKUP(C842,Customers!$A$2:$G$751,3,FALSE),"")</f>
        <v>Ganja-Dashkasan</v>
      </c>
    </row>
    <row r="843" spans="1:11" x14ac:dyDescent="0.25">
      <c r="A843" t="s">
        <v>3666</v>
      </c>
      <c r="B843">
        <v>45722</v>
      </c>
      <c r="C843" t="s">
        <v>677</v>
      </c>
      <c r="D843" t="s">
        <v>105</v>
      </c>
      <c r="E843">
        <v>4</v>
      </c>
      <c r="F843">
        <f>IFERROR(VLOOKUP(D843,Products!$A$2:$H$221,6,FALSE),0)</f>
        <v>1.37</v>
      </c>
      <c r="G843">
        <v>0.12</v>
      </c>
      <c r="H843">
        <f t="shared" si="13"/>
        <v>4.82</v>
      </c>
      <c r="I843" t="s">
        <v>2841</v>
      </c>
      <c r="J843" t="str">
        <f>IFERROR(VLOOKUP(D843,Products!$A$2:$H$221,3,FALSE),"")</f>
        <v>Snacks</v>
      </c>
      <c r="K843" t="str">
        <f>IFERROR(VLOOKUP(C843,Customers!$A$2:$G$751,3,FALSE),"")</f>
        <v>Absheron</v>
      </c>
    </row>
    <row r="844" spans="1:11" x14ac:dyDescent="0.25">
      <c r="A844" t="s">
        <v>3667</v>
      </c>
      <c r="B844">
        <v>45722</v>
      </c>
      <c r="C844" t="s">
        <v>884</v>
      </c>
      <c r="D844" t="s">
        <v>35</v>
      </c>
      <c r="E844">
        <v>28</v>
      </c>
      <c r="F844">
        <f>IFERROR(VLOOKUP(D844,Products!$A$2:$H$221,6,FALSE),0)</f>
        <v>1.65</v>
      </c>
      <c r="G844">
        <v>0.03</v>
      </c>
      <c r="H844">
        <f t="shared" si="13"/>
        <v>44.81</v>
      </c>
      <c r="I844" t="s">
        <v>2824</v>
      </c>
      <c r="J844" t="str">
        <f>IFERROR(VLOOKUP(D844,Products!$A$2:$H$221,3,FALSE),"")</f>
        <v>Beverages</v>
      </c>
      <c r="K844" t="str">
        <f>IFERROR(VLOOKUP(C844,Customers!$A$2:$G$751,3,FALSE),"")</f>
        <v>Absheron</v>
      </c>
    </row>
    <row r="845" spans="1:11" x14ac:dyDescent="0.25">
      <c r="A845" t="s">
        <v>3668</v>
      </c>
      <c r="B845">
        <v>45722</v>
      </c>
      <c r="C845" t="s">
        <v>995</v>
      </c>
      <c r="D845" t="s">
        <v>57</v>
      </c>
      <c r="E845">
        <v>30</v>
      </c>
      <c r="F845">
        <f>IFERROR(VLOOKUP(D845,Products!$A$2:$H$221,6,FALSE),0)</f>
        <v>2.57</v>
      </c>
      <c r="G845">
        <v>7.0000000000000007E-2</v>
      </c>
      <c r="H845">
        <f t="shared" si="13"/>
        <v>71.7</v>
      </c>
      <c r="I845" t="s">
        <v>2820</v>
      </c>
      <c r="J845" t="str">
        <f>IFERROR(VLOOKUP(D845,Products!$A$2:$H$221,3,FALSE),"")</f>
        <v>Beverages</v>
      </c>
      <c r="K845" t="str">
        <f>IFERROR(VLOOKUP(C845,Customers!$A$2:$G$751,3,FALSE),"")</f>
        <v>Nakhchivan</v>
      </c>
    </row>
    <row r="846" spans="1:11" x14ac:dyDescent="0.25">
      <c r="A846" t="s">
        <v>3669</v>
      </c>
      <c r="B846">
        <v>45722</v>
      </c>
      <c r="C846" t="s">
        <v>1040</v>
      </c>
      <c r="D846" t="s">
        <v>53</v>
      </c>
      <c r="E846">
        <v>8</v>
      </c>
      <c r="F846">
        <f>IFERROR(VLOOKUP(D846,Products!$A$2:$H$221,6,FALSE),0)</f>
        <v>3.46</v>
      </c>
      <c r="G846">
        <v>0.02</v>
      </c>
      <c r="H846">
        <f t="shared" si="13"/>
        <v>27.13</v>
      </c>
      <c r="I846" t="s">
        <v>2827</v>
      </c>
      <c r="J846" t="str">
        <f>IFERROR(VLOOKUP(D846,Products!$A$2:$H$221,3,FALSE),"")</f>
        <v>Beverages</v>
      </c>
      <c r="K846" t="str">
        <f>IFERROR(VLOOKUP(C846,Customers!$A$2:$G$751,3,FALSE),"")</f>
        <v>Absheron</v>
      </c>
    </row>
    <row r="847" spans="1:11" x14ac:dyDescent="0.25">
      <c r="A847" t="s">
        <v>3670</v>
      </c>
      <c r="B847">
        <v>45722</v>
      </c>
      <c r="C847" t="s">
        <v>1178</v>
      </c>
      <c r="D847" t="s">
        <v>268</v>
      </c>
      <c r="E847">
        <v>3</v>
      </c>
      <c r="F847">
        <f>IFERROR(VLOOKUP(D847,Products!$A$2:$H$221,6,FALSE),0)</f>
        <v>2.12</v>
      </c>
      <c r="G847">
        <v>0.03</v>
      </c>
      <c r="H847">
        <f t="shared" si="13"/>
        <v>6.17</v>
      </c>
      <c r="I847" t="s">
        <v>2841</v>
      </c>
      <c r="J847" t="str">
        <f>IFERROR(VLOOKUP(D847,Products!$A$2:$H$221,3,FALSE),"")</f>
        <v>Household</v>
      </c>
      <c r="K847" t="str">
        <f>IFERROR(VLOOKUP(C847,Customers!$A$2:$G$751,3,FALSE),"")</f>
        <v>Karabakh-East Zangezur</v>
      </c>
    </row>
    <row r="848" spans="1:11" x14ac:dyDescent="0.25">
      <c r="A848" t="s">
        <v>3671</v>
      </c>
      <c r="B848">
        <v>45722</v>
      </c>
      <c r="C848" t="s">
        <v>1382</v>
      </c>
      <c r="D848" t="s">
        <v>248</v>
      </c>
      <c r="E848">
        <v>16</v>
      </c>
      <c r="F848">
        <f>IFERROR(VLOOKUP(D848,Products!$A$2:$H$221,6,FALSE),0)</f>
        <v>5.3</v>
      </c>
      <c r="G848">
        <v>0</v>
      </c>
      <c r="H848">
        <f t="shared" si="13"/>
        <v>84.8</v>
      </c>
      <c r="I848" t="s">
        <v>2841</v>
      </c>
      <c r="J848" t="str">
        <f>IFERROR(VLOOKUP(D848,Products!$A$2:$H$221,3,FALSE),"")</f>
        <v>Grocery</v>
      </c>
      <c r="K848" t="str">
        <f>IFERROR(VLOOKUP(C848,Customers!$A$2:$G$751,3,FALSE),"")</f>
        <v>Guba-Khachmaz</v>
      </c>
    </row>
    <row r="849" spans="1:11" x14ac:dyDescent="0.25">
      <c r="A849" t="s">
        <v>3672</v>
      </c>
      <c r="B849">
        <v>45722</v>
      </c>
      <c r="C849" t="s">
        <v>1457</v>
      </c>
      <c r="D849" t="s">
        <v>13</v>
      </c>
      <c r="E849">
        <v>29</v>
      </c>
      <c r="F849">
        <f>IFERROR(VLOOKUP(D849,Products!$A$2:$H$221,6,FALSE),0)</f>
        <v>1.77</v>
      </c>
      <c r="G849">
        <v>7.0000000000000007E-2</v>
      </c>
      <c r="H849">
        <f t="shared" si="13"/>
        <v>47.74</v>
      </c>
      <c r="I849" t="s">
        <v>2870</v>
      </c>
      <c r="J849" t="str">
        <f>IFERROR(VLOOKUP(D849,Products!$A$2:$H$221,3,FALSE),"")</f>
        <v>Beverages</v>
      </c>
      <c r="K849" t="str">
        <f>IFERROR(VLOOKUP(C849,Customers!$A$2:$G$751,3,FALSE),"")</f>
        <v>Karabakh-East Zangezur</v>
      </c>
    </row>
    <row r="850" spans="1:11" x14ac:dyDescent="0.25">
      <c r="A850" t="s">
        <v>3673</v>
      </c>
      <c r="B850">
        <v>45722</v>
      </c>
      <c r="C850" t="s">
        <v>2024</v>
      </c>
      <c r="D850" t="s">
        <v>160</v>
      </c>
      <c r="E850">
        <v>4</v>
      </c>
      <c r="F850">
        <f>IFERROR(VLOOKUP(D850,Products!$A$2:$H$221,6,FALSE),0)</f>
        <v>1.26</v>
      </c>
      <c r="G850">
        <v>0.1</v>
      </c>
      <c r="H850">
        <f t="shared" si="13"/>
        <v>4.54</v>
      </c>
      <c r="I850" t="s">
        <v>2820</v>
      </c>
      <c r="J850" t="str">
        <f>IFERROR(VLOOKUP(D850,Products!$A$2:$H$221,3,FALSE),"")</f>
        <v>Bakery</v>
      </c>
      <c r="K850" t="str">
        <f>IFERROR(VLOOKUP(C850,Customers!$A$2:$G$751,3,FALSE),"")</f>
        <v>Lankaran-Astara</v>
      </c>
    </row>
    <row r="851" spans="1:11" x14ac:dyDescent="0.25">
      <c r="A851" t="s">
        <v>3674</v>
      </c>
      <c r="B851">
        <v>45722</v>
      </c>
      <c r="C851" t="s">
        <v>2027</v>
      </c>
      <c r="D851" t="s">
        <v>346</v>
      </c>
      <c r="E851">
        <v>6</v>
      </c>
      <c r="F851">
        <f>IFERROR(VLOOKUP(D851,Products!$A$2:$H$221,6,FALSE),0)</f>
        <v>2.16</v>
      </c>
      <c r="G851">
        <v>0.03</v>
      </c>
      <c r="H851">
        <f t="shared" si="13"/>
        <v>12.57</v>
      </c>
      <c r="I851" t="s">
        <v>2837</v>
      </c>
      <c r="J851" t="str">
        <f>IFERROR(VLOOKUP(D851,Products!$A$2:$H$221,3,FALSE),"")</f>
        <v>Personal Care</v>
      </c>
      <c r="K851" t="str">
        <f>IFERROR(VLOOKUP(C851,Customers!$A$2:$G$751,3,FALSE),"")</f>
        <v>Aran</v>
      </c>
    </row>
    <row r="852" spans="1:11" x14ac:dyDescent="0.25">
      <c r="A852" t="s">
        <v>3675</v>
      </c>
      <c r="B852">
        <v>45722</v>
      </c>
      <c r="C852" t="s">
        <v>2393</v>
      </c>
      <c r="D852" t="s">
        <v>332</v>
      </c>
      <c r="E852">
        <v>4</v>
      </c>
      <c r="F852">
        <f>IFERROR(VLOOKUP(D852,Products!$A$2:$H$221,6,FALSE),0)</f>
        <v>2.87</v>
      </c>
      <c r="G852">
        <v>0</v>
      </c>
      <c r="H852">
        <f t="shared" si="13"/>
        <v>11.48</v>
      </c>
      <c r="I852" t="s">
        <v>2837</v>
      </c>
      <c r="J852" t="str">
        <f>IFERROR(VLOOKUP(D852,Products!$A$2:$H$221,3,FALSE),"")</f>
        <v>Personal Care</v>
      </c>
      <c r="K852" t="str">
        <f>IFERROR(VLOOKUP(C852,Customers!$A$2:$G$751,3,FALSE),"")</f>
        <v>Ganja-Dashkasan</v>
      </c>
    </row>
    <row r="853" spans="1:11" x14ac:dyDescent="0.25">
      <c r="A853" t="s">
        <v>3676</v>
      </c>
      <c r="B853">
        <v>45722</v>
      </c>
      <c r="C853" t="s">
        <v>2522</v>
      </c>
      <c r="D853" t="s">
        <v>126</v>
      </c>
      <c r="E853">
        <v>15</v>
      </c>
      <c r="F853">
        <f>IFERROR(VLOOKUP(D853,Products!$A$2:$H$221,6,FALSE),0)</f>
        <v>2.52</v>
      </c>
      <c r="G853">
        <v>0.05</v>
      </c>
      <c r="H853">
        <f t="shared" si="13"/>
        <v>35.909999999999997</v>
      </c>
      <c r="I853" t="s">
        <v>2827</v>
      </c>
      <c r="J853" t="str">
        <f>IFERROR(VLOOKUP(D853,Products!$A$2:$H$221,3,FALSE),"")</f>
        <v>Dairy</v>
      </c>
      <c r="K853" t="str">
        <f>IFERROR(VLOOKUP(C853,Customers!$A$2:$G$751,3,FALSE),"")</f>
        <v>Shaki-Zagatala</v>
      </c>
    </row>
    <row r="854" spans="1:11" x14ac:dyDescent="0.25">
      <c r="A854" t="s">
        <v>3677</v>
      </c>
      <c r="B854">
        <v>45722</v>
      </c>
      <c r="C854" t="s">
        <v>2609</v>
      </c>
      <c r="D854" t="s">
        <v>238</v>
      </c>
      <c r="E854">
        <v>15</v>
      </c>
      <c r="F854">
        <f>IFERROR(VLOOKUP(D854,Products!$A$2:$H$221,6,FALSE),0)</f>
        <v>4.3099999999999996</v>
      </c>
      <c r="G854">
        <v>7.0000000000000007E-2</v>
      </c>
      <c r="H854">
        <f t="shared" si="13"/>
        <v>60.12</v>
      </c>
      <c r="I854" t="s">
        <v>2818</v>
      </c>
      <c r="J854" t="str">
        <f>IFERROR(VLOOKUP(D854,Products!$A$2:$H$221,3,FALSE),"")</f>
        <v>Grocery</v>
      </c>
      <c r="K854" t="str">
        <f>IFERROR(VLOOKUP(C854,Customers!$A$2:$G$751,3,FALSE),"")</f>
        <v>Shaki-Zagatala</v>
      </c>
    </row>
    <row r="855" spans="1:11" x14ac:dyDescent="0.25">
      <c r="A855" t="s">
        <v>3678</v>
      </c>
      <c r="B855">
        <v>45722</v>
      </c>
      <c r="C855" t="s">
        <v>2615</v>
      </c>
      <c r="D855" t="s">
        <v>362</v>
      </c>
      <c r="E855">
        <v>4</v>
      </c>
      <c r="F855">
        <f>IFERROR(VLOOKUP(D855,Products!$A$2:$H$221,6,FALSE),0)</f>
        <v>7.21</v>
      </c>
      <c r="G855">
        <v>0.15</v>
      </c>
      <c r="H855">
        <f t="shared" si="13"/>
        <v>24.51</v>
      </c>
      <c r="I855" t="s">
        <v>2820</v>
      </c>
      <c r="J855" t="str">
        <f>IFERROR(VLOOKUP(D855,Products!$A$2:$H$221,3,FALSE),"")</f>
        <v>Frozen</v>
      </c>
      <c r="K855" t="str">
        <f>IFERROR(VLOOKUP(C855,Customers!$A$2:$G$751,3,FALSE),"")</f>
        <v>Absheron</v>
      </c>
    </row>
    <row r="856" spans="1:11" x14ac:dyDescent="0.25">
      <c r="A856" t="s">
        <v>3679</v>
      </c>
      <c r="B856">
        <v>45722</v>
      </c>
      <c r="C856" t="s">
        <v>2726</v>
      </c>
      <c r="D856" t="s">
        <v>87</v>
      </c>
      <c r="E856">
        <v>13</v>
      </c>
      <c r="F856">
        <f>IFERROR(VLOOKUP(D856,Products!$A$2:$H$221,6,FALSE),0)</f>
        <v>4.17</v>
      </c>
      <c r="G856">
        <v>0.05</v>
      </c>
      <c r="H856">
        <f t="shared" si="13"/>
        <v>51.5</v>
      </c>
      <c r="I856" t="s">
        <v>2870</v>
      </c>
      <c r="J856" t="str">
        <f>IFERROR(VLOOKUP(D856,Products!$A$2:$H$221,3,FALSE),"")</f>
        <v>Snacks</v>
      </c>
      <c r="K856" t="str">
        <f>IFERROR(VLOOKUP(C856,Customers!$A$2:$G$751,3,FALSE),"")</f>
        <v>Ganja-Dashkasan</v>
      </c>
    </row>
    <row r="857" spans="1:11" x14ac:dyDescent="0.25">
      <c r="A857" t="s">
        <v>3680</v>
      </c>
      <c r="B857">
        <v>45722</v>
      </c>
      <c r="C857" t="s">
        <v>2733</v>
      </c>
      <c r="D857" t="s">
        <v>334</v>
      </c>
      <c r="E857">
        <v>9</v>
      </c>
      <c r="F857">
        <f>IFERROR(VLOOKUP(D857,Products!$A$2:$H$221,6,FALSE),0)</f>
        <v>6.1</v>
      </c>
      <c r="G857">
        <v>7.0000000000000007E-2</v>
      </c>
      <c r="H857">
        <f t="shared" si="13"/>
        <v>51.06</v>
      </c>
      <c r="I857" t="s">
        <v>2827</v>
      </c>
      <c r="J857" t="str">
        <f>IFERROR(VLOOKUP(D857,Products!$A$2:$H$221,3,FALSE),"")</f>
        <v>Personal Care</v>
      </c>
      <c r="K857" t="str">
        <f>IFERROR(VLOOKUP(C857,Customers!$A$2:$G$751,3,FALSE),"")</f>
        <v>Guba-Khachmaz</v>
      </c>
    </row>
    <row r="858" spans="1:11" x14ac:dyDescent="0.25">
      <c r="A858" t="s">
        <v>3681</v>
      </c>
      <c r="B858">
        <v>45723</v>
      </c>
      <c r="C858" t="s">
        <v>558</v>
      </c>
      <c r="D858" t="s">
        <v>380</v>
      </c>
      <c r="E858">
        <v>4</v>
      </c>
      <c r="F858">
        <f>IFERROR(VLOOKUP(D858,Products!$A$2:$H$221,6,FALSE),0)</f>
        <v>6.79</v>
      </c>
      <c r="G858">
        <v>7.0000000000000007E-2</v>
      </c>
      <c r="H858">
        <f t="shared" si="13"/>
        <v>25.26</v>
      </c>
      <c r="I858" t="s">
        <v>2824</v>
      </c>
      <c r="J858" t="str">
        <f>IFERROR(VLOOKUP(D858,Products!$A$2:$H$221,3,FALSE),"")</f>
        <v>Frozen</v>
      </c>
      <c r="K858" t="str">
        <f>IFERROR(VLOOKUP(C858,Customers!$A$2:$G$751,3,FALSE),"")</f>
        <v>Absheron</v>
      </c>
    </row>
    <row r="859" spans="1:11" x14ac:dyDescent="0.25">
      <c r="A859" t="s">
        <v>3682</v>
      </c>
      <c r="B859">
        <v>45723</v>
      </c>
      <c r="C859" t="s">
        <v>806</v>
      </c>
      <c r="D859" t="s">
        <v>49</v>
      </c>
      <c r="E859">
        <v>4</v>
      </c>
      <c r="F859">
        <f>IFERROR(VLOOKUP(D859,Products!$A$2:$H$221,6,FALSE),0)</f>
        <v>4.04</v>
      </c>
      <c r="G859">
        <v>7.0000000000000007E-2</v>
      </c>
      <c r="H859">
        <f t="shared" si="13"/>
        <v>15.03</v>
      </c>
      <c r="I859" t="s">
        <v>2827</v>
      </c>
      <c r="J859" t="str">
        <f>IFERROR(VLOOKUP(D859,Products!$A$2:$H$221,3,FALSE),"")</f>
        <v>Beverages</v>
      </c>
      <c r="K859" t="str">
        <f>IFERROR(VLOOKUP(C859,Customers!$A$2:$G$751,3,FALSE),"")</f>
        <v>Ganja-Dashkasan</v>
      </c>
    </row>
    <row r="860" spans="1:11" x14ac:dyDescent="0.25">
      <c r="A860" t="s">
        <v>3683</v>
      </c>
      <c r="B860">
        <v>45723</v>
      </c>
      <c r="C860" t="s">
        <v>848</v>
      </c>
      <c r="D860" t="s">
        <v>55</v>
      </c>
      <c r="E860">
        <v>5</v>
      </c>
      <c r="F860">
        <f>IFERROR(VLOOKUP(D860,Products!$A$2:$H$221,6,FALSE),0)</f>
        <v>1.93</v>
      </c>
      <c r="G860">
        <v>0</v>
      </c>
      <c r="H860">
        <f t="shared" si="13"/>
        <v>9.65</v>
      </c>
      <c r="I860" t="s">
        <v>2824</v>
      </c>
      <c r="J860" t="str">
        <f>IFERROR(VLOOKUP(D860,Products!$A$2:$H$221,3,FALSE),"")</f>
        <v>Beverages</v>
      </c>
      <c r="K860" t="str">
        <f>IFERROR(VLOOKUP(C860,Customers!$A$2:$G$751,3,FALSE),"")</f>
        <v>Aran</v>
      </c>
    </row>
    <row r="861" spans="1:11" x14ac:dyDescent="0.25">
      <c r="A861" t="s">
        <v>3684</v>
      </c>
      <c r="B861">
        <v>45723</v>
      </c>
      <c r="C861" t="s">
        <v>1007</v>
      </c>
      <c r="D861" t="s">
        <v>222</v>
      </c>
      <c r="E861">
        <v>10</v>
      </c>
      <c r="F861">
        <f>IFERROR(VLOOKUP(D861,Products!$A$2:$H$221,6,FALSE),0)</f>
        <v>7.42</v>
      </c>
      <c r="G861">
        <v>7.0000000000000007E-2</v>
      </c>
      <c r="H861">
        <f t="shared" si="13"/>
        <v>69.010000000000005</v>
      </c>
      <c r="I861" t="s">
        <v>2818</v>
      </c>
      <c r="J861" t="str">
        <f>IFERROR(VLOOKUP(D861,Products!$A$2:$H$221,3,FALSE),"")</f>
        <v>Grocery</v>
      </c>
      <c r="K861" t="str">
        <f>IFERROR(VLOOKUP(C861,Customers!$A$2:$G$751,3,FALSE),"")</f>
        <v>Lankaran-Astara</v>
      </c>
    </row>
    <row r="862" spans="1:11" x14ac:dyDescent="0.25">
      <c r="A862" t="s">
        <v>3685</v>
      </c>
      <c r="B862">
        <v>45723</v>
      </c>
      <c r="C862" t="s">
        <v>1661</v>
      </c>
      <c r="D862" t="s">
        <v>194</v>
      </c>
      <c r="E862">
        <v>10</v>
      </c>
      <c r="F862">
        <f>IFERROR(VLOOKUP(D862,Products!$A$2:$H$221,6,FALSE),0)</f>
        <v>3.24</v>
      </c>
      <c r="G862">
        <v>0.02</v>
      </c>
      <c r="H862">
        <f t="shared" si="13"/>
        <v>31.75</v>
      </c>
      <c r="I862" t="s">
        <v>2827</v>
      </c>
      <c r="J862" t="str">
        <f>IFERROR(VLOOKUP(D862,Products!$A$2:$H$221,3,FALSE),"")</f>
        <v>Bakery</v>
      </c>
      <c r="K862" t="str">
        <f>IFERROR(VLOOKUP(C862,Customers!$A$2:$G$751,3,FALSE),"")</f>
        <v>Ganja-Dashkasan</v>
      </c>
    </row>
    <row r="863" spans="1:11" x14ac:dyDescent="0.25">
      <c r="A863" t="s">
        <v>3686</v>
      </c>
      <c r="B863">
        <v>45723</v>
      </c>
      <c r="C863" t="s">
        <v>1676</v>
      </c>
      <c r="D863" t="s">
        <v>39</v>
      </c>
      <c r="E863">
        <v>30</v>
      </c>
      <c r="F863">
        <f>IFERROR(VLOOKUP(D863,Products!$A$2:$H$221,6,FALSE),0)</f>
        <v>1.98</v>
      </c>
      <c r="G863">
        <v>7.0000000000000007E-2</v>
      </c>
      <c r="H863">
        <f t="shared" si="13"/>
        <v>55.24</v>
      </c>
      <c r="I863" t="s">
        <v>2870</v>
      </c>
      <c r="J863" t="str">
        <f>IFERROR(VLOOKUP(D863,Products!$A$2:$H$221,3,FALSE),"")</f>
        <v>Beverages</v>
      </c>
      <c r="K863" t="str">
        <f>IFERROR(VLOOKUP(C863,Customers!$A$2:$G$751,3,FALSE),"")</f>
        <v>Shaki-Zagatala</v>
      </c>
    </row>
    <row r="864" spans="1:11" x14ac:dyDescent="0.25">
      <c r="A864" t="s">
        <v>3687</v>
      </c>
      <c r="B864">
        <v>45723</v>
      </c>
      <c r="C864" t="s">
        <v>1715</v>
      </c>
      <c r="D864" t="s">
        <v>57</v>
      </c>
      <c r="E864">
        <v>19</v>
      </c>
      <c r="F864">
        <f>IFERROR(VLOOKUP(D864,Products!$A$2:$H$221,6,FALSE),0)</f>
        <v>2.57</v>
      </c>
      <c r="G864">
        <v>7.0000000000000007E-2</v>
      </c>
      <c r="H864">
        <f t="shared" si="13"/>
        <v>45.41</v>
      </c>
      <c r="I864" t="s">
        <v>2818</v>
      </c>
      <c r="J864" t="str">
        <f>IFERROR(VLOOKUP(D864,Products!$A$2:$H$221,3,FALSE),"")</f>
        <v>Beverages</v>
      </c>
      <c r="K864" t="str">
        <f>IFERROR(VLOOKUP(C864,Customers!$A$2:$G$751,3,FALSE),"")</f>
        <v>Absheron</v>
      </c>
    </row>
    <row r="865" spans="1:11" x14ac:dyDescent="0.25">
      <c r="A865" t="s">
        <v>3688</v>
      </c>
      <c r="B865">
        <v>45723</v>
      </c>
      <c r="C865" t="s">
        <v>1811</v>
      </c>
      <c r="D865" t="s">
        <v>246</v>
      </c>
      <c r="E865">
        <v>16</v>
      </c>
      <c r="F865">
        <f>IFERROR(VLOOKUP(D865,Products!$A$2:$H$221,6,FALSE),0)</f>
        <v>7.97</v>
      </c>
      <c r="G865">
        <v>0</v>
      </c>
      <c r="H865">
        <f t="shared" si="13"/>
        <v>127.52</v>
      </c>
      <c r="I865" t="s">
        <v>2841</v>
      </c>
      <c r="J865" t="str">
        <f>IFERROR(VLOOKUP(D865,Products!$A$2:$H$221,3,FALSE),"")</f>
        <v>Grocery</v>
      </c>
      <c r="K865" t="str">
        <f>IFERROR(VLOOKUP(C865,Customers!$A$2:$G$751,3,FALSE),"")</f>
        <v>Absheron</v>
      </c>
    </row>
    <row r="866" spans="1:11" x14ac:dyDescent="0.25">
      <c r="A866" t="s">
        <v>3689</v>
      </c>
      <c r="B866">
        <v>45723</v>
      </c>
      <c r="C866" t="s">
        <v>1943</v>
      </c>
      <c r="D866" t="s">
        <v>431</v>
      </c>
      <c r="E866">
        <v>16</v>
      </c>
      <c r="F866">
        <f>IFERROR(VLOOKUP(D866,Products!$A$2:$H$221,6,FALSE),0)</f>
        <v>5.65</v>
      </c>
      <c r="G866">
        <v>0.03</v>
      </c>
      <c r="H866">
        <f t="shared" si="13"/>
        <v>87.69</v>
      </c>
      <c r="I866" t="s">
        <v>2841</v>
      </c>
      <c r="J866" t="str">
        <f>IFERROR(VLOOKUP(D866,Products!$A$2:$H$221,3,FALSE),"")</f>
        <v>Canned</v>
      </c>
      <c r="K866" t="str">
        <f>IFERROR(VLOOKUP(C866,Customers!$A$2:$G$751,3,FALSE),"")</f>
        <v>Aran</v>
      </c>
    </row>
    <row r="867" spans="1:11" x14ac:dyDescent="0.25">
      <c r="A867" t="s">
        <v>3690</v>
      </c>
      <c r="B867">
        <v>45723</v>
      </c>
      <c r="C867" t="s">
        <v>2036</v>
      </c>
      <c r="D867" t="s">
        <v>91</v>
      </c>
      <c r="E867">
        <v>23</v>
      </c>
      <c r="F867">
        <f>IFERROR(VLOOKUP(D867,Products!$A$2:$H$221,6,FALSE),0)</f>
        <v>1.36</v>
      </c>
      <c r="G867">
        <v>0</v>
      </c>
      <c r="H867">
        <f t="shared" si="13"/>
        <v>31.28</v>
      </c>
      <c r="I867" t="s">
        <v>2830</v>
      </c>
      <c r="J867" t="str">
        <f>IFERROR(VLOOKUP(D867,Products!$A$2:$H$221,3,FALSE),"")</f>
        <v>Snacks</v>
      </c>
      <c r="K867" t="str">
        <f>IFERROR(VLOOKUP(C867,Customers!$A$2:$G$751,3,FALSE),"")</f>
        <v>Shaki-Zagatala</v>
      </c>
    </row>
    <row r="868" spans="1:11" x14ac:dyDescent="0.25">
      <c r="A868" t="s">
        <v>3691</v>
      </c>
      <c r="B868">
        <v>45723</v>
      </c>
      <c r="C868" t="s">
        <v>2255</v>
      </c>
      <c r="D868" t="s">
        <v>419</v>
      </c>
      <c r="E868">
        <v>11</v>
      </c>
      <c r="F868">
        <f>IFERROR(VLOOKUP(D868,Products!$A$2:$H$221,6,FALSE),0)</f>
        <v>4.47</v>
      </c>
      <c r="G868">
        <v>0.05</v>
      </c>
      <c r="H868">
        <f t="shared" si="13"/>
        <v>46.71</v>
      </c>
      <c r="I868" t="s">
        <v>2824</v>
      </c>
      <c r="J868" t="str">
        <f>IFERROR(VLOOKUP(D868,Products!$A$2:$H$221,3,FALSE),"")</f>
        <v>Canned</v>
      </c>
      <c r="K868" t="str">
        <f>IFERROR(VLOOKUP(C868,Customers!$A$2:$G$751,3,FALSE),"")</f>
        <v>Ganja-Dashkasan</v>
      </c>
    </row>
    <row r="869" spans="1:11" x14ac:dyDescent="0.25">
      <c r="A869" t="s">
        <v>3692</v>
      </c>
      <c r="B869">
        <v>45723</v>
      </c>
      <c r="C869" t="s">
        <v>2306</v>
      </c>
      <c r="D869" t="s">
        <v>124</v>
      </c>
      <c r="E869">
        <v>5</v>
      </c>
      <c r="F869">
        <f>IFERROR(VLOOKUP(D869,Products!$A$2:$H$221,6,FALSE),0)</f>
        <v>1.6</v>
      </c>
      <c r="G869">
        <v>0.05</v>
      </c>
      <c r="H869">
        <f t="shared" si="13"/>
        <v>7.6</v>
      </c>
      <c r="I869" t="s">
        <v>2818</v>
      </c>
      <c r="J869" t="str">
        <f>IFERROR(VLOOKUP(D869,Products!$A$2:$H$221,3,FALSE),"")</f>
        <v>Dairy</v>
      </c>
      <c r="K869" t="str">
        <f>IFERROR(VLOOKUP(C869,Customers!$A$2:$G$751,3,FALSE),"")</f>
        <v>Absheron</v>
      </c>
    </row>
    <row r="870" spans="1:11" x14ac:dyDescent="0.25">
      <c r="A870" t="s">
        <v>3693</v>
      </c>
      <c r="B870">
        <v>45723</v>
      </c>
      <c r="C870" t="s">
        <v>2432</v>
      </c>
      <c r="D870" t="s">
        <v>242</v>
      </c>
      <c r="E870">
        <v>14</v>
      </c>
      <c r="F870">
        <f>IFERROR(VLOOKUP(D870,Products!$A$2:$H$221,6,FALSE),0)</f>
        <v>3.43</v>
      </c>
      <c r="G870">
        <v>0.02</v>
      </c>
      <c r="H870">
        <f t="shared" si="13"/>
        <v>47.06</v>
      </c>
      <c r="I870" t="s">
        <v>2818</v>
      </c>
      <c r="J870" t="str">
        <f>IFERROR(VLOOKUP(D870,Products!$A$2:$H$221,3,FALSE),"")</f>
        <v>Grocery</v>
      </c>
      <c r="K870" t="str">
        <f>IFERROR(VLOOKUP(C870,Customers!$A$2:$G$751,3,FALSE),"")</f>
        <v>Absheron</v>
      </c>
    </row>
    <row r="871" spans="1:11" x14ac:dyDescent="0.25">
      <c r="A871" t="s">
        <v>3694</v>
      </c>
      <c r="B871">
        <v>45723</v>
      </c>
      <c r="C871" t="s">
        <v>2633</v>
      </c>
      <c r="D871" t="s">
        <v>17</v>
      </c>
      <c r="E871">
        <v>6</v>
      </c>
      <c r="F871">
        <f>IFERROR(VLOOKUP(D871,Products!$A$2:$H$221,6,FALSE),0)</f>
        <v>2.5499999999999998</v>
      </c>
      <c r="G871">
        <v>0</v>
      </c>
      <c r="H871">
        <f t="shared" si="13"/>
        <v>15.3</v>
      </c>
      <c r="I871" t="s">
        <v>2820</v>
      </c>
      <c r="J871" t="str">
        <f>IFERROR(VLOOKUP(D871,Products!$A$2:$H$221,3,FALSE),"")</f>
        <v>Beverages</v>
      </c>
      <c r="K871" t="str">
        <f>IFERROR(VLOOKUP(C871,Customers!$A$2:$G$751,3,FALSE),"")</f>
        <v>Karabakh-East Zangezur</v>
      </c>
    </row>
    <row r="872" spans="1:11" x14ac:dyDescent="0.25">
      <c r="A872" t="s">
        <v>3695</v>
      </c>
      <c r="B872">
        <v>45723</v>
      </c>
      <c r="C872" t="s">
        <v>2663</v>
      </c>
      <c r="D872" t="s">
        <v>160</v>
      </c>
      <c r="E872">
        <v>27</v>
      </c>
      <c r="F872">
        <f>IFERROR(VLOOKUP(D872,Products!$A$2:$H$221,6,FALSE),0)</f>
        <v>1.26</v>
      </c>
      <c r="G872">
        <v>0</v>
      </c>
      <c r="H872">
        <f t="shared" si="13"/>
        <v>34.020000000000003</v>
      </c>
      <c r="I872" t="s">
        <v>2824</v>
      </c>
      <c r="J872" t="str">
        <f>IFERROR(VLOOKUP(D872,Products!$A$2:$H$221,3,FALSE),"")</f>
        <v>Bakery</v>
      </c>
      <c r="K872" t="str">
        <f>IFERROR(VLOOKUP(C872,Customers!$A$2:$G$751,3,FALSE),"")</f>
        <v>Guba-Khachmaz</v>
      </c>
    </row>
    <row r="873" spans="1:11" x14ac:dyDescent="0.25">
      <c r="A873" t="s">
        <v>3696</v>
      </c>
      <c r="B873">
        <v>45724</v>
      </c>
      <c r="C873" t="s">
        <v>670</v>
      </c>
      <c r="D873" t="s">
        <v>73</v>
      </c>
      <c r="E873">
        <v>18</v>
      </c>
      <c r="F873">
        <f>IFERROR(VLOOKUP(D873,Products!$A$2:$H$221,6,FALSE),0)</f>
        <v>3.84</v>
      </c>
      <c r="G873">
        <v>7.0000000000000007E-2</v>
      </c>
      <c r="H873">
        <f t="shared" si="13"/>
        <v>64.28</v>
      </c>
      <c r="I873" t="s">
        <v>2870</v>
      </c>
      <c r="J873" t="str">
        <f>IFERROR(VLOOKUP(D873,Products!$A$2:$H$221,3,FALSE),"")</f>
        <v>Snacks</v>
      </c>
      <c r="K873" t="str">
        <f>IFERROR(VLOOKUP(C873,Customers!$A$2:$G$751,3,FALSE),"")</f>
        <v>Aran</v>
      </c>
    </row>
    <row r="874" spans="1:11" x14ac:dyDescent="0.25">
      <c r="A874" t="s">
        <v>3697</v>
      </c>
      <c r="B874">
        <v>45724</v>
      </c>
      <c r="C874" t="s">
        <v>884</v>
      </c>
      <c r="D874" t="s">
        <v>372</v>
      </c>
      <c r="E874">
        <v>2</v>
      </c>
      <c r="F874">
        <f>IFERROR(VLOOKUP(D874,Products!$A$2:$H$221,6,FALSE),0)</f>
        <v>8.19</v>
      </c>
      <c r="G874">
        <v>0</v>
      </c>
      <c r="H874">
        <f t="shared" si="13"/>
        <v>16.38</v>
      </c>
      <c r="I874" t="s">
        <v>2824</v>
      </c>
      <c r="J874" t="str">
        <f>IFERROR(VLOOKUP(D874,Products!$A$2:$H$221,3,FALSE),"")</f>
        <v>Frozen</v>
      </c>
      <c r="K874" t="str">
        <f>IFERROR(VLOOKUP(C874,Customers!$A$2:$G$751,3,FALSE),"")</f>
        <v>Absheron</v>
      </c>
    </row>
    <row r="875" spans="1:11" x14ac:dyDescent="0.25">
      <c r="A875" t="s">
        <v>3698</v>
      </c>
      <c r="B875">
        <v>45724</v>
      </c>
      <c r="C875" t="s">
        <v>947</v>
      </c>
      <c r="D875" t="s">
        <v>124</v>
      </c>
      <c r="E875">
        <v>8</v>
      </c>
      <c r="F875">
        <f>IFERROR(VLOOKUP(D875,Products!$A$2:$H$221,6,FALSE),0)</f>
        <v>1.6</v>
      </c>
      <c r="G875">
        <v>0.02</v>
      </c>
      <c r="H875">
        <f t="shared" si="13"/>
        <v>12.54</v>
      </c>
      <c r="I875" t="s">
        <v>2824</v>
      </c>
      <c r="J875" t="str">
        <f>IFERROR(VLOOKUP(D875,Products!$A$2:$H$221,3,FALSE),"")</f>
        <v>Dairy</v>
      </c>
      <c r="K875" t="str">
        <f>IFERROR(VLOOKUP(C875,Customers!$A$2:$G$751,3,FALSE),"")</f>
        <v>Absheron</v>
      </c>
    </row>
    <row r="876" spans="1:11" x14ac:dyDescent="0.25">
      <c r="A876" t="s">
        <v>3699</v>
      </c>
      <c r="B876">
        <v>45724</v>
      </c>
      <c r="C876" t="s">
        <v>1433</v>
      </c>
      <c r="D876" t="s">
        <v>89</v>
      </c>
      <c r="E876">
        <v>19</v>
      </c>
      <c r="F876">
        <f>IFERROR(VLOOKUP(D876,Products!$A$2:$H$221,6,FALSE),0)</f>
        <v>4.7</v>
      </c>
      <c r="G876">
        <v>7.0000000000000007E-2</v>
      </c>
      <c r="H876">
        <f t="shared" si="13"/>
        <v>83.05</v>
      </c>
      <c r="I876" t="s">
        <v>2824</v>
      </c>
      <c r="J876" t="str">
        <f>IFERROR(VLOOKUP(D876,Products!$A$2:$H$221,3,FALSE),"")</f>
        <v>Snacks</v>
      </c>
      <c r="K876" t="str">
        <f>IFERROR(VLOOKUP(C876,Customers!$A$2:$G$751,3,FALSE),"")</f>
        <v>Aran</v>
      </c>
    </row>
    <row r="877" spans="1:11" x14ac:dyDescent="0.25">
      <c r="A877" t="s">
        <v>3700</v>
      </c>
      <c r="B877">
        <v>45724</v>
      </c>
      <c r="C877" t="s">
        <v>1580</v>
      </c>
      <c r="D877" t="s">
        <v>85</v>
      </c>
      <c r="E877">
        <v>4</v>
      </c>
      <c r="F877">
        <f>IFERROR(VLOOKUP(D877,Products!$A$2:$H$221,6,FALSE),0)</f>
        <v>2.33</v>
      </c>
      <c r="G877">
        <v>7.0000000000000007E-2</v>
      </c>
      <c r="H877">
        <f t="shared" si="13"/>
        <v>8.67</v>
      </c>
      <c r="I877" t="s">
        <v>2830</v>
      </c>
      <c r="J877" t="str">
        <f>IFERROR(VLOOKUP(D877,Products!$A$2:$H$221,3,FALSE),"")</f>
        <v>Snacks</v>
      </c>
      <c r="K877" t="str">
        <f>IFERROR(VLOOKUP(C877,Customers!$A$2:$G$751,3,FALSE),"")</f>
        <v>Absheron</v>
      </c>
    </row>
    <row r="878" spans="1:11" x14ac:dyDescent="0.25">
      <c r="A878" t="s">
        <v>3701</v>
      </c>
      <c r="B878">
        <v>45724</v>
      </c>
      <c r="C878" t="s">
        <v>1718</v>
      </c>
      <c r="D878" t="s">
        <v>170</v>
      </c>
      <c r="E878">
        <v>27</v>
      </c>
      <c r="F878">
        <f>IFERROR(VLOOKUP(D878,Products!$A$2:$H$221,6,FALSE),0)</f>
        <v>2.2000000000000002</v>
      </c>
      <c r="G878">
        <v>0</v>
      </c>
      <c r="H878">
        <f t="shared" si="13"/>
        <v>59.4</v>
      </c>
      <c r="I878" t="s">
        <v>2824</v>
      </c>
      <c r="J878" t="str">
        <f>IFERROR(VLOOKUP(D878,Products!$A$2:$H$221,3,FALSE),"")</f>
        <v>Bakery</v>
      </c>
      <c r="K878" t="str">
        <f>IFERROR(VLOOKUP(C878,Customers!$A$2:$G$751,3,FALSE),"")</f>
        <v>Aran</v>
      </c>
    </row>
    <row r="879" spans="1:11" x14ac:dyDescent="0.25">
      <c r="A879" t="s">
        <v>3702</v>
      </c>
      <c r="B879">
        <v>45724</v>
      </c>
      <c r="C879" t="s">
        <v>1754</v>
      </c>
      <c r="D879" t="s">
        <v>198</v>
      </c>
      <c r="E879">
        <v>6</v>
      </c>
      <c r="F879">
        <f>IFERROR(VLOOKUP(D879,Products!$A$2:$H$221,6,FALSE),0)</f>
        <v>0.63</v>
      </c>
      <c r="G879">
        <v>0.03</v>
      </c>
      <c r="H879">
        <f t="shared" si="13"/>
        <v>3.67</v>
      </c>
      <c r="I879" t="s">
        <v>2837</v>
      </c>
      <c r="J879" t="str">
        <f>IFERROR(VLOOKUP(D879,Products!$A$2:$H$221,3,FALSE),"")</f>
        <v>Bakery</v>
      </c>
      <c r="K879" t="str">
        <f>IFERROR(VLOOKUP(C879,Customers!$A$2:$G$751,3,FALSE),"")</f>
        <v>Ganja-Dashkasan</v>
      </c>
    </row>
    <row r="880" spans="1:11" x14ac:dyDescent="0.25">
      <c r="A880" t="s">
        <v>3703</v>
      </c>
      <c r="B880">
        <v>45724</v>
      </c>
      <c r="C880" t="s">
        <v>1916</v>
      </c>
      <c r="D880" t="s">
        <v>186</v>
      </c>
      <c r="E880">
        <v>16</v>
      </c>
      <c r="F880">
        <f>IFERROR(VLOOKUP(D880,Products!$A$2:$H$221,6,FALSE),0)</f>
        <v>1.77</v>
      </c>
      <c r="G880">
        <v>0</v>
      </c>
      <c r="H880">
        <f t="shared" si="13"/>
        <v>28.32</v>
      </c>
      <c r="I880" t="s">
        <v>2841</v>
      </c>
      <c r="J880" t="str">
        <f>IFERROR(VLOOKUP(D880,Products!$A$2:$H$221,3,FALSE),"")</f>
        <v>Bakery</v>
      </c>
      <c r="K880" t="str">
        <f>IFERROR(VLOOKUP(C880,Customers!$A$2:$G$751,3,FALSE),"")</f>
        <v>Lankaran-Astara</v>
      </c>
    </row>
    <row r="881" spans="1:11" x14ac:dyDescent="0.25">
      <c r="A881" t="s">
        <v>3704</v>
      </c>
      <c r="B881">
        <v>45724</v>
      </c>
      <c r="C881" t="s">
        <v>2111</v>
      </c>
      <c r="D881" t="s">
        <v>246</v>
      </c>
      <c r="E881">
        <v>11</v>
      </c>
      <c r="F881">
        <f>IFERROR(VLOOKUP(D881,Products!$A$2:$H$221,6,FALSE),0)</f>
        <v>7.97</v>
      </c>
      <c r="G881">
        <v>0.03</v>
      </c>
      <c r="H881">
        <f t="shared" si="13"/>
        <v>85.04</v>
      </c>
      <c r="I881" t="s">
        <v>2841</v>
      </c>
      <c r="J881" t="str">
        <f>IFERROR(VLOOKUP(D881,Products!$A$2:$H$221,3,FALSE),"")</f>
        <v>Grocery</v>
      </c>
      <c r="K881" t="str">
        <f>IFERROR(VLOOKUP(C881,Customers!$A$2:$G$751,3,FALSE),"")</f>
        <v>Shaki-Zagatala</v>
      </c>
    </row>
    <row r="882" spans="1:11" x14ac:dyDescent="0.25">
      <c r="A882" t="s">
        <v>3705</v>
      </c>
      <c r="B882">
        <v>45724</v>
      </c>
      <c r="C882" t="s">
        <v>2513</v>
      </c>
      <c r="D882" t="s">
        <v>128</v>
      </c>
      <c r="E882">
        <v>17</v>
      </c>
      <c r="F882">
        <f>IFERROR(VLOOKUP(D882,Products!$A$2:$H$221,6,FALSE),0)</f>
        <v>3.37</v>
      </c>
      <c r="G882">
        <v>0</v>
      </c>
      <c r="H882">
        <f t="shared" si="13"/>
        <v>57.29</v>
      </c>
      <c r="I882" t="s">
        <v>2820</v>
      </c>
      <c r="J882" t="str">
        <f>IFERROR(VLOOKUP(D882,Products!$A$2:$H$221,3,FALSE),"")</f>
        <v>Dairy</v>
      </c>
      <c r="K882" t="str">
        <f>IFERROR(VLOOKUP(C882,Customers!$A$2:$G$751,3,FALSE),"")</f>
        <v>Absheron</v>
      </c>
    </row>
    <row r="883" spans="1:11" x14ac:dyDescent="0.25">
      <c r="A883" t="s">
        <v>3706</v>
      </c>
      <c r="B883">
        <v>45724</v>
      </c>
      <c r="C883" t="s">
        <v>2696</v>
      </c>
      <c r="D883" t="s">
        <v>138</v>
      </c>
      <c r="E883">
        <v>3</v>
      </c>
      <c r="F883">
        <f>IFERROR(VLOOKUP(D883,Products!$A$2:$H$221,6,FALSE),0)</f>
        <v>2.11</v>
      </c>
      <c r="G883">
        <v>7.0000000000000007E-2</v>
      </c>
      <c r="H883">
        <f t="shared" si="13"/>
        <v>5.89</v>
      </c>
      <c r="I883" t="s">
        <v>2837</v>
      </c>
      <c r="J883" t="str">
        <f>IFERROR(VLOOKUP(D883,Products!$A$2:$H$221,3,FALSE),"")</f>
        <v>Dairy</v>
      </c>
      <c r="K883" t="str">
        <f>IFERROR(VLOOKUP(C883,Customers!$A$2:$G$751,3,FALSE),"")</f>
        <v>Absheron</v>
      </c>
    </row>
    <row r="884" spans="1:11" x14ac:dyDescent="0.25">
      <c r="A884" t="s">
        <v>3707</v>
      </c>
      <c r="B884">
        <v>45724</v>
      </c>
      <c r="C884" t="s">
        <v>2726</v>
      </c>
      <c r="D884" t="s">
        <v>215</v>
      </c>
      <c r="E884">
        <v>10</v>
      </c>
      <c r="F884">
        <f>IFERROR(VLOOKUP(D884,Products!$A$2:$H$221,6,FALSE),0)</f>
        <v>7.38</v>
      </c>
      <c r="G884">
        <v>0</v>
      </c>
      <c r="H884">
        <f t="shared" si="13"/>
        <v>73.8</v>
      </c>
      <c r="I884" t="s">
        <v>2837</v>
      </c>
      <c r="J884" t="str">
        <f>IFERROR(VLOOKUP(D884,Products!$A$2:$H$221,3,FALSE),"")</f>
        <v>Grocery</v>
      </c>
      <c r="K884" t="str">
        <f>IFERROR(VLOOKUP(C884,Customers!$A$2:$G$751,3,FALSE),"")</f>
        <v>Ganja-Dashkasan</v>
      </c>
    </row>
    <row r="885" spans="1:11" x14ac:dyDescent="0.25">
      <c r="A885" t="s">
        <v>3708</v>
      </c>
      <c r="B885">
        <v>45724</v>
      </c>
      <c r="C885" t="s">
        <v>2765</v>
      </c>
      <c r="D885" t="s">
        <v>270</v>
      </c>
      <c r="E885">
        <v>13</v>
      </c>
      <c r="F885">
        <f>IFERROR(VLOOKUP(D885,Products!$A$2:$H$221,6,FALSE),0)</f>
        <v>4.96</v>
      </c>
      <c r="G885">
        <v>0.03</v>
      </c>
      <c r="H885">
        <f t="shared" si="13"/>
        <v>62.55</v>
      </c>
      <c r="I885" t="s">
        <v>2837</v>
      </c>
      <c r="J885" t="str">
        <f>IFERROR(VLOOKUP(D885,Products!$A$2:$H$221,3,FALSE),"")</f>
        <v>Household</v>
      </c>
      <c r="K885" t="str">
        <f>IFERROR(VLOOKUP(C885,Customers!$A$2:$G$751,3,FALSE),"")</f>
        <v>Shaki-Zagatala</v>
      </c>
    </row>
    <row r="886" spans="1:11" x14ac:dyDescent="0.25">
      <c r="A886" t="s">
        <v>3709</v>
      </c>
      <c r="B886">
        <v>45725</v>
      </c>
      <c r="C886" t="s">
        <v>729</v>
      </c>
      <c r="D886" t="s">
        <v>386</v>
      </c>
      <c r="E886">
        <v>2</v>
      </c>
      <c r="F886">
        <f>IFERROR(VLOOKUP(D886,Products!$A$2:$H$221,6,FALSE),0)</f>
        <v>9.18</v>
      </c>
      <c r="G886">
        <v>0</v>
      </c>
      <c r="H886">
        <f t="shared" si="13"/>
        <v>18.36</v>
      </c>
      <c r="I886" t="s">
        <v>2818</v>
      </c>
      <c r="J886" t="str">
        <f>IFERROR(VLOOKUP(D886,Products!$A$2:$H$221,3,FALSE),"")</f>
        <v>Frozen</v>
      </c>
      <c r="K886" t="str">
        <f>IFERROR(VLOOKUP(C886,Customers!$A$2:$G$751,3,FALSE),"")</f>
        <v>Guba-Khachmaz</v>
      </c>
    </row>
    <row r="887" spans="1:11" x14ac:dyDescent="0.25">
      <c r="A887" t="s">
        <v>3710</v>
      </c>
      <c r="B887">
        <v>45725</v>
      </c>
      <c r="C887" t="s">
        <v>944</v>
      </c>
      <c r="D887" t="s">
        <v>486</v>
      </c>
      <c r="E887">
        <v>4</v>
      </c>
      <c r="F887">
        <f>IFERROR(VLOOKUP(D887,Products!$A$2:$H$221,6,FALSE),0)</f>
        <v>2.46</v>
      </c>
      <c r="G887">
        <v>0.03</v>
      </c>
      <c r="H887">
        <f t="shared" si="13"/>
        <v>9.5399999999999991</v>
      </c>
      <c r="I887" t="s">
        <v>2824</v>
      </c>
      <c r="J887" t="str">
        <f>IFERROR(VLOOKUP(D887,Products!$A$2:$H$221,3,FALSE),"")</f>
        <v>Cleaning</v>
      </c>
      <c r="K887" t="str">
        <f>IFERROR(VLOOKUP(C887,Customers!$A$2:$G$751,3,FALSE),"")</f>
        <v>Aran</v>
      </c>
    </row>
    <row r="888" spans="1:11" x14ac:dyDescent="0.25">
      <c r="A888" t="s">
        <v>3711</v>
      </c>
      <c r="B888">
        <v>45725</v>
      </c>
      <c r="C888" t="s">
        <v>1103</v>
      </c>
      <c r="D888" t="s">
        <v>39</v>
      </c>
      <c r="E888">
        <v>8</v>
      </c>
      <c r="F888">
        <f>IFERROR(VLOOKUP(D888,Products!$A$2:$H$221,6,FALSE),0)</f>
        <v>1.98</v>
      </c>
      <c r="G888">
        <v>0.12</v>
      </c>
      <c r="H888">
        <f t="shared" si="13"/>
        <v>13.94</v>
      </c>
      <c r="I888" t="s">
        <v>2818</v>
      </c>
      <c r="J888" t="str">
        <f>IFERROR(VLOOKUP(D888,Products!$A$2:$H$221,3,FALSE),"")</f>
        <v>Beverages</v>
      </c>
      <c r="K888" t="str">
        <f>IFERROR(VLOOKUP(C888,Customers!$A$2:$G$751,3,FALSE),"")</f>
        <v>Absheron</v>
      </c>
    </row>
    <row r="889" spans="1:11" x14ac:dyDescent="0.25">
      <c r="A889" t="s">
        <v>3712</v>
      </c>
      <c r="B889">
        <v>45725</v>
      </c>
      <c r="C889" t="s">
        <v>1295</v>
      </c>
      <c r="D889" t="s">
        <v>152</v>
      </c>
      <c r="E889">
        <v>6</v>
      </c>
      <c r="F889">
        <f>IFERROR(VLOOKUP(D889,Products!$A$2:$H$221,6,FALSE),0)</f>
        <v>2.0699999999999998</v>
      </c>
      <c r="G889">
        <v>0.05</v>
      </c>
      <c r="H889">
        <f t="shared" si="13"/>
        <v>11.8</v>
      </c>
      <c r="I889" t="s">
        <v>2818</v>
      </c>
      <c r="J889" t="str">
        <f>IFERROR(VLOOKUP(D889,Products!$A$2:$H$221,3,FALSE),"")</f>
        <v>Dairy</v>
      </c>
      <c r="K889" t="str">
        <f>IFERROR(VLOOKUP(C889,Customers!$A$2:$G$751,3,FALSE),"")</f>
        <v>Absheron</v>
      </c>
    </row>
    <row r="890" spans="1:11" x14ac:dyDescent="0.25">
      <c r="A890" t="s">
        <v>3713</v>
      </c>
      <c r="B890">
        <v>45725</v>
      </c>
      <c r="C890" t="s">
        <v>1454</v>
      </c>
      <c r="D890" t="s">
        <v>108</v>
      </c>
      <c r="E890">
        <v>8</v>
      </c>
      <c r="F890">
        <f>IFERROR(VLOOKUP(D890,Products!$A$2:$H$221,6,FALSE),0)</f>
        <v>3.94</v>
      </c>
      <c r="G890">
        <v>0.12</v>
      </c>
      <c r="H890">
        <f t="shared" si="13"/>
        <v>27.74</v>
      </c>
      <c r="I890" t="s">
        <v>2841</v>
      </c>
      <c r="J890" t="str">
        <f>IFERROR(VLOOKUP(D890,Products!$A$2:$H$221,3,FALSE),"")</f>
        <v>Dairy</v>
      </c>
      <c r="K890" t="str">
        <f>IFERROR(VLOOKUP(C890,Customers!$A$2:$G$751,3,FALSE),"")</f>
        <v>Aran</v>
      </c>
    </row>
    <row r="891" spans="1:11" x14ac:dyDescent="0.25">
      <c r="A891" t="s">
        <v>3714</v>
      </c>
      <c r="B891">
        <v>45725</v>
      </c>
      <c r="C891" t="s">
        <v>1670</v>
      </c>
      <c r="D891" t="s">
        <v>447</v>
      </c>
      <c r="E891">
        <v>3</v>
      </c>
      <c r="F891">
        <f>IFERROR(VLOOKUP(D891,Products!$A$2:$H$221,6,FALSE),0)</f>
        <v>5.97</v>
      </c>
      <c r="G891">
        <v>0</v>
      </c>
      <c r="H891">
        <f t="shared" si="13"/>
        <v>17.91</v>
      </c>
      <c r="I891" t="s">
        <v>2830</v>
      </c>
      <c r="J891" t="str">
        <f>IFERROR(VLOOKUP(D891,Products!$A$2:$H$221,3,FALSE),"")</f>
        <v>Cleaning</v>
      </c>
      <c r="K891" t="str">
        <f>IFERROR(VLOOKUP(C891,Customers!$A$2:$G$751,3,FALSE),"")</f>
        <v>Nakhchivan</v>
      </c>
    </row>
    <row r="892" spans="1:11" x14ac:dyDescent="0.25">
      <c r="A892" t="s">
        <v>3715</v>
      </c>
      <c r="B892">
        <v>45725</v>
      </c>
      <c r="C892" t="s">
        <v>1898</v>
      </c>
      <c r="D892" t="s">
        <v>456</v>
      </c>
      <c r="E892">
        <v>7</v>
      </c>
      <c r="F892">
        <f>IFERROR(VLOOKUP(D892,Products!$A$2:$H$221,6,FALSE),0)</f>
        <v>3.09</v>
      </c>
      <c r="G892">
        <v>0.05</v>
      </c>
      <c r="H892">
        <f t="shared" si="13"/>
        <v>20.55</v>
      </c>
      <c r="I892" t="s">
        <v>2824</v>
      </c>
      <c r="J892" t="str">
        <f>IFERROR(VLOOKUP(D892,Products!$A$2:$H$221,3,FALSE),"")</f>
        <v>Cleaning</v>
      </c>
      <c r="K892" t="str">
        <f>IFERROR(VLOOKUP(C892,Customers!$A$2:$G$751,3,FALSE),"")</f>
        <v>Absheron</v>
      </c>
    </row>
    <row r="893" spans="1:11" x14ac:dyDescent="0.25">
      <c r="A893" t="s">
        <v>3716</v>
      </c>
      <c r="B893">
        <v>45725</v>
      </c>
      <c r="C893" t="s">
        <v>2270</v>
      </c>
      <c r="D893" t="s">
        <v>294</v>
      </c>
      <c r="E893">
        <v>11</v>
      </c>
      <c r="F893">
        <f>IFERROR(VLOOKUP(D893,Products!$A$2:$H$221,6,FALSE),0)</f>
        <v>1.7</v>
      </c>
      <c r="G893">
        <v>0</v>
      </c>
      <c r="H893">
        <f t="shared" si="13"/>
        <v>18.7</v>
      </c>
      <c r="I893" t="s">
        <v>2827</v>
      </c>
      <c r="J893" t="str">
        <f>IFERROR(VLOOKUP(D893,Products!$A$2:$H$221,3,FALSE),"")</f>
        <v>Household</v>
      </c>
      <c r="K893" t="str">
        <f>IFERROR(VLOOKUP(C893,Customers!$A$2:$G$751,3,FALSE),"")</f>
        <v>Ganja-Dashkasan</v>
      </c>
    </row>
    <row r="894" spans="1:11" x14ac:dyDescent="0.25">
      <c r="A894" t="s">
        <v>3717</v>
      </c>
      <c r="B894">
        <v>45725</v>
      </c>
      <c r="C894" t="s">
        <v>2390</v>
      </c>
      <c r="D894" t="s">
        <v>417</v>
      </c>
      <c r="E894">
        <v>15</v>
      </c>
      <c r="F894">
        <f>IFERROR(VLOOKUP(D894,Products!$A$2:$H$221,6,FALSE),0)</f>
        <v>6.31</v>
      </c>
      <c r="G894">
        <v>0</v>
      </c>
      <c r="H894">
        <f t="shared" si="13"/>
        <v>94.65</v>
      </c>
      <c r="I894" t="s">
        <v>2827</v>
      </c>
      <c r="J894" t="str">
        <f>IFERROR(VLOOKUP(D894,Products!$A$2:$H$221,3,FALSE),"")</f>
        <v>Canned</v>
      </c>
      <c r="K894" t="str">
        <f>IFERROR(VLOOKUP(C894,Customers!$A$2:$G$751,3,FALSE),"")</f>
        <v>Karabakh-East Zangezur</v>
      </c>
    </row>
    <row r="895" spans="1:11" x14ac:dyDescent="0.25">
      <c r="A895" t="s">
        <v>3718</v>
      </c>
      <c r="B895">
        <v>45725</v>
      </c>
      <c r="C895" t="s">
        <v>2444</v>
      </c>
      <c r="D895" t="s">
        <v>167</v>
      </c>
      <c r="E895">
        <v>21</v>
      </c>
      <c r="F895">
        <f>IFERROR(VLOOKUP(D895,Products!$A$2:$H$221,6,FALSE),0)</f>
        <v>1.67</v>
      </c>
      <c r="G895">
        <v>0.12</v>
      </c>
      <c r="H895">
        <f t="shared" si="13"/>
        <v>30.86</v>
      </c>
      <c r="I895" t="s">
        <v>2818</v>
      </c>
      <c r="J895" t="str">
        <f>IFERROR(VLOOKUP(D895,Products!$A$2:$H$221,3,FALSE),"")</f>
        <v>Bakery</v>
      </c>
      <c r="K895" t="str">
        <f>IFERROR(VLOOKUP(C895,Customers!$A$2:$G$751,3,FALSE),"")</f>
        <v>Absheron</v>
      </c>
    </row>
    <row r="896" spans="1:11" x14ac:dyDescent="0.25">
      <c r="A896" t="s">
        <v>3719</v>
      </c>
      <c r="B896">
        <v>45725</v>
      </c>
      <c r="C896" t="s">
        <v>2519</v>
      </c>
      <c r="D896" t="s">
        <v>75</v>
      </c>
      <c r="E896">
        <v>13</v>
      </c>
      <c r="F896">
        <f>IFERROR(VLOOKUP(D896,Products!$A$2:$H$221,6,FALSE),0)</f>
        <v>3.54</v>
      </c>
      <c r="G896">
        <v>7.0000000000000007E-2</v>
      </c>
      <c r="H896">
        <f t="shared" si="13"/>
        <v>42.8</v>
      </c>
      <c r="I896" t="s">
        <v>2841</v>
      </c>
      <c r="J896" t="str">
        <f>IFERROR(VLOOKUP(D896,Products!$A$2:$H$221,3,FALSE),"")</f>
        <v>Snacks</v>
      </c>
      <c r="K896" t="str">
        <f>IFERROR(VLOOKUP(C896,Customers!$A$2:$G$751,3,FALSE),"")</f>
        <v>Ganja-Dashkasan</v>
      </c>
    </row>
    <row r="897" spans="1:11" x14ac:dyDescent="0.25">
      <c r="A897" t="s">
        <v>3720</v>
      </c>
      <c r="B897">
        <v>45725</v>
      </c>
      <c r="C897" t="s">
        <v>2753</v>
      </c>
      <c r="D897" t="s">
        <v>480</v>
      </c>
      <c r="E897">
        <v>7</v>
      </c>
      <c r="F897">
        <f>IFERROR(VLOOKUP(D897,Products!$A$2:$H$221,6,FALSE),0)</f>
        <v>4.91</v>
      </c>
      <c r="G897">
        <v>7.0000000000000007E-2</v>
      </c>
      <c r="H897">
        <f t="shared" si="13"/>
        <v>31.96</v>
      </c>
      <c r="I897" t="s">
        <v>2820</v>
      </c>
      <c r="J897" t="str">
        <f>IFERROR(VLOOKUP(D897,Products!$A$2:$H$221,3,FALSE),"")</f>
        <v>Cleaning</v>
      </c>
      <c r="K897" t="str">
        <f>IFERROR(VLOOKUP(C897,Customers!$A$2:$G$751,3,FALSE),"")</f>
        <v>Shaki-Zagatala</v>
      </c>
    </row>
    <row r="898" spans="1:11" x14ac:dyDescent="0.25">
      <c r="A898" t="s">
        <v>3721</v>
      </c>
      <c r="B898">
        <v>45726</v>
      </c>
      <c r="C898" t="s">
        <v>908</v>
      </c>
      <c r="D898" t="s">
        <v>388</v>
      </c>
      <c r="E898">
        <v>2</v>
      </c>
      <c r="F898">
        <f>IFERROR(VLOOKUP(D898,Products!$A$2:$H$221,6,FALSE),0)</f>
        <v>4.24</v>
      </c>
      <c r="G898">
        <v>0</v>
      </c>
      <c r="H898">
        <f t="shared" ref="H898:H961" si="14">ROUND(E898*F898*(1-G898),2)</f>
        <v>8.48</v>
      </c>
      <c r="I898" t="s">
        <v>2837</v>
      </c>
      <c r="J898" t="str">
        <f>IFERROR(VLOOKUP(D898,Products!$A$2:$H$221,3,FALSE),"")</f>
        <v>Frozen</v>
      </c>
      <c r="K898" t="str">
        <f>IFERROR(VLOOKUP(C898,Customers!$A$2:$G$751,3,FALSE),"")</f>
        <v>Absheron</v>
      </c>
    </row>
    <row r="899" spans="1:11" x14ac:dyDescent="0.25">
      <c r="A899" t="s">
        <v>3722</v>
      </c>
      <c r="B899">
        <v>45726</v>
      </c>
      <c r="C899" t="s">
        <v>935</v>
      </c>
      <c r="D899" t="s">
        <v>458</v>
      </c>
      <c r="E899">
        <v>8</v>
      </c>
      <c r="F899">
        <f>IFERROR(VLOOKUP(D899,Products!$A$2:$H$221,6,FALSE),0)</f>
        <v>7.58</v>
      </c>
      <c r="G899">
        <v>0.15</v>
      </c>
      <c r="H899">
        <f t="shared" si="14"/>
        <v>51.54</v>
      </c>
      <c r="I899" t="s">
        <v>2824</v>
      </c>
      <c r="J899" t="str">
        <f>IFERROR(VLOOKUP(D899,Products!$A$2:$H$221,3,FALSE),"")</f>
        <v>Cleaning</v>
      </c>
      <c r="K899" t="str">
        <f>IFERROR(VLOOKUP(C899,Customers!$A$2:$G$751,3,FALSE),"")</f>
        <v>Aran</v>
      </c>
    </row>
    <row r="900" spans="1:11" x14ac:dyDescent="0.25">
      <c r="A900" t="s">
        <v>3723</v>
      </c>
      <c r="B900">
        <v>45726</v>
      </c>
      <c r="C900" t="s">
        <v>1172</v>
      </c>
      <c r="D900" t="s">
        <v>274</v>
      </c>
      <c r="E900">
        <v>13</v>
      </c>
      <c r="F900">
        <f>IFERROR(VLOOKUP(D900,Products!$A$2:$H$221,6,FALSE),0)</f>
        <v>1.23</v>
      </c>
      <c r="G900">
        <v>0</v>
      </c>
      <c r="H900">
        <f t="shared" si="14"/>
        <v>15.99</v>
      </c>
      <c r="I900" t="s">
        <v>2841</v>
      </c>
      <c r="J900" t="str">
        <f>IFERROR(VLOOKUP(D900,Products!$A$2:$H$221,3,FALSE),"")</f>
        <v>Household</v>
      </c>
      <c r="K900" t="str">
        <f>IFERROR(VLOOKUP(C900,Customers!$A$2:$G$751,3,FALSE),"")</f>
        <v>Karabakh-East Zangezur</v>
      </c>
    </row>
    <row r="901" spans="1:11" x14ac:dyDescent="0.25">
      <c r="A901" t="s">
        <v>3724</v>
      </c>
      <c r="B901">
        <v>45726</v>
      </c>
      <c r="C901" t="s">
        <v>1469</v>
      </c>
      <c r="D901" t="s">
        <v>257</v>
      </c>
      <c r="E901">
        <v>6</v>
      </c>
      <c r="F901">
        <f>IFERROR(VLOOKUP(D901,Products!$A$2:$H$221,6,FALSE),0)</f>
        <v>2.4300000000000002</v>
      </c>
      <c r="G901">
        <v>0.15</v>
      </c>
      <c r="H901">
        <f t="shared" si="14"/>
        <v>12.39</v>
      </c>
      <c r="I901" t="s">
        <v>2818</v>
      </c>
      <c r="J901" t="str">
        <f>IFERROR(VLOOKUP(D901,Products!$A$2:$H$221,3,FALSE),"")</f>
        <v>Household</v>
      </c>
      <c r="K901" t="str">
        <f>IFERROR(VLOOKUP(C901,Customers!$A$2:$G$751,3,FALSE),"")</f>
        <v>Absheron</v>
      </c>
    </row>
    <row r="902" spans="1:11" x14ac:dyDescent="0.25">
      <c r="A902" t="s">
        <v>3725</v>
      </c>
      <c r="B902">
        <v>45726</v>
      </c>
      <c r="C902" t="s">
        <v>1802</v>
      </c>
      <c r="D902" t="s">
        <v>148</v>
      </c>
      <c r="E902">
        <v>13</v>
      </c>
      <c r="F902">
        <f>IFERROR(VLOOKUP(D902,Products!$A$2:$H$221,6,FALSE),0)</f>
        <v>1.6</v>
      </c>
      <c r="G902">
        <v>7.0000000000000007E-2</v>
      </c>
      <c r="H902">
        <f t="shared" si="14"/>
        <v>19.34</v>
      </c>
      <c r="I902" t="s">
        <v>2820</v>
      </c>
      <c r="J902" t="str">
        <f>IFERROR(VLOOKUP(D902,Products!$A$2:$H$221,3,FALSE),"")</f>
        <v>Dairy</v>
      </c>
      <c r="K902" t="str">
        <f>IFERROR(VLOOKUP(C902,Customers!$A$2:$G$751,3,FALSE),"")</f>
        <v>Karabakh-East Zangezur</v>
      </c>
    </row>
    <row r="903" spans="1:11" x14ac:dyDescent="0.25">
      <c r="A903" t="s">
        <v>3726</v>
      </c>
      <c r="B903">
        <v>45726</v>
      </c>
      <c r="C903" t="s">
        <v>1817</v>
      </c>
      <c r="D903" t="s">
        <v>268</v>
      </c>
      <c r="E903">
        <v>8</v>
      </c>
      <c r="F903">
        <f>IFERROR(VLOOKUP(D903,Products!$A$2:$H$221,6,FALSE),0)</f>
        <v>2.12</v>
      </c>
      <c r="G903">
        <v>0</v>
      </c>
      <c r="H903">
        <f t="shared" si="14"/>
        <v>16.96</v>
      </c>
      <c r="I903" t="s">
        <v>2824</v>
      </c>
      <c r="J903" t="str">
        <f>IFERROR(VLOOKUP(D903,Products!$A$2:$H$221,3,FALSE),"")</f>
        <v>Household</v>
      </c>
      <c r="K903" t="str">
        <f>IFERROR(VLOOKUP(C903,Customers!$A$2:$G$751,3,FALSE),"")</f>
        <v>Aran</v>
      </c>
    </row>
    <row r="904" spans="1:11" x14ac:dyDescent="0.25">
      <c r="A904" t="s">
        <v>3727</v>
      </c>
      <c r="B904">
        <v>45726</v>
      </c>
      <c r="C904" t="s">
        <v>2072</v>
      </c>
      <c r="D904" t="s">
        <v>478</v>
      </c>
      <c r="E904">
        <v>5</v>
      </c>
      <c r="F904">
        <f>IFERROR(VLOOKUP(D904,Products!$A$2:$H$221,6,FALSE),0)</f>
        <v>3.25</v>
      </c>
      <c r="G904">
        <v>0.05</v>
      </c>
      <c r="H904">
        <f t="shared" si="14"/>
        <v>15.44</v>
      </c>
      <c r="I904" t="s">
        <v>2818</v>
      </c>
      <c r="J904" t="str">
        <f>IFERROR(VLOOKUP(D904,Products!$A$2:$H$221,3,FALSE),"")</f>
        <v>Cleaning</v>
      </c>
      <c r="K904" t="str">
        <f>IFERROR(VLOOKUP(C904,Customers!$A$2:$G$751,3,FALSE),"")</f>
        <v>Absheron</v>
      </c>
    </row>
    <row r="905" spans="1:11" x14ac:dyDescent="0.25">
      <c r="A905" t="s">
        <v>3728</v>
      </c>
      <c r="B905">
        <v>45726</v>
      </c>
      <c r="C905" t="s">
        <v>2447</v>
      </c>
      <c r="D905" t="s">
        <v>248</v>
      </c>
      <c r="E905">
        <v>10</v>
      </c>
      <c r="F905">
        <f>IFERROR(VLOOKUP(D905,Products!$A$2:$H$221,6,FALSE),0)</f>
        <v>5.3</v>
      </c>
      <c r="G905">
        <v>7.0000000000000007E-2</v>
      </c>
      <c r="H905">
        <f t="shared" si="14"/>
        <v>49.29</v>
      </c>
      <c r="I905" t="s">
        <v>2830</v>
      </c>
      <c r="J905" t="str">
        <f>IFERROR(VLOOKUP(D905,Products!$A$2:$H$221,3,FALSE),"")</f>
        <v>Grocery</v>
      </c>
      <c r="K905" t="str">
        <f>IFERROR(VLOOKUP(C905,Customers!$A$2:$G$751,3,FALSE),"")</f>
        <v>Absheron</v>
      </c>
    </row>
    <row r="906" spans="1:11" x14ac:dyDescent="0.25">
      <c r="A906" t="s">
        <v>3729</v>
      </c>
      <c r="B906">
        <v>45727</v>
      </c>
      <c r="C906" t="s">
        <v>497</v>
      </c>
      <c r="D906" t="s">
        <v>192</v>
      </c>
      <c r="E906">
        <v>19</v>
      </c>
      <c r="F906">
        <f>IFERROR(VLOOKUP(D906,Products!$A$2:$H$221,6,FALSE),0)</f>
        <v>1.73</v>
      </c>
      <c r="G906">
        <v>7.0000000000000007E-2</v>
      </c>
      <c r="H906">
        <f t="shared" si="14"/>
        <v>30.57</v>
      </c>
      <c r="I906" t="s">
        <v>2841</v>
      </c>
      <c r="J906" t="str">
        <f>IFERROR(VLOOKUP(D906,Products!$A$2:$H$221,3,FALSE),"")</f>
        <v>Bakery</v>
      </c>
      <c r="K906" t="str">
        <f>IFERROR(VLOOKUP(C906,Customers!$A$2:$G$751,3,FALSE),"")</f>
        <v>Aran</v>
      </c>
    </row>
    <row r="907" spans="1:11" x14ac:dyDescent="0.25">
      <c r="A907" t="s">
        <v>3730</v>
      </c>
      <c r="B907">
        <v>45727</v>
      </c>
      <c r="C907" t="s">
        <v>917</v>
      </c>
      <c r="D907" t="s">
        <v>196</v>
      </c>
      <c r="E907">
        <v>8</v>
      </c>
      <c r="F907">
        <f>IFERROR(VLOOKUP(D907,Products!$A$2:$H$221,6,FALSE),0)</f>
        <v>0.54</v>
      </c>
      <c r="G907">
        <v>0.02</v>
      </c>
      <c r="H907">
        <f t="shared" si="14"/>
        <v>4.2300000000000004</v>
      </c>
      <c r="I907" t="s">
        <v>2824</v>
      </c>
      <c r="J907" t="str">
        <f>IFERROR(VLOOKUP(D907,Products!$A$2:$H$221,3,FALSE),"")</f>
        <v>Bakery</v>
      </c>
      <c r="K907" t="str">
        <f>IFERROR(VLOOKUP(C907,Customers!$A$2:$G$751,3,FALSE),"")</f>
        <v>Shaki-Zagatala</v>
      </c>
    </row>
    <row r="908" spans="1:11" x14ac:dyDescent="0.25">
      <c r="A908" t="s">
        <v>3731</v>
      </c>
      <c r="B908">
        <v>45727</v>
      </c>
      <c r="C908" t="s">
        <v>1250</v>
      </c>
      <c r="D908" t="s">
        <v>43</v>
      </c>
      <c r="E908">
        <v>10</v>
      </c>
      <c r="F908">
        <f>IFERROR(VLOOKUP(D908,Products!$A$2:$H$221,6,FALSE),0)</f>
        <v>3.28</v>
      </c>
      <c r="G908">
        <v>0</v>
      </c>
      <c r="H908">
        <f t="shared" si="14"/>
        <v>32.799999999999997</v>
      </c>
      <c r="I908" t="s">
        <v>2820</v>
      </c>
      <c r="J908" t="str">
        <f>IFERROR(VLOOKUP(D908,Products!$A$2:$H$221,3,FALSE),"")</f>
        <v>Beverages</v>
      </c>
      <c r="K908" t="str">
        <f>IFERROR(VLOOKUP(C908,Customers!$A$2:$G$751,3,FALSE),"")</f>
        <v>Aran</v>
      </c>
    </row>
    <row r="909" spans="1:11" x14ac:dyDescent="0.25">
      <c r="A909" t="s">
        <v>3732</v>
      </c>
      <c r="B909">
        <v>45727</v>
      </c>
      <c r="C909" t="s">
        <v>1286</v>
      </c>
      <c r="D909" t="s">
        <v>263</v>
      </c>
      <c r="E909">
        <v>8</v>
      </c>
      <c r="F909">
        <f>IFERROR(VLOOKUP(D909,Products!$A$2:$H$221,6,FALSE),0)</f>
        <v>1.34</v>
      </c>
      <c r="G909">
        <v>0.05</v>
      </c>
      <c r="H909">
        <f t="shared" si="14"/>
        <v>10.18</v>
      </c>
      <c r="I909" t="s">
        <v>2841</v>
      </c>
      <c r="J909" t="str">
        <f>IFERROR(VLOOKUP(D909,Products!$A$2:$H$221,3,FALSE),"")</f>
        <v>Household</v>
      </c>
      <c r="K909" t="str">
        <f>IFERROR(VLOOKUP(C909,Customers!$A$2:$G$751,3,FALSE),"")</f>
        <v>Nakhchivan</v>
      </c>
    </row>
    <row r="910" spans="1:11" x14ac:dyDescent="0.25">
      <c r="A910" t="s">
        <v>3733</v>
      </c>
      <c r="B910">
        <v>45727</v>
      </c>
      <c r="C910" t="s">
        <v>1463</v>
      </c>
      <c r="D910" t="s">
        <v>73</v>
      </c>
      <c r="E910">
        <v>19</v>
      </c>
      <c r="F910">
        <f>IFERROR(VLOOKUP(D910,Products!$A$2:$H$221,6,FALSE),0)</f>
        <v>3.84</v>
      </c>
      <c r="G910">
        <v>0.03</v>
      </c>
      <c r="H910">
        <f t="shared" si="14"/>
        <v>70.77</v>
      </c>
      <c r="I910" t="s">
        <v>2870</v>
      </c>
      <c r="J910" t="str">
        <f>IFERROR(VLOOKUP(D910,Products!$A$2:$H$221,3,FALSE),"")</f>
        <v>Snacks</v>
      </c>
      <c r="K910" t="str">
        <f>IFERROR(VLOOKUP(C910,Customers!$A$2:$G$751,3,FALSE),"")</f>
        <v>Guba-Khachmaz</v>
      </c>
    </row>
    <row r="911" spans="1:11" x14ac:dyDescent="0.25">
      <c r="A911" t="s">
        <v>3734</v>
      </c>
      <c r="B911">
        <v>45727</v>
      </c>
      <c r="C911" t="s">
        <v>1610</v>
      </c>
      <c r="D911" t="s">
        <v>356</v>
      </c>
      <c r="E911">
        <v>6</v>
      </c>
      <c r="F911">
        <f>IFERROR(VLOOKUP(D911,Products!$A$2:$H$221,6,FALSE),0)</f>
        <v>2.87</v>
      </c>
      <c r="G911">
        <v>0.05</v>
      </c>
      <c r="H911">
        <f t="shared" si="14"/>
        <v>16.36</v>
      </c>
      <c r="I911" t="s">
        <v>2837</v>
      </c>
      <c r="J911" t="str">
        <f>IFERROR(VLOOKUP(D911,Products!$A$2:$H$221,3,FALSE),"")</f>
        <v>Frozen</v>
      </c>
      <c r="K911" t="str">
        <f>IFERROR(VLOOKUP(C911,Customers!$A$2:$G$751,3,FALSE),"")</f>
        <v>Nakhchivan</v>
      </c>
    </row>
    <row r="912" spans="1:11" x14ac:dyDescent="0.25">
      <c r="A912" t="s">
        <v>3735</v>
      </c>
      <c r="B912">
        <v>45727</v>
      </c>
      <c r="C912" t="s">
        <v>1622</v>
      </c>
      <c r="D912" t="s">
        <v>228</v>
      </c>
      <c r="E912">
        <v>3</v>
      </c>
      <c r="F912">
        <f>IFERROR(VLOOKUP(D912,Products!$A$2:$H$221,6,FALSE),0)</f>
        <v>5.38</v>
      </c>
      <c r="G912">
        <v>0.03</v>
      </c>
      <c r="H912">
        <f t="shared" si="14"/>
        <v>15.66</v>
      </c>
      <c r="I912" t="s">
        <v>2837</v>
      </c>
      <c r="J912" t="str">
        <f>IFERROR(VLOOKUP(D912,Products!$A$2:$H$221,3,FALSE),"")</f>
        <v>Grocery</v>
      </c>
      <c r="K912" t="str">
        <f>IFERROR(VLOOKUP(C912,Customers!$A$2:$G$751,3,FALSE),"")</f>
        <v>Absheron</v>
      </c>
    </row>
    <row r="913" spans="1:11" x14ac:dyDescent="0.25">
      <c r="A913" t="s">
        <v>3736</v>
      </c>
      <c r="B913">
        <v>45727</v>
      </c>
      <c r="C913" t="s">
        <v>1658</v>
      </c>
      <c r="D913" t="s">
        <v>87</v>
      </c>
      <c r="E913">
        <v>11</v>
      </c>
      <c r="F913">
        <f>IFERROR(VLOOKUP(D913,Products!$A$2:$H$221,6,FALSE),0)</f>
        <v>4.17</v>
      </c>
      <c r="G913">
        <v>0</v>
      </c>
      <c r="H913">
        <f t="shared" si="14"/>
        <v>45.87</v>
      </c>
      <c r="I913" t="s">
        <v>2841</v>
      </c>
      <c r="J913" t="str">
        <f>IFERROR(VLOOKUP(D913,Products!$A$2:$H$221,3,FALSE),"")</f>
        <v>Snacks</v>
      </c>
      <c r="K913" t="str">
        <f>IFERROR(VLOOKUP(C913,Customers!$A$2:$G$751,3,FALSE),"")</f>
        <v>Absheron</v>
      </c>
    </row>
    <row r="914" spans="1:11" x14ac:dyDescent="0.25">
      <c r="A914" t="s">
        <v>3737</v>
      </c>
      <c r="B914">
        <v>45727</v>
      </c>
      <c r="C914" t="s">
        <v>2036</v>
      </c>
      <c r="D914" t="s">
        <v>64</v>
      </c>
      <c r="E914">
        <v>11</v>
      </c>
      <c r="F914">
        <f>IFERROR(VLOOKUP(D914,Products!$A$2:$H$221,6,FALSE),0)</f>
        <v>3.48</v>
      </c>
      <c r="G914">
        <v>0</v>
      </c>
      <c r="H914">
        <f t="shared" si="14"/>
        <v>38.28</v>
      </c>
      <c r="I914" t="s">
        <v>2820</v>
      </c>
      <c r="J914" t="str">
        <f>IFERROR(VLOOKUP(D914,Products!$A$2:$H$221,3,FALSE),"")</f>
        <v>Snacks</v>
      </c>
      <c r="K914" t="str">
        <f>IFERROR(VLOOKUP(C914,Customers!$A$2:$G$751,3,FALSE),"")</f>
        <v>Shaki-Zagatala</v>
      </c>
    </row>
    <row r="915" spans="1:11" x14ac:dyDescent="0.25">
      <c r="A915" t="s">
        <v>3738</v>
      </c>
      <c r="B915">
        <v>45727</v>
      </c>
      <c r="C915" t="s">
        <v>2789</v>
      </c>
      <c r="D915" t="s">
        <v>170</v>
      </c>
      <c r="E915">
        <v>12</v>
      </c>
      <c r="F915">
        <f>IFERROR(VLOOKUP(D915,Products!$A$2:$H$221,6,FALSE),0)</f>
        <v>2.2000000000000002</v>
      </c>
      <c r="G915">
        <v>0.1</v>
      </c>
      <c r="H915">
        <f t="shared" si="14"/>
        <v>23.76</v>
      </c>
      <c r="I915" t="s">
        <v>2841</v>
      </c>
      <c r="J915" t="str">
        <f>IFERROR(VLOOKUP(D915,Products!$A$2:$H$221,3,FALSE),"")</f>
        <v>Bakery</v>
      </c>
      <c r="K915" t="str">
        <f>IFERROR(VLOOKUP(C915,Customers!$A$2:$G$751,3,FALSE),"")</f>
        <v>Karabakh-East Zangezur</v>
      </c>
    </row>
    <row r="916" spans="1:11" x14ac:dyDescent="0.25">
      <c r="A916" t="s">
        <v>3739</v>
      </c>
      <c r="B916">
        <v>45728</v>
      </c>
      <c r="C916" t="s">
        <v>1223</v>
      </c>
      <c r="D916" t="s">
        <v>228</v>
      </c>
      <c r="E916">
        <v>12</v>
      </c>
      <c r="F916">
        <f>IFERROR(VLOOKUP(D916,Products!$A$2:$H$221,6,FALSE),0)</f>
        <v>5.38</v>
      </c>
      <c r="G916">
        <v>0.05</v>
      </c>
      <c r="H916">
        <f t="shared" si="14"/>
        <v>61.33</v>
      </c>
      <c r="I916" t="s">
        <v>2870</v>
      </c>
      <c r="J916" t="str">
        <f>IFERROR(VLOOKUP(D916,Products!$A$2:$H$221,3,FALSE),"")</f>
        <v>Grocery</v>
      </c>
      <c r="K916" t="str">
        <f>IFERROR(VLOOKUP(C916,Customers!$A$2:$G$751,3,FALSE),"")</f>
        <v>Lankaran-Astara</v>
      </c>
    </row>
    <row r="917" spans="1:11" x14ac:dyDescent="0.25">
      <c r="A917" t="s">
        <v>3740</v>
      </c>
      <c r="B917">
        <v>45728</v>
      </c>
      <c r="C917" t="s">
        <v>1307</v>
      </c>
      <c r="D917" t="s">
        <v>146</v>
      </c>
      <c r="E917">
        <v>16</v>
      </c>
      <c r="F917">
        <f>IFERROR(VLOOKUP(D917,Products!$A$2:$H$221,6,FALSE),0)</f>
        <v>2.75</v>
      </c>
      <c r="G917">
        <v>0.05</v>
      </c>
      <c r="H917">
        <f t="shared" si="14"/>
        <v>41.8</v>
      </c>
      <c r="I917" t="s">
        <v>2830</v>
      </c>
      <c r="J917" t="str">
        <f>IFERROR(VLOOKUP(D917,Products!$A$2:$H$221,3,FALSE),"")</f>
        <v>Dairy</v>
      </c>
      <c r="K917" t="str">
        <f>IFERROR(VLOOKUP(C917,Customers!$A$2:$G$751,3,FALSE),"")</f>
        <v>Ganja-Dashkasan</v>
      </c>
    </row>
    <row r="918" spans="1:11" x14ac:dyDescent="0.25">
      <c r="A918" t="s">
        <v>3741</v>
      </c>
      <c r="B918">
        <v>45728</v>
      </c>
      <c r="C918" t="s">
        <v>1400</v>
      </c>
      <c r="D918" t="s">
        <v>122</v>
      </c>
      <c r="E918">
        <v>6</v>
      </c>
      <c r="F918">
        <f>IFERROR(VLOOKUP(D918,Products!$A$2:$H$221,6,FALSE),0)</f>
        <v>4.5999999999999996</v>
      </c>
      <c r="G918">
        <v>0.03</v>
      </c>
      <c r="H918">
        <f t="shared" si="14"/>
        <v>26.77</v>
      </c>
      <c r="I918" t="s">
        <v>2818</v>
      </c>
      <c r="J918" t="str">
        <f>IFERROR(VLOOKUP(D918,Products!$A$2:$H$221,3,FALSE),"")</f>
        <v>Dairy</v>
      </c>
      <c r="K918" t="str">
        <f>IFERROR(VLOOKUP(C918,Customers!$A$2:$G$751,3,FALSE),"")</f>
        <v>Guba-Khachmaz</v>
      </c>
    </row>
    <row r="919" spans="1:11" x14ac:dyDescent="0.25">
      <c r="A919" t="s">
        <v>3742</v>
      </c>
      <c r="B919">
        <v>45728</v>
      </c>
      <c r="C919" t="s">
        <v>1487</v>
      </c>
      <c r="D919" t="s">
        <v>134</v>
      </c>
      <c r="E919">
        <v>10</v>
      </c>
      <c r="F919">
        <f>IFERROR(VLOOKUP(D919,Products!$A$2:$H$221,6,FALSE),0)</f>
        <v>5.84</v>
      </c>
      <c r="G919">
        <v>0.05</v>
      </c>
      <c r="H919">
        <f t="shared" si="14"/>
        <v>55.48</v>
      </c>
      <c r="I919" t="s">
        <v>2870</v>
      </c>
      <c r="J919" t="str">
        <f>IFERROR(VLOOKUP(D919,Products!$A$2:$H$221,3,FALSE),"")</f>
        <v>Dairy</v>
      </c>
      <c r="K919" t="str">
        <f>IFERROR(VLOOKUP(C919,Customers!$A$2:$G$751,3,FALSE),"")</f>
        <v>Nakhchivan</v>
      </c>
    </row>
    <row r="920" spans="1:11" x14ac:dyDescent="0.25">
      <c r="A920" t="s">
        <v>3743</v>
      </c>
      <c r="B920">
        <v>45728</v>
      </c>
      <c r="C920" t="s">
        <v>1685</v>
      </c>
      <c r="D920" t="s">
        <v>192</v>
      </c>
      <c r="E920">
        <v>18</v>
      </c>
      <c r="F920">
        <f>IFERROR(VLOOKUP(D920,Products!$A$2:$H$221,6,FALSE),0)</f>
        <v>1.73</v>
      </c>
      <c r="G920">
        <v>7.0000000000000007E-2</v>
      </c>
      <c r="H920">
        <f t="shared" si="14"/>
        <v>28.96</v>
      </c>
      <c r="I920" t="s">
        <v>2830</v>
      </c>
      <c r="J920" t="str">
        <f>IFERROR(VLOOKUP(D920,Products!$A$2:$H$221,3,FALSE),"")</f>
        <v>Bakery</v>
      </c>
      <c r="K920" t="str">
        <f>IFERROR(VLOOKUP(C920,Customers!$A$2:$G$751,3,FALSE),"")</f>
        <v>Absheron</v>
      </c>
    </row>
    <row r="921" spans="1:11" x14ac:dyDescent="0.25">
      <c r="A921" t="s">
        <v>3744</v>
      </c>
      <c r="B921">
        <v>45728</v>
      </c>
      <c r="C921" t="s">
        <v>1697</v>
      </c>
      <c r="D921" t="s">
        <v>184</v>
      </c>
      <c r="E921">
        <v>25</v>
      </c>
      <c r="F921">
        <f>IFERROR(VLOOKUP(D921,Products!$A$2:$H$221,6,FALSE),0)</f>
        <v>2.5499999999999998</v>
      </c>
      <c r="G921">
        <v>0.05</v>
      </c>
      <c r="H921">
        <f t="shared" si="14"/>
        <v>60.56</v>
      </c>
      <c r="I921" t="s">
        <v>2820</v>
      </c>
      <c r="J921" t="str">
        <f>IFERROR(VLOOKUP(D921,Products!$A$2:$H$221,3,FALSE),"")</f>
        <v>Bakery</v>
      </c>
      <c r="K921" t="str">
        <f>IFERROR(VLOOKUP(C921,Customers!$A$2:$G$751,3,FALSE),"")</f>
        <v>Nakhchivan</v>
      </c>
    </row>
    <row r="922" spans="1:11" x14ac:dyDescent="0.25">
      <c r="A922" t="s">
        <v>3745</v>
      </c>
      <c r="B922">
        <v>45728</v>
      </c>
      <c r="C922" t="s">
        <v>1775</v>
      </c>
      <c r="D922" t="s">
        <v>37</v>
      </c>
      <c r="E922">
        <v>18</v>
      </c>
      <c r="F922">
        <f>IFERROR(VLOOKUP(D922,Products!$A$2:$H$221,6,FALSE),0)</f>
        <v>4.74</v>
      </c>
      <c r="G922">
        <v>0.12</v>
      </c>
      <c r="H922">
        <f t="shared" si="14"/>
        <v>75.08</v>
      </c>
      <c r="I922" t="s">
        <v>2824</v>
      </c>
      <c r="J922" t="str">
        <f>IFERROR(VLOOKUP(D922,Products!$A$2:$H$221,3,FALSE),"")</f>
        <v>Beverages</v>
      </c>
      <c r="K922" t="str">
        <f>IFERROR(VLOOKUP(C922,Customers!$A$2:$G$751,3,FALSE),"")</f>
        <v>Absheron</v>
      </c>
    </row>
    <row r="923" spans="1:11" x14ac:dyDescent="0.25">
      <c r="A923" t="s">
        <v>3746</v>
      </c>
      <c r="B923">
        <v>45728</v>
      </c>
      <c r="C923" t="s">
        <v>1829</v>
      </c>
      <c r="D923" t="s">
        <v>155</v>
      </c>
      <c r="E923">
        <v>12</v>
      </c>
      <c r="F923">
        <f>IFERROR(VLOOKUP(D923,Products!$A$2:$H$221,6,FALSE),0)</f>
        <v>5.52</v>
      </c>
      <c r="G923">
        <v>0.02</v>
      </c>
      <c r="H923">
        <f t="shared" si="14"/>
        <v>64.92</v>
      </c>
      <c r="I923" t="s">
        <v>2824</v>
      </c>
      <c r="J923" t="str">
        <f>IFERROR(VLOOKUP(D923,Products!$A$2:$H$221,3,FALSE),"")</f>
        <v>Dairy</v>
      </c>
      <c r="K923" t="str">
        <f>IFERROR(VLOOKUP(C923,Customers!$A$2:$G$751,3,FALSE),"")</f>
        <v>Absheron</v>
      </c>
    </row>
    <row r="924" spans="1:11" x14ac:dyDescent="0.25">
      <c r="A924" t="s">
        <v>3747</v>
      </c>
      <c r="B924">
        <v>45728</v>
      </c>
      <c r="C924" t="s">
        <v>1871</v>
      </c>
      <c r="D924" t="s">
        <v>395</v>
      </c>
      <c r="E924">
        <v>8</v>
      </c>
      <c r="F924">
        <f>IFERROR(VLOOKUP(D924,Products!$A$2:$H$221,6,FALSE),0)</f>
        <v>4.46</v>
      </c>
      <c r="G924">
        <v>7.0000000000000007E-2</v>
      </c>
      <c r="H924">
        <f t="shared" si="14"/>
        <v>33.18</v>
      </c>
      <c r="I924" t="s">
        <v>2820</v>
      </c>
      <c r="J924" t="str">
        <f>IFERROR(VLOOKUP(D924,Products!$A$2:$H$221,3,FALSE),"")</f>
        <v>Frozen</v>
      </c>
      <c r="K924" t="str">
        <f>IFERROR(VLOOKUP(C924,Customers!$A$2:$G$751,3,FALSE),"")</f>
        <v>Lankaran-Astara</v>
      </c>
    </row>
    <row r="925" spans="1:11" x14ac:dyDescent="0.25">
      <c r="A925" t="s">
        <v>3748</v>
      </c>
      <c r="B925">
        <v>45728</v>
      </c>
      <c r="C925" t="s">
        <v>2114</v>
      </c>
      <c r="D925" t="s">
        <v>198</v>
      </c>
      <c r="E925">
        <v>5</v>
      </c>
      <c r="F925">
        <f>IFERROR(VLOOKUP(D925,Products!$A$2:$H$221,6,FALSE),0)</f>
        <v>0.63</v>
      </c>
      <c r="G925">
        <v>0</v>
      </c>
      <c r="H925">
        <f t="shared" si="14"/>
        <v>3.15</v>
      </c>
      <c r="I925" t="s">
        <v>2820</v>
      </c>
      <c r="J925" t="str">
        <f>IFERROR(VLOOKUP(D925,Products!$A$2:$H$221,3,FALSE),"")</f>
        <v>Bakery</v>
      </c>
      <c r="K925" t="str">
        <f>IFERROR(VLOOKUP(C925,Customers!$A$2:$G$751,3,FALSE),"")</f>
        <v>Guba-Khachmaz</v>
      </c>
    </row>
    <row r="926" spans="1:11" x14ac:dyDescent="0.25">
      <c r="A926" t="s">
        <v>3749</v>
      </c>
      <c r="B926">
        <v>45728</v>
      </c>
      <c r="C926" t="s">
        <v>2303</v>
      </c>
      <c r="D926" t="s">
        <v>140</v>
      </c>
      <c r="E926">
        <v>7</v>
      </c>
      <c r="F926">
        <f>IFERROR(VLOOKUP(D926,Products!$A$2:$H$221,6,FALSE),0)</f>
        <v>2.6</v>
      </c>
      <c r="G926">
        <v>0.03</v>
      </c>
      <c r="H926">
        <f t="shared" si="14"/>
        <v>17.649999999999999</v>
      </c>
      <c r="I926" t="s">
        <v>2818</v>
      </c>
      <c r="J926" t="str">
        <f>IFERROR(VLOOKUP(D926,Products!$A$2:$H$221,3,FALSE),"")</f>
        <v>Dairy</v>
      </c>
      <c r="K926" t="str">
        <f>IFERROR(VLOOKUP(C926,Customers!$A$2:$G$751,3,FALSE),"")</f>
        <v>Absheron</v>
      </c>
    </row>
    <row r="927" spans="1:11" x14ac:dyDescent="0.25">
      <c r="A927" t="s">
        <v>3750</v>
      </c>
      <c r="B927">
        <v>45728</v>
      </c>
      <c r="C927" t="s">
        <v>2429</v>
      </c>
      <c r="D927" t="s">
        <v>101</v>
      </c>
      <c r="E927">
        <v>16</v>
      </c>
      <c r="F927">
        <f>IFERROR(VLOOKUP(D927,Products!$A$2:$H$221,6,FALSE),0)</f>
        <v>2.82</v>
      </c>
      <c r="G927">
        <v>0</v>
      </c>
      <c r="H927">
        <f t="shared" si="14"/>
        <v>45.12</v>
      </c>
      <c r="I927" t="s">
        <v>2818</v>
      </c>
      <c r="J927" t="str">
        <f>IFERROR(VLOOKUP(D927,Products!$A$2:$H$221,3,FALSE),"")</f>
        <v>Snacks</v>
      </c>
      <c r="K927" t="str">
        <f>IFERROR(VLOOKUP(C927,Customers!$A$2:$G$751,3,FALSE),"")</f>
        <v>Lankaran-Astara</v>
      </c>
    </row>
    <row r="928" spans="1:11" x14ac:dyDescent="0.25">
      <c r="A928" t="s">
        <v>3751</v>
      </c>
      <c r="B928">
        <v>45728</v>
      </c>
      <c r="C928" t="s">
        <v>2447</v>
      </c>
      <c r="D928" t="s">
        <v>20</v>
      </c>
      <c r="E928">
        <v>6</v>
      </c>
      <c r="F928">
        <f>IFERROR(VLOOKUP(D928,Products!$A$2:$H$221,6,FALSE),0)</f>
        <v>2.87</v>
      </c>
      <c r="G928">
        <v>0.15</v>
      </c>
      <c r="H928">
        <f t="shared" si="14"/>
        <v>14.64</v>
      </c>
      <c r="I928" t="s">
        <v>2837</v>
      </c>
      <c r="J928" t="str">
        <f>IFERROR(VLOOKUP(D928,Products!$A$2:$H$221,3,FALSE),"")</f>
        <v>Beverages</v>
      </c>
      <c r="K928" t="str">
        <f>IFERROR(VLOOKUP(C928,Customers!$A$2:$G$751,3,FALSE),"")</f>
        <v>Absheron</v>
      </c>
    </row>
    <row r="929" spans="1:11" x14ac:dyDescent="0.25">
      <c r="A929" t="s">
        <v>3752</v>
      </c>
      <c r="B929">
        <v>45728</v>
      </c>
      <c r="C929" t="s">
        <v>2769</v>
      </c>
      <c r="D929" t="s">
        <v>164</v>
      </c>
      <c r="E929">
        <v>8</v>
      </c>
      <c r="F929">
        <f>IFERROR(VLOOKUP(D929,Products!$A$2:$H$221,6,FALSE),0)</f>
        <v>1.96</v>
      </c>
      <c r="G929">
        <v>0.15</v>
      </c>
      <c r="H929">
        <f t="shared" si="14"/>
        <v>13.33</v>
      </c>
      <c r="I929" t="s">
        <v>2870</v>
      </c>
      <c r="J929" t="str">
        <f>IFERROR(VLOOKUP(D929,Products!$A$2:$H$221,3,FALSE),"")</f>
        <v>Bakery</v>
      </c>
      <c r="K929" t="str">
        <f>IFERROR(VLOOKUP(C929,Customers!$A$2:$G$751,3,FALSE),"")</f>
        <v>Aran</v>
      </c>
    </row>
    <row r="930" spans="1:11" x14ac:dyDescent="0.25">
      <c r="A930" t="s">
        <v>3753</v>
      </c>
      <c r="B930">
        <v>45728</v>
      </c>
      <c r="C930" t="s">
        <v>2773</v>
      </c>
      <c r="D930" t="s">
        <v>99</v>
      </c>
      <c r="E930">
        <v>17</v>
      </c>
      <c r="F930">
        <f>IFERROR(VLOOKUP(D930,Products!$A$2:$H$221,6,FALSE),0)</f>
        <v>4.88</v>
      </c>
      <c r="G930">
        <v>0</v>
      </c>
      <c r="H930">
        <f t="shared" si="14"/>
        <v>82.96</v>
      </c>
      <c r="I930" t="s">
        <v>2870</v>
      </c>
      <c r="J930" t="str">
        <f>IFERROR(VLOOKUP(D930,Products!$A$2:$H$221,3,FALSE),"")</f>
        <v>Snacks</v>
      </c>
      <c r="K930" t="str">
        <f>IFERROR(VLOOKUP(C930,Customers!$A$2:$G$751,3,FALSE),"")</f>
        <v>Guba-Khachmaz</v>
      </c>
    </row>
    <row r="931" spans="1:11" x14ac:dyDescent="0.25">
      <c r="A931" t="s">
        <v>3754</v>
      </c>
      <c r="B931">
        <v>45729</v>
      </c>
      <c r="C931" t="s">
        <v>568</v>
      </c>
      <c r="D931" t="s">
        <v>87</v>
      </c>
      <c r="E931">
        <v>5</v>
      </c>
      <c r="F931">
        <f>IFERROR(VLOOKUP(D931,Products!$A$2:$H$221,6,FALSE),0)</f>
        <v>4.17</v>
      </c>
      <c r="G931">
        <v>0.05</v>
      </c>
      <c r="H931">
        <f t="shared" si="14"/>
        <v>19.809999999999999</v>
      </c>
      <c r="I931" t="s">
        <v>2841</v>
      </c>
      <c r="J931" t="str">
        <f>IFERROR(VLOOKUP(D931,Products!$A$2:$H$221,3,FALSE),"")</f>
        <v>Snacks</v>
      </c>
      <c r="K931" t="str">
        <f>IFERROR(VLOOKUP(C931,Customers!$A$2:$G$751,3,FALSE),"")</f>
        <v>Aran</v>
      </c>
    </row>
    <row r="932" spans="1:11" x14ac:dyDescent="0.25">
      <c r="A932" t="s">
        <v>3755</v>
      </c>
      <c r="B932">
        <v>45729</v>
      </c>
      <c r="C932" t="s">
        <v>582</v>
      </c>
      <c r="D932" t="s">
        <v>51</v>
      </c>
      <c r="E932">
        <v>20</v>
      </c>
      <c r="F932">
        <f>IFERROR(VLOOKUP(D932,Products!$A$2:$H$221,6,FALSE),0)</f>
        <v>4.46</v>
      </c>
      <c r="G932">
        <v>0.03</v>
      </c>
      <c r="H932">
        <f t="shared" si="14"/>
        <v>86.52</v>
      </c>
      <c r="I932" t="s">
        <v>2837</v>
      </c>
      <c r="J932" t="str">
        <f>IFERROR(VLOOKUP(D932,Products!$A$2:$H$221,3,FALSE),"")</f>
        <v>Beverages</v>
      </c>
      <c r="K932" t="str">
        <f>IFERROR(VLOOKUP(C932,Customers!$A$2:$G$751,3,FALSE),"")</f>
        <v>Absheron</v>
      </c>
    </row>
    <row r="933" spans="1:11" x14ac:dyDescent="0.25">
      <c r="A933" t="s">
        <v>3756</v>
      </c>
      <c r="B933">
        <v>45729</v>
      </c>
      <c r="C933" t="s">
        <v>758</v>
      </c>
      <c r="D933" t="s">
        <v>244</v>
      </c>
      <c r="E933">
        <v>3</v>
      </c>
      <c r="F933">
        <f>IFERROR(VLOOKUP(D933,Products!$A$2:$H$221,6,FALSE),0)</f>
        <v>3.33</v>
      </c>
      <c r="G933">
        <v>7.0000000000000007E-2</v>
      </c>
      <c r="H933">
        <f t="shared" si="14"/>
        <v>9.2899999999999991</v>
      </c>
      <c r="I933" t="s">
        <v>2830</v>
      </c>
      <c r="J933" t="str">
        <f>IFERROR(VLOOKUP(D933,Products!$A$2:$H$221,3,FALSE),"")</f>
        <v>Grocery</v>
      </c>
      <c r="K933" t="str">
        <f>IFERROR(VLOOKUP(C933,Customers!$A$2:$G$751,3,FALSE),"")</f>
        <v>Absheron</v>
      </c>
    </row>
    <row r="934" spans="1:11" x14ac:dyDescent="0.25">
      <c r="A934" t="s">
        <v>3757</v>
      </c>
      <c r="B934">
        <v>45729</v>
      </c>
      <c r="C934" t="s">
        <v>812</v>
      </c>
      <c r="D934" t="s">
        <v>172</v>
      </c>
      <c r="E934">
        <v>16</v>
      </c>
      <c r="F934">
        <f>IFERROR(VLOOKUP(D934,Products!$A$2:$H$221,6,FALSE),0)</f>
        <v>0.77</v>
      </c>
      <c r="G934">
        <v>0.1</v>
      </c>
      <c r="H934">
        <f t="shared" si="14"/>
        <v>11.09</v>
      </c>
      <c r="I934" t="s">
        <v>2818</v>
      </c>
      <c r="J934" t="str">
        <f>IFERROR(VLOOKUP(D934,Products!$A$2:$H$221,3,FALSE),"")</f>
        <v>Bakery</v>
      </c>
      <c r="K934" t="str">
        <f>IFERROR(VLOOKUP(C934,Customers!$A$2:$G$751,3,FALSE),"")</f>
        <v>Absheron</v>
      </c>
    </row>
    <row r="935" spans="1:11" x14ac:dyDescent="0.25">
      <c r="A935" t="s">
        <v>3758</v>
      </c>
      <c r="B935">
        <v>45729</v>
      </c>
      <c r="C935" t="s">
        <v>872</v>
      </c>
      <c r="D935" t="s">
        <v>378</v>
      </c>
      <c r="E935">
        <v>4</v>
      </c>
      <c r="F935">
        <f>IFERROR(VLOOKUP(D935,Products!$A$2:$H$221,6,FALSE),0)</f>
        <v>7.3</v>
      </c>
      <c r="G935">
        <v>0.03</v>
      </c>
      <c r="H935">
        <f t="shared" si="14"/>
        <v>28.32</v>
      </c>
      <c r="I935" t="s">
        <v>2830</v>
      </c>
      <c r="J935" t="str">
        <f>IFERROR(VLOOKUP(D935,Products!$A$2:$H$221,3,FALSE),"")</f>
        <v>Frozen</v>
      </c>
      <c r="K935" t="str">
        <f>IFERROR(VLOOKUP(C935,Customers!$A$2:$G$751,3,FALSE),"")</f>
        <v>Absheron</v>
      </c>
    </row>
    <row r="936" spans="1:11" x14ac:dyDescent="0.25">
      <c r="A936" t="s">
        <v>3759</v>
      </c>
      <c r="B936">
        <v>45729</v>
      </c>
      <c r="C936" t="s">
        <v>938</v>
      </c>
      <c r="D936" t="s">
        <v>176</v>
      </c>
      <c r="E936">
        <v>27</v>
      </c>
      <c r="F936">
        <f>IFERROR(VLOOKUP(D936,Products!$A$2:$H$221,6,FALSE),0)</f>
        <v>1.4</v>
      </c>
      <c r="G936">
        <v>0.12</v>
      </c>
      <c r="H936">
        <f t="shared" si="14"/>
        <v>33.26</v>
      </c>
      <c r="I936" t="s">
        <v>2818</v>
      </c>
      <c r="J936" t="str">
        <f>IFERROR(VLOOKUP(D936,Products!$A$2:$H$221,3,FALSE),"")</f>
        <v>Bakery</v>
      </c>
      <c r="K936" t="str">
        <f>IFERROR(VLOOKUP(C936,Customers!$A$2:$G$751,3,FALSE),"")</f>
        <v>Aran</v>
      </c>
    </row>
    <row r="937" spans="1:11" x14ac:dyDescent="0.25">
      <c r="A937" t="s">
        <v>3760</v>
      </c>
      <c r="B937">
        <v>45729</v>
      </c>
      <c r="C937" t="s">
        <v>1361</v>
      </c>
      <c r="D937" t="s">
        <v>270</v>
      </c>
      <c r="E937">
        <v>9</v>
      </c>
      <c r="F937">
        <f>IFERROR(VLOOKUP(D937,Products!$A$2:$H$221,6,FALSE),0)</f>
        <v>4.96</v>
      </c>
      <c r="G937">
        <v>0.03</v>
      </c>
      <c r="H937">
        <f t="shared" si="14"/>
        <v>43.3</v>
      </c>
      <c r="I937" t="s">
        <v>2870</v>
      </c>
      <c r="J937" t="str">
        <f>IFERROR(VLOOKUP(D937,Products!$A$2:$H$221,3,FALSE),"")</f>
        <v>Household</v>
      </c>
      <c r="K937" t="str">
        <f>IFERROR(VLOOKUP(C937,Customers!$A$2:$G$751,3,FALSE),"")</f>
        <v>Absheron</v>
      </c>
    </row>
    <row r="938" spans="1:11" x14ac:dyDescent="0.25">
      <c r="A938" t="s">
        <v>3761</v>
      </c>
      <c r="B938">
        <v>45729</v>
      </c>
      <c r="C938" t="s">
        <v>1610</v>
      </c>
      <c r="D938" t="s">
        <v>317</v>
      </c>
      <c r="E938">
        <v>5</v>
      </c>
      <c r="F938">
        <f>IFERROR(VLOOKUP(D938,Products!$A$2:$H$221,6,FALSE),0)</f>
        <v>4.76</v>
      </c>
      <c r="G938">
        <v>0</v>
      </c>
      <c r="H938">
        <f t="shared" si="14"/>
        <v>23.8</v>
      </c>
      <c r="I938" t="s">
        <v>2830</v>
      </c>
      <c r="J938" t="str">
        <f>IFERROR(VLOOKUP(D938,Products!$A$2:$H$221,3,FALSE),"")</f>
        <v>Personal Care</v>
      </c>
      <c r="K938" t="str">
        <f>IFERROR(VLOOKUP(C938,Customers!$A$2:$G$751,3,FALSE),"")</f>
        <v>Nakhchivan</v>
      </c>
    </row>
    <row r="939" spans="1:11" x14ac:dyDescent="0.25">
      <c r="A939" t="s">
        <v>3762</v>
      </c>
      <c r="B939">
        <v>45729</v>
      </c>
      <c r="C939" t="s">
        <v>1616</v>
      </c>
      <c r="D939" t="s">
        <v>112</v>
      </c>
      <c r="E939">
        <v>7</v>
      </c>
      <c r="F939">
        <f>IFERROR(VLOOKUP(D939,Products!$A$2:$H$221,6,FALSE),0)</f>
        <v>4.12</v>
      </c>
      <c r="G939">
        <v>0</v>
      </c>
      <c r="H939">
        <f t="shared" si="14"/>
        <v>28.84</v>
      </c>
      <c r="I939" t="s">
        <v>2818</v>
      </c>
      <c r="J939" t="str">
        <f>IFERROR(VLOOKUP(D939,Products!$A$2:$H$221,3,FALSE),"")</f>
        <v>Dairy</v>
      </c>
      <c r="K939" t="str">
        <f>IFERROR(VLOOKUP(C939,Customers!$A$2:$G$751,3,FALSE),"")</f>
        <v>Guba-Khachmaz</v>
      </c>
    </row>
    <row r="940" spans="1:11" x14ac:dyDescent="0.25">
      <c r="A940" t="s">
        <v>3763</v>
      </c>
      <c r="B940">
        <v>45729</v>
      </c>
      <c r="C940" t="s">
        <v>1970</v>
      </c>
      <c r="D940" t="s">
        <v>115</v>
      </c>
      <c r="E940">
        <v>4</v>
      </c>
      <c r="F940">
        <f>IFERROR(VLOOKUP(D940,Products!$A$2:$H$221,6,FALSE),0)</f>
        <v>5.26</v>
      </c>
      <c r="G940">
        <v>0.12</v>
      </c>
      <c r="H940">
        <f t="shared" si="14"/>
        <v>18.52</v>
      </c>
      <c r="I940" t="s">
        <v>2870</v>
      </c>
      <c r="J940" t="str">
        <f>IFERROR(VLOOKUP(D940,Products!$A$2:$H$221,3,FALSE),"")</f>
        <v>Dairy</v>
      </c>
      <c r="K940" t="str">
        <f>IFERROR(VLOOKUP(C940,Customers!$A$2:$G$751,3,FALSE),"")</f>
        <v>Ganja-Dashkasan</v>
      </c>
    </row>
    <row r="941" spans="1:11" x14ac:dyDescent="0.25">
      <c r="A941" t="s">
        <v>3764</v>
      </c>
      <c r="B941">
        <v>45729</v>
      </c>
      <c r="C941" t="s">
        <v>2225</v>
      </c>
      <c r="D941" t="s">
        <v>230</v>
      </c>
      <c r="E941">
        <v>8</v>
      </c>
      <c r="F941">
        <f>IFERROR(VLOOKUP(D941,Products!$A$2:$H$221,6,FALSE),0)</f>
        <v>1.98</v>
      </c>
      <c r="G941">
        <v>0</v>
      </c>
      <c r="H941">
        <f t="shared" si="14"/>
        <v>15.84</v>
      </c>
      <c r="I941" t="s">
        <v>2827</v>
      </c>
      <c r="J941" t="str">
        <f>IFERROR(VLOOKUP(D941,Products!$A$2:$H$221,3,FALSE),"")</f>
        <v>Grocery</v>
      </c>
      <c r="K941" t="str">
        <f>IFERROR(VLOOKUP(C941,Customers!$A$2:$G$751,3,FALSE),"")</f>
        <v>Absheron</v>
      </c>
    </row>
    <row r="942" spans="1:11" x14ac:dyDescent="0.25">
      <c r="A942" t="s">
        <v>3765</v>
      </c>
      <c r="B942">
        <v>45729</v>
      </c>
      <c r="C942" t="s">
        <v>2321</v>
      </c>
      <c r="D942" t="s">
        <v>155</v>
      </c>
      <c r="E942">
        <v>6</v>
      </c>
      <c r="F942">
        <f>IFERROR(VLOOKUP(D942,Products!$A$2:$H$221,6,FALSE),0)</f>
        <v>5.52</v>
      </c>
      <c r="G942">
        <v>0.03</v>
      </c>
      <c r="H942">
        <f t="shared" si="14"/>
        <v>32.130000000000003</v>
      </c>
      <c r="I942" t="s">
        <v>2818</v>
      </c>
      <c r="J942" t="str">
        <f>IFERROR(VLOOKUP(D942,Products!$A$2:$H$221,3,FALSE),"")</f>
        <v>Dairy</v>
      </c>
      <c r="K942" t="str">
        <f>IFERROR(VLOOKUP(C942,Customers!$A$2:$G$751,3,FALSE),"")</f>
        <v>Shaki-Zagatala</v>
      </c>
    </row>
    <row r="943" spans="1:11" x14ac:dyDescent="0.25">
      <c r="A943" t="s">
        <v>3766</v>
      </c>
      <c r="B943">
        <v>45729</v>
      </c>
      <c r="C943" t="s">
        <v>2510</v>
      </c>
      <c r="D943" t="s">
        <v>154</v>
      </c>
      <c r="E943">
        <v>3</v>
      </c>
      <c r="F943">
        <f>IFERROR(VLOOKUP(D943,Products!$A$2:$H$221,6,FALSE),0)</f>
        <v>5.47</v>
      </c>
      <c r="G943">
        <v>0</v>
      </c>
      <c r="H943">
        <f t="shared" si="14"/>
        <v>16.41</v>
      </c>
      <c r="I943" t="s">
        <v>2841</v>
      </c>
      <c r="J943" t="str">
        <f>IFERROR(VLOOKUP(D943,Products!$A$2:$H$221,3,FALSE),"")</f>
        <v>Dairy</v>
      </c>
      <c r="K943" t="str">
        <f>IFERROR(VLOOKUP(C943,Customers!$A$2:$G$751,3,FALSE),"")</f>
        <v>Absheron</v>
      </c>
    </row>
    <row r="944" spans="1:11" x14ac:dyDescent="0.25">
      <c r="A944" t="s">
        <v>3767</v>
      </c>
      <c r="B944">
        <v>45729</v>
      </c>
      <c r="C944" t="s">
        <v>2609</v>
      </c>
      <c r="D944" t="s">
        <v>37</v>
      </c>
      <c r="E944">
        <v>26</v>
      </c>
      <c r="F944">
        <f>IFERROR(VLOOKUP(D944,Products!$A$2:$H$221,6,FALSE),0)</f>
        <v>4.74</v>
      </c>
      <c r="G944">
        <v>0.03</v>
      </c>
      <c r="H944">
        <f t="shared" si="14"/>
        <v>119.54</v>
      </c>
      <c r="I944" t="s">
        <v>2841</v>
      </c>
      <c r="J944" t="str">
        <f>IFERROR(VLOOKUP(D944,Products!$A$2:$H$221,3,FALSE),"")</f>
        <v>Beverages</v>
      </c>
      <c r="K944" t="str">
        <f>IFERROR(VLOOKUP(C944,Customers!$A$2:$G$751,3,FALSE),"")</f>
        <v>Shaki-Zagatala</v>
      </c>
    </row>
    <row r="945" spans="1:11" x14ac:dyDescent="0.25">
      <c r="A945" t="s">
        <v>3768</v>
      </c>
      <c r="B945">
        <v>45729</v>
      </c>
      <c r="C945" t="s">
        <v>2666</v>
      </c>
      <c r="D945" t="s">
        <v>348</v>
      </c>
      <c r="E945">
        <v>6</v>
      </c>
      <c r="F945">
        <f>IFERROR(VLOOKUP(D945,Products!$A$2:$H$221,6,FALSE),0)</f>
        <v>3.09</v>
      </c>
      <c r="G945">
        <v>0.03</v>
      </c>
      <c r="H945">
        <f t="shared" si="14"/>
        <v>17.98</v>
      </c>
      <c r="I945" t="s">
        <v>2824</v>
      </c>
      <c r="J945" t="str">
        <f>IFERROR(VLOOKUP(D945,Products!$A$2:$H$221,3,FALSE),"")</f>
        <v>Frozen</v>
      </c>
      <c r="K945" t="str">
        <f>IFERROR(VLOOKUP(C945,Customers!$A$2:$G$751,3,FALSE),"")</f>
        <v>Aran</v>
      </c>
    </row>
    <row r="946" spans="1:11" x14ac:dyDescent="0.25">
      <c r="A946" t="s">
        <v>3769</v>
      </c>
      <c r="B946">
        <v>45729</v>
      </c>
      <c r="C946" t="s">
        <v>2726</v>
      </c>
      <c r="D946" t="s">
        <v>99</v>
      </c>
      <c r="E946">
        <v>18</v>
      </c>
      <c r="F946">
        <f>IFERROR(VLOOKUP(D946,Products!$A$2:$H$221,6,FALSE),0)</f>
        <v>4.88</v>
      </c>
      <c r="G946">
        <v>0.05</v>
      </c>
      <c r="H946">
        <f t="shared" si="14"/>
        <v>83.45</v>
      </c>
      <c r="I946" t="s">
        <v>2820</v>
      </c>
      <c r="J946" t="str">
        <f>IFERROR(VLOOKUP(D946,Products!$A$2:$H$221,3,FALSE),"")</f>
        <v>Snacks</v>
      </c>
      <c r="K946" t="str">
        <f>IFERROR(VLOOKUP(C946,Customers!$A$2:$G$751,3,FALSE),"")</f>
        <v>Ganja-Dashkasan</v>
      </c>
    </row>
    <row r="947" spans="1:11" x14ac:dyDescent="0.25">
      <c r="A947" t="s">
        <v>3770</v>
      </c>
      <c r="B947">
        <v>45729</v>
      </c>
      <c r="C947" t="s">
        <v>2769</v>
      </c>
      <c r="D947" t="s">
        <v>290</v>
      </c>
      <c r="E947">
        <v>7</v>
      </c>
      <c r="F947">
        <f>IFERROR(VLOOKUP(D947,Products!$A$2:$H$221,6,FALSE),0)</f>
        <v>2.31</v>
      </c>
      <c r="G947">
        <v>0.05</v>
      </c>
      <c r="H947">
        <f t="shared" si="14"/>
        <v>15.36</v>
      </c>
      <c r="I947" t="s">
        <v>2824</v>
      </c>
      <c r="J947" t="str">
        <f>IFERROR(VLOOKUP(D947,Products!$A$2:$H$221,3,FALSE),"")</f>
        <v>Household</v>
      </c>
      <c r="K947" t="str">
        <f>IFERROR(VLOOKUP(C947,Customers!$A$2:$G$751,3,FALSE),"")</f>
        <v>Aran</v>
      </c>
    </row>
    <row r="948" spans="1:11" x14ac:dyDescent="0.25">
      <c r="A948" t="s">
        <v>3771</v>
      </c>
      <c r="B948">
        <v>45730</v>
      </c>
      <c r="C948" t="s">
        <v>503</v>
      </c>
      <c r="D948" t="s">
        <v>91</v>
      </c>
      <c r="E948">
        <v>10</v>
      </c>
      <c r="F948">
        <f>IFERROR(VLOOKUP(D948,Products!$A$2:$H$221,6,FALSE),0)</f>
        <v>1.36</v>
      </c>
      <c r="G948">
        <v>0.05</v>
      </c>
      <c r="H948">
        <f t="shared" si="14"/>
        <v>12.92</v>
      </c>
      <c r="I948" t="s">
        <v>2830</v>
      </c>
      <c r="J948" t="str">
        <f>IFERROR(VLOOKUP(D948,Products!$A$2:$H$221,3,FALSE),"")</f>
        <v>Snacks</v>
      </c>
      <c r="K948" t="str">
        <f>IFERROR(VLOOKUP(C948,Customers!$A$2:$G$751,3,FALSE),"")</f>
        <v>Nakhchivan</v>
      </c>
    </row>
    <row r="949" spans="1:11" x14ac:dyDescent="0.25">
      <c r="A949" t="s">
        <v>3772</v>
      </c>
      <c r="B949">
        <v>45730</v>
      </c>
      <c r="C949" t="s">
        <v>604</v>
      </c>
      <c r="D949" t="s">
        <v>142</v>
      </c>
      <c r="E949">
        <v>4</v>
      </c>
      <c r="F949">
        <f>IFERROR(VLOOKUP(D949,Products!$A$2:$H$221,6,FALSE),0)</f>
        <v>2.7</v>
      </c>
      <c r="G949">
        <v>0.05</v>
      </c>
      <c r="H949">
        <f t="shared" si="14"/>
        <v>10.26</v>
      </c>
      <c r="I949" t="s">
        <v>2824</v>
      </c>
      <c r="J949" t="str">
        <f>IFERROR(VLOOKUP(D949,Products!$A$2:$H$221,3,FALSE),"")</f>
        <v>Dairy</v>
      </c>
      <c r="K949" t="str">
        <f>IFERROR(VLOOKUP(C949,Customers!$A$2:$G$751,3,FALSE),"")</f>
        <v>Karabakh-East Zangezur</v>
      </c>
    </row>
    <row r="950" spans="1:11" x14ac:dyDescent="0.25">
      <c r="A950" t="s">
        <v>3773</v>
      </c>
      <c r="B950">
        <v>45730</v>
      </c>
      <c r="C950" t="s">
        <v>1067</v>
      </c>
      <c r="D950" t="s">
        <v>476</v>
      </c>
      <c r="E950">
        <v>5</v>
      </c>
      <c r="F950">
        <f>IFERROR(VLOOKUP(D950,Products!$A$2:$H$221,6,FALSE),0)</f>
        <v>7.17</v>
      </c>
      <c r="G950">
        <v>0.03</v>
      </c>
      <c r="H950">
        <f t="shared" si="14"/>
        <v>34.770000000000003</v>
      </c>
      <c r="I950" t="s">
        <v>2820</v>
      </c>
      <c r="J950" t="str">
        <f>IFERROR(VLOOKUP(D950,Products!$A$2:$H$221,3,FALSE),"")</f>
        <v>Cleaning</v>
      </c>
      <c r="K950" t="str">
        <f>IFERROR(VLOOKUP(C950,Customers!$A$2:$G$751,3,FALSE),"")</f>
        <v>Lankaran-Astara</v>
      </c>
    </row>
    <row r="951" spans="1:11" x14ac:dyDescent="0.25">
      <c r="A951" t="s">
        <v>3774</v>
      </c>
      <c r="B951">
        <v>45730</v>
      </c>
      <c r="C951" t="s">
        <v>1184</v>
      </c>
      <c r="D951" t="s">
        <v>75</v>
      </c>
      <c r="E951">
        <v>3</v>
      </c>
      <c r="F951">
        <f>IFERROR(VLOOKUP(D951,Products!$A$2:$H$221,6,FALSE),0)</f>
        <v>3.54</v>
      </c>
      <c r="G951">
        <v>0.05</v>
      </c>
      <c r="H951">
        <f t="shared" si="14"/>
        <v>10.09</v>
      </c>
      <c r="I951" t="s">
        <v>2827</v>
      </c>
      <c r="J951" t="str">
        <f>IFERROR(VLOOKUP(D951,Products!$A$2:$H$221,3,FALSE),"")</f>
        <v>Snacks</v>
      </c>
      <c r="K951" t="str">
        <f>IFERROR(VLOOKUP(C951,Customers!$A$2:$G$751,3,FALSE),"")</f>
        <v>Aran</v>
      </c>
    </row>
    <row r="952" spans="1:11" x14ac:dyDescent="0.25">
      <c r="A952" t="s">
        <v>3775</v>
      </c>
      <c r="B952">
        <v>45730</v>
      </c>
      <c r="C952" t="s">
        <v>1268</v>
      </c>
      <c r="D952" t="s">
        <v>315</v>
      </c>
      <c r="E952">
        <v>9</v>
      </c>
      <c r="F952">
        <f>IFERROR(VLOOKUP(D952,Products!$A$2:$H$221,6,FALSE),0)</f>
        <v>6.63</v>
      </c>
      <c r="G952">
        <v>0</v>
      </c>
      <c r="H952">
        <f t="shared" si="14"/>
        <v>59.67</v>
      </c>
      <c r="I952" t="s">
        <v>2841</v>
      </c>
      <c r="J952" t="str">
        <f>IFERROR(VLOOKUP(D952,Products!$A$2:$H$221,3,FALSE),"")</f>
        <v>Personal Care</v>
      </c>
      <c r="K952" t="str">
        <f>IFERROR(VLOOKUP(C952,Customers!$A$2:$G$751,3,FALSE),"")</f>
        <v>Shaki-Zagatala</v>
      </c>
    </row>
    <row r="953" spans="1:11" x14ac:dyDescent="0.25">
      <c r="A953" t="s">
        <v>3776</v>
      </c>
      <c r="B953">
        <v>45730</v>
      </c>
      <c r="C953" t="s">
        <v>1460</v>
      </c>
      <c r="D953" t="s">
        <v>390</v>
      </c>
      <c r="E953">
        <v>9</v>
      </c>
      <c r="F953">
        <f>IFERROR(VLOOKUP(D953,Products!$A$2:$H$221,6,FALSE),0)</f>
        <v>4.55</v>
      </c>
      <c r="G953">
        <v>7.0000000000000007E-2</v>
      </c>
      <c r="H953">
        <f t="shared" si="14"/>
        <v>38.08</v>
      </c>
      <c r="I953" t="s">
        <v>2837</v>
      </c>
      <c r="J953" t="str">
        <f>IFERROR(VLOOKUP(D953,Products!$A$2:$H$221,3,FALSE),"")</f>
        <v>Frozen</v>
      </c>
      <c r="K953" t="str">
        <f>IFERROR(VLOOKUP(C953,Customers!$A$2:$G$751,3,FALSE),"")</f>
        <v>Aran</v>
      </c>
    </row>
    <row r="954" spans="1:11" x14ac:dyDescent="0.25">
      <c r="A954" t="s">
        <v>3777</v>
      </c>
      <c r="B954">
        <v>45730</v>
      </c>
      <c r="C954" t="s">
        <v>1466</v>
      </c>
      <c r="D954" t="s">
        <v>257</v>
      </c>
      <c r="E954">
        <v>10</v>
      </c>
      <c r="F954">
        <f>IFERROR(VLOOKUP(D954,Products!$A$2:$H$221,6,FALSE),0)</f>
        <v>2.4300000000000002</v>
      </c>
      <c r="G954">
        <v>0.03</v>
      </c>
      <c r="H954">
        <f t="shared" si="14"/>
        <v>23.57</v>
      </c>
      <c r="I954" t="s">
        <v>2830</v>
      </c>
      <c r="J954" t="str">
        <f>IFERROR(VLOOKUP(D954,Products!$A$2:$H$221,3,FALSE),"")</f>
        <v>Household</v>
      </c>
      <c r="K954" t="str">
        <f>IFERROR(VLOOKUP(C954,Customers!$A$2:$G$751,3,FALSE),"")</f>
        <v>Nakhchivan</v>
      </c>
    </row>
    <row r="955" spans="1:11" x14ac:dyDescent="0.25">
      <c r="A955" t="s">
        <v>3778</v>
      </c>
      <c r="B955">
        <v>45730</v>
      </c>
      <c r="C955" t="s">
        <v>1544</v>
      </c>
      <c r="D955" t="s">
        <v>242</v>
      </c>
      <c r="E955">
        <v>11</v>
      </c>
      <c r="F955">
        <f>IFERROR(VLOOKUP(D955,Products!$A$2:$H$221,6,FALSE),0)</f>
        <v>3.43</v>
      </c>
      <c r="G955">
        <v>0.03</v>
      </c>
      <c r="H955">
        <f t="shared" si="14"/>
        <v>36.6</v>
      </c>
      <c r="I955" t="s">
        <v>2837</v>
      </c>
      <c r="J955" t="str">
        <f>IFERROR(VLOOKUP(D955,Products!$A$2:$H$221,3,FALSE),"")</f>
        <v>Grocery</v>
      </c>
      <c r="K955" t="str">
        <f>IFERROR(VLOOKUP(C955,Customers!$A$2:$G$751,3,FALSE),"")</f>
        <v>Karabakh-East Zangezur</v>
      </c>
    </row>
    <row r="956" spans="1:11" x14ac:dyDescent="0.25">
      <c r="A956" t="s">
        <v>3779</v>
      </c>
      <c r="B956">
        <v>45730</v>
      </c>
      <c r="C956" t="s">
        <v>2021</v>
      </c>
      <c r="D956" t="s">
        <v>101</v>
      </c>
      <c r="E956">
        <v>4</v>
      </c>
      <c r="F956">
        <f>IFERROR(VLOOKUP(D956,Products!$A$2:$H$221,6,FALSE),0)</f>
        <v>2.82</v>
      </c>
      <c r="G956">
        <v>0.02</v>
      </c>
      <c r="H956">
        <f t="shared" si="14"/>
        <v>11.05</v>
      </c>
      <c r="I956" t="s">
        <v>2870</v>
      </c>
      <c r="J956" t="str">
        <f>IFERROR(VLOOKUP(D956,Products!$A$2:$H$221,3,FALSE),"")</f>
        <v>Snacks</v>
      </c>
      <c r="K956" t="str">
        <f>IFERROR(VLOOKUP(C956,Customers!$A$2:$G$751,3,FALSE),"")</f>
        <v>Aran</v>
      </c>
    </row>
    <row r="957" spans="1:11" x14ac:dyDescent="0.25">
      <c r="A957" t="s">
        <v>3780</v>
      </c>
      <c r="B957">
        <v>45730</v>
      </c>
      <c r="C957" t="s">
        <v>2108</v>
      </c>
      <c r="D957" t="s">
        <v>260</v>
      </c>
      <c r="E957">
        <v>5</v>
      </c>
      <c r="F957">
        <f>IFERROR(VLOOKUP(D957,Products!$A$2:$H$221,6,FALSE),0)</f>
        <v>1.21</v>
      </c>
      <c r="G957">
        <v>7.0000000000000007E-2</v>
      </c>
      <c r="H957">
        <f t="shared" si="14"/>
        <v>5.63</v>
      </c>
      <c r="I957" t="s">
        <v>2820</v>
      </c>
      <c r="J957" t="str">
        <f>IFERROR(VLOOKUP(D957,Products!$A$2:$H$221,3,FALSE),"")</f>
        <v>Household</v>
      </c>
      <c r="K957" t="str">
        <f>IFERROR(VLOOKUP(C957,Customers!$A$2:$G$751,3,FALSE),"")</f>
        <v>Lankaran-Astara</v>
      </c>
    </row>
    <row r="958" spans="1:11" x14ac:dyDescent="0.25">
      <c r="A958" t="s">
        <v>3781</v>
      </c>
      <c r="B958">
        <v>45730</v>
      </c>
      <c r="C958" t="s">
        <v>2117</v>
      </c>
      <c r="D958" t="s">
        <v>425</v>
      </c>
      <c r="E958">
        <v>8</v>
      </c>
      <c r="F958">
        <f>IFERROR(VLOOKUP(D958,Products!$A$2:$H$221,6,FALSE),0)</f>
        <v>3.61</v>
      </c>
      <c r="G958">
        <v>0</v>
      </c>
      <c r="H958">
        <f t="shared" si="14"/>
        <v>28.88</v>
      </c>
      <c r="I958" t="s">
        <v>2837</v>
      </c>
      <c r="J958" t="str">
        <f>IFERROR(VLOOKUP(D958,Products!$A$2:$H$221,3,FALSE),"")</f>
        <v>Canned</v>
      </c>
      <c r="K958" t="str">
        <f>IFERROR(VLOOKUP(C958,Customers!$A$2:$G$751,3,FALSE),"")</f>
        <v>Ganja-Dashkasan</v>
      </c>
    </row>
    <row r="959" spans="1:11" x14ac:dyDescent="0.25">
      <c r="A959" t="s">
        <v>3782</v>
      </c>
      <c r="B959">
        <v>45730</v>
      </c>
      <c r="C959" t="s">
        <v>2453</v>
      </c>
      <c r="D959" t="s">
        <v>97</v>
      </c>
      <c r="E959">
        <v>14</v>
      </c>
      <c r="F959">
        <f>IFERROR(VLOOKUP(D959,Products!$A$2:$H$221,6,FALSE),0)</f>
        <v>3.97</v>
      </c>
      <c r="G959">
        <v>0.03</v>
      </c>
      <c r="H959">
        <f t="shared" si="14"/>
        <v>53.91</v>
      </c>
      <c r="I959" t="s">
        <v>2830</v>
      </c>
      <c r="J959" t="str">
        <f>IFERROR(VLOOKUP(D959,Products!$A$2:$H$221,3,FALSE),"")</f>
        <v>Snacks</v>
      </c>
      <c r="K959" t="str">
        <f>IFERROR(VLOOKUP(C959,Customers!$A$2:$G$751,3,FALSE),"")</f>
        <v>Shaki-Zagatala</v>
      </c>
    </row>
    <row r="960" spans="1:11" x14ac:dyDescent="0.25">
      <c r="A960" t="s">
        <v>3783</v>
      </c>
      <c r="B960">
        <v>45730</v>
      </c>
      <c r="C960" t="s">
        <v>2552</v>
      </c>
      <c r="D960" t="s">
        <v>409</v>
      </c>
      <c r="E960">
        <v>10</v>
      </c>
      <c r="F960">
        <f>IFERROR(VLOOKUP(D960,Products!$A$2:$H$221,6,FALSE),0)</f>
        <v>4.0599999999999996</v>
      </c>
      <c r="G960">
        <v>0.03</v>
      </c>
      <c r="H960">
        <f t="shared" si="14"/>
        <v>39.380000000000003</v>
      </c>
      <c r="I960" t="s">
        <v>2827</v>
      </c>
      <c r="J960" t="str">
        <f>IFERROR(VLOOKUP(D960,Products!$A$2:$H$221,3,FALSE),"")</f>
        <v>Canned</v>
      </c>
      <c r="K960" t="str">
        <f>IFERROR(VLOOKUP(C960,Customers!$A$2:$G$751,3,FALSE),"")</f>
        <v>Guba-Khachmaz</v>
      </c>
    </row>
    <row r="961" spans="1:11" x14ac:dyDescent="0.25">
      <c r="A961" t="s">
        <v>3784</v>
      </c>
      <c r="B961">
        <v>45731</v>
      </c>
      <c r="C961" t="s">
        <v>866</v>
      </c>
      <c r="D961" t="s">
        <v>439</v>
      </c>
      <c r="E961">
        <v>3</v>
      </c>
      <c r="F961">
        <f>IFERROR(VLOOKUP(D961,Products!$A$2:$H$221,6,FALSE),0)</f>
        <v>2.0699999999999998</v>
      </c>
      <c r="G961">
        <v>0.05</v>
      </c>
      <c r="H961">
        <f t="shared" si="14"/>
        <v>5.9</v>
      </c>
      <c r="I961" t="s">
        <v>2820</v>
      </c>
      <c r="J961" t="str">
        <f>IFERROR(VLOOKUP(D961,Products!$A$2:$H$221,3,FALSE),"")</f>
        <v>Canned</v>
      </c>
      <c r="K961" t="str">
        <f>IFERROR(VLOOKUP(C961,Customers!$A$2:$G$751,3,FALSE),"")</f>
        <v>Shaki-Zagatala</v>
      </c>
    </row>
    <row r="962" spans="1:11" x14ac:dyDescent="0.25">
      <c r="A962" t="s">
        <v>3785</v>
      </c>
      <c r="B962">
        <v>45731</v>
      </c>
      <c r="C962" t="s">
        <v>914</v>
      </c>
      <c r="D962" t="s">
        <v>415</v>
      </c>
      <c r="E962">
        <v>7</v>
      </c>
      <c r="F962">
        <f>IFERROR(VLOOKUP(D962,Products!$A$2:$H$221,6,FALSE),0)</f>
        <v>4.62</v>
      </c>
      <c r="G962">
        <v>0</v>
      </c>
      <c r="H962">
        <f t="shared" ref="H962:H1025" si="15">ROUND(E962*F962*(1-G962),2)</f>
        <v>32.340000000000003</v>
      </c>
      <c r="I962" t="s">
        <v>2818</v>
      </c>
      <c r="J962" t="str">
        <f>IFERROR(VLOOKUP(D962,Products!$A$2:$H$221,3,FALSE),"")</f>
        <v>Canned</v>
      </c>
      <c r="K962" t="str">
        <f>IFERROR(VLOOKUP(C962,Customers!$A$2:$G$751,3,FALSE),"")</f>
        <v>Aran</v>
      </c>
    </row>
    <row r="963" spans="1:11" x14ac:dyDescent="0.25">
      <c r="A963" t="s">
        <v>3786</v>
      </c>
      <c r="B963">
        <v>45731</v>
      </c>
      <c r="C963" t="s">
        <v>1136</v>
      </c>
      <c r="D963" t="s">
        <v>31</v>
      </c>
      <c r="E963">
        <v>15</v>
      </c>
      <c r="F963">
        <f>IFERROR(VLOOKUP(D963,Products!$A$2:$H$221,6,FALSE),0)</f>
        <v>4.05</v>
      </c>
      <c r="G963">
        <v>0.12</v>
      </c>
      <c r="H963">
        <f t="shared" si="15"/>
        <v>53.46</v>
      </c>
      <c r="I963" t="s">
        <v>2820</v>
      </c>
      <c r="J963" t="str">
        <f>IFERROR(VLOOKUP(D963,Products!$A$2:$H$221,3,FALSE),"")</f>
        <v>Beverages</v>
      </c>
      <c r="K963" t="str">
        <f>IFERROR(VLOOKUP(C963,Customers!$A$2:$G$751,3,FALSE),"")</f>
        <v>Absheron</v>
      </c>
    </row>
    <row r="964" spans="1:11" x14ac:dyDescent="0.25">
      <c r="A964" t="s">
        <v>3787</v>
      </c>
      <c r="B964">
        <v>45731</v>
      </c>
      <c r="C964" t="s">
        <v>1217</v>
      </c>
      <c r="D964" t="s">
        <v>23</v>
      </c>
      <c r="E964">
        <v>24</v>
      </c>
      <c r="F964">
        <f>IFERROR(VLOOKUP(D964,Products!$A$2:$H$221,6,FALSE),0)</f>
        <v>2.54</v>
      </c>
      <c r="G964">
        <v>7.0000000000000007E-2</v>
      </c>
      <c r="H964">
        <f t="shared" si="15"/>
        <v>56.69</v>
      </c>
      <c r="I964" t="s">
        <v>2827</v>
      </c>
      <c r="J964" t="str">
        <f>IFERROR(VLOOKUP(D964,Products!$A$2:$H$221,3,FALSE),"")</f>
        <v>Beverages</v>
      </c>
      <c r="K964" t="str">
        <f>IFERROR(VLOOKUP(C964,Customers!$A$2:$G$751,3,FALSE),"")</f>
        <v>Absheron</v>
      </c>
    </row>
    <row r="965" spans="1:11" x14ac:dyDescent="0.25">
      <c r="A965" t="s">
        <v>3788</v>
      </c>
      <c r="B965">
        <v>45731</v>
      </c>
      <c r="C965" t="s">
        <v>1559</v>
      </c>
      <c r="D965" t="s">
        <v>380</v>
      </c>
      <c r="E965">
        <v>10</v>
      </c>
      <c r="F965">
        <f>IFERROR(VLOOKUP(D965,Products!$A$2:$H$221,6,FALSE),0)</f>
        <v>6.79</v>
      </c>
      <c r="G965">
        <v>0.1</v>
      </c>
      <c r="H965">
        <f t="shared" si="15"/>
        <v>61.11</v>
      </c>
      <c r="I965" t="s">
        <v>2824</v>
      </c>
      <c r="J965" t="str">
        <f>IFERROR(VLOOKUP(D965,Products!$A$2:$H$221,3,FALSE),"")</f>
        <v>Frozen</v>
      </c>
      <c r="K965" t="str">
        <f>IFERROR(VLOOKUP(C965,Customers!$A$2:$G$751,3,FALSE),"")</f>
        <v>Aran</v>
      </c>
    </row>
    <row r="966" spans="1:11" x14ac:dyDescent="0.25">
      <c r="A966" t="s">
        <v>3789</v>
      </c>
      <c r="B966">
        <v>45731</v>
      </c>
      <c r="C966" t="s">
        <v>1856</v>
      </c>
      <c r="D966" t="s">
        <v>172</v>
      </c>
      <c r="E966">
        <v>26</v>
      </c>
      <c r="F966">
        <f>IFERROR(VLOOKUP(D966,Products!$A$2:$H$221,6,FALSE),0)</f>
        <v>0.77</v>
      </c>
      <c r="G966">
        <v>0</v>
      </c>
      <c r="H966">
        <f t="shared" si="15"/>
        <v>20.02</v>
      </c>
      <c r="I966" t="s">
        <v>2818</v>
      </c>
      <c r="J966" t="str">
        <f>IFERROR(VLOOKUP(D966,Products!$A$2:$H$221,3,FALSE),"")</f>
        <v>Bakery</v>
      </c>
      <c r="K966" t="str">
        <f>IFERROR(VLOOKUP(C966,Customers!$A$2:$G$751,3,FALSE),"")</f>
        <v>Ganja-Dashkasan</v>
      </c>
    </row>
    <row r="967" spans="1:11" x14ac:dyDescent="0.25">
      <c r="A967" t="s">
        <v>3790</v>
      </c>
      <c r="B967">
        <v>45731</v>
      </c>
      <c r="C967" t="s">
        <v>2093</v>
      </c>
      <c r="D967" t="s">
        <v>252</v>
      </c>
      <c r="E967">
        <v>9</v>
      </c>
      <c r="F967">
        <f>IFERROR(VLOOKUP(D967,Products!$A$2:$H$221,6,FALSE),0)</f>
        <v>4.38</v>
      </c>
      <c r="G967">
        <v>0.02</v>
      </c>
      <c r="H967">
        <f t="shared" si="15"/>
        <v>38.630000000000003</v>
      </c>
      <c r="I967" t="s">
        <v>2830</v>
      </c>
      <c r="J967" t="str">
        <f>IFERROR(VLOOKUP(D967,Products!$A$2:$H$221,3,FALSE),"")</f>
        <v>Grocery</v>
      </c>
      <c r="K967" t="str">
        <f>IFERROR(VLOOKUP(C967,Customers!$A$2:$G$751,3,FALSE),"")</f>
        <v>Absheron</v>
      </c>
    </row>
    <row r="968" spans="1:11" x14ac:dyDescent="0.25">
      <c r="A968" t="s">
        <v>3791</v>
      </c>
      <c r="B968">
        <v>45731</v>
      </c>
      <c r="C968" t="s">
        <v>2228</v>
      </c>
      <c r="D968" t="s">
        <v>228</v>
      </c>
      <c r="E968">
        <v>9</v>
      </c>
      <c r="F968">
        <f>IFERROR(VLOOKUP(D968,Products!$A$2:$H$221,6,FALSE),0)</f>
        <v>5.38</v>
      </c>
      <c r="G968">
        <v>0</v>
      </c>
      <c r="H968">
        <f t="shared" si="15"/>
        <v>48.42</v>
      </c>
      <c r="I968" t="s">
        <v>2870</v>
      </c>
      <c r="J968" t="str">
        <f>IFERROR(VLOOKUP(D968,Products!$A$2:$H$221,3,FALSE),"")</f>
        <v>Grocery</v>
      </c>
      <c r="K968" t="str">
        <f>IFERROR(VLOOKUP(C968,Customers!$A$2:$G$751,3,FALSE),"")</f>
        <v>Absheron</v>
      </c>
    </row>
    <row r="969" spans="1:11" x14ac:dyDescent="0.25">
      <c r="A969" t="s">
        <v>3792</v>
      </c>
      <c r="B969">
        <v>45731</v>
      </c>
      <c r="C969" t="s">
        <v>2267</v>
      </c>
      <c r="D969" t="s">
        <v>480</v>
      </c>
      <c r="E969">
        <v>10</v>
      </c>
      <c r="F969">
        <f>IFERROR(VLOOKUP(D969,Products!$A$2:$H$221,6,FALSE),0)</f>
        <v>4.91</v>
      </c>
      <c r="G969">
        <v>0.03</v>
      </c>
      <c r="H969">
        <f t="shared" si="15"/>
        <v>47.63</v>
      </c>
      <c r="I969" t="s">
        <v>2818</v>
      </c>
      <c r="J969" t="str">
        <f>IFERROR(VLOOKUP(D969,Products!$A$2:$H$221,3,FALSE),"")</f>
        <v>Cleaning</v>
      </c>
      <c r="K969" t="str">
        <f>IFERROR(VLOOKUP(C969,Customers!$A$2:$G$751,3,FALSE),"")</f>
        <v>Guba-Khachmaz</v>
      </c>
    </row>
    <row r="970" spans="1:11" x14ac:dyDescent="0.25">
      <c r="A970" t="s">
        <v>3793</v>
      </c>
      <c r="B970">
        <v>45731</v>
      </c>
      <c r="C970" t="s">
        <v>2426</v>
      </c>
      <c r="D970" t="s">
        <v>232</v>
      </c>
      <c r="E970">
        <v>16</v>
      </c>
      <c r="F970">
        <f>IFERROR(VLOOKUP(D970,Products!$A$2:$H$221,6,FALSE),0)</f>
        <v>6.86</v>
      </c>
      <c r="G970">
        <v>0.12</v>
      </c>
      <c r="H970">
        <f t="shared" si="15"/>
        <v>96.59</v>
      </c>
      <c r="I970" t="s">
        <v>2837</v>
      </c>
      <c r="J970" t="str">
        <f>IFERROR(VLOOKUP(D970,Products!$A$2:$H$221,3,FALSE),"")</f>
        <v>Grocery</v>
      </c>
      <c r="K970" t="str">
        <f>IFERROR(VLOOKUP(C970,Customers!$A$2:$G$751,3,FALSE),"")</f>
        <v>Absheron</v>
      </c>
    </row>
    <row r="971" spans="1:11" x14ac:dyDescent="0.25">
      <c r="A971" t="s">
        <v>3794</v>
      </c>
      <c r="B971">
        <v>45732</v>
      </c>
      <c r="C971" t="s">
        <v>596</v>
      </c>
      <c r="D971" t="s">
        <v>81</v>
      </c>
      <c r="E971">
        <v>11</v>
      </c>
      <c r="F971">
        <f>IFERROR(VLOOKUP(D971,Products!$A$2:$H$221,6,FALSE),0)</f>
        <v>2.23</v>
      </c>
      <c r="G971">
        <v>0.05</v>
      </c>
      <c r="H971">
        <f t="shared" si="15"/>
        <v>23.3</v>
      </c>
      <c r="I971" t="s">
        <v>2827</v>
      </c>
      <c r="J971" t="str">
        <f>IFERROR(VLOOKUP(D971,Products!$A$2:$H$221,3,FALSE),"")</f>
        <v>Snacks</v>
      </c>
      <c r="K971" t="str">
        <f>IFERROR(VLOOKUP(C971,Customers!$A$2:$G$751,3,FALSE),"")</f>
        <v>Guba-Khachmaz</v>
      </c>
    </row>
    <row r="972" spans="1:11" x14ac:dyDescent="0.25">
      <c r="A972" t="s">
        <v>3795</v>
      </c>
      <c r="B972">
        <v>45732</v>
      </c>
      <c r="C972" t="s">
        <v>1049</v>
      </c>
      <c r="D972" t="s">
        <v>248</v>
      </c>
      <c r="E972">
        <v>10</v>
      </c>
      <c r="F972">
        <f>IFERROR(VLOOKUP(D972,Products!$A$2:$H$221,6,FALSE),0)</f>
        <v>5.3</v>
      </c>
      <c r="G972">
        <v>0.05</v>
      </c>
      <c r="H972">
        <f t="shared" si="15"/>
        <v>50.35</v>
      </c>
      <c r="I972" t="s">
        <v>2870</v>
      </c>
      <c r="J972" t="str">
        <f>IFERROR(VLOOKUP(D972,Products!$A$2:$H$221,3,FALSE),"")</f>
        <v>Grocery</v>
      </c>
      <c r="K972" t="str">
        <f>IFERROR(VLOOKUP(C972,Customers!$A$2:$G$751,3,FALSE),"")</f>
        <v>Shaki-Zagatala</v>
      </c>
    </row>
    <row r="973" spans="1:11" x14ac:dyDescent="0.25">
      <c r="A973" t="s">
        <v>3796</v>
      </c>
      <c r="B973">
        <v>45732</v>
      </c>
      <c r="C973" t="s">
        <v>1316</v>
      </c>
      <c r="D973" t="s">
        <v>188</v>
      </c>
      <c r="E973">
        <v>14</v>
      </c>
      <c r="F973">
        <f>IFERROR(VLOOKUP(D973,Products!$A$2:$H$221,6,FALSE),0)</f>
        <v>2.31</v>
      </c>
      <c r="G973">
        <v>0.05</v>
      </c>
      <c r="H973">
        <f t="shared" si="15"/>
        <v>30.72</v>
      </c>
      <c r="I973" t="s">
        <v>2818</v>
      </c>
      <c r="J973" t="str">
        <f>IFERROR(VLOOKUP(D973,Products!$A$2:$H$221,3,FALSE),"")</f>
        <v>Bakery</v>
      </c>
      <c r="K973" t="str">
        <f>IFERROR(VLOOKUP(C973,Customers!$A$2:$G$751,3,FALSE),"")</f>
        <v>Ganja-Dashkasan</v>
      </c>
    </row>
    <row r="974" spans="1:11" x14ac:dyDescent="0.25">
      <c r="A974" t="s">
        <v>3797</v>
      </c>
      <c r="B974">
        <v>45732</v>
      </c>
      <c r="C974" t="s">
        <v>1445</v>
      </c>
      <c r="D974" t="s">
        <v>268</v>
      </c>
      <c r="E974">
        <v>12</v>
      </c>
      <c r="F974">
        <f>IFERROR(VLOOKUP(D974,Products!$A$2:$H$221,6,FALSE),0)</f>
        <v>2.12</v>
      </c>
      <c r="G974">
        <v>0</v>
      </c>
      <c r="H974">
        <f t="shared" si="15"/>
        <v>25.44</v>
      </c>
      <c r="I974" t="s">
        <v>2837</v>
      </c>
      <c r="J974" t="str">
        <f>IFERROR(VLOOKUP(D974,Products!$A$2:$H$221,3,FALSE),"")</f>
        <v>Household</v>
      </c>
      <c r="K974" t="str">
        <f>IFERROR(VLOOKUP(C974,Customers!$A$2:$G$751,3,FALSE),"")</f>
        <v>Absheron</v>
      </c>
    </row>
    <row r="975" spans="1:11" x14ac:dyDescent="0.25">
      <c r="A975" t="s">
        <v>3798</v>
      </c>
      <c r="B975">
        <v>45732</v>
      </c>
      <c r="C975" t="s">
        <v>1697</v>
      </c>
      <c r="D975" t="s">
        <v>278</v>
      </c>
      <c r="E975">
        <v>8</v>
      </c>
      <c r="F975">
        <f>IFERROR(VLOOKUP(D975,Products!$A$2:$H$221,6,FALSE),0)</f>
        <v>3.74</v>
      </c>
      <c r="G975">
        <v>7.0000000000000007E-2</v>
      </c>
      <c r="H975">
        <f t="shared" si="15"/>
        <v>27.83</v>
      </c>
      <c r="I975" t="s">
        <v>2830</v>
      </c>
      <c r="J975" t="str">
        <f>IFERROR(VLOOKUP(D975,Products!$A$2:$H$221,3,FALSE),"")</f>
        <v>Household</v>
      </c>
      <c r="K975" t="str">
        <f>IFERROR(VLOOKUP(C975,Customers!$A$2:$G$751,3,FALSE),"")</f>
        <v>Nakhchivan</v>
      </c>
    </row>
    <row r="976" spans="1:11" x14ac:dyDescent="0.25">
      <c r="A976" t="s">
        <v>3799</v>
      </c>
      <c r="B976">
        <v>45732</v>
      </c>
      <c r="C976" t="s">
        <v>1703</v>
      </c>
      <c r="D976" t="s">
        <v>323</v>
      </c>
      <c r="E976">
        <v>9</v>
      </c>
      <c r="F976">
        <f>IFERROR(VLOOKUP(D976,Products!$A$2:$H$221,6,FALSE),0)</f>
        <v>1.81</v>
      </c>
      <c r="G976">
        <v>0.1</v>
      </c>
      <c r="H976">
        <f t="shared" si="15"/>
        <v>14.66</v>
      </c>
      <c r="I976" t="s">
        <v>2841</v>
      </c>
      <c r="J976" t="str">
        <f>IFERROR(VLOOKUP(D976,Products!$A$2:$H$221,3,FALSE),"")</f>
        <v>Personal Care</v>
      </c>
      <c r="K976" t="str">
        <f>IFERROR(VLOOKUP(C976,Customers!$A$2:$G$751,3,FALSE),"")</f>
        <v>Absheron</v>
      </c>
    </row>
    <row r="977" spans="1:11" x14ac:dyDescent="0.25">
      <c r="A977" t="s">
        <v>3800</v>
      </c>
      <c r="B977">
        <v>45732</v>
      </c>
      <c r="C977" t="s">
        <v>2045</v>
      </c>
      <c r="D977" t="s">
        <v>403</v>
      </c>
      <c r="E977">
        <v>4</v>
      </c>
      <c r="F977">
        <f>IFERROR(VLOOKUP(D977,Products!$A$2:$H$221,6,FALSE),0)</f>
        <v>3.78</v>
      </c>
      <c r="G977">
        <v>0.1</v>
      </c>
      <c r="H977">
        <f t="shared" si="15"/>
        <v>13.61</v>
      </c>
      <c r="I977" t="s">
        <v>2827</v>
      </c>
      <c r="J977" t="str">
        <f>IFERROR(VLOOKUP(D977,Products!$A$2:$H$221,3,FALSE),"")</f>
        <v>Canned</v>
      </c>
      <c r="K977" t="str">
        <f>IFERROR(VLOOKUP(C977,Customers!$A$2:$G$751,3,FALSE),"")</f>
        <v>Karabakh-East Zangezur</v>
      </c>
    </row>
    <row r="978" spans="1:11" x14ac:dyDescent="0.25">
      <c r="A978" t="s">
        <v>3801</v>
      </c>
      <c r="B978">
        <v>45732</v>
      </c>
      <c r="C978" t="s">
        <v>2153</v>
      </c>
      <c r="D978" t="s">
        <v>224</v>
      </c>
      <c r="E978">
        <v>8</v>
      </c>
      <c r="F978">
        <f>IFERROR(VLOOKUP(D978,Products!$A$2:$H$221,6,FALSE),0)</f>
        <v>5.82</v>
      </c>
      <c r="G978">
        <v>0</v>
      </c>
      <c r="H978">
        <f t="shared" si="15"/>
        <v>46.56</v>
      </c>
      <c r="I978" t="s">
        <v>2841</v>
      </c>
      <c r="J978" t="str">
        <f>IFERROR(VLOOKUP(D978,Products!$A$2:$H$221,3,FALSE),"")</f>
        <v>Grocery</v>
      </c>
      <c r="K978" t="str">
        <f>IFERROR(VLOOKUP(C978,Customers!$A$2:$G$751,3,FALSE),"")</f>
        <v>Absheron</v>
      </c>
    </row>
    <row r="979" spans="1:11" x14ac:dyDescent="0.25">
      <c r="A979" t="s">
        <v>3802</v>
      </c>
      <c r="B979">
        <v>45732</v>
      </c>
      <c r="C979" t="s">
        <v>2300</v>
      </c>
      <c r="D979" t="s">
        <v>304</v>
      </c>
      <c r="E979">
        <v>10</v>
      </c>
      <c r="F979">
        <f>IFERROR(VLOOKUP(D979,Products!$A$2:$H$221,6,FALSE),0)</f>
        <v>4.78</v>
      </c>
      <c r="G979">
        <v>0</v>
      </c>
      <c r="H979">
        <f t="shared" si="15"/>
        <v>47.8</v>
      </c>
      <c r="I979" t="s">
        <v>2830</v>
      </c>
      <c r="J979" t="str">
        <f>IFERROR(VLOOKUP(D979,Products!$A$2:$H$221,3,FALSE),"")</f>
        <v>Personal Care</v>
      </c>
      <c r="K979" t="str">
        <f>IFERROR(VLOOKUP(C979,Customers!$A$2:$G$751,3,FALSE),"")</f>
        <v>Aran</v>
      </c>
    </row>
    <row r="980" spans="1:11" x14ac:dyDescent="0.25">
      <c r="A980" t="s">
        <v>3803</v>
      </c>
      <c r="B980">
        <v>45732</v>
      </c>
      <c r="C980" t="s">
        <v>2405</v>
      </c>
      <c r="D980" t="s">
        <v>338</v>
      </c>
      <c r="E980">
        <v>5</v>
      </c>
      <c r="F980">
        <f>IFERROR(VLOOKUP(D980,Products!$A$2:$H$221,6,FALSE),0)</f>
        <v>2.2000000000000002</v>
      </c>
      <c r="G980">
        <v>0.1</v>
      </c>
      <c r="H980">
        <f t="shared" si="15"/>
        <v>9.9</v>
      </c>
      <c r="I980" t="s">
        <v>2830</v>
      </c>
      <c r="J980" t="str">
        <f>IFERROR(VLOOKUP(D980,Products!$A$2:$H$221,3,FALSE),"")</f>
        <v>Personal Care</v>
      </c>
      <c r="K980" t="str">
        <f>IFERROR(VLOOKUP(C980,Customers!$A$2:$G$751,3,FALSE),"")</f>
        <v>Ganja-Dashkasan</v>
      </c>
    </row>
    <row r="981" spans="1:11" x14ac:dyDescent="0.25">
      <c r="A981" t="s">
        <v>3804</v>
      </c>
      <c r="B981">
        <v>45732</v>
      </c>
      <c r="C981" t="s">
        <v>2468</v>
      </c>
      <c r="D981" t="s">
        <v>77</v>
      </c>
      <c r="E981">
        <v>23</v>
      </c>
      <c r="F981">
        <f>IFERROR(VLOOKUP(D981,Products!$A$2:$H$221,6,FALSE),0)</f>
        <v>2.82</v>
      </c>
      <c r="G981">
        <v>7.0000000000000007E-2</v>
      </c>
      <c r="H981">
        <f t="shared" si="15"/>
        <v>60.32</v>
      </c>
      <c r="I981" t="s">
        <v>2870</v>
      </c>
      <c r="J981" t="str">
        <f>IFERROR(VLOOKUP(D981,Products!$A$2:$H$221,3,FALSE),"")</f>
        <v>Snacks</v>
      </c>
      <c r="K981" t="str">
        <f>IFERROR(VLOOKUP(C981,Customers!$A$2:$G$751,3,FALSE),"")</f>
        <v>Lankaran-Astara</v>
      </c>
    </row>
    <row r="982" spans="1:11" x14ac:dyDescent="0.25">
      <c r="A982" t="s">
        <v>3805</v>
      </c>
      <c r="B982">
        <v>45732</v>
      </c>
      <c r="C982" t="s">
        <v>2600</v>
      </c>
      <c r="D982" t="s">
        <v>346</v>
      </c>
      <c r="E982">
        <v>6</v>
      </c>
      <c r="F982">
        <f>IFERROR(VLOOKUP(D982,Products!$A$2:$H$221,6,FALSE),0)</f>
        <v>2.16</v>
      </c>
      <c r="G982">
        <v>0</v>
      </c>
      <c r="H982">
        <f t="shared" si="15"/>
        <v>12.96</v>
      </c>
      <c r="I982" t="s">
        <v>2820</v>
      </c>
      <c r="J982" t="str">
        <f>IFERROR(VLOOKUP(D982,Products!$A$2:$H$221,3,FALSE),"")</f>
        <v>Personal Care</v>
      </c>
      <c r="K982" t="str">
        <f>IFERROR(VLOOKUP(C982,Customers!$A$2:$G$751,3,FALSE),"")</f>
        <v>Guba-Khachmaz</v>
      </c>
    </row>
    <row r="983" spans="1:11" x14ac:dyDescent="0.25">
      <c r="A983" t="s">
        <v>3806</v>
      </c>
      <c r="B983">
        <v>45733</v>
      </c>
      <c r="C983" t="s">
        <v>561</v>
      </c>
      <c r="D983" t="s">
        <v>91</v>
      </c>
      <c r="E983">
        <v>18</v>
      </c>
      <c r="F983">
        <f>IFERROR(VLOOKUP(D983,Products!$A$2:$H$221,6,FALSE),0)</f>
        <v>1.36</v>
      </c>
      <c r="G983">
        <v>7.0000000000000007E-2</v>
      </c>
      <c r="H983">
        <f t="shared" si="15"/>
        <v>22.77</v>
      </c>
      <c r="I983" t="s">
        <v>2870</v>
      </c>
      <c r="J983" t="str">
        <f>IFERROR(VLOOKUP(D983,Products!$A$2:$H$221,3,FALSE),"")</f>
        <v>Snacks</v>
      </c>
      <c r="K983" t="str">
        <f>IFERROR(VLOOKUP(C983,Customers!$A$2:$G$751,3,FALSE),"")</f>
        <v>Karabakh-East Zangezur</v>
      </c>
    </row>
    <row r="984" spans="1:11" x14ac:dyDescent="0.25">
      <c r="A984" t="s">
        <v>3807</v>
      </c>
      <c r="B984">
        <v>45733</v>
      </c>
      <c r="C984" t="s">
        <v>623</v>
      </c>
      <c r="D984" t="s">
        <v>230</v>
      </c>
      <c r="E984">
        <v>15</v>
      </c>
      <c r="F984">
        <f>IFERROR(VLOOKUP(D984,Products!$A$2:$H$221,6,FALSE),0)</f>
        <v>1.98</v>
      </c>
      <c r="G984">
        <v>0.05</v>
      </c>
      <c r="H984">
        <f t="shared" si="15"/>
        <v>28.22</v>
      </c>
      <c r="I984" t="s">
        <v>2818</v>
      </c>
      <c r="J984" t="str">
        <f>IFERROR(VLOOKUP(D984,Products!$A$2:$H$221,3,FALSE),"")</f>
        <v>Grocery</v>
      </c>
      <c r="K984" t="str">
        <f>IFERROR(VLOOKUP(C984,Customers!$A$2:$G$751,3,FALSE),"")</f>
        <v>Karabakh-East Zangezur</v>
      </c>
    </row>
    <row r="985" spans="1:11" x14ac:dyDescent="0.25">
      <c r="A985" t="s">
        <v>3808</v>
      </c>
      <c r="B985">
        <v>45733</v>
      </c>
      <c r="C985" t="s">
        <v>1301</v>
      </c>
      <c r="D985" t="s">
        <v>45</v>
      </c>
      <c r="E985">
        <v>4</v>
      </c>
      <c r="F985">
        <f>IFERROR(VLOOKUP(D985,Products!$A$2:$H$221,6,FALSE),0)</f>
        <v>2.7</v>
      </c>
      <c r="G985">
        <v>7.0000000000000007E-2</v>
      </c>
      <c r="H985">
        <f t="shared" si="15"/>
        <v>10.039999999999999</v>
      </c>
      <c r="I985" t="s">
        <v>2820</v>
      </c>
      <c r="J985" t="str">
        <f>IFERROR(VLOOKUP(D985,Products!$A$2:$H$221,3,FALSE),"")</f>
        <v>Beverages</v>
      </c>
      <c r="K985" t="str">
        <f>IFERROR(VLOOKUP(C985,Customers!$A$2:$G$751,3,FALSE),"")</f>
        <v>Ganja-Dashkasan</v>
      </c>
    </row>
    <row r="986" spans="1:11" x14ac:dyDescent="0.25">
      <c r="A986" t="s">
        <v>3809</v>
      </c>
      <c r="B986">
        <v>45733</v>
      </c>
      <c r="C986" t="s">
        <v>1382</v>
      </c>
      <c r="D986" t="s">
        <v>37</v>
      </c>
      <c r="E986">
        <v>6</v>
      </c>
      <c r="F986">
        <f>IFERROR(VLOOKUP(D986,Products!$A$2:$H$221,6,FALSE),0)</f>
        <v>4.74</v>
      </c>
      <c r="G986">
        <v>0</v>
      </c>
      <c r="H986">
        <f t="shared" si="15"/>
        <v>28.44</v>
      </c>
      <c r="I986" t="s">
        <v>2841</v>
      </c>
      <c r="J986" t="str">
        <f>IFERROR(VLOOKUP(D986,Products!$A$2:$H$221,3,FALSE),"")</f>
        <v>Beverages</v>
      </c>
      <c r="K986" t="str">
        <f>IFERROR(VLOOKUP(C986,Customers!$A$2:$G$751,3,FALSE),"")</f>
        <v>Guba-Khachmaz</v>
      </c>
    </row>
    <row r="987" spans="1:11" x14ac:dyDescent="0.25">
      <c r="A987" t="s">
        <v>3810</v>
      </c>
      <c r="B987">
        <v>45733</v>
      </c>
      <c r="C987" t="s">
        <v>1592</v>
      </c>
      <c r="D987" t="s">
        <v>45</v>
      </c>
      <c r="E987">
        <v>7</v>
      </c>
      <c r="F987">
        <f>IFERROR(VLOOKUP(D987,Products!$A$2:$H$221,6,FALSE),0)</f>
        <v>2.7</v>
      </c>
      <c r="G987">
        <v>0.02</v>
      </c>
      <c r="H987">
        <f t="shared" si="15"/>
        <v>18.52</v>
      </c>
      <c r="I987" t="s">
        <v>2870</v>
      </c>
      <c r="J987" t="str">
        <f>IFERROR(VLOOKUP(D987,Products!$A$2:$H$221,3,FALSE),"")</f>
        <v>Beverages</v>
      </c>
      <c r="K987" t="str">
        <f>IFERROR(VLOOKUP(C987,Customers!$A$2:$G$751,3,FALSE),"")</f>
        <v>Karabakh-East Zangezur</v>
      </c>
    </row>
    <row r="988" spans="1:11" x14ac:dyDescent="0.25">
      <c r="A988" t="s">
        <v>3811</v>
      </c>
      <c r="B988">
        <v>45733</v>
      </c>
      <c r="C988" t="s">
        <v>2003</v>
      </c>
      <c r="D988" t="s">
        <v>107</v>
      </c>
      <c r="E988">
        <v>15</v>
      </c>
      <c r="F988">
        <f>IFERROR(VLOOKUP(D988,Products!$A$2:$H$221,6,FALSE),0)</f>
        <v>4.54</v>
      </c>
      <c r="G988">
        <v>7.0000000000000007E-2</v>
      </c>
      <c r="H988">
        <f t="shared" si="15"/>
        <v>63.33</v>
      </c>
      <c r="I988" t="s">
        <v>2824</v>
      </c>
      <c r="J988" t="str">
        <f>IFERROR(VLOOKUP(D988,Products!$A$2:$H$221,3,FALSE),"")</f>
        <v>Snacks</v>
      </c>
      <c r="K988" t="str">
        <f>IFERROR(VLOOKUP(C988,Customers!$A$2:$G$751,3,FALSE),"")</f>
        <v>Aran</v>
      </c>
    </row>
    <row r="989" spans="1:11" x14ac:dyDescent="0.25">
      <c r="A989" t="s">
        <v>3812</v>
      </c>
      <c r="B989">
        <v>45733</v>
      </c>
      <c r="C989" t="s">
        <v>2318</v>
      </c>
      <c r="D989" t="s">
        <v>122</v>
      </c>
      <c r="E989">
        <v>17</v>
      </c>
      <c r="F989">
        <f>IFERROR(VLOOKUP(D989,Products!$A$2:$H$221,6,FALSE),0)</f>
        <v>4.5999999999999996</v>
      </c>
      <c r="G989">
        <v>0.05</v>
      </c>
      <c r="H989">
        <f t="shared" si="15"/>
        <v>74.290000000000006</v>
      </c>
      <c r="I989" t="s">
        <v>2818</v>
      </c>
      <c r="J989" t="str">
        <f>IFERROR(VLOOKUP(D989,Products!$A$2:$H$221,3,FALSE),"")</f>
        <v>Dairy</v>
      </c>
      <c r="K989" t="str">
        <f>IFERROR(VLOOKUP(C989,Customers!$A$2:$G$751,3,FALSE),"")</f>
        <v>Shaki-Zagatala</v>
      </c>
    </row>
    <row r="990" spans="1:11" x14ac:dyDescent="0.25">
      <c r="A990" t="s">
        <v>3813</v>
      </c>
      <c r="B990">
        <v>45733</v>
      </c>
      <c r="C990" t="s">
        <v>2438</v>
      </c>
      <c r="D990" t="s">
        <v>317</v>
      </c>
      <c r="E990">
        <v>2</v>
      </c>
      <c r="F990">
        <f>IFERROR(VLOOKUP(D990,Products!$A$2:$H$221,6,FALSE),0)</f>
        <v>4.76</v>
      </c>
      <c r="G990">
        <v>0.12</v>
      </c>
      <c r="H990">
        <f t="shared" si="15"/>
        <v>8.3800000000000008</v>
      </c>
      <c r="I990" t="s">
        <v>2820</v>
      </c>
      <c r="J990" t="str">
        <f>IFERROR(VLOOKUP(D990,Products!$A$2:$H$221,3,FALSE),"")</f>
        <v>Personal Care</v>
      </c>
      <c r="K990" t="str">
        <f>IFERROR(VLOOKUP(C990,Customers!$A$2:$G$751,3,FALSE),"")</f>
        <v>Guba-Khachmaz</v>
      </c>
    </row>
    <row r="991" spans="1:11" x14ac:dyDescent="0.25">
      <c r="A991" t="s">
        <v>3814</v>
      </c>
      <c r="B991">
        <v>45733</v>
      </c>
      <c r="C991" t="s">
        <v>2468</v>
      </c>
      <c r="D991" t="s">
        <v>323</v>
      </c>
      <c r="E991">
        <v>4</v>
      </c>
      <c r="F991">
        <f>IFERROR(VLOOKUP(D991,Products!$A$2:$H$221,6,FALSE),0)</f>
        <v>1.81</v>
      </c>
      <c r="G991">
        <v>0.05</v>
      </c>
      <c r="H991">
        <f t="shared" si="15"/>
        <v>6.88</v>
      </c>
      <c r="I991" t="s">
        <v>2870</v>
      </c>
      <c r="J991" t="str">
        <f>IFERROR(VLOOKUP(D991,Products!$A$2:$H$221,3,FALSE),"")</f>
        <v>Personal Care</v>
      </c>
      <c r="K991" t="str">
        <f>IFERROR(VLOOKUP(C991,Customers!$A$2:$G$751,3,FALSE),"")</f>
        <v>Lankaran-Astara</v>
      </c>
    </row>
    <row r="992" spans="1:11" x14ac:dyDescent="0.25">
      <c r="A992" t="s">
        <v>3815</v>
      </c>
      <c r="B992">
        <v>45733</v>
      </c>
      <c r="C992" t="s">
        <v>2573</v>
      </c>
      <c r="D992" t="s">
        <v>39</v>
      </c>
      <c r="E992">
        <v>18</v>
      </c>
      <c r="F992">
        <f>IFERROR(VLOOKUP(D992,Products!$A$2:$H$221,6,FALSE),0)</f>
        <v>1.98</v>
      </c>
      <c r="G992">
        <v>0.15</v>
      </c>
      <c r="H992">
        <f t="shared" si="15"/>
        <v>30.29</v>
      </c>
      <c r="I992" t="s">
        <v>2820</v>
      </c>
      <c r="J992" t="str">
        <f>IFERROR(VLOOKUP(D992,Products!$A$2:$H$221,3,FALSE),"")</f>
        <v>Beverages</v>
      </c>
      <c r="K992" t="str">
        <f>IFERROR(VLOOKUP(C992,Customers!$A$2:$G$751,3,FALSE),"")</f>
        <v>Nakhchivan</v>
      </c>
    </row>
    <row r="993" spans="1:11" x14ac:dyDescent="0.25">
      <c r="A993" t="s">
        <v>3816</v>
      </c>
      <c r="B993">
        <v>45733</v>
      </c>
      <c r="C993" t="s">
        <v>2714</v>
      </c>
      <c r="D993" t="s">
        <v>160</v>
      </c>
      <c r="E993">
        <v>24</v>
      </c>
      <c r="F993">
        <f>IFERROR(VLOOKUP(D993,Products!$A$2:$H$221,6,FALSE),0)</f>
        <v>1.26</v>
      </c>
      <c r="G993">
        <v>0.05</v>
      </c>
      <c r="H993">
        <f t="shared" si="15"/>
        <v>28.73</v>
      </c>
      <c r="I993" t="s">
        <v>2841</v>
      </c>
      <c r="J993" t="str">
        <f>IFERROR(VLOOKUP(D993,Products!$A$2:$H$221,3,FALSE),"")</f>
        <v>Bakery</v>
      </c>
      <c r="K993" t="str">
        <f>IFERROR(VLOOKUP(C993,Customers!$A$2:$G$751,3,FALSE),"")</f>
        <v>Shaki-Zagatala</v>
      </c>
    </row>
    <row r="994" spans="1:11" x14ac:dyDescent="0.25">
      <c r="A994" t="s">
        <v>3817</v>
      </c>
      <c r="B994">
        <v>45734</v>
      </c>
      <c r="C994" t="s">
        <v>525</v>
      </c>
      <c r="D994" t="s">
        <v>462</v>
      </c>
      <c r="E994">
        <v>10</v>
      </c>
      <c r="F994">
        <f>IFERROR(VLOOKUP(D994,Products!$A$2:$H$221,6,FALSE),0)</f>
        <v>7.89</v>
      </c>
      <c r="G994">
        <v>0.02</v>
      </c>
      <c r="H994">
        <f t="shared" si="15"/>
        <v>77.319999999999993</v>
      </c>
      <c r="I994" t="s">
        <v>2870</v>
      </c>
      <c r="J994" t="str">
        <f>IFERROR(VLOOKUP(D994,Products!$A$2:$H$221,3,FALSE),"")</f>
        <v>Cleaning</v>
      </c>
      <c r="K994" t="str">
        <f>IFERROR(VLOOKUP(C994,Customers!$A$2:$G$751,3,FALSE),"")</f>
        <v>Absheron</v>
      </c>
    </row>
    <row r="995" spans="1:11" x14ac:dyDescent="0.25">
      <c r="A995" t="s">
        <v>3818</v>
      </c>
      <c r="B995">
        <v>45734</v>
      </c>
      <c r="C995" t="s">
        <v>548</v>
      </c>
      <c r="D995" t="s">
        <v>282</v>
      </c>
      <c r="E995">
        <v>4</v>
      </c>
      <c r="F995">
        <f>IFERROR(VLOOKUP(D995,Products!$A$2:$H$221,6,FALSE),0)</f>
        <v>5.17</v>
      </c>
      <c r="G995">
        <v>7.0000000000000007E-2</v>
      </c>
      <c r="H995">
        <f t="shared" si="15"/>
        <v>19.23</v>
      </c>
      <c r="I995" t="s">
        <v>2830</v>
      </c>
      <c r="J995" t="str">
        <f>IFERROR(VLOOKUP(D995,Products!$A$2:$H$221,3,FALSE),"")</f>
        <v>Household</v>
      </c>
      <c r="K995" t="str">
        <f>IFERROR(VLOOKUP(C995,Customers!$A$2:$G$751,3,FALSE),"")</f>
        <v>Absheron</v>
      </c>
    </row>
    <row r="996" spans="1:11" x14ac:dyDescent="0.25">
      <c r="A996" t="s">
        <v>3819</v>
      </c>
      <c r="B996">
        <v>45734</v>
      </c>
      <c r="C996" t="s">
        <v>761</v>
      </c>
      <c r="D996" t="s">
        <v>49</v>
      </c>
      <c r="E996">
        <v>20</v>
      </c>
      <c r="F996">
        <f>IFERROR(VLOOKUP(D996,Products!$A$2:$H$221,6,FALSE),0)</f>
        <v>4.04</v>
      </c>
      <c r="G996">
        <v>0</v>
      </c>
      <c r="H996">
        <f t="shared" si="15"/>
        <v>80.8</v>
      </c>
      <c r="I996" t="s">
        <v>2827</v>
      </c>
      <c r="J996" t="str">
        <f>IFERROR(VLOOKUP(D996,Products!$A$2:$H$221,3,FALSE),"")</f>
        <v>Beverages</v>
      </c>
      <c r="K996" t="str">
        <f>IFERROR(VLOOKUP(C996,Customers!$A$2:$G$751,3,FALSE),"")</f>
        <v>Absheron</v>
      </c>
    </row>
    <row r="997" spans="1:11" x14ac:dyDescent="0.25">
      <c r="A997" t="s">
        <v>3820</v>
      </c>
      <c r="B997">
        <v>45734</v>
      </c>
      <c r="C997" t="s">
        <v>872</v>
      </c>
      <c r="D997" t="s">
        <v>154</v>
      </c>
      <c r="E997">
        <v>14</v>
      </c>
      <c r="F997">
        <f>IFERROR(VLOOKUP(D997,Products!$A$2:$H$221,6,FALSE),0)</f>
        <v>5.47</v>
      </c>
      <c r="G997">
        <v>7.0000000000000007E-2</v>
      </c>
      <c r="H997">
        <f t="shared" si="15"/>
        <v>71.22</v>
      </c>
      <c r="I997" t="s">
        <v>2820</v>
      </c>
      <c r="J997" t="str">
        <f>IFERROR(VLOOKUP(D997,Products!$A$2:$H$221,3,FALSE),"")</f>
        <v>Dairy</v>
      </c>
      <c r="K997" t="str">
        <f>IFERROR(VLOOKUP(C997,Customers!$A$2:$G$751,3,FALSE),"")</f>
        <v>Absheron</v>
      </c>
    </row>
    <row r="998" spans="1:11" x14ac:dyDescent="0.25">
      <c r="A998" t="s">
        <v>3821</v>
      </c>
      <c r="B998">
        <v>45734</v>
      </c>
      <c r="C998" t="s">
        <v>1616</v>
      </c>
      <c r="D998" t="s">
        <v>488</v>
      </c>
      <c r="E998">
        <v>1</v>
      </c>
      <c r="F998">
        <f>IFERROR(VLOOKUP(D998,Products!$A$2:$H$221,6,FALSE),0)</f>
        <v>5.08</v>
      </c>
      <c r="G998">
        <v>0.03</v>
      </c>
      <c r="H998">
        <f t="shared" si="15"/>
        <v>4.93</v>
      </c>
      <c r="I998" t="s">
        <v>2837</v>
      </c>
      <c r="J998" t="str">
        <f>IFERROR(VLOOKUP(D998,Products!$A$2:$H$221,3,FALSE),"")</f>
        <v>Cleaning</v>
      </c>
      <c r="K998" t="str">
        <f>IFERROR(VLOOKUP(C998,Customers!$A$2:$G$751,3,FALSE),"")</f>
        <v>Guba-Khachmaz</v>
      </c>
    </row>
    <row r="999" spans="1:11" x14ac:dyDescent="0.25">
      <c r="A999" t="s">
        <v>3822</v>
      </c>
      <c r="B999">
        <v>45734</v>
      </c>
      <c r="C999" t="s">
        <v>1697</v>
      </c>
      <c r="D999" t="s">
        <v>356</v>
      </c>
      <c r="E999">
        <v>3</v>
      </c>
      <c r="F999">
        <f>IFERROR(VLOOKUP(D999,Products!$A$2:$H$221,6,FALSE),0)</f>
        <v>2.87</v>
      </c>
      <c r="G999">
        <v>0</v>
      </c>
      <c r="H999">
        <f t="shared" si="15"/>
        <v>8.61</v>
      </c>
      <c r="I999" t="s">
        <v>2837</v>
      </c>
      <c r="J999" t="str">
        <f>IFERROR(VLOOKUP(D999,Products!$A$2:$H$221,3,FALSE),"")</f>
        <v>Frozen</v>
      </c>
      <c r="K999" t="str">
        <f>IFERROR(VLOOKUP(C999,Customers!$A$2:$G$751,3,FALSE),"")</f>
        <v>Nakhchivan</v>
      </c>
    </row>
    <row r="1000" spans="1:11" x14ac:dyDescent="0.25">
      <c r="A1000" t="s">
        <v>3823</v>
      </c>
      <c r="B1000">
        <v>45734</v>
      </c>
      <c r="C1000" t="s">
        <v>2198</v>
      </c>
      <c r="D1000" t="s">
        <v>41</v>
      </c>
      <c r="E1000">
        <v>25</v>
      </c>
      <c r="F1000">
        <f>IFERROR(VLOOKUP(D1000,Products!$A$2:$H$221,6,FALSE),0)</f>
        <v>2.34</v>
      </c>
      <c r="G1000">
        <v>0</v>
      </c>
      <c r="H1000">
        <f t="shared" si="15"/>
        <v>58.5</v>
      </c>
      <c r="I1000" t="s">
        <v>2870</v>
      </c>
      <c r="J1000" t="str">
        <f>IFERROR(VLOOKUP(D1000,Products!$A$2:$H$221,3,FALSE),"")</f>
        <v>Beverages</v>
      </c>
      <c r="K1000" t="str">
        <f>IFERROR(VLOOKUP(C1000,Customers!$A$2:$G$751,3,FALSE),"")</f>
        <v>Absheron</v>
      </c>
    </row>
    <row r="1001" spans="1:11" x14ac:dyDescent="0.25">
      <c r="A1001" t="s">
        <v>3824</v>
      </c>
      <c r="B1001">
        <v>45734</v>
      </c>
      <c r="C1001" t="s">
        <v>2201</v>
      </c>
      <c r="D1001" t="s">
        <v>156</v>
      </c>
      <c r="E1001">
        <v>23</v>
      </c>
      <c r="F1001">
        <f>IFERROR(VLOOKUP(D1001,Products!$A$2:$H$221,6,FALSE),0)</f>
        <v>2.0499999999999998</v>
      </c>
      <c r="G1001">
        <v>7.0000000000000007E-2</v>
      </c>
      <c r="H1001">
        <f t="shared" si="15"/>
        <v>43.85</v>
      </c>
      <c r="I1001" t="s">
        <v>2818</v>
      </c>
      <c r="J1001" t="str">
        <f>IFERROR(VLOOKUP(D1001,Products!$A$2:$H$221,3,FALSE),"")</f>
        <v>Bakery</v>
      </c>
      <c r="K1001" t="str">
        <f>IFERROR(VLOOKUP(C1001,Customers!$A$2:$G$751,3,FALSE),"")</f>
        <v>Shaki-Zagatala</v>
      </c>
    </row>
    <row r="1002" spans="1:11" x14ac:dyDescent="0.25">
      <c r="A1002" t="s">
        <v>3825</v>
      </c>
      <c r="B1002">
        <v>45734</v>
      </c>
      <c r="C1002" t="s">
        <v>2261</v>
      </c>
      <c r="D1002" t="s">
        <v>112</v>
      </c>
      <c r="E1002">
        <v>5</v>
      </c>
      <c r="F1002">
        <f>IFERROR(VLOOKUP(D1002,Products!$A$2:$H$221,6,FALSE),0)</f>
        <v>4.12</v>
      </c>
      <c r="G1002">
        <v>0</v>
      </c>
      <c r="H1002">
        <f t="shared" si="15"/>
        <v>20.6</v>
      </c>
      <c r="I1002" t="s">
        <v>2818</v>
      </c>
      <c r="J1002" t="str">
        <f>IFERROR(VLOOKUP(D1002,Products!$A$2:$H$221,3,FALSE),"")</f>
        <v>Dairy</v>
      </c>
      <c r="K1002" t="str">
        <f>IFERROR(VLOOKUP(C1002,Customers!$A$2:$G$751,3,FALSE),"")</f>
        <v>Aran</v>
      </c>
    </row>
    <row r="1003" spans="1:11" x14ac:dyDescent="0.25">
      <c r="A1003" t="s">
        <v>3826</v>
      </c>
      <c r="B1003">
        <v>45734</v>
      </c>
      <c r="C1003" t="s">
        <v>2264</v>
      </c>
      <c r="D1003" t="s">
        <v>196</v>
      </c>
      <c r="E1003">
        <v>8</v>
      </c>
      <c r="F1003">
        <f>IFERROR(VLOOKUP(D1003,Products!$A$2:$H$221,6,FALSE),0)</f>
        <v>0.54</v>
      </c>
      <c r="G1003">
        <v>7.0000000000000007E-2</v>
      </c>
      <c r="H1003">
        <f t="shared" si="15"/>
        <v>4.0199999999999996</v>
      </c>
      <c r="I1003" t="s">
        <v>2820</v>
      </c>
      <c r="J1003" t="str">
        <f>IFERROR(VLOOKUP(D1003,Products!$A$2:$H$221,3,FALSE),"")</f>
        <v>Bakery</v>
      </c>
      <c r="K1003" t="str">
        <f>IFERROR(VLOOKUP(C1003,Customers!$A$2:$G$751,3,FALSE),"")</f>
        <v>Guba-Khachmaz</v>
      </c>
    </row>
    <row r="1004" spans="1:11" x14ac:dyDescent="0.25">
      <c r="A1004" t="s">
        <v>3827</v>
      </c>
      <c r="B1004">
        <v>45734</v>
      </c>
      <c r="C1004" t="s">
        <v>2591</v>
      </c>
      <c r="D1004" t="s">
        <v>228</v>
      </c>
      <c r="E1004">
        <v>5</v>
      </c>
      <c r="F1004">
        <f>IFERROR(VLOOKUP(D1004,Products!$A$2:$H$221,6,FALSE),0)</f>
        <v>5.38</v>
      </c>
      <c r="G1004">
        <v>7.0000000000000007E-2</v>
      </c>
      <c r="H1004">
        <f t="shared" si="15"/>
        <v>25.02</v>
      </c>
      <c r="I1004" t="s">
        <v>2818</v>
      </c>
      <c r="J1004" t="str">
        <f>IFERROR(VLOOKUP(D1004,Products!$A$2:$H$221,3,FALSE),"")</f>
        <v>Grocery</v>
      </c>
      <c r="K1004" t="str">
        <f>IFERROR(VLOOKUP(C1004,Customers!$A$2:$G$751,3,FALSE),"")</f>
        <v>Ganja-Dashkasan</v>
      </c>
    </row>
    <row r="1005" spans="1:11" x14ac:dyDescent="0.25">
      <c r="A1005" t="s">
        <v>3828</v>
      </c>
      <c r="B1005">
        <v>45734</v>
      </c>
      <c r="C1005" t="s">
        <v>2737</v>
      </c>
      <c r="D1005" t="s">
        <v>79</v>
      </c>
      <c r="E1005">
        <v>11</v>
      </c>
      <c r="F1005">
        <f>IFERROR(VLOOKUP(D1005,Products!$A$2:$H$221,6,FALSE),0)</f>
        <v>4</v>
      </c>
      <c r="G1005">
        <v>0.1</v>
      </c>
      <c r="H1005">
        <f t="shared" si="15"/>
        <v>39.6</v>
      </c>
      <c r="I1005" t="s">
        <v>2818</v>
      </c>
      <c r="J1005" t="str">
        <f>IFERROR(VLOOKUP(D1005,Products!$A$2:$H$221,3,FALSE),"")</f>
        <v>Snacks</v>
      </c>
      <c r="K1005" t="str">
        <f>IFERROR(VLOOKUP(C1005,Customers!$A$2:$G$751,3,FALSE),"")</f>
        <v>Absheron</v>
      </c>
    </row>
    <row r="1006" spans="1:11" x14ac:dyDescent="0.25">
      <c r="A1006" t="s">
        <v>3829</v>
      </c>
      <c r="B1006">
        <v>45734</v>
      </c>
      <c r="C1006" t="s">
        <v>2793</v>
      </c>
      <c r="D1006" t="s">
        <v>67</v>
      </c>
      <c r="E1006">
        <v>9</v>
      </c>
      <c r="F1006">
        <f>IFERROR(VLOOKUP(D1006,Products!$A$2:$H$221,6,FALSE),0)</f>
        <v>1.34</v>
      </c>
      <c r="G1006">
        <v>0.03</v>
      </c>
      <c r="H1006">
        <f t="shared" si="15"/>
        <v>11.7</v>
      </c>
      <c r="I1006" t="s">
        <v>2837</v>
      </c>
      <c r="J1006" t="str">
        <f>IFERROR(VLOOKUP(D1006,Products!$A$2:$H$221,3,FALSE),"")</f>
        <v>Snacks</v>
      </c>
      <c r="K1006" t="str">
        <f>IFERROR(VLOOKUP(C1006,Customers!$A$2:$G$751,3,FALSE),"")</f>
        <v>Aran</v>
      </c>
    </row>
    <row r="1007" spans="1:11" x14ac:dyDescent="0.25">
      <c r="A1007" t="s">
        <v>3830</v>
      </c>
      <c r="B1007">
        <v>45735</v>
      </c>
      <c r="C1007" t="s">
        <v>911</v>
      </c>
      <c r="D1007" t="s">
        <v>49</v>
      </c>
      <c r="E1007">
        <v>23</v>
      </c>
      <c r="F1007">
        <f>IFERROR(VLOOKUP(D1007,Products!$A$2:$H$221,6,FALSE),0)</f>
        <v>4.04</v>
      </c>
      <c r="G1007">
        <v>0.03</v>
      </c>
      <c r="H1007">
        <f t="shared" si="15"/>
        <v>90.13</v>
      </c>
      <c r="I1007" t="s">
        <v>2870</v>
      </c>
      <c r="J1007" t="str">
        <f>IFERROR(VLOOKUP(D1007,Products!$A$2:$H$221,3,FALSE),"")</f>
        <v>Beverages</v>
      </c>
      <c r="K1007" t="str">
        <f>IFERROR(VLOOKUP(C1007,Customers!$A$2:$G$751,3,FALSE),"")</f>
        <v>Aran</v>
      </c>
    </row>
    <row r="1008" spans="1:11" x14ac:dyDescent="0.25">
      <c r="A1008" t="s">
        <v>3831</v>
      </c>
      <c r="B1008">
        <v>45735</v>
      </c>
      <c r="C1008" t="s">
        <v>1433</v>
      </c>
      <c r="D1008" t="s">
        <v>67</v>
      </c>
      <c r="E1008">
        <v>13</v>
      </c>
      <c r="F1008">
        <f>IFERROR(VLOOKUP(D1008,Products!$A$2:$H$221,6,FALSE),0)</f>
        <v>1.34</v>
      </c>
      <c r="G1008">
        <v>0</v>
      </c>
      <c r="H1008">
        <f t="shared" si="15"/>
        <v>17.420000000000002</v>
      </c>
      <c r="I1008" t="s">
        <v>2841</v>
      </c>
      <c r="J1008" t="str">
        <f>IFERROR(VLOOKUP(D1008,Products!$A$2:$H$221,3,FALSE),"")</f>
        <v>Snacks</v>
      </c>
      <c r="K1008" t="str">
        <f>IFERROR(VLOOKUP(C1008,Customers!$A$2:$G$751,3,FALSE),"")</f>
        <v>Aran</v>
      </c>
    </row>
    <row r="1009" spans="1:11" x14ac:dyDescent="0.25">
      <c r="A1009" t="s">
        <v>3832</v>
      </c>
      <c r="B1009">
        <v>45735</v>
      </c>
      <c r="C1009" t="s">
        <v>1910</v>
      </c>
      <c r="D1009" t="s">
        <v>81</v>
      </c>
      <c r="E1009">
        <v>4</v>
      </c>
      <c r="F1009">
        <f>IFERROR(VLOOKUP(D1009,Products!$A$2:$H$221,6,FALSE),0)</f>
        <v>2.23</v>
      </c>
      <c r="G1009">
        <v>0</v>
      </c>
      <c r="H1009">
        <f t="shared" si="15"/>
        <v>8.92</v>
      </c>
      <c r="I1009" t="s">
        <v>2837</v>
      </c>
      <c r="J1009" t="str">
        <f>IFERROR(VLOOKUP(D1009,Products!$A$2:$H$221,3,FALSE),"")</f>
        <v>Snacks</v>
      </c>
      <c r="K1009" t="str">
        <f>IFERROR(VLOOKUP(C1009,Customers!$A$2:$G$751,3,FALSE),"")</f>
        <v>Aran</v>
      </c>
    </row>
    <row r="1010" spans="1:11" x14ac:dyDescent="0.25">
      <c r="A1010" t="s">
        <v>3833</v>
      </c>
      <c r="B1010">
        <v>45735</v>
      </c>
      <c r="C1010" t="s">
        <v>2213</v>
      </c>
      <c r="D1010" t="s">
        <v>482</v>
      </c>
      <c r="E1010">
        <v>10</v>
      </c>
      <c r="F1010">
        <f>IFERROR(VLOOKUP(D1010,Products!$A$2:$H$221,6,FALSE),0)</f>
        <v>8.7100000000000009</v>
      </c>
      <c r="G1010">
        <v>0.03</v>
      </c>
      <c r="H1010">
        <f t="shared" si="15"/>
        <v>84.49</v>
      </c>
      <c r="I1010" t="s">
        <v>2830</v>
      </c>
      <c r="J1010" t="str">
        <f>IFERROR(VLOOKUP(D1010,Products!$A$2:$H$221,3,FALSE),"")</f>
        <v>Cleaning</v>
      </c>
      <c r="K1010" t="str">
        <f>IFERROR(VLOOKUP(C1010,Customers!$A$2:$G$751,3,FALSE),"")</f>
        <v>Aran</v>
      </c>
    </row>
    <row r="1011" spans="1:11" x14ac:dyDescent="0.25">
      <c r="A1011" t="s">
        <v>3834</v>
      </c>
      <c r="B1011">
        <v>45735</v>
      </c>
      <c r="C1011" t="s">
        <v>2522</v>
      </c>
      <c r="D1011" t="s">
        <v>246</v>
      </c>
      <c r="E1011">
        <v>11</v>
      </c>
      <c r="F1011">
        <f>IFERROR(VLOOKUP(D1011,Products!$A$2:$H$221,6,FALSE),0)</f>
        <v>7.97</v>
      </c>
      <c r="G1011">
        <v>0.02</v>
      </c>
      <c r="H1011">
        <f t="shared" si="15"/>
        <v>85.92</v>
      </c>
      <c r="I1011" t="s">
        <v>2827</v>
      </c>
      <c r="J1011" t="str">
        <f>IFERROR(VLOOKUP(D1011,Products!$A$2:$H$221,3,FALSE),"")</f>
        <v>Grocery</v>
      </c>
      <c r="K1011" t="str">
        <f>IFERROR(VLOOKUP(C1011,Customers!$A$2:$G$751,3,FALSE),"")</f>
        <v>Shaki-Zagatala</v>
      </c>
    </row>
    <row r="1012" spans="1:11" x14ac:dyDescent="0.25">
      <c r="A1012" t="s">
        <v>3835</v>
      </c>
      <c r="B1012">
        <v>45735</v>
      </c>
      <c r="C1012" t="s">
        <v>2570</v>
      </c>
      <c r="D1012" t="s">
        <v>248</v>
      </c>
      <c r="E1012">
        <v>7</v>
      </c>
      <c r="F1012">
        <f>IFERROR(VLOOKUP(D1012,Products!$A$2:$H$221,6,FALSE),0)</f>
        <v>5.3</v>
      </c>
      <c r="G1012">
        <v>7.0000000000000007E-2</v>
      </c>
      <c r="H1012">
        <f t="shared" si="15"/>
        <v>34.5</v>
      </c>
      <c r="I1012" t="s">
        <v>2870</v>
      </c>
      <c r="J1012" t="str">
        <f>IFERROR(VLOOKUP(D1012,Products!$A$2:$H$221,3,FALSE),"")</f>
        <v>Grocery</v>
      </c>
      <c r="K1012" t="str">
        <f>IFERROR(VLOOKUP(C1012,Customers!$A$2:$G$751,3,FALSE),"")</f>
        <v>Aran</v>
      </c>
    </row>
    <row r="1013" spans="1:11" x14ac:dyDescent="0.25">
      <c r="A1013" t="s">
        <v>3836</v>
      </c>
      <c r="B1013">
        <v>45735</v>
      </c>
      <c r="C1013" t="s">
        <v>2745</v>
      </c>
      <c r="D1013" t="s">
        <v>482</v>
      </c>
      <c r="E1013">
        <v>9</v>
      </c>
      <c r="F1013">
        <f>IFERROR(VLOOKUP(D1013,Products!$A$2:$H$221,6,FALSE),0)</f>
        <v>8.7100000000000009</v>
      </c>
      <c r="G1013">
        <v>0.05</v>
      </c>
      <c r="H1013">
        <f t="shared" si="15"/>
        <v>74.47</v>
      </c>
      <c r="I1013" t="s">
        <v>2841</v>
      </c>
      <c r="J1013" t="str">
        <f>IFERROR(VLOOKUP(D1013,Products!$A$2:$H$221,3,FALSE),"")</f>
        <v>Cleaning</v>
      </c>
      <c r="K1013" t="str">
        <f>IFERROR(VLOOKUP(C1013,Customers!$A$2:$G$751,3,FALSE),"")</f>
        <v>Aran</v>
      </c>
    </row>
    <row r="1014" spans="1:11" x14ac:dyDescent="0.25">
      <c r="A1014" t="s">
        <v>3837</v>
      </c>
      <c r="B1014">
        <v>45736</v>
      </c>
      <c r="C1014" t="s">
        <v>592</v>
      </c>
      <c r="D1014" t="s">
        <v>284</v>
      </c>
      <c r="E1014">
        <v>8</v>
      </c>
      <c r="F1014">
        <f>IFERROR(VLOOKUP(D1014,Products!$A$2:$H$221,6,FALSE),0)</f>
        <v>4.96</v>
      </c>
      <c r="G1014">
        <v>0.05</v>
      </c>
      <c r="H1014">
        <f t="shared" si="15"/>
        <v>37.700000000000003</v>
      </c>
      <c r="I1014" t="s">
        <v>2870</v>
      </c>
      <c r="J1014" t="str">
        <f>IFERROR(VLOOKUP(D1014,Products!$A$2:$H$221,3,FALSE),"")</f>
        <v>Household</v>
      </c>
      <c r="K1014" t="str">
        <f>IFERROR(VLOOKUP(C1014,Customers!$A$2:$G$751,3,FALSE),"")</f>
        <v>Ganja-Dashkasan</v>
      </c>
    </row>
    <row r="1015" spans="1:11" x14ac:dyDescent="0.25">
      <c r="A1015" t="s">
        <v>3838</v>
      </c>
      <c r="B1015">
        <v>45736</v>
      </c>
      <c r="C1015" t="s">
        <v>693</v>
      </c>
      <c r="D1015" t="s">
        <v>478</v>
      </c>
      <c r="E1015">
        <v>6</v>
      </c>
      <c r="F1015">
        <f>IFERROR(VLOOKUP(D1015,Products!$A$2:$H$221,6,FALSE),0)</f>
        <v>3.25</v>
      </c>
      <c r="G1015">
        <v>0.1</v>
      </c>
      <c r="H1015">
        <f t="shared" si="15"/>
        <v>17.55</v>
      </c>
      <c r="I1015" t="s">
        <v>2818</v>
      </c>
      <c r="J1015" t="str">
        <f>IFERROR(VLOOKUP(D1015,Products!$A$2:$H$221,3,FALSE),"")</f>
        <v>Cleaning</v>
      </c>
      <c r="K1015" t="str">
        <f>IFERROR(VLOOKUP(C1015,Customers!$A$2:$G$751,3,FALSE),"")</f>
        <v>Aran</v>
      </c>
    </row>
    <row r="1016" spans="1:11" x14ac:dyDescent="0.25">
      <c r="A1016" t="s">
        <v>3839</v>
      </c>
      <c r="B1016">
        <v>45736</v>
      </c>
      <c r="C1016" t="s">
        <v>1076</v>
      </c>
      <c r="D1016" t="s">
        <v>192</v>
      </c>
      <c r="E1016">
        <v>8</v>
      </c>
      <c r="F1016">
        <f>IFERROR(VLOOKUP(D1016,Products!$A$2:$H$221,6,FALSE),0)</f>
        <v>1.73</v>
      </c>
      <c r="G1016">
        <v>0.02</v>
      </c>
      <c r="H1016">
        <f t="shared" si="15"/>
        <v>13.56</v>
      </c>
      <c r="I1016" t="s">
        <v>2870</v>
      </c>
      <c r="J1016" t="str">
        <f>IFERROR(VLOOKUP(D1016,Products!$A$2:$H$221,3,FALSE),"")</f>
        <v>Bakery</v>
      </c>
      <c r="K1016" t="str">
        <f>IFERROR(VLOOKUP(C1016,Customers!$A$2:$G$751,3,FALSE),"")</f>
        <v>Guba-Khachmaz</v>
      </c>
    </row>
    <row r="1017" spans="1:11" x14ac:dyDescent="0.25">
      <c r="A1017" t="s">
        <v>3840</v>
      </c>
      <c r="B1017">
        <v>45736</v>
      </c>
      <c r="C1017" t="s">
        <v>1178</v>
      </c>
      <c r="D1017" t="s">
        <v>396</v>
      </c>
      <c r="E1017">
        <v>3</v>
      </c>
      <c r="F1017">
        <f>IFERROR(VLOOKUP(D1017,Products!$A$2:$H$221,6,FALSE),0)</f>
        <v>5.17</v>
      </c>
      <c r="G1017">
        <v>0.15</v>
      </c>
      <c r="H1017">
        <f t="shared" si="15"/>
        <v>13.18</v>
      </c>
      <c r="I1017" t="s">
        <v>2824</v>
      </c>
      <c r="J1017" t="str">
        <f>IFERROR(VLOOKUP(D1017,Products!$A$2:$H$221,3,FALSE),"")</f>
        <v>Canned</v>
      </c>
      <c r="K1017" t="str">
        <f>IFERROR(VLOOKUP(C1017,Customers!$A$2:$G$751,3,FALSE),"")</f>
        <v>Karabakh-East Zangezur</v>
      </c>
    </row>
    <row r="1018" spans="1:11" x14ac:dyDescent="0.25">
      <c r="A1018" t="s">
        <v>3841</v>
      </c>
      <c r="B1018">
        <v>45736</v>
      </c>
      <c r="C1018" t="s">
        <v>1208</v>
      </c>
      <c r="D1018" t="s">
        <v>198</v>
      </c>
      <c r="E1018">
        <v>12</v>
      </c>
      <c r="F1018">
        <f>IFERROR(VLOOKUP(D1018,Products!$A$2:$H$221,6,FALSE),0)</f>
        <v>0.63</v>
      </c>
      <c r="G1018">
        <v>0</v>
      </c>
      <c r="H1018">
        <f t="shared" si="15"/>
        <v>7.56</v>
      </c>
      <c r="I1018" t="s">
        <v>2824</v>
      </c>
      <c r="J1018" t="str">
        <f>IFERROR(VLOOKUP(D1018,Products!$A$2:$H$221,3,FALSE),"")</f>
        <v>Bakery</v>
      </c>
      <c r="K1018" t="str">
        <f>IFERROR(VLOOKUP(C1018,Customers!$A$2:$G$751,3,FALSE),"")</f>
        <v>Lankaran-Astara</v>
      </c>
    </row>
    <row r="1019" spans="1:11" x14ac:dyDescent="0.25">
      <c r="A1019" t="s">
        <v>3842</v>
      </c>
      <c r="B1019">
        <v>45736</v>
      </c>
      <c r="C1019" t="s">
        <v>1241</v>
      </c>
      <c r="D1019" t="s">
        <v>170</v>
      </c>
      <c r="E1019">
        <v>9</v>
      </c>
      <c r="F1019">
        <f>IFERROR(VLOOKUP(D1019,Products!$A$2:$H$221,6,FALSE),0)</f>
        <v>2.2000000000000002</v>
      </c>
      <c r="G1019">
        <v>0</v>
      </c>
      <c r="H1019">
        <f t="shared" si="15"/>
        <v>19.8</v>
      </c>
      <c r="I1019" t="s">
        <v>2824</v>
      </c>
      <c r="J1019" t="str">
        <f>IFERROR(VLOOKUP(D1019,Products!$A$2:$H$221,3,FALSE),"")</f>
        <v>Bakery</v>
      </c>
      <c r="K1019" t="str">
        <f>IFERROR(VLOOKUP(C1019,Customers!$A$2:$G$751,3,FALSE),"")</f>
        <v>Guba-Khachmaz</v>
      </c>
    </row>
    <row r="1020" spans="1:11" x14ac:dyDescent="0.25">
      <c r="A1020" t="s">
        <v>3843</v>
      </c>
      <c r="B1020">
        <v>45736</v>
      </c>
      <c r="C1020" t="s">
        <v>1271</v>
      </c>
      <c r="D1020" t="s">
        <v>352</v>
      </c>
      <c r="E1020">
        <v>7</v>
      </c>
      <c r="F1020">
        <f>IFERROR(VLOOKUP(D1020,Products!$A$2:$H$221,6,FALSE),0)</f>
        <v>7.72</v>
      </c>
      <c r="G1020">
        <v>0</v>
      </c>
      <c r="H1020">
        <f t="shared" si="15"/>
        <v>54.04</v>
      </c>
      <c r="I1020" t="s">
        <v>2837</v>
      </c>
      <c r="J1020" t="str">
        <f>IFERROR(VLOOKUP(D1020,Products!$A$2:$H$221,3,FALSE),"")</f>
        <v>Frozen</v>
      </c>
      <c r="K1020" t="str">
        <f>IFERROR(VLOOKUP(C1020,Customers!$A$2:$G$751,3,FALSE),"")</f>
        <v>Guba-Khachmaz</v>
      </c>
    </row>
    <row r="1021" spans="1:11" x14ac:dyDescent="0.25">
      <c r="A1021" t="s">
        <v>3844</v>
      </c>
      <c r="B1021">
        <v>45736</v>
      </c>
      <c r="C1021" t="s">
        <v>1751</v>
      </c>
      <c r="D1021" t="s">
        <v>77</v>
      </c>
      <c r="E1021">
        <v>3</v>
      </c>
      <c r="F1021">
        <f>IFERROR(VLOOKUP(D1021,Products!$A$2:$H$221,6,FALSE),0)</f>
        <v>2.82</v>
      </c>
      <c r="G1021">
        <v>0.03</v>
      </c>
      <c r="H1021">
        <f t="shared" si="15"/>
        <v>8.2100000000000009</v>
      </c>
      <c r="I1021" t="s">
        <v>2830</v>
      </c>
      <c r="J1021" t="str">
        <f>IFERROR(VLOOKUP(D1021,Products!$A$2:$H$221,3,FALSE),"")</f>
        <v>Snacks</v>
      </c>
      <c r="K1021" t="str">
        <f>IFERROR(VLOOKUP(C1021,Customers!$A$2:$G$751,3,FALSE),"")</f>
        <v>Lankaran-Astara</v>
      </c>
    </row>
    <row r="1022" spans="1:11" x14ac:dyDescent="0.25">
      <c r="A1022" t="s">
        <v>3845</v>
      </c>
      <c r="B1022">
        <v>45736</v>
      </c>
      <c r="C1022" t="s">
        <v>1775</v>
      </c>
      <c r="D1022" t="s">
        <v>64</v>
      </c>
      <c r="E1022">
        <v>19</v>
      </c>
      <c r="F1022">
        <f>IFERROR(VLOOKUP(D1022,Products!$A$2:$H$221,6,FALSE),0)</f>
        <v>3.48</v>
      </c>
      <c r="G1022">
        <v>0</v>
      </c>
      <c r="H1022">
        <f t="shared" si="15"/>
        <v>66.12</v>
      </c>
      <c r="I1022" t="s">
        <v>2830</v>
      </c>
      <c r="J1022" t="str">
        <f>IFERROR(VLOOKUP(D1022,Products!$A$2:$H$221,3,FALSE),"")</f>
        <v>Snacks</v>
      </c>
      <c r="K1022" t="str">
        <f>IFERROR(VLOOKUP(C1022,Customers!$A$2:$G$751,3,FALSE),"")</f>
        <v>Absheron</v>
      </c>
    </row>
    <row r="1023" spans="1:11" x14ac:dyDescent="0.25">
      <c r="A1023" t="s">
        <v>3846</v>
      </c>
      <c r="B1023">
        <v>45736</v>
      </c>
      <c r="C1023" t="s">
        <v>1811</v>
      </c>
      <c r="D1023" t="s">
        <v>45</v>
      </c>
      <c r="E1023">
        <v>8</v>
      </c>
      <c r="F1023">
        <f>IFERROR(VLOOKUP(D1023,Products!$A$2:$H$221,6,FALSE),0)</f>
        <v>2.7</v>
      </c>
      <c r="G1023">
        <v>0</v>
      </c>
      <c r="H1023">
        <f t="shared" si="15"/>
        <v>21.6</v>
      </c>
      <c r="I1023" t="s">
        <v>2824</v>
      </c>
      <c r="J1023" t="str">
        <f>IFERROR(VLOOKUP(D1023,Products!$A$2:$H$221,3,FALSE),"")</f>
        <v>Beverages</v>
      </c>
      <c r="K1023" t="str">
        <f>IFERROR(VLOOKUP(C1023,Customers!$A$2:$G$751,3,FALSE),"")</f>
        <v>Absheron</v>
      </c>
    </row>
    <row r="1024" spans="1:11" x14ac:dyDescent="0.25">
      <c r="A1024" t="s">
        <v>3847</v>
      </c>
      <c r="B1024">
        <v>45736</v>
      </c>
      <c r="C1024" t="s">
        <v>1826</v>
      </c>
      <c r="D1024" t="s">
        <v>488</v>
      </c>
      <c r="E1024">
        <v>2</v>
      </c>
      <c r="F1024">
        <f>IFERROR(VLOOKUP(D1024,Products!$A$2:$H$221,6,FALSE),0)</f>
        <v>5.08</v>
      </c>
      <c r="G1024">
        <v>0.1</v>
      </c>
      <c r="H1024">
        <f t="shared" si="15"/>
        <v>9.14</v>
      </c>
      <c r="I1024" t="s">
        <v>2830</v>
      </c>
      <c r="J1024" t="str">
        <f>IFERROR(VLOOKUP(D1024,Products!$A$2:$H$221,3,FALSE),"")</f>
        <v>Cleaning</v>
      </c>
      <c r="K1024" t="str">
        <f>IFERROR(VLOOKUP(C1024,Customers!$A$2:$G$751,3,FALSE),"")</f>
        <v>Guba-Khachmaz</v>
      </c>
    </row>
    <row r="1025" spans="1:11" x14ac:dyDescent="0.25">
      <c r="A1025" t="s">
        <v>3848</v>
      </c>
      <c r="B1025">
        <v>45736</v>
      </c>
      <c r="C1025" t="s">
        <v>1904</v>
      </c>
      <c r="D1025" t="s">
        <v>51</v>
      </c>
      <c r="E1025">
        <v>7</v>
      </c>
      <c r="F1025">
        <f>IFERROR(VLOOKUP(D1025,Products!$A$2:$H$221,6,FALSE),0)</f>
        <v>4.46</v>
      </c>
      <c r="G1025">
        <v>0.02</v>
      </c>
      <c r="H1025">
        <f t="shared" si="15"/>
        <v>30.6</v>
      </c>
      <c r="I1025" t="s">
        <v>2827</v>
      </c>
      <c r="J1025" t="str">
        <f>IFERROR(VLOOKUP(D1025,Products!$A$2:$H$221,3,FALSE),"")</f>
        <v>Beverages</v>
      </c>
      <c r="K1025" t="str">
        <f>IFERROR(VLOOKUP(C1025,Customers!$A$2:$G$751,3,FALSE),"")</f>
        <v>Shaki-Zagatala</v>
      </c>
    </row>
    <row r="1026" spans="1:11" x14ac:dyDescent="0.25">
      <c r="A1026" t="s">
        <v>3849</v>
      </c>
      <c r="B1026">
        <v>45736</v>
      </c>
      <c r="C1026" t="s">
        <v>1958</v>
      </c>
      <c r="D1026" t="s">
        <v>356</v>
      </c>
      <c r="E1026">
        <v>10</v>
      </c>
      <c r="F1026">
        <f>IFERROR(VLOOKUP(D1026,Products!$A$2:$H$221,6,FALSE),0)</f>
        <v>2.87</v>
      </c>
      <c r="G1026">
        <v>7.0000000000000007E-2</v>
      </c>
      <c r="H1026">
        <f t="shared" ref="H1026:H1089" si="16">ROUND(E1026*F1026*(1-G1026),2)</f>
        <v>26.69</v>
      </c>
      <c r="I1026" t="s">
        <v>2841</v>
      </c>
      <c r="J1026" t="str">
        <f>IFERROR(VLOOKUP(D1026,Products!$A$2:$H$221,3,FALSE),"")</f>
        <v>Frozen</v>
      </c>
      <c r="K1026" t="str">
        <f>IFERROR(VLOOKUP(C1026,Customers!$A$2:$G$751,3,FALSE),"")</f>
        <v>Ganja-Dashkasan</v>
      </c>
    </row>
    <row r="1027" spans="1:11" x14ac:dyDescent="0.25">
      <c r="A1027" t="s">
        <v>3850</v>
      </c>
      <c r="B1027">
        <v>45736</v>
      </c>
      <c r="C1027" t="s">
        <v>2249</v>
      </c>
      <c r="D1027" t="s">
        <v>278</v>
      </c>
      <c r="E1027">
        <v>12</v>
      </c>
      <c r="F1027">
        <f>IFERROR(VLOOKUP(D1027,Products!$A$2:$H$221,6,FALSE),0)</f>
        <v>3.74</v>
      </c>
      <c r="G1027">
        <v>7.0000000000000007E-2</v>
      </c>
      <c r="H1027">
        <f t="shared" si="16"/>
        <v>41.74</v>
      </c>
      <c r="I1027" t="s">
        <v>2820</v>
      </c>
      <c r="J1027" t="str">
        <f>IFERROR(VLOOKUP(D1027,Products!$A$2:$H$221,3,FALSE),"")</f>
        <v>Household</v>
      </c>
      <c r="K1027" t="str">
        <f>IFERROR(VLOOKUP(C1027,Customers!$A$2:$G$751,3,FALSE),"")</f>
        <v>Shaki-Zagatala</v>
      </c>
    </row>
    <row r="1028" spans="1:11" x14ac:dyDescent="0.25">
      <c r="A1028" t="s">
        <v>3851</v>
      </c>
      <c r="B1028">
        <v>45736</v>
      </c>
      <c r="C1028" t="s">
        <v>2321</v>
      </c>
      <c r="D1028" t="s">
        <v>196</v>
      </c>
      <c r="E1028">
        <v>8</v>
      </c>
      <c r="F1028">
        <f>IFERROR(VLOOKUP(D1028,Products!$A$2:$H$221,6,FALSE),0)</f>
        <v>0.54</v>
      </c>
      <c r="G1028">
        <v>0.03</v>
      </c>
      <c r="H1028">
        <f t="shared" si="16"/>
        <v>4.1900000000000004</v>
      </c>
      <c r="I1028" t="s">
        <v>2827</v>
      </c>
      <c r="J1028" t="str">
        <f>IFERROR(VLOOKUP(D1028,Products!$A$2:$H$221,3,FALSE),"")</f>
        <v>Bakery</v>
      </c>
      <c r="K1028" t="str">
        <f>IFERROR(VLOOKUP(C1028,Customers!$A$2:$G$751,3,FALSE),"")</f>
        <v>Shaki-Zagatala</v>
      </c>
    </row>
    <row r="1029" spans="1:11" x14ac:dyDescent="0.25">
      <c r="A1029" t="s">
        <v>3852</v>
      </c>
      <c r="B1029">
        <v>45736</v>
      </c>
      <c r="C1029" t="s">
        <v>2612</v>
      </c>
      <c r="D1029" t="s">
        <v>215</v>
      </c>
      <c r="E1029">
        <v>8</v>
      </c>
      <c r="F1029">
        <f>IFERROR(VLOOKUP(D1029,Products!$A$2:$H$221,6,FALSE),0)</f>
        <v>7.38</v>
      </c>
      <c r="G1029">
        <v>0</v>
      </c>
      <c r="H1029">
        <f t="shared" si="16"/>
        <v>59.04</v>
      </c>
      <c r="I1029" t="s">
        <v>2818</v>
      </c>
      <c r="J1029" t="str">
        <f>IFERROR(VLOOKUP(D1029,Products!$A$2:$H$221,3,FALSE),"")</f>
        <v>Grocery</v>
      </c>
      <c r="K1029" t="str">
        <f>IFERROR(VLOOKUP(C1029,Customers!$A$2:$G$751,3,FALSE),"")</f>
        <v>Absheron</v>
      </c>
    </row>
    <row r="1030" spans="1:11" x14ac:dyDescent="0.25">
      <c r="A1030" t="s">
        <v>3853</v>
      </c>
      <c r="B1030">
        <v>45736</v>
      </c>
      <c r="C1030" t="s">
        <v>2654</v>
      </c>
      <c r="D1030" t="s">
        <v>154</v>
      </c>
      <c r="E1030">
        <v>16</v>
      </c>
      <c r="F1030">
        <f>IFERROR(VLOOKUP(D1030,Products!$A$2:$H$221,6,FALSE),0)</f>
        <v>5.47</v>
      </c>
      <c r="G1030">
        <v>7.0000000000000007E-2</v>
      </c>
      <c r="H1030">
        <f t="shared" si="16"/>
        <v>81.39</v>
      </c>
      <c r="I1030" t="s">
        <v>2820</v>
      </c>
      <c r="J1030" t="str">
        <f>IFERROR(VLOOKUP(D1030,Products!$A$2:$H$221,3,FALSE),"")</f>
        <v>Dairy</v>
      </c>
      <c r="K1030" t="str">
        <f>IFERROR(VLOOKUP(C1030,Customers!$A$2:$G$751,3,FALSE),"")</f>
        <v>Absheron</v>
      </c>
    </row>
    <row r="1031" spans="1:11" x14ac:dyDescent="0.25">
      <c r="A1031" t="s">
        <v>3854</v>
      </c>
      <c r="B1031">
        <v>45736</v>
      </c>
      <c r="C1031" t="s">
        <v>2714</v>
      </c>
      <c r="D1031" t="s">
        <v>89</v>
      </c>
      <c r="E1031">
        <v>7</v>
      </c>
      <c r="F1031">
        <f>IFERROR(VLOOKUP(D1031,Products!$A$2:$H$221,6,FALSE),0)</f>
        <v>4.7</v>
      </c>
      <c r="G1031">
        <v>0</v>
      </c>
      <c r="H1031">
        <f t="shared" si="16"/>
        <v>32.9</v>
      </c>
      <c r="I1031" t="s">
        <v>2837</v>
      </c>
      <c r="J1031" t="str">
        <f>IFERROR(VLOOKUP(D1031,Products!$A$2:$H$221,3,FALSE),"")</f>
        <v>Snacks</v>
      </c>
      <c r="K1031" t="str">
        <f>IFERROR(VLOOKUP(C1031,Customers!$A$2:$G$751,3,FALSE),"")</f>
        <v>Shaki-Zagatala</v>
      </c>
    </row>
    <row r="1032" spans="1:11" x14ac:dyDescent="0.25">
      <c r="A1032" t="s">
        <v>3855</v>
      </c>
      <c r="B1032">
        <v>45737</v>
      </c>
      <c r="C1032" t="s">
        <v>582</v>
      </c>
      <c r="D1032" t="s">
        <v>486</v>
      </c>
      <c r="E1032">
        <v>1</v>
      </c>
      <c r="F1032">
        <f>IFERROR(VLOOKUP(D1032,Products!$A$2:$H$221,6,FALSE),0)</f>
        <v>2.46</v>
      </c>
      <c r="G1032">
        <v>0.05</v>
      </c>
      <c r="H1032">
        <f t="shared" si="16"/>
        <v>2.34</v>
      </c>
      <c r="I1032" t="s">
        <v>2824</v>
      </c>
      <c r="J1032" t="str">
        <f>IFERROR(VLOOKUP(D1032,Products!$A$2:$H$221,3,FALSE),"")</f>
        <v>Cleaning</v>
      </c>
      <c r="K1032" t="str">
        <f>IFERROR(VLOOKUP(C1032,Customers!$A$2:$G$751,3,FALSE),"")</f>
        <v>Absheron</v>
      </c>
    </row>
    <row r="1033" spans="1:11" x14ac:dyDescent="0.25">
      <c r="A1033" t="s">
        <v>3856</v>
      </c>
      <c r="B1033">
        <v>45737</v>
      </c>
      <c r="C1033" t="s">
        <v>842</v>
      </c>
      <c r="D1033" t="s">
        <v>35</v>
      </c>
      <c r="E1033">
        <v>7</v>
      </c>
      <c r="F1033">
        <f>IFERROR(VLOOKUP(D1033,Products!$A$2:$H$221,6,FALSE),0)</f>
        <v>1.65</v>
      </c>
      <c r="G1033">
        <v>0.03</v>
      </c>
      <c r="H1033">
        <f t="shared" si="16"/>
        <v>11.2</v>
      </c>
      <c r="I1033" t="s">
        <v>2870</v>
      </c>
      <c r="J1033" t="str">
        <f>IFERROR(VLOOKUP(D1033,Products!$A$2:$H$221,3,FALSE),"")</f>
        <v>Beverages</v>
      </c>
      <c r="K1033" t="str">
        <f>IFERROR(VLOOKUP(C1033,Customers!$A$2:$G$751,3,FALSE),"")</f>
        <v>Guba-Khachmaz</v>
      </c>
    </row>
    <row r="1034" spans="1:11" x14ac:dyDescent="0.25">
      <c r="A1034" t="s">
        <v>3857</v>
      </c>
      <c r="B1034">
        <v>45737</v>
      </c>
      <c r="C1034" t="s">
        <v>881</v>
      </c>
      <c r="D1034" t="s">
        <v>403</v>
      </c>
      <c r="E1034">
        <v>6</v>
      </c>
      <c r="F1034">
        <f>IFERROR(VLOOKUP(D1034,Products!$A$2:$H$221,6,FALSE),0)</f>
        <v>3.78</v>
      </c>
      <c r="G1034">
        <v>0</v>
      </c>
      <c r="H1034">
        <f t="shared" si="16"/>
        <v>22.68</v>
      </c>
      <c r="I1034" t="s">
        <v>2870</v>
      </c>
      <c r="J1034" t="str">
        <f>IFERROR(VLOOKUP(D1034,Products!$A$2:$H$221,3,FALSE),"")</f>
        <v>Canned</v>
      </c>
      <c r="K1034" t="str">
        <f>IFERROR(VLOOKUP(C1034,Customers!$A$2:$G$751,3,FALSE),"")</f>
        <v>Guba-Khachmaz</v>
      </c>
    </row>
    <row r="1035" spans="1:11" x14ac:dyDescent="0.25">
      <c r="A1035" t="s">
        <v>3858</v>
      </c>
      <c r="B1035">
        <v>45737</v>
      </c>
      <c r="C1035" t="s">
        <v>1430</v>
      </c>
      <c r="D1035" t="s">
        <v>55</v>
      </c>
      <c r="E1035">
        <v>24</v>
      </c>
      <c r="F1035">
        <f>IFERROR(VLOOKUP(D1035,Products!$A$2:$H$221,6,FALSE),0)</f>
        <v>1.93</v>
      </c>
      <c r="G1035">
        <v>0.03</v>
      </c>
      <c r="H1035">
        <f t="shared" si="16"/>
        <v>44.93</v>
      </c>
      <c r="I1035" t="s">
        <v>2824</v>
      </c>
      <c r="J1035" t="str">
        <f>IFERROR(VLOOKUP(D1035,Products!$A$2:$H$221,3,FALSE),"")</f>
        <v>Beverages</v>
      </c>
      <c r="K1035" t="str">
        <f>IFERROR(VLOOKUP(C1035,Customers!$A$2:$G$751,3,FALSE),"")</f>
        <v>Karabakh-East Zangezur</v>
      </c>
    </row>
    <row r="1036" spans="1:11" x14ac:dyDescent="0.25">
      <c r="A1036" t="s">
        <v>3859</v>
      </c>
      <c r="B1036">
        <v>45737</v>
      </c>
      <c r="C1036" t="s">
        <v>1508</v>
      </c>
      <c r="D1036" t="s">
        <v>266</v>
      </c>
      <c r="E1036">
        <v>1</v>
      </c>
      <c r="F1036">
        <f>IFERROR(VLOOKUP(D1036,Products!$A$2:$H$221,6,FALSE),0)</f>
        <v>1.89</v>
      </c>
      <c r="G1036">
        <v>0</v>
      </c>
      <c r="H1036">
        <f t="shared" si="16"/>
        <v>1.89</v>
      </c>
      <c r="I1036" t="s">
        <v>2824</v>
      </c>
      <c r="J1036" t="str">
        <f>IFERROR(VLOOKUP(D1036,Products!$A$2:$H$221,3,FALSE),"")</f>
        <v>Household</v>
      </c>
      <c r="K1036" t="str">
        <f>IFERROR(VLOOKUP(C1036,Customers!$A$2:$G$751,3,FALSE),"")</f>
        <v>Guba-Khachmaz</v>
      </c>
    </row>
    <row r="1037" spans="1:11" x14ac:dyDescent="0.25">
      <c r="A1037" t="s">
        <v>3860</v>
      </c>
      <c r="B1037">
        <v>45737</v>
      </c>
      <c r="C1037" t="s">
        <v>1559</v>
      </c>
      <c r="D1037" t="s">
        <v>321</v>
      </c>
      <c r="E1037">
        <v>7</v>
      </c>
      <c r="F1037">
        <f>IFERROR(VLOOKUP(D1037,Products!$A$2:$H$221,6,FALSE),0)</f>
        <v>4.1100000000000003</v>
      </c>
      <c r="G1037">
        <v>0.03</v>
      </c>
      <c r="H1037">
        <f t="shared" si="16"/>
        <v>27.91</v>
      </c>
      <c r="I1037" t="s">
        <v>2870</v>
      </c>
      <c r="J1037" t="str">
        <f>IFERROR(VLOOKUP(D1037,Products!$A$2:$H$221,3,FALSE),"")</f>
        <v>Personal Care</v>
      </c>
      <c r="K1037" t="str">
        <f>IFERROR(VLOOKUP(C1037,Customers!$A$2:$G$751,3,FALSE),"")</f>
        <v>Aran</v>
      </c>
    </row>
    <row r="1038" spans="1:11" x14ac:dyDescent="0.25">
      <c r="A1038" t="s">
        <v>3861</v>
      </c>
      <c r="B1038">
        <v>45737</v>
      </c>
      <c r="C1038" t="s">
        <v>1619</v>
      </c>
      <c r="D1038" t="s">
        <v>81</v>
      </c>
      <c r="E1038">
        <v>5</v>
      </c>
      <c r="F1038">
        <f>IFERROR(VLOOKUP(D1038,Products!$A$2:$H$221,6,FALSE),0)</f>
        <v>2.23</v>
      </c>
      <c r="G1038">
        <v>0.15</v>
      </c>
      <c r="H1038">
        <f t="shared" si="16"/>
        <v>9.48</v>
      </c>
      <c r="I1038" t="s">
        <v>2820</v>
      </c>
      <c r="J1038" t="str">
        <f>IFERROR(VLOOKUP(D1038,Products!$A$2:$H$221,3,FALSE),"")</f>
        <v>Snacks</v>
      </c>
      <c r="K1038" t="str">
        <f>IFERROR(VLOOKUP(C1038,Customers!$A$2:$G$751,3,FALSE),"")</f>
        <v>Lankaran-Astara</v>
      </c>
    </row>
    <row r="1039" spans="1:11" x14ac:dyDescent="0.25">
      <c r="A1039" t="s">
        <v>3862</v>
      </c>
      <c r="B1039">
        <v>45737</v>
      </c>
      <c r="C1039" t="s">
        <v>1850</v>
      </c>
      <c r="D1039" t="s">
        <v>236</v>
      </c>
      <c r="E1039">
        <v>11</v>
      </c>
      <c r="F1039">
        <f>IFERROR(VLOOKUP(D1039,Products!$A$2:$H$221,6,FALSE),0)</f>
        <v>1.52</v>
      </c>
      <c r="G1039">
        <v>0.02</v>
      </c>
      <c r="H1039">
        <f t="shared" si="16"/>
        <v>16.39</v>
      </c>
      <c r="I1039" t="s">
        <v>2841</v>
      </c>
      <c r="J1039" t="str">
        <f>IFERROR(VLOOKUP(D1039,Products!$A$2:$H$221,3,FALSE),"")</f>
        <v>Grocery</v>
      </c>
      <c r="K1039" t="str">
        <f>IFERROR(VLOOKUP(C1039,Customers!$A$2:$G$751,3,FALSE),"")</f>
        <v>Aran</v>
      </c>
    </row>
    <row r="1040" spans="1:11" x14ac:dyDescent="0.25">
      <c r="A1040" t="s">
        <v>3863</v>
      </c>
      <c r="B1040">
        <v>45737</v>
      </c>
      <c r="C1040" t="s">
        <v>2252</v>
      </c>
      <c r="D1040" t="s">
        <v>456</v>
      </c>
      <c r="E1040">
        <v>10</v>
      </c>
      <c r="F1040">
        <f>IFERROR(VLOOKUP(D1040,Products!$A$2:$H$221,6,FALSE),0)</f>
        <v>3.09</v>
      </c>
      <c r="G1040">
        <v>0.15</v>
      </c>
      <c r="H1040">
        <f t="shared" si="16"/>
        <v>26.27</v>
      </c>
      <c r="I1040" t="s">
        <v>2818</v>
      </c>
      <c r="J1040" t="str">
        <f>IFERROR(VLOOKUP(D1040,Products!$A$2:$H$221,3,FALSE),"")</f>
        <v>Cleaning</v>
      </c>
      <c r="K1040" t="str">
        <f>IFERROR(VLOOKUP(C1040,Customers!$A$2:$G$751,3,FALSE),"")</f>
        <v>Ganja-Dashkasan</v>
      </c>
    </row>
    <row r="1041" spans="1:11" x14ac:dyDescent="0.25">
      <c r="A1041" t="s">
        <v>3864</v>
      </c>
      <c r="B1041">
        <v>45737</v>
      </c>
      <c r="C1041" t="s">
        <v>2351</v>
      </c>
      <c r="D1041" t="s">
        <v>152</v>
      </c>
      <c r="E1041">
        <v>9</v>
      </c>
      <c r="F1041">
        <f>IFERROR(VLOOKUP(D1041,Products!$A$2:$H$221,6,FALSE),0)</f>
        <v>2.0699999999999998</v>
      </c>
      <c r="G1041">
        <v>0.05</v>
      </c>
      <c r="H1041">
        <f t="shared" si="16"/>
        <v>17.7</v>
      </c>
      <c r="I1041" t="s">
        <v>2837</v>
      </c>
      <c r="J1041" t="str">
        <f>IFERROR(VLOOKUP(D1041,Products!$A$2:$H$221,3,FALSE),"")</f>
        <v>Dairy</v>
      </c>
      <c r="K1041" t="str">
        <f>IFERROR(VLOOKUP(C1041,Customers!$A$2:$G$751,3,FALSE),"")</f>
        <v>Absheron</v>
      </c>
    </row>
    <row r="1042" spans="1:11" x14ac:dyDescent="0.25">
      <c r="A1042" t="s">
        <v>3865</v>
      </c>
      <c r="B1042">
        <v>45737</v>
      </c>
      <c r="C1042" t="s">
        <v>2426</v>
      </c>
      <c r="D1042" t="s">
        <v>427</v>
      </c>
      <c r="E1042">
        <v>5</v>
      </c>
      <c r="F1042">
        <f>IFERROR(VLOOKUP(D1042,Products!$A$2:$H$221,6,FALSE),0)</f>
        <v>1.58</v>
      </c>
      <c r="G1042">
        <v>7.0000000000000007E-2</v>
      </c>
      <c r="H1042">
        <f t="shared" si="16"/>
        <v>7.35</v>
      </c>
      <c r="I1042" t="s">
        <v>2827</v>
      </c>
      <c r="J1042" t="str">
        <f>IFERROR(VLOOKUP(D1042,Products!$A$2:$H$221,3,FALSE),"")</f>
        <v>Canned</v>
      </c>
      <c r="K1042" t="str">
        <f>IFERROR(VLOOKUP(C1042,Customers!$A$2:$G$751,3,FALSE),"")</f>
        <v>Absheron</v>
      </c>
    </row>
    <row r="1043" spans="1:11" x14ac:dyDescent="0.25">
      <c r="A1043" t="s">
        <v>3866</v>
      </c>
      <c r="B1043">
        <v>45737</v>
      </c>
      <c r="C1043" t="s">
        <v>2785</v>
      </c>
      <c r="D1043" t="s">
        <v>167</v>
      </c>
      <c r="E1043">
        <v>4</v>
      </c>
      <c r="F1043">
        <f>IFERROR(VLOOKUP(D1043,Products!$A$2:$H$221,6,FALSE),0)</f>
        <v>1.67</v>
      </c>
      <c r="G1043">
        <v>0</v>
      </c>
      <c r="H1043">
        <f t="shared" si="16"/>
        <v>6.68</v>
      </c>
      <c r="I1043" t="s">
        <v>2827</v>
      </c>
      <c r="J1043" t="str">
        <f>IFERROR(VLOOKUP(D1043,Products!$A$2:$H$221,3,FALSE),"")</f>
        <v>Bakery</v>
      </c>
      <c r="K1043" t="str">
        <f>IFERROR(VLOOKUP(C1043,Customers!$A$2:$G$751,3,FALSE),"")</f>
        <v>Absheron</v>
      </c>
    </row>
    <row r="1044" spans="1:11" x14ac:dyDescent="0.25">
      <c r="A1044" t="s">
        <v>3867</v>
      </c>
      <c r="B1044">
        <v>45738</v>
      </c>
      <c r="C1044" t="s">
        <v>767</v>
      </c>
      <c r="D1044" t="s">
        <v>122</v>
      </c>
      <c r="E1044">
        <v>7</v>
      </c>
      <c r="F1044">
        <f>IFERROR(VLOOKUP(D1044,Products!$A$2:$H$221,6,FALSE),0)</f>
        <v>4.5999999999999996</v>
      </c>
      <c r="G1044">
        <v>0.05</v>
      </c>
      <c r="H1044">
        <f t="shared" si="16"/>
        <v>30.59</v>
      </c>
      <c r="I1044" t="s">
        <v>2830</v>
      </c>
      <c r="J1044" t="str">
        <f>IFERROR(VLOOKUP(D1044,Products!$A$2:$H$221,3,FALSE),"")</f>
        <v>Dairy</v>
      </c>
      <c r="K1044" t="str">
        <f>IFERROR(VLOOKUP(C1044,Customers!$A$2:$G$751,3,FALSE),"")</f>
        <v>Absheron</v>
      </c>
    </row>
    <row r="1045" spans="1:11" x14ac:dyDescent="0.25">
      <c r="A1045" t="s">
        <v>3868</v>
      </c>
      <c r="B1045">
        <v>45738</v>
      </c>
      <c r="C1045" t="s">
        <v>809</v>
      </c>
      <c r="D1045" t="s">
        <v>294</v>
      </c>
      <c r="E1045">
        <v>12</v>
      </c>
      <c r="F1045">
        <f>IFERROR(VLOOKUP(D1045,Products!$A$2:$H$221,6,FALSE),0)</f>
        <v>1.7</v>
      </c>
      <c r="G1045">
        <v>0.15</v>
      </c>
      <c r="H1045">
        <f t="shared" si="16"/>
        <v>17.34</v>
      </c>
      <c r="I1045" t="s">
        <v>2841</v>
      </c>
      <c r="J1045" t="str">
        <f>IFERROR(VLOOKUP(D1045,Products!$A$2:$H$221,3,FALSE),"")</f>
        <v>Household</v>
      </c>
      <c r="K1045" t="str">
        <f>IFERROR(VLOOKUP(C1045,Customers!$A$2:$G$751,3,FALSE),"")</f>
        <v>Absheron</v>
      </c>
    </row>
    <row r="1046" spans="1:11" x14ac:dyDescent="0.25">
      <c r="A1046" t="s">
        <v>3869</v>
      </c>
      <c r="B1046">
        <v>45738</v>
      </c>
      <c r="C1046" t="s">
        <v>875</v>
      </c>
      <c r="D1046" t="s">
        <v>27</v>
      </c>
      <c r="E1046">
        <v>24</v>
      </c>
      <c r="F1046">
        <f>IFERROR(VLOOKUP(D1046,Products!$A$2:$H$221,6,FALSE),0)</f>
        <v>1.98</v>
      </c>
      <c r="G1046">
        <v>7.0000000000000007E-2</v>
      </c>
      <c r="H1046">
        <f t="shared" si="16"/>
        <v>44.19</v>
      </c>
      <c r="I1046" t="s">
        <v>2820</v>
      </c>
      <c r="J1046" t="str">
        <f>IFERROR(VLOOKUP(D1046,Products!$A$2:$H$221,3,FALSE),"")</f>
        <v>Beverages</v>
      </c>
      <c r="K1046" t="str">
        <f>IFERROR(VLOOKUP(C1046,Customers!$A$2:$G$751,3,FALSE),"")</f>
        <v>Absheron</v>
      </c>
    </row>
    <row r="1047" spans="1:11" x14ac:dyDescent="0.25">
      <c r="A1047" t="s">
        <v>3870</v>
      </c>
      <c r="B1047">
        <v>45738</v>
      </c>
      <c r="C1047" t="s">
        <v>1181</v>
      </c>
      <c r="D1047" t="s">
        <v>87</v>
      </c>
      <c r="E1047">
        <v>6</v>
      </c>
      <c r="F1047">
        <f>IFERROR(VLOOKUP(D1047,Products!$A$2:$H$221,6,FALSE),0)</f>
        <v>4.17</v>
      </c>
      <c r="G1047">
        <v>0.05</v>
      </c>
      <c r="H1047">
        <f t="shared" si="16"/>
        <v>23.77</v>
      </c>
      <c r="I1047" t="s">
        <v>2837</v>
      </c>
      <c r="J1047" t="str">
        <f>IFERROR(VLOOKUP(D1047,Products!$A$2:$H$221,3,FALSE),"")</f>
        <v>Snacks</v>
      </c>
      <c r="K1047" t="str">
        <f>IFERROR(VLOOKUP(C1047,Customers!$A$2:$G$751,3,FALSE),"")</f>
        <v>Absheron</v>
      </c>
    </row>
    <row r="1048" spans="1:11" x14ac:dyDescent="0.25">
      <c r="A1048" t="s">
        <v>3871</v>
      </c>
      <c r="B1048">
        <v>45738</v>
      </c>
      <c r="C1048" t="s">
        <v>1265</v>
      </c>
      <c r="D1048" t="s">
        <v>49</v>
      </c>
      <c r="E1048">
        <v>22</v>
      </c>
      <c r="F1048">
        <f>IFERROR(VLOOKUP(D1048,Products!$A$2:$H$221,6,FALSE),0)</f>
        <v>4.04</v>
      </c>
      <c r="G1048">
        <v>7.0000000000000007E-2</v>
      </c>
      <c r="H1048">
        <f t="shared" si="16"/>
        <v>82.66</v>
      </c>
      <c r="I1048" t="s">
        <v>2820</v>
      </c>
      <c r="J1048" t="str">
        <f>IFERROR(VLOOKUP(D1048,Products!$A$2:$H$221,3,FALSE),"")</f>
        <v>Beverages</v>
      </c>
      <c r="K1048" t="str">
        <f>IFERROR(VLOOKUP(C1048,Customers!$A$2:$G$751,3,FALSE),"")</f>
        <v>Ganja-Dashkasan</v>
      </c>
    </row>
    <row r="1049" spans="1:11" x14ac:dyDescent="0.25">
      <c r="A1049" t="s">
        <v>3872</v>
      </c>
      <c r="B1049">
        <v>45738</v>
      </c>
      <c r="C1049" t="s">
        <v>1343</v>
      </c>
      <c r="D1049" t="s">
        <v>81</v>
      </c>
      <c r="E1049">
        <v>9</v>
      </c>
      <c r="F1049">
        <f>IFERROR(VLOOKUP(D1049,Products!$A$2:$H$221,6,FALSE),0)</f>
        <v>2.23</v>
      </c>
      <c r="G1049">
        <v>0</v>
      </c>
      <c r="H1049">
        <f t="shared" si="16"/>
        <v>20.07</v>
      </c>
      <c r="I1049" t="s">
        <v>2830</v>
      </c>
      <c r="J1049" t="str">
        <f>IFERROR(VLOOKUP(D1049,Products!$A$2:$H$221,3,FALSE),"")</f>
        <v>Snacks</v>
      </c>
      <c r="K1049" t="str">
        <f>IFERROR(VLOOKUP(C1049,Customers!$A$2:$G$751,3,FALSE),"")</f>
        <v>Absheron</v>
      </c>
    </row>
    <row r="1050" spans="1:11" x14ac:dyDescent="0.25">
      <c r="A1050" t="s">
        <v>3873</v>
      </c>
      <c r="B1050">
        <v>45738</v>
      </c>
      <c r="C1050" t="s">
        <v>1355</v>
      </c>
      <c r="D1050" t="s">
        <v>332</v>
      </c>
      <c r="E1050">
        <v>5</v>
      </c>
      <c r="F1050">
        <f>IFERROR(VLOOKUP(D1050,Products!$A$2:$H$221,6,FALSE),0)</f>
        <v>2.87</v>
      </c>
      <c r="G1050">
        <v>0.1</v>
      </c>
      <c r="H1050">
        <f t="shared" si="16"/>
        <v>12.92</v>
      </c>
      <c r="I1050" t="s">
        <v>2818</v>
      </c>
      <c r="J1050" t="str">
        <f>IFERROR(VLOOKUP(D1050,Products!$A$2:$H$221,3,FALSE),"")</f>
        <v>Personal Care</v>
      </c>
      <c r="K1050" t="str">
        <f>IFERROR(VLOOKUP(C1050,Customers!$A$2:$G$751,3,FALSE),"")</f>
        <v>Ganja-Dashkasan</v>
      </c>
    </row>
    <row r="1051" spans="1:11" x14ac:dyDescent="0.25">
      <c r="A1051" t="s">
        <v>3874</v>
      </c>
      <c r="B1051">
        <v>45738</v>
      </c>
      <c r="C1051" t="s">
        <v>1496</v>
      </c>
      <c r="D1051" t="s">
        <v>73</v>
      </c>
      <c r="E1051">
        <v>19</v>
      </c>
      <c r="F1051">
        <f>IFERROR(VLOOKUP(D1051,Products!$A$2:$H$221,6,FALSE),0)</f>
        <v>3.84</v>
      </c>
      <c r="G1051">
        <v>0.15</v>
      </c>
      <c r="H1051">
        <f t="shared" si="16"/>
        <v>62.02</v>
      </c>
      <c r="I1051" t="s">
        <v>2830</v>
      </c>
      <c r="J1051" t="str">
        <f>IFERROR(VLOOKUP(D1051,Products!$A$2:$H$221,3,FALSE),"")</f>
        <v>Snacks</v>
      </c>
      <c r="K1051" t="str">
        <f>IFERROR(VLOOKUP(C1051,Customers!$A$2:$G$751,3,FALSE),"")</f>
        <v>Absheron</v>
      </c>
    </row>
    <row r="1052" spans="1:11" x14ac:dyDescent="0.25">
      <c r="A1052" t="s">
        <v>3875</v>
      </c>
      <c r="B1052">
        <v>45738</v>
      </c>
      <c r="C1052" t="s">
        <v>1697</v>
      </c>
      <c r="D1052" t="s">
        <v>208</v>
      </c>
      <c r="E1052">
        <v>15</v>
      </c>
      <c r="F1052">
        <f>IFERROR(VLOOKUP(D1052,Products!$A$2:$H$221,6,FALSE),0)</f>
        <v>7.9</v>
      </c>
      <c r="G1052">
        <v>0.05</v>
      </c>
      <c r="H1052">
        <f t="shared" si="16"/>
        <v>112.58</v>
      </c>
      <c r="I1052" t="s">
        <v>2830</v>
      </c>
      <c r="J1052" t="str">
        <f>IFERROR(VLOOKUP(D1052,Products!$A$2:$H$221,3,FALSE),"")</f>
        <v>Grocery</v>
      </c>
      <c r="K1052" t="str">
        <f>IFERROR(VLOOKUP(C1052,Customers!$A$2:$G$751,3,FALSE),"")</f>
        <v>Nakhchivan</v>
      </c>
    </row>
    <row r="1053" spans="1:11" x14ac:dyDescent="0.25">
      <c r="A1053" t="s">
        <v>3876</v>
      </c>
      <c r="B1053">
        <v>45738</v>
      </c>
      <c r="C1053" t="s">
        <v>2090</v>
      </c>
      <c r="D1053" t="s">
        <v>342</v>
      </c>
      <c r="E1053">
        <v>8</v>
      </c>
      <c r="F1053">
        <f>IFERROR(VLOOKUP(D1053,Products!$A$2:$H$221,6,FALSE),0)</f>
        <v>5.2</v>
      </c>
      <c r="G1053">
        <v>7.0000000000000007E-2</v>
      </c>
      <c r="H1053">
        <f t="shared" si="16"/>
        <v>38.69</v>
      </c>
      <c r="I1053" t="s">
        <v>2870</v>
      </c>
      <c r="J1053" t="str">
        <f>IFERROR(VLOOKUP(D1053,Products!$A$2:$H$221,3,FALSE),"")</f>
        <v>Personal Care</v>
      </c>
      <c r="K1053" t="str">
        <f>IFERROR(VLOOKUP(C1053,Customers!$A$2:$G$751,3,FALSE),"")</f>
        <v>Ganja-Dashkasan</v>
      </c>
    </row>
    <row r="1054" spans="1:11" x14ac:dyDescent="0.25">
      <c r="A1054" t="s">
        <v>3877</v>
      </c>
      <c r="B1054">
        <v>45738</v>
      </c>
      <c r="C1054" t="s">
        <v>2099</v>
      </c>
      <c r="D1054" t="s">
        <v>99</v>
      </c>
      <c r="E1054">
        <v>14</v>
      </c>
      <c r="F1054">
        <f>IFERROR(VLOOKUP(D1054,Products!$A$2:$H$221,6,FALSE),0)</f>
        <v>4.88</v>
      </c>
      <c r="G1054">
        <v>0</v>
      </c>
      <c r="H1054">
        <f t="shared" si="16"/>
        <v>68.319999999999993</v>
      </c>
      <c r="I1054" t="s">
        <v>2820</v>
      </c>
      <c r="J1054" t="str">
        <f>IFERROR(VLOOKUP(D1054,Products!$A$2:$H$221,3,FALSE),"")</f>
        <v>Snacks</v>
      </c>
      <c r="K1054" t="str">
        <f>IFERROR(VLOOKUP(C1054,Customers!$A$2:$G$751,3,FALSE),"")</f>
        <v>Absheron</v>
      </c>
    </row>
    <row r="1055" spans="1:11" x14ac:dyDescent="0.25">
      <c r="A1055" t="s">
        <v>3878</v>
      </c>
      <c r="B1055">
        <v>45738</v>
      </c>
      <c r="C1055" t="s">
        <v>2399</v>
      </c>
      <c r="D1055" t="s">
        <v>441</v>
      </c>
      <c r="E1055">
        <v>9</v>
      </c>
      <c r="F1055">
        <f>IFERROR(VLOOKUP(D1055,Products!$A$2:$H$221,6,FALSE),0)</f>
        <v>4.0999999999999996</v>
      </c>
      <c r="G1055">
        <v>0.12</v>
      </c>
      <c r="H1055">
        <f t="shared" si="16"/>
        <v>32.47</v>
      </c>
      <c r="I1055" t="s">
        <v>2841</v>
      </c>
      <c r="J1055" t="str">
        <f>IFERROR(VLOOKUP(D1055,Products!$A$2:$H$221,3,FALSE),"")</f>
        <v>Canned</v>
      </c>
      <c r="K1055" t="str">
        <f>IFERROR(VLOOKUP(C1055,Customers!$A$2:$G$751,3,FALSE),"")</f>
        <v>Absheron</v>
      </c>
    </row>
    <row r="1056" spans="1:11" x14ac:dyDescent="0.25">
      <c r="A1056" t="s">
        <v>3879</v>
      </c>
      <c r="B1056">
        <v>45738</v>
      </c>
      <c r="C1056" t="s">
        <v>2402</v>
      </c>
      <c r="D1056" t="s">
        <v>317</v>
      </c>
      <c r="E1056">
        <v>9</v>
      </c>
      <c r="F1056">
        <f>IFERROR(VLOOKUP(D1056,Products!$A$2:$H$221,6,FALSE),0)</f>
        <v>4.76</v>
      </c>
      <c r="G1056">
        <v>0</v>
      </c>
      <c r="H1056">
        <f t="shared" si="16"/>
        <v>42.84</v>
      </c>
      <c r="I1056" t="s">
        <v>2820</v>
      </c>
      <c r="J1056" t="str">
        <f>IFERROR(VLOOKUP(D1056,Products!$A$2:$H$221,3,FALSE),"")</f>
        <v>Personal Care</v>
      </c>
      <c r="K1056" t="str">
        <f>IFERROR(VLOOKUP(C1056,Customers!$A$2:$G$751,3,FALSE),"")</f>
        <v>Shaki-Zagatala</v>
      </c>
    </row>
    <row r="1057" spans="1:11" x14ac:dyDescent="0.25">
      <c r="A1057" t="s">
        <v>3880</v>
      </c>
      <c r="B1057">
        <v>45738</v>
      </c>
      <c r="C1057" t="s">
        <v>2672</v>
      </c>
      <c r="D1057" t="s">
        <v>236</v>
      </c>
      <c r="E1057">
        <v>4</v>
      </c>
      <c r="F1057">
        <f>IFERROR(VLOOKUP(D1057,Products!$A$2:$H$221,6,FALSE),0)</f>
        <v>1.52</v>
      </c>
      <c r="G1057">
        <v>0.05</v>
      </c>
      <c r="H1057">
        <f t="shared" si="16"/>
        <v>5.78</v>
      </c>
      <c r="I1057" t="s">
        <v>2818</v>
      </c>
      <c r="J1057" t="str">
        <f>IFERROR(VLOOKUP(D1057,Products!$A$2:$H$221,3,FALSE),"")</f>
        <v>Grocery</v>
      </c>
      <c r="K1057" t="str">
        <f>IFERROR(VLOOKUP(C1057,Customers!$A$2:$G$751,3,FALSE),"")</f>
        <v>Lankaran-Astara</v>
      </c>
    </row>
    <row r="1058" spans="1:11" x14ac:dyDescent="0.25">
      <c r="A1058" t="s">
        <v>3881</v>
      </c>
      <c r="B1058">
        <v>45739</v>
      </c>
      <c r="C1058" t="s">
        <v>525</v>
      </c>
      <c r="D1058" t="s">
        <v>105</v>
      </c>
      <c r="E1058">
        <v>15</v>
      </c>
      <c r="F1058">
        <f>IFERROR(VLOOKUP(D1058,Products!$A$2:$H$221,6,FALSE),0)</f>
        <v>1.37</v>
      </c>
      <c r="G1058">
        <v>0.05</v>
      </c>
      <c r="H1058">
        <f t="shared" si="16"/>
        <v>19.52</v>
      </c>
      <c r="I1058" t="s">
        <v>2841</v>
      </c>
      <c r="J1058" t="str">
        <f>IFERROR(VLOOKUP(D1058,Products!$A$2:$H$221,3,FALSE),"")</f>
        <v>Snacks</v>
      </c>
      <c r="K1058" t="str">
        <f>IFERROR(VLOOKUP(C1058,Customers!$A$2:$G$751,3,FALSE),"")</f>
        <v>Absheron</v>
      </c>
    </row>
    <row r="1059" spans="1:11" x14ac:dyDescent="0.25">
      <c r="A1059" t="s">
        <v>3882</v>
      </c>
      <c r="B1059">
        <v>45739</v>
      </c>
      <c r="C1059" t="s">
        <v>755</v>
      </c>
      <c r="D1059" t="s">
        <v>313</v>
      </c>
      <c r="E1059">
        <v>8</v>
      </c>
      <c r="F1059">
        <f>IFERROR(VLOOKUP(D1059,Products!$A$2:$H$221,6,FALSE),0)</f>
        <v>5.58</v>
      </c>
      <c r="G1059">
        <v>0.05</v>
      </c>
      <c r="H1059">
        <f t="shared" si="16"/>
        <v>42.41</v>
      </c>
      <c r="I1059" t="s">
        <v>2837</v>
      </c>
      <c r="J1059" t="str">
        <f>IFERROR(VLOOKUP(D1059,Products!$A$2:$H$221,3,FALSE),"")</f>
        <v>Personal Care</v>
      </c>
      <c r="K1059" t="str">
        <f>IFERROR(VLOOKUP(C1059,Customers!$A$2:$G$751,3,FALSE),"")</f>
        <v>Absheron</v>
      </c>
    </row>
    <row r="1060" spans="1:11" x14ac:dyDescent="0.25">
      <c r="A1060" t="s">
        <v>3883</v>
      </c>
      <c r="B1060">
        <v>45739</v>
      </c>
      <c r="C1060" t="s">
        <v>830</v>
      </c>
      <c r="D1060" t="s">
        <v>441</v>
      </c>
      <c r="E1060">
        <v>15</v>
      </c>
      <c r="F1060">
        <f>IFERROR(VLOOKUP(D1060,Products!$A$2:$H$221,6,FALSE),0)</f>
        <v>4.0999999999999996</v>
      </c>
      <c r="G1060">
        <v>0.03</v>
      </c>
      <c r="H1060">
        <f t="shared" si="16"/>
        <v>59.66</v>
      </c>
      <c r="I1060" t="s">
        <v>2818</v>
      </c>
      <c r="J1060" t="str">
        <f>IFERROR(VLOOKUP(D1060,Products!$A$2:$H$221,3,FALSE),"")</f>
        <v>Canned</v>
      </c>
      <c r="K1060" t="str">
        <f>IFERROR(VLOOKUP(C1060,Customers!$A$2:$G$751,3,FALSE),"")</f>
        <v>Ganja-Dashkasan</v>
      </c>
    </row>
    <row r="1061" spans="1:11" x14ac:dyDescent="0.25">
      <c r="A1061" t="s">
        <v>3884</v>
      </c>
      <c r="B1061">
        <v>45739</v>
      </c>
      <c r="C1061" t="s">
        <v>881</v>
      </c>
      <c r="D1061" t="s">
        <v>43</v>
      </c>
      <c r="E1061">
        <v>21</v>
      </c>
      <c r="F1061">
        <f>IFERROR(VLOOKUP(D1061,Products!$A$2:$H$221,6,FALSE),0)</f>
        <v>3.28</v>
      </c>
      <c r="G1061">
        <v>7.0000000000000007E-2</v>
      </c>
      <c r="H1061">
        <f t="shared" si="16"/>
        <v>64.06</v>
      </c>
      <c r="I1061" t="s">
        <v>2830</v>
      </c>
      <c r="J1061" t="str">
        <f>IFERROR(VLOOKUP(D1061,Products!$A$2:$H$221,3,FALSE),"")</f>
        <v>Beverages</v>
      </c>
      <c r="K1061" t="str">
        <f>IFERROR(VLOOKUP(C1061,Customers!$A$2:$G$751,3,FALSE),"")</f>
        <v>Guba-Khachmaz</v>
      </c>
    </row>
    <row r="1062" spans="1:11" x14ac:dyDescent="0.25">
      <c r="A1062" t="s">
        <v>3885</v>
      </c>
      <c r="B1062">
        <v>45739</v>
      </c>
      <c r="C1062" t="s">
        <v>1010</v>
      </c>
      <c r="D1062" t="s">
        <v>437</v>
      </c>
      <c r="E1062">
        <v>2</v>
      </c>
      <c r="F1062">
        <f>IFERROR(VLOOKUP(D1062,Products!$A$2:$H$221,6,FALSE),0)</f>
        <v>4.6100000000000003</v>
      </c>
      <c r="G1062">
        <v>0.1</v>
      </c>
      <c r="H1062">
        <f t="shared" si="16"/>
        <v>8.3000000000000007</v>
      </c>
      <c r="I1062" t="s">
        <v>2841</v>
      </c>
      <c r="J1062" t="str">
        <f>IFERROR(VLOOKUP(D1062,Products!$A$2:$H$221,3,FALSE),"")</f>
        <v>Canned</v>
      </c>
      <c r="K1062" t="str">
        <f>IFERROR(VLOOKUP(C1062,Customers!$A$2:$G$751,3,FALSE),"")</f>
        <v>Absheron</v>
      </c>
    </row>
    <row r="1063" spans="1:11" x14ac:dyDescent="0.25">
      <c r="A1063" t="s">
        <v>3886</v>
      </c>
      <c r="B1063">
        <v>45739</v>
      </c>
      <c r="C1063" t="s">
        <v>1193</v>
      </c>
      <c r="D1063" t="s">
        <v>184</v>
      </c>
      <c r="E1063">
        <v>12</v>
      </c>
      <c r="F1063">
        <f>IFERROR(VLOOKUP(D1063,Products!$A$2:$H$221,6,FALSE),0)</f>
        <v>2.5499999999999998</v>
      </c>
      <c r="G1063">
        <v>0.12</v>
      </c>
      <c r="H1063">
        <f t="shared" si="16"/>
        <v>26.93</v>
      </c>
      <c r="I1063" t="s">
        <v>2841</v>
      </c>
      <c r="J1063" t="str">
        <f>IFERROR(VLOOKUP(D1063,Products!$A$2:$H$221,3,FALSE),"")</f>
        <v>Bakery</v>
      </c>
      <c r="K1063" t="str">
        <f>IFERROR(VLOOKUP(C1063,Customers!$A$2:$G$751,3,FALSE),"")</f>
        <v>Lankaran-Astara</v>
      </c>
    </row>
    <row r="1064" spans="1:11" x14ac:dyDescent="0.25">
      <c r="A1064" t="s">
        <v>3887</v>
      </c>
      <c r="B1064">
        <v>45739</v>
      </c>
      <c r="C1064" t="s">
        <v>1427</v>
      </c>
      <c r="D1064" t="s">
        <v>190</v>
      </c>
      <c r="E1064">
        <v>4</v>
      </c>
      <c r="F1064">
        <f>IFERROR(VLOOKUP(D1064,Products!$A$2:$H$221,6,FALSE),0)</f>
        <v>2.85</v>
      </c>
      <c r="G1064">
        <v>0.05</v>
      </c>
      <c r="H1064">
        <f t="shared" si="16"/>
        <v>10.83</v>
      </c>
      <c r="I1064" t="s">
        <v>2841</v>
      </c>
      <c r="J1064" t="str">
        <f>IFERROR(VLOOKUP(D1064,Products!$A$2:$H$221,3,FALSE),"")</f>
        <v>Bakery</v>
      </c>
      <c r="K1064" t="str">
        <f>IFERROR(VLOOKUP(C1064,Customers!$A$2:$G$751,3,FALSE),"")</f>
        <v>Absheron</v>
      </c>
    </row>
    <row r="1065" spans="1:11" x14ac:dyDescent="0.25">
      <c r="A1065" t="s">
        <v>3888</v>
      </c>
      <c r="B1065">
        <v>45739</v>
      </c>
      <c r="C1065" t="s">
        <v>1484</v>
      </c>
      <c r="D1065" t="s">
        <v>198</v>
      </c>
      <c r="E1065">
        <v>5</v>
      </c>
      <c r="F1065">
        <f>IFERROR(VLOOKUP(D1065,Products!$A$2:$H$221,6,FALSE),0)</f>
        <v>0.63</v>
      </c>
      <c r="G1065">
        <v>7.0000000000000007E-2</v>
      </c>
      <c r="H1065">
        <f t="shared" si="16"/>
        <v>2.93</v>
      </c>
      <c r="I1065" t="s">
        <v>2818</v>
      </c>
      <c r="J1065" t="str">
        <f>IFERROR(VLOOKUP(D1065,Products!$A$2:$H$221,3,FALSE),"")</f>
        <v>Bakery</v>
      </c>
      <c r="K1065" t="str">
        <f>IFERROR(VLOOKUP(C1065,Customers!$A$2:$G$751,3,FALSE),"")</f>
        <v>Lankaran-Astara</v>
      </c>
    </row>
    <row r="1066" spans="1:11" x14ac:dyDescent="0.25">
      <c r="A1066" t="s">
        <v>3889</v>
      </c>
      <c r="B1066">
        <v>45739</v>
      </c>
      <c r="C1066" t="s">
        <v>1502</v>
      </c>
      <c r="D1066" t="s">
        <v>23</v>
      </c>
      <c r="E1066">
        <v>17</v>
      </c>
      <c r="F1066">
        <f>IFERROR(VLOOKUP(D1066,Products!$A$2:$H$221,6,FALSE),0)</f>
        <v>2.54</v>
      </c>
      <c r="G1066">
        <v>0</v>
      </c>
      <c r="H1066">
        <f t="shared" si="16"/>
        <v>43.18</v>
      </c>
      <c r="I1066" t="s">
        <v>2824</v>
      </c>
      <c r="J1066" t="str">
        <f>IFERROR(VLOOKUP(D1066,Products!$A$2:$H$221,3,FALSE),"")</f>
        <v>Beverages</v>
      </c>
      <c r="K1066" t="str">
        <f>IFERROR(VLOOKUP(C1066,Customers!$A$2:$G$751,3,FALSE),"")</f>
        <v>Guba-Khachmaz</v>
      </c>
    </row>
    <row r="1067" spans="1:11" x14ac:dyDescent="0.25">
      <c r="A1067" t="s">
        <v>3890</v>
      </c>
      <c r="B1067">
        <v>45739</v>
      </c>
      <c r="C1067" t="s">
        <v>1538</v>
      </c>
      <c r="D1067" t="s">
        <v>37</v>
      </c>
      <c r="E1067">
        <v>26</v>
      </c>
      <c r="F1067">
        <f>IFERROR(VLOOKUP(D1067,Products!$A$2:$H$221,6,FALSE),0)</f>
        <v>4.74</v>
      </c>
      <c r="G1067">
        <v>0.1</v>
      </c>
      <c r="H1067">
        <f t="shared" si="16"/>
        <v>110.92</v>
      </c>
      <c r="I1067" t="s">
        <v>2837</v>
      </c>
      <c r="J1067" t="str">
        <f>IFERROR(VLOOKUP(D1067,Products!$A$2:$H$221,3,FALSE),"")</f>
        <v>Beverages</v>
      </c>
      <c r="K1067" t="str">
        <f>IFERROR(VLOOKUP(C1067,Customers!$A$2:$G$751,3,FALSE),"")</f>
        <v>Lankaran-Astara</v>
      </c>
    </row>
    <row r="1068" spans="1:11" x14ac:dyDescent="0.25">
      <c r="A1068" t="s">
        <v>3891</v>
      </c>
      <c r="B1068">
        <v>45739</v>
      </c>
      <c r="C1068" t="s">
        <v>1724</v>
      </c>
      <c r="D1068" t="s">
        <v>101</v>
      </c>
      <c r="E1068">
        <v>6</v>
      </c>
      <c r="F1068">
        <f>IFERROR(VLOOKUP(D1068,Products!$A$2:$H$221,6,FALSE),0)</f>
        <v>2.82</v>
      </c>
      <c r="G1068">
        <v>0.02</v>
      </c>
      <c r="H1068">
        <f t="shared" si="16"/>
        <v>16.579999999999998</v>
      </c>
      <c r="I1068" t="s">
        <v>2818</v>
      </c>
      <c r="J1068" t="str">
        <f>IFERROR(VLOOKUP(D1068,Products!$A$2:$H$221,3,FALSE),"")</f>
        <v>Snacks</v>
      </c>
      <c r="K1068" t="str">
        <f>IFERROR(VLOOKUP(C1068,Customers!$A$2:$G$751,3,FALSE),"")</f>
        <v>Absheron</v>
      </c>
    </row>
    <row r="1069" spans="1:11" x14ac:dyDescent="0.25">
      <c r="A1069" t="s">
        <v>3892</v>
      </c>
      <c r="B1069">
        <v>45739</v>
      </c>
      <c r="C1069" t="s">
        <v>1817</v>
      </c>
      <c r="D1069" t="s">
        <v>347</v>
      </c>
      <c r="E1069">
        <v>7</v>
      </c>
      <c r="F1069">
        <f>IFERROR(VLOOKUP(D1069,Products!$A$2:$H$221,6,FALSE),0)</f>
        <v>5.63</v>
      </c>
      <c r="G1069">
        <v>0.15</v>
      </c>
      <c r="H1069">
        <f t="shared" si="16"/>
        <v>33.5</v>
      </c>
      <c r="I1069" t="s">
        <v>2818</v>
      </c>
      <c r="J1069" t="str">
        <f>IFERROR(VLOOKUP(D1069,Products!$A$2:$H$221,3,FALSE),"")</f>
        <v>Personal Care</v>
      </c>
      <c r="K1069" t="str">
        <f>IFERROR(VLOOKUP(C1069,Customers!$A$2:$G$751,3,FALSE),"")</f>
        <v>Aran</v>
      </c>
    </row>
    <row r="1070" spans="1:11" x14ac:dyDescent="0.25">
      <c r="A1070" t="s">
        <v>3893</v>
      </c>
      <c r="B1070">
        <v>45739</v>
      </c>
      <c r="C1070" t="s">
        <v>1895</v>
      </c>
      <c r="D1070" t="s">
        <v>97</v>
      </c>
      <c r="E1070">
        <v>15</v>
      </c>
      <c r="F1070">
        <f>IFERROR(VLOOKUP(D1070,Products!$A$2:$H$221,6,FALSE),0)</f>
        <v>3.97</v>
      </c>
      <c r="G1070">
        <v>0.12</v>
      </c>
      <c r="H1070">
        <f t="shared" si="16"/>
        <v>52.4</v>
      </c>
      <c r="I1070" t="s">
        <v>2837</v>
      </c>
      <c r="J1070" t="str">
        <f>IFERROR(VLOOKUP(D1070,Products!$A$2:$H$221,3,FALSE),"")</f>
        <v>Snacks</v>
      </c>
      <c r="K1070" t="str">
        <f>IFERROR(VLOOKUP(C1070,Customers!$A$2:$G$751,3,FALSE),"")</f>
        <v>Aran</v>
      </c>
    </row>
    <row r="1071" spans="1:11" x14ac:dyDescent="0.25">
      <c r="A1071" t="s">
        <v>3894</v>
      </c>
      <c r="B1071">
        <v>45739</v>
      </c>
      <c r="C1071" t="s">
        <v>2039</v>
      </c>
      <c r="D1071" t="s">
        <v>55</v>
      </c>
      <c r="E1071">
        <v>27</v>
      </c>
      <c r="F1071">
        <f>IFERROR(VLOOKUP(D1071,Products!$A$2:$H$221,6,FALSE),0)</f>
        <v>1.93</v>
      </c>
      <c r="G1071">
        <v>0</v>
      </c>
      <c r="H1071">
        <f t="shared" si="16"/>
        <v>52.11</v>
      </c>
      <c r="I1071" t="s">
        <v>2830</v>
      </c>
      <c r="J1071" t="str">
        <f>IFERROR(VLOOKUP(D1071,Products!$A$2:$H$221,3,FALSE),"")</f>
        <v>Beverages</v>
      </c>
      <c r="K1071" t="str">
        <f>IFERROR(VLOOKUP(C1071,Customers!$A$2:$G$751,3,FALSE),"")</f>
        <v>Absheron</v>
      </c>
    </row>
    <row r="1072" spans="1:11" x14ac:dyDescent="0.25">
      <c r="A1072" t="s">
        <v>3895</v>
      </c>
      <c r="B1072">
        <v>45739</v>
      </c>
      <c r="C1072" t="s">
        <v>2045</v>
      </c>
      <c r="D1072" t="s">
        <v>35</v>
      </c>
      <c r="E1072">
        <v>24</v>
      </c>
      <c r="F1072">
        <f>IFERROR(VLOOKUP(D1072,Products!$A$2:$H$221,6,FALSE),0)</f>
        <v>1.65</v>
      </c>
      <c r="G1072">
        <v>0.05</v>
      </c>
      <c r="H1072">
        <f t="shared" si="16"/>
        <v>37.619999999999997</v>
      </c>
      <c r="I1072" t="s">
        <v>2830</v>
      </c>
      <c r="J1072" t="str">
        <f>IFERROR(VLOOKUP(D1072,Products!$A$2:$H$221,3,FALSE),"")</f>
        <v>Beverages</v>
      </c>
      <c r="K1072" t="str">
        <f>IFERROR(VLOOKUP(C1072,Customers!$A$2:$G$751,3,FALSE),"")</f>
        <v>Karabakh-East Zangezur</v>
      </c>
    </row>
    <row r="1073" spans="1:11" x14ac:dyDescent="0.25">
      <c r="A1073" t="s">
        <v>3896</v>
      </c>
      <c r="B1073">
        <v>45739</v>
      </c>
      <c r="C1073" t="s">
        <v>2099</v>
      </c>
      <c r="D1073" t="s">
        <v>220</v>
      </c>
      <c r="E1073">
        <v>13</v>
      </c>
      <c r="F1073">
        <f>IFERROR(VLOOKUP(D1073,Products!$A$2:$H$221,6,FALSE),0)</f>
        <v>1.37</v>
      </c>
      <c r="G1073">
        <v>7.0000000000000007E-2</v>
      </c>
      <c r="H1073">
        <f t="shared" si="16"/>
        <v>16.559999999999999</v>
      </c>
      <c r="I1073" t="s">
        <v>2818</v>
      </c>
      <c r="J1073" t="str">
        <f>IFERROR(VLOOKUP(D1073,Products!$A$2:$H$221,3,FALSE),"")</f>
        <v>Grocery</v>
      </c>
      <c r="K1073" t="str">
        <f>IFERROR(VLOOKUP(C1073,Customers!$A$2:$G$751,3,FALSE),"")</f>
        <v>Absheron</v>
      </c>
    </row>
    <row r="1074" spans="1:11" x14ac:dyDescent="0.25">
      <c r="A1074" t="s">
        <v>3897</v>
      </c>
      <c r="B1074">
        <v>45739</v>
      </c>
      <c r="C1074" t="s">
        <v>2570</v>
      </c>
      <c r="D1074" t="s">
        <v>49</v>
      </c>
      <c r="E1074">
        <v>16</v>
      </c>
      <c r="F1074">
        <f>IFERROR(VLOOKUP(D1074,Products!$A$2:$H$221,6,FALSE),0)</f>
        <v>4.04</v>
      </c>
      <c r="G1074">
        <v>0.02</v>
      </c>
      <c r="H1074">
        <f t="shared" si="16"/>
        <v>63.35</v>
      </c>
      <c r="I1074" t="s">
        <v>2818</v>
      </c>
      <c r="J1074" t="str">
        <f>IFERROR(VLOOKUP(D1074,Products!$A$2:$H$221,3,FALSE),"")</f>
        <v>Beverages</v>
      </c>
      <c r="K1074" t="str">
        <f>IFERROR(VLOOKUP(C1074,Customers!$A$2:$G$751,3,FALSE),"")</f>
        <v>Aran</v>
      </c>
    </row>
    <row r="1075" spans="1:11" x14ac:dyDescent="0.25">
      <c r="A1075" t="s">
        <v>3898</v>
      </c>
      <c r="B1075">
        <v>45739</v>
      </c>
      <c r="C1075" t="s">
        <v>2570</v>
      </c>
      <c r="D1075" t="s">
        <v>437</v>
      </c>
      <c r="E1075">
        <v>11</v>
      </c>
      <c r="F1075">
        <f>IFERROR(VLOOKUP(D1075,Products!$A$2:$H$221,6,FALSE),0)</f>
        <v>4.6100000000000003</v>
      </c>
      <c r="G1075">
        <v>0.15</v>
      </c>
      <c r="H1075">
        <f t="shared" si="16"/>
        <v>43.1</v>
      </c>
      <c r="I1075" t="s">
        <v>2827</v>
      </c>
      <c r="J1075" t="str">
        <f>IFERROR(VLOOKUP(D1075,Products!$A$2:$H$221,3,FALSE),"")</f>
        <v>Canned</v>
      </c>
      <c r="K1075" t="str">
        <f>IFERROR(VLOOKUP(C1075,Customers!$A$2:$G$751,3,FALSE),"")</f>
        <v>Aran</v>
      </c>
    </row>
    <row r="1076" spans="1:11" x14ac:dyDescent="0.25">
      <c r="A1076" t="s">
        <v>3899</v>
      </c>
      <c r="B1076">
        <v>45739</v>
      </c>
      <c r="C1076" t="s">
        <v>2603</v>
      </c>
      <c r="D1076" t="s">
        <v>238</v>
      </c>
      <c r="E1076">
        <v>2</v>
      </c>
      <c r="F1076">
        <f>IFERROR(VLOOKUP(D1076,Products!$A$2:$H$221,6,FALSE),0)</f>
        <v>4.3099999999999996</v>
      </c>
      <c r="G1076">
        <v>0.03</v>
      </c>
      <c r="H1076">
        <f t="shared" si="16"/>
        <v>8.36</v>
      </c>
      <c r="I1076" t="s">
        <v>2841</v>
      </c>
      <c r="J1076" t="str">
        <f>IFERROR(VLOOKUP(D1076,Products!$A$2:$H$221,3,FALSE),"")</f>
        <v>Grocery</v>
      </c>
      <c r="K1076" t="str">
        <f>IFERROR(VLOOKUP(C1076,Customers!$A$2:$G$751,3,FALSE),"")</f>
        <v>Shaki-Zagatala</v>
      </c>
    </row>
    <row r="1077" spans="1:11" x14ac:dyDescent="0.25">
      <c r="A1077" t="s">
        <v>3900</v>
      </c>
      <c r="B1077">
        <v>45740</v>
      </c>
      <c r="C1077" t="s">
        <v>736</v>
      </c>
      <c r="D1077" t="s">
        <v>77</v>
      </c>
      <c r="E1077">
        <v>9</v>
      </c>
      <c r="F1077">
        <f>IFERROR(VLOOKUP(D1077,Products!$A$2:$H$221,6,FALSE),0)</f>
        <v>2.82</v>
      </c>
      <c r="G1077">
        <v>0.05</v>
      </c>
      <c r="H1077">
        <f t="shared" si="16"/>
        <v>24.11</v>
      </c>
      <c r="I1077" t="s">
        <v>2824</v>
      </c>
      <c r="J1077" t="str">
        <f>IFERROR(VLOOKUP(D1077,Products!$A$2:$H$221,3,FALSE),"")</f>
        <v>Snacks</v>
      </c>
      <c r="K1077" t="str">
        <f>IFERROR(VLOOKUP(C1077,Customers!$A$2:$G$751,3,FALSE),"")</f>
        <v>Karabakh-East Zangezur</v>
      </c>
    </row>
    <row r="1078" spans="1:11" x14ac:dyDescent="0.25">
      <c r="A1078" t="s">
        <v>3901</v>
      </c>
      <c r="B1078">
        <v>45740</v>
      </c>
      <c r="C1078" t="s">
        <v>947</v>
      </c>
      <c r="D1078" t="s">
        <v>13</v>
      </c>
      <c r="E1078">
        <v>9</v>
      </c>
      <c r="F1078">
        <f>IFERROR(VLOOKUP(D1078,Products!$A$2:$H$221,6,FALSE),0)</f>
        <v>1.77</v>
      </c>
      <c r="G1078">
        <v>7.0000000000000007E-2</v>
      </c>
      <c r="H1078">
        <f t="shared" si="16"/>
        <v>14.81</v>
      </c>
      <c r="I1078" t="s">
        <v>2818</v>
      </c>
      <c r="J1078" t="str">
        <f>IFERROR(VLOOKUP(D1078,Products!$A$2:$H$221,3,FALSE),"")</f>
        <v>Beverages</v>
      </c>
      <c r="K1078" t="str">
        <f>IFERROR(VLOOKUP(C1078,Customers!$A$2:$G$751,3,FALSE),"")</f>
        <v>Absheron</v>
      </c>
    </row>
    <row r="1079" spans="1:11" x14ac:dyDescent="0.25">
      <c r="A1079" t="s">
        <v>3902</v>
      </c>
      <c r="B1079">
        <v>45740</v>
      </c>
      <c r="C1079" t="s">
        <v>1058</v>
      </c>
      <c r="D1079" t="s">
        <v>155</v>
      </c>
      <c r="E1079">
        <v>6</v>
      </c>
      <c r="F1079">
        <f>IFERROR(VLOOKUP(D1079,Products!$A$2:$H$221,6,FALSE),0)</f>
        <v>5.52</v>
      </c>
      <c r="G1079">
        <v>0.03</v>
      </c>
      <c r="H1079">
        <f t="shared" si="16"/>
        <v>32.130000000000003</v>
      </c>
      <c r="I1079" t="s">
        <v>2820</v>
      </c>
      <c r="J1079" t="str">
        <f>IFERROR(VLOOKUP(D1079,Products!$A$2:$H$221,3,FALSE),"")</f>
        <v>Dairy</v>
      </c>
      <c r="K1079" t="str">
        <f>IFERROR(VLOOKUP(C1079,Customers!$A$2:$G$751,3,FALSE),"")</f>
        <v>Ganja-Dashkasan</v>
      </c>
    </row>
    <row r="1080" spans="1:11" x14ac:dyDescent="0.25">
      <c r="A1080" t="s">
        <v>3903</v>
      </c>
      <c r="B1080">
        <v>45740</v>
      </c>
      <c r="C1080" t="s">
        <v>1061</v>
      </c>
      <c r="D1080" t="s">
        <v>482</v>
      </c>
      <c r="E1080">
        <v>8</v>
      </c>
      <c r="F1080">
        <f>IFERROR(VLOOKUP(D1080,Products!$A$2:$H$221,6,FALSE),0)</f>
        <v>8.7100000000000009</v>
      </c>
      <c r="G1080">
        <v>7.0000000000000007E-2</v>
      </c>
      <c r="H1080">
        <f t="shared" si="16"/>
        <v>64.8</v>
      </c>
      <c r="I1080" t="s">
        <v>2818</v>
      </c>
      <c r="J1080" t="str">
        <f>IFERROR(VLOOKUP(D1080,Products!$A$2:$H$221,3,FALSE),"")</f>
        <v>Cleaning</v>
      </c>
      <c r="K1080" t="str">
        <f>IFERROR(VLOOKUP(C1080,Customers!$A$2:$G$751,3,FALSE),"")</f>
        <v>Absheron</v>
      </c>
    </row>
    <row r="1081" spans="1:11" x14ac:dyDescent="0.25">
      <c r="A1081" t="s">
        <v>3904</v>
      </c>
      <c r="B1081">
        <v>45740</v>
      </c>
      <c r="C1081" t="s">
        <v>1277</v>
      </c>
      <c r="D1081" t="s">
        <v>240</v>
      </c>
      <c r="E1081">
        <v>8</v>
      </c>
      <c r="F1081">
        <f>IFERROR(VLOOKUP(D1081,Products!$A$2:$H$221,6,FALSE),0)</f>
        <v>3.46</v>
      </c>
      <c r="G1081">
        <v>7.0000000000000007E-2</v>
      </c>
      <c r="H1081">
        <f t="shared" si="16"/>
        <v>25.74</v>
      </c>
      <c r="I1081" t="s">
        <v>2818</v>
      </c>
      <c r="J1081" t="str">
        <f>IFERROR(VLOOKUP(D1081,Products!$A$2:$H$221,3,FALSE),"")</f>
        <v>Grocery</v>
      </c>
      <c r="K1081" t="str">
        <f>IFERROR(VLOOKUP(C1081,Customers!$A$2:$G$751,3,FALSE),"")</f>
        <v>Absheron</v>
      </c>
    </row>
    <row r="1082" spans="1:11" x14ac:dyDescent="0.25">
      <c r="A1082" t="s">
        <v>3905</v>
      </c>
      <c r="B1082">
        <v>45740</v>
      </c>
      <c r="C1082" t="s">
        <v>1292</v>
      </c>
      <c r="D1082" t="s">
        <v>200</v>
      </c>
      <c r="E1082">
        <v>27</v>
      </c>
      <c r="F1082">
        <f>IFERROR(VLOOKUP(D1082,Products!$A$2:$H$221,6,FALSE),0)</f>
        <v>0.97</v>
      </c>
      <c r="G1082">
        <v>0.05</v>
      </c>
      <c r="H1082">
        <f t="shared" si="16"/>
        <v>24.88</v>
      </c>
      <c r="I1082" t="s">
        <v>2818</v>
      </c>
      <c r="J1082" t="str">
        <f>IFERROR(VLOOKUP(D1082,Products!$A$2:$H$221,3,FALSE),"")</f>
        <v>Bakery</v>
      </c>
      <c r="K1082" t="str">
        <f>IFERROR(VLOOKUP(C1082,Customers!$A$2:$G$751,3,FALSE),"")</f>
        <v>Absheron</v>
      </c>
    </row>
    <row r="1083" spans="1:11" x14ac:dyDescent="0.25">
      <c r="A1083" t="s">
        <v>3906</v>
      </c>
      <c r="B1083">
        <v>45740</v>
      </c>
      <c r="C1083" t="s">
        <v>1463</v>
      </c>
      <c r="D1083" t="s">
        <v>29</v>
      </c>
      <c r="E1083">
        <v>23</v>
      </c>
      <c r="F1083">
        <f>IFERROR(VLOOKUP(D1083,Products!$A$2:$H$221,6,FALSE),0)</f>
        <v>1.26</v>
      </c>
      <c r="G1083">
        <v>7.0000000000000007E-2</v>
      </c>
      <c r="H1083">
        <f t="shared" si="16"/>
        <v>26.95</v>
      </c>
      <c r="I1083" t="s">
        <v>2837</v>
      </c>
      <c r="J1083" t="str">
        <f>IFERROR(VLOOKUP(D1083,Products!$A$2:$H$221,3,FALSE),"")</f>
        <v>Beverages</v>
      </c>
      <c r="K1083" t="str">
        <f>IFERROR(VLOOKUP(C1083,Customers!$A$2:$G$751,3,FALSE),"")</f>
        <v>Guba-Khachmaz</v>
      </c>
    </row>
    <row r="1084" spans="1:11" x14ac:dyDescent="0.25">
      <c r="A1084" t="s">
        <v>3907</v>
      </c>
      <c r="B1084">
        <v>45740</v>
      </c>
      <c r="C1084" t="s">
        <v>1583</v>
      </c>
      <c r="D1084" t="s">
        <v>317</v>
      </c>
      <c r="E1084">
        <v>4</v>
      </c>
      <c r="F1084">
        <f>IFERROR(VLOOKUP(D1084,Products!$A$2:$H$221,6,FALSE),0)</f>
        <v>4.76</v>
      </c>
      <c r="G1084">
        <v>0</v>
      </c>
      <c r="H1084">
        <f t="shared" si="16"/>
        <v>19.04</v>
      </c>
      <c r="I1084" t="s">
        <v>2837</v>
      </c>
      <c r="J1084" t="str">
        <f>IFERROR(VLOOKUP(D1084,Products!$A$2:$H$221,3,FALSE),"")</f>
        <v>Personal Care</v>
      </c>
      <c r="K1084" t="str">
        <f>IFERROR(VLOOKUP(C1084,Customers!$A$2:$G$751,3,FALSE),"")</f>
        <v>Absheron</v>
      </c>
    </row>
    <row r="1085" spans="1:11" x14ac:dyDescent="0.25">
      <c r="A1085" t="s">
        <v>3908</v>
      </c>
      <c r="B1085">
        <v>45740</v>
      </c>
      <c r="C1085" t="s">
        <v>2045</v>
      </c>
      <c r="D1085" t="s">
        <v>462</v>
      </c>
      <c r="E1085">
        <v>5</v>
      </c>
      <c r="F1085">
        <f>IFERROR(VLOOKUP(D1085,Products!$A$2:$H$221,6,FALSE),0)</f>
        <v>7.89</v>
      </c>
      <c r="G1085">
        <v>0</v>
      </c>
      <c r="H1085">
        <f t="shared" si="16"/>
        <v>39.450000000000003</v>
      </c>
      <c r="I1085" t="s">
        <v>2870</v>
      </c>
      <c r="J1085" t="str">
        <f>IFERROR(VLOOKUP(D1085,Products!$A$2:$H$221,3,FALSE),"")</f>
        <v>Cleaning</v>
      </c>
      <c r="K1085" t="str">
        <f>IFERROR(VLOOKUP(C1085,Customers!$A$2:$G$751,3,FALSE),"")</f>
        <v>Karabakh-East Zangezur</v>
      </c>
    </row>
    <row r="1086" spans="1:11" x14ac:dyDescent="0.25">
      <c r="A1086" t="s">
        <v>3909</v>
      </c>
      <c r="B1086">
        <v>45740</v>
      </c>
      <c r="C1086" t="s">
        <v>2090</v>
      </c>
      <c r="D1086" t="s">
        <v>313</v>
      </c>
      <c r="E1086">
        <v>4</v>
      </c>
      <c r="F1086">
        <f>IFERROR(VLOOKUP(D1086,Products!$A$2:$H$221,6,FALSE),0)</f>
        <v>5.58</v>
      </c>
      <c r="G1086">
        <v>0</v>
      </c>
      <c r="H1086">
        <f t="shared" si="16"/>
        <v>22.32</v>
      </c>
      <c r="I1086" t="s">
        <v>2841</v>
      </c>
      <c r="J1086" t="str">
        <f>IFERROR(VLOOKUP(D1086,Products!$A$2:$H$221,3,FALSE),"")</f>
        <v>Personal Care</v>
      </c>
      <c r="K1086" t="str">
        <f>IFERROR(VLOOKUP(C1086,Customers!$A$2:$G$751,3,FALSE),"")</f>
        <v>Ganja-Dashkasan</v>
      </c>
    </row>
    <row r="1087" spans="1:11" x14ac:dyDescent="0.25">
      <c r="A1087" t="s">
        <v>3910</v>
      </c>
      <c r="B1087">
        <v>45740</v>
      </c>
      <c r="C1087" t="s">
        <v>2474</v>
      </c>
      <c r="D1087" t="s">
        <v>230</v>
      </c>
      <c r="E1087">
        <v>4</v>
      </c>
      <c r="F1087">
        <f>IFERROR(VLOOKUP(D1087,Products!$A$2:$H$221,6,FALSE),0)</f>
        <v>1.98</v>
      </c>
      <c r="G1087">
        <v>0</v>
      </c>
      <c r="H1087">
        <f t="shared" si="16"/>
        <v>7.92</v>
      </c>
      <c r="I1087" t="s">
        <v>2830</v>
      </c>
      <c r="J1087" t="str">
        <f>IFERROR(VLOOKUP(D1087,Products!$A$2:$H$221,3,FALSE),"")</f>
        <v>Grocery</v>
      </c>
      <c r="K1087" t="str">
        <f>IFERROR(VLOOKUP(C1087,Customers!$A$2:$G$751,3,FALSE),"")</f>
        <v>Ganja-Dashkasan</v>
      </c>
    </row>
    <row r="1088" spans="1:11" x14ac:dyDescent="0.25">
      <c r="A1088" t="s">
        <v>3911</v>
      </c>
      <c r="B1088">
        <v>45740</v>
      </c>
      <c r="C1088" t="s">
        <v>2642</v>
      </c>
      <c r="D1088" t="s">
        <v>134</v>
      </c>
      <c r="E1088">
        <v>14</v>
      </c>
      <c r="F1088">
        <f>IFERROR(VLOOKUP(D1088,Products!$A$2:$H$221,6,FALSE),0)</f>
        <v>5.84</v>
      </c>
      <c r="G1088">
        <v>7.0000000000000007E-2</v>
      </c>
      <c r="H1088">
        <f t="shared" si="16"/>
        <v>76.040000000000006</v>
      </c>
      <c r="I1088" t="s">
        <v>2837</v>
      </c>
      <c r="J1088" t="str">
        <f>IFERROR(VLOOKUP(D1088,Products!$A$2:$H$221,3,FALSE),"")</f>
        <v>Dairy</v>
      </c>
      <c r="K1088" t="str">
        <f>IFERROR(VLOOKUP(C1088,Customers!$A$2:$G$751,3,FALSE),"")</f>
        <v>Ganja-Dashkasan</v>
      </c>
    </row>
    <row r="1089" spans="1:11" x14ac:dyDescent="0.25">
      <c r="A1089" t="s">
        <v>3912</v>
      </c>
      <c r="B1089">
        <v>45740</v>
      </c>
      <c r="C1089" t="s">
        <v>2660</v>
      </c>
      <c r="D1089" t="s">
        <v>390</v>
      </c>
      <c r="E1089">
        <v>3</v>
      </c>
      <c r="F1089">
        <f>IFERROR(VLOOKUP(D1089,Products!$A$2:$H$221,6,FALSE),0)</f>
        <v>4.55</v>
      </c>
      <c r="G1089">
        <v>0.15</v>
      </c>
      <c r="H1089">
        <f t="shared" si="16"/>
        <v>11.6</v>
      </c>
      <c r="I1089" t="s">
        <v>2841</v>
      </c>
      <c r="J1089" t="str">
        <f>IFERROR(VLOOKUP(D1089,Products!$A$2:$H$221,3,FALSE),"")</f>
        <v>Frozen</v>
      </c>
      <c r="K1089" t="str">
        <f>IFERROR(VLOOKUP(C1089,Customers!$A$2:$G$751,3,FALSE),"")</f>
        <v>Absheron</v>
      </c>
    </row>
    <row r="1090" spans="1:11" x14ac:dyDescent="0.25">
      <c r="A1090" t="s">
        <v>3913</v>
      </c>
      <c r="B1090">
        <v>45740</v>
      </c>
      <c r="C1090" t="s">
        <v>2729</v>
      </c>
      <c r="D1090" t="s">
        <v>220</v>
      </c>
      <c r="E1090">
        <v>14</v>
      </c>
      <c r="F1090">
        <f>IFERROR(VLOOKUP(D1090,Products!$A$2:$H$221,6,FALSE),0)</f>
        <v>1.37</v>
      </c>
      <c r="G1090">
        <v>7.0000000000000007E-2</v>
      </c>
      <c r="H1090">
        <f t="shared" ref="H1090:H1153" si="17">ROUND(E1090*F1090*(1-G1090),2)</f>
        <v>17.84</v>
      </c>
      <c r="I1090" t="s">
        <v>2820</v>
      </c>
      <c r="J1090" t="str">
        <f>IFERROR(VLOOKUP(D1090,Products!$A$2:$H$221,3,FALSE),"")</f>
        <v>Grocery</v>
      </c>
      <c r="K1090" t="str">
        <f>IFERROR(VLOOKUP(C1090,Customers!$A$2:$G$751,3,FALSE),"")</f>
        <v>Aran</v>
      </c>
    </row>
    <row r="1091" spans="1:11" x14ac:dyDescent="0.25">
      <c r="A1091" t="s">
        <v>3914</v>
      </c>
      <c r="B1091">
        <v>45741</v>
      </c>
      <c r="C1091" t="s">
        <v>582</v>
      </c>
      <c r="D1091" t="s">
        <v>59</v>
      </c>
      <c r="E1091">
        <v>23</v>
      </c>
      <c r="F1091">
        <f>IFERROR(VLOOKUP(D1091,Products!$A$2:$H$221,6,FALSE),0)</f>
        <v>1.45</v>
      </c>
      <c r="G1091">
        <v>0.05</v>
      </c>
      <c r="H1091">
        <f t="shared" si="17"/>
        <v>31.68</v>
      </c>
      <c r="I1091" t="s">
        <v>2837</v>
      </c>
      <c r="J1091" t="str">
        <f>IFERROR(VLOOKUP(D1091,Products!$A$2:$H$221,3,FALSE),"")</f>
        <v>Snacks</v>
      </c>
      <c r="K1091" t="str">
        <f>IFERROR(VLOOKUP(C1091,Customers!$A$2:$G$751,3,FALSE),"")</f>
        <v>Absheron</v>
      </c>
    </row>
    <row r="1092" spans="1:11" x14ac:dyDescent="0.25">
      <c r="A1092" t="s">
        <v>3915</v>
      </c>
      <c r="B1092">
        <v>45741</v>
      </c>
      <c r="C1092" t="s">
        <v>582</v>
      </c>
      <c r="D1092" t="s">
        <v>148</v>
      </c>
      <c r="E1092">
        <v>17</v>
      </c>
      <c r="F1092">
        <f>IFERROR(VLOOKUP(D1092,Products!$A$2:$H$221,6,FALSE),0)</f>
        <v>1.6</v>
      </c>
      <c r="G1092">
        <v>0.02</v>
      </c>
      <c r="H1092">
        <f t="shared" si="17"/>
        <v>26.66</v>
      </c>
      <c r="I1092" t="s">
        <v>2837</v>
      </c>
      <c r="J1092" t="str">
        <f>IFERROR(VLOOKUP(D1092,Products!$A$2:$H$221,3,FALSE),"")</f>
        <v>Dairy</v>
      </c>
      <c r="K1092" t="str">
        <f>IFERROR(VLOOKUP(C1092,Customers!$A$2:$G$751,3,FALSE),"")</f>
        <v>Absheron</v>
      </c>
    </row>
    <row r="1093" spans="1:11" x14ac:dyDescent="0.25">
      <c r="A1093" t="s">
        <v>3916</v>
      </c>
      <c r="B1093">
        <v>45741</v>
      </c>
      <c r="C1093" t="s">
        <v>661</v>
      </c>
      <c r="D1093" t="s">
        <v>458</v>
      </c>
      <c r="E1093">
        <v>3</v>
      </c>
      <c r="F1093">
        <f>IFERROR(VLOOKUP(D1093,Products!$A$2:$H$221,6,FALSE),0)</f>
        <v>7.58</v>
      </c>
      <c r="G1093">
        <v>7.0000000000000007E-2</v>
      </c>
      <c r="H1093">
        <f t="shared" si="17"/>
        <v>21.15</v>
      </c>
      <c r="I1093" t="s">
        <v>2841</v>
      </c>
      <c r="J1093" t="str">
        <f>IFERROR(VLOOKUP(D1093,Products!$A$2:$H$221,3,FALSE),"")</f>
        <v>Cleaning</v>
      </c>
      <c r="K1093" t="str">
        <f>IFERROR(VLOOKUP(C1093,Customers!$A$2:$G$751,3,FALSE),"")</f>
        <v>Lankaran-Astara</v>
      </c>
    </row>
    <row r="1094" spans="1:11" x14ac:dyDescent="0.25">
      <c r="A1094" t="s">
        <v>3917</v>
      </c>
      <c r="B1094">
        <v>45741</v>
      </c>
      <c r="C1094" t="s">
        <v>758</v>
      </c>
      <c r="D1094" t="s">
        <v>39</v>
      </c>
      <c r="E1094">
        <v>23</v>
      </c>
      <c r="F1094">
        <f>IFERROR(VLOOKUP(D1094,Products!$A$2:$H$221,6,FALSE),0)</f>
        <v>1.98</v>
      </c>
      <c r="G1094">
        <v>0.03</v>
      </c>
      <c r="H1094">
        <f t="shared" si="17"/>
        <v>44.17</v>
      </c>
      <c r="I1094" t="s">
        <v>2820</v>
      </c>
      <c r="J1094" t="str">
        <f>IFERROR(VLOOKUP(D1094,Products!$A$2:$H$221,3,FALSE),"")</f>
        <v>Beverages</v>
      </c>
      <c r="K1094" t="str">
        <f>IFERROR(VLOOKUP(C1094,Customers!$A$2:$G$751,3,FALSE),"")</f>
        <v>Absheron</v>
      </c>
    </row>
    <row r="1095" spans="1:11" x14ac:dyDescent="0.25">
      <c r="A1095" t="s">
        <v>3918</v>
      </c>
      <c r="B1095">
        <v>45741</v>
      </c>
      <c r="C1095" t="s">
        <v>875</v>
      </c>
      <c r="D1095" t="s">
        <v>67</v>
      </c>
      <c r="E1095">
        <v>20</v>
      </c>
      <c r="F1095">
        <f>IFERROR(VLOOKUP(D1095,Products!$A$2:$H$221,6,FALSE),0)</f>
        <v>1.34</v>
      </c>
      <c r="G1095">
        <v>0.02</v>
      </c>
      <c r="H1095">
        <f t="shared" si="17"/>
        <v>26.26</v>
      </c>
      <c r="I1095" t="s">
        <v>2824</v>
      </c>
      <c r="J1095" t="str">
        <f>IFERROR(VLOOKUP(D1095,Products!$A$2:$H$221,3,FALSE),"")</f>
        <v>Snacks</v>
      </c>
      <c r="K1095" t="str">
        <f>IFERROR(VLOOKUP(C1095,Customers!$A$2:$G$751,3,FALSE),"")</f>
        <v>Absheron</v>
      </c>
    </row>
    <row r="1096" spans="1:11" x14ac:dyDescent="0.25">
      <c r="A1096" t="s">
        <v>3919</v>
      </c>
      <c r="B1096">
        <v>45741</v>
      </c>
      <c r="C1096" t="s">
        <v>1067</v>
      </c>
      <c r="D1096" t="s">
        <v>294</v>
      </c>
      <c r="E1096">
        <v>13</v>
      </c>
      <c r="F1096">
        <f>IFERROR(VLOOKUP(D1096,Products!$A$2:$H$221,6,FALSE),0)</f>
        <v>1.7</v>
      </c>
      <c r="G1096">
        <v>0.02</v>
      </c>
      <c r="H1096">
        <f t="shared" si="17"/>
        <v>21.66</v>
      </c>
      <c r="I1096" t="s">
        <v>2830</v>
      </c>
      <c r="J1096" t="str">
        <f>IFERROR(VLOOKUP(D1096,Products!$A$2:$H$221,3,FALSE),"")</f>
        <v>Household</v>
      </c>
      <c r="K1096" t="str">
        <f>IFERROR(VLOOKUP(C1096,Customers!$A$2:$G$751,3,FALSE),"")</f>
        <v>Lankaran-Astara</v>
      </c>
    </row>
    <row r="1097" spans="1:11" x14ac:dyDescent="0.25">
      <c r="A1097" t="s">
        <v>3920</v>
      </c>
      <c r="B1097">
        <v>45741</v>
      </c>
      <c r="C1097" t="s">
        <v>1700</v>
      </c>
      <c r="D1097" t="s">
        <v>442</v>
      </c>
      <c r="E1097">
        <v>16</v>
      </c>
      <c r="F1097">
        <f>IFERROR(VLOOKUP(D1097,Products!$A$2:$H$221,6,FALSE),0)</f>
        <v>1.62</v>
      </c>
      <c r="G1097">
        <v>0.05</v>
      </c>
      <c r="H1097">
        <f t="shared" si="17"/>
        <v>24.62</v>
      </c>
      <c r="I1097" t="s">
        <v>2837</v>
      </c>
      <c r="J1097" t="str">
        <f>IFERROR(VLOOKUP(D1097,Products!$A$2:$H$221,3,FALSE),"")</f>
        <v>Canned</v>
      </c>
      <c r="K1097" t="str">
        <f>IFERROR(VLOOKUP(C1097,Customers!$A$2:$G$751,3,FALSE),"")</f>
        <v>Karabakh-East Zangezur</v>
      </c>
    </row>
    <row r="1098" spans="1:11" x14ac:dyDescent="0.25">
      <c r="A1098" t="s">
        <v>3921</v>
      </c>
      <c r="B1098">
        <v>45741</v>
      </c>
      <c r="C1098" t="s">
        <v>1766</v>
      </c>
      <c r="D1098" t="s">
        <v>33</v>
      </c>
      <c r="E1098">
        <v>23</v>
      </c>
      <c r="F1098">
        <f>IFERROR(VLOOKUP(D1098,Products!$A$2:$H$221,6,FALSE),0)</f>
        <v>1.21</v>
      </c>
      <c r="G1098">
        <v>0</v>
      </c>
      <c r="H1098">
        <f t="shared" si="17"/>
        <v>27.83</v>
      </c>
      <c r="I1098" t="s">
        <v>2820</v>
      </c>
      <c r="J1098" t="str">
        <f>IFERROR(VLOOKUP(D1098,Products!$A$2:$H$221,3,FALSE),"")</f>
        <v>Beverages</v>
      </c>
      <c r="K1098" t="str">
        <f>IFERROR(VLOOKUP(C1098,Customers!$A$2:$G$751,3,FALSE),"")</f>
        <v>Absheron</v>
      </c>
    </row>
    <row r="1099" spans="1:11" x14ac:dyDescent="0.25">
      <c r="A1099" t="s">
        <v>3922</v>
      </c>
      <c r="B1099">
        <v>45741</v>
      </c>
      <c r="C1099" t="s">
        <v>1949</v>
      </c>
      <c r="D1099" t="s">
        <v>462</v>
      </c>
      <c r="E1099">
        <v>2</v>
      </c>
      <c r="F1099">
        <f>IFERROR(VLOOKUP(D1099,Products!$A$2:$H$221,6,FALSE),0)</f>
        <v>7.89</v>
      </c>
      <c r="G1099">
        <v>7.0000000000000007E-2</v>
      </c>
      <c r="H1099">
        <f t="shared" si="17"/>
        <v>14.68</v>
      </c>
      <c r="I1099" t="s">
        <v>2818</v>
      </c>
      <c r="J1099" t="str">
        <f>IFERROR(VLOOKUP(D1099,Products!$A$2:$H$221,3,FALSE),"")</f>
        <v>Cleaning</v>
      </c>
      <c r="K1099" t="str">
        <f>IFERROR(VLOOKUP(C1099,Customers!$A$2:$G$751,3,FALSE),"")</f>
        <v>Absheron</v>
      </c>
    </row>
    <row r="1100" spans="1:11" x14ac:dyDescent="0.25">
      <c r="A1100" t="s">
        <v>3923</v>
      </c>
      <c r="B1100">
        <v>45741</v>
      </c>
      <c r="C1100" t="s">
        <v>2117</v>
      </c>
      <c r="D1100" t="s">
        <v>160</v>
      </c>
      <c r="E1100">
        <v>9</v>
      </c>
      <c r="F1100">
        <f>IFERROR(VLOOKUP(D1100,Products!$A$2:$H$221,6,FALSE),0)</f>
        <v>1.26</v>
      </c>
      <c r="G1100">
        <v>0.05</v>
      </c>
      <c r="H1100">
        <f t="shared" si="17"/>
        <v>10.77</v>
      </c>
      <c r="I1100" t="s">
        <v>2837</v>
      </c>
      <c r="J1100" t="str">
        <f>IFERROR(VLOOKUP(D1100,Products!$A$2:$H$221,3,FALSE),"")</f>
        <v>Bakery</v>
      </c>
      <c r="K1100" t="str">
        <f>IFERROR(VLOOKUP(C1100,Customers!$A$2:$G$751,3,FALSE),"")</f>
        <v>Ganja-Dashkasan</v>
      </c>
    </row>
    <row r="1101" spans="1:11" x14ac:dyDescent="0.25">
      <c r="A1101" t="s">
        <v>3924</v>
      </c>
      <c r="B1101">
        <v>45741</v>
      </c>
      <c r="C1101" t="s">
        <v>2246</v>
      </c>
      <c r="D1101" t="s">
        <v>51</v>
      </c>
      <c r="E1101">
        <v>19</v>
      </c>
      <c r="F1101">
        <f>IFERROR(VLOOKUP(D1101,Products!$A$2:$H$221,6,FALSE),0)</f>
        <v>4.46</v>
      </c>
      <c r="G1101">
        <v>7.0000000000000007E-2</v>
      </c>
      <c r="H1101">
        <f t="shared" si="17"/>
        <v>78.81</v>
      </c>
      <c r="I1101" t="s">
        <v>2824</v>
      </c>
      <c r="J1101" t="str">
        <f>IFERROR(VLOOKUP(D1101,Products!$A$2:$H$221,3,FALSE),"")</f>
        <v>Beverages</v>
      </c>
      <c r="K1101" t="str">
        <f>IFERROR(VLOOKUP(C1101,Customers!$A$2:$G$751,3,FALSE),"")</f>
        <v>Aran</v>
      </c>
    </row>
    <row r="1102" spans="1:11" x14ac:dyDescent="0.25">
      <c r="A1102" t="s">
        <v>3925</v>
      </c>
      <c r="B1102">
        <v>45741</v>
      </c>
      <c r="C1102" t="s">
        <v>2696</v>
      </c>
      <c r="D1102" t="s">
        <v>413</v>
      </c>
      <c r="E1102">
        <v>11</v>
      </c>
      <c r="F1102">
        <f>IFERROR(VLOOKUP(D1102,Products!$A$2:$H$221,6,FALSE),0)</f>
        <v>6.77</v>
      </c>
      <c r="G1102">
        <v>0.1</v>
      </c>
      <c r="H1102">
        <f t="shared" si="17"/>
        <v>67.02</v>
      </c>
      <c r="I1102" t="s">
        <v>2827</v>
      </c>
      <c r="J1102" t="str">
        <f>IFERROR(VLOOKUP(D1102,Products!$A$2:$H$221,3,FALSE),"")</f>
        <v>Canned</v>
      </c>
      <c r="K1102" t="str">
        <f>IFERROR(VLOOKUP(C1102,Customers!$A$2:$G$751,3,FALSE),"")</f>
        <v>Absheron</v>
      </c>
    </row>
    <row r="1103" spans="1:11" x14ac:dyDescent="0.25">
      <c r="A1103" t="s">
        <v>3926</v>
      </c>
      <c r="B1103">
        <v>45741</v>
      </c>
      <c r="C1103" t="s">
        <v>2711</v>
      </c>
      <c r="D1103" t="s">
        <v>194</v>
      </c>
      <c r="E1103">
        <v>11</v>
      </c>
      <c r="F1103">
        <f>IFERROR(VLOOKUP(D1103,Products!$A$2:$H$221,6,FALSE),0)</f>
        <v>3.24</v>
      </c>
      <c r="G1103">
        <v>0</v>
      </c>
      <c r="H1103">
        <f t="shared" si="17"/>
        <v>35.64</v>
      </c>
      <c r="I1103" t="s">
        <v>2818</v>
      </c>
      <c r="J1103" t="str">
        <f>IFERROR(VLOOKUP(D1103,Products!$A$2:$H$221,3,FALSE),"")</f>
        <v>Bakery</v>
      </c>
      <c r="K1103" t="str">
        <f>IFERROR(VLOOKUP(C1103,Customers!$A$2:$G$751,3,FALSE),"")</f>
        <v>Shaki-Zagatala</v>
      </c>
    </row>
    <row r="1104" spans="1:11" x14ac:dyDescent="0.25">
      <c r="A1104" t="s">
        <v>3927</v>
      </c>
      <c r="B1104">
        <v>45742</v>
      </c>
      <c r="C1104" t="s">
        <v>809</v>
      </c>
      <c r="D1104" t="s">
        <v>108</v>
      </c>
      <c r="E1104">
        <v>16</v>
      </c>
      <c r="F1104">
        <f>IFERROR(VLOOKUP(D1104,Products!$A$2:$H$221,6,FALSE),0)</f>
        <v>3.94</v>
      </c>
      <c r="G1104">
        <v>0.02</v>
      </c>
      <c r="H1104">
        <f t="shared" si="17"/>
        <v>61.78</v>
      </c>
      <c r="I1104" t="s">
        <v>2830</v>
      </c>
      <c r="J1104" t="str">
        <f>IFERROR(VLOOKUP(D1104,Products!$A$2:$H$221,3,FALSE),"")</f>
        <v>Dairy</v>
      </c>
      <c r="K1104" t="str">
        <f>IFERROR(VLOOKUP(C1104,Customers!$A$2:$G$751,3,FALSE),"")</f>
        <v>Absheron</v>
      </c>
    </row>
    <row r="1105" spans="1:11" x14ac:dyDescent="0.25">
      <c r="A1105" t="s">
        <v>3928</v>
      </c>
      <c r="B1105">
        <v>45742</v>
      </c>
      <c r="C1105" t="s">
        <v>965</v>
      </c>
      <c r="D1105" t="s">
        <v>37</v>
      </c>
      <c r="E1105">
        <v>15</v>
      </c>
      <c r="F1105">
        <f>IFERROR(VLOOKUP(D1105,Products!$A$2:$H$221,6,FALSE),0)</f>
        <v>4.74</v>
      </c>
      <c r="G1105">
        <v>7.0000000000000007E-2</v>
      </c>
      <c r="H1105">
        <f t="shared" si="17"/>
        <v>66.12</v>
      </c>
      <c r="I1105" t="s">
        <v>2820</v>
      </c>
      <c r="J1105" t="str">
        <f>IFERROR(VLOOKUP(D1105,Products!$A$2:$H$221,3,FALSE),"")</f>
        <v>Beverages</v>
      </c>
      <c r="K1105" t="str">
        <f>IFERROR(VLOOKUP(C1105,Customers!$A$2:$G$751,3,FALSE),"")</f>
        <v>Karabakh-East Zangezur</v>
      </c>
    </row>
    <row r="1106" spans="1:11" x14ac:dyDescent="0.25">
      <c r="A1106" t="s">
        <v>3929</v>
      </c>
      <c r="B1106">
        <v>45742</v>
      </c>
      <c r="C1106" t="s">
        <v>1280</v>
      </c>
      <c r="D1106" t="s">
        <v>415</v>
      </c>
      <c r="E1106">
        <v>7</v>
      </c>
      <c r="F1106">
        <f>IFERROR(VLOOKUP(D1106,Products!$A$2:$H$221,6,FALSE),0)</f>
        <v>4.62</v>
      </c>
      <c r="G1106">
        <v>0.12</v>
      </c>
      <c r="H1106">
        <f t="shared" si="17"/>
        <v>28.46</v>
      </c>
      <c r="I1106" t="s">
        <v>2841</v>
      </c>
      <c r="J1106" t="str">
        <f>IFERROR(VLOOKUP(D1106,Products!$A$2:$H$221,3,FALSE),"")</f>
        <v>Canned</v>
      </c>
      <c r="K1106" t="str">
        <f>IFERROR(VLOOKUP(C1106,Customers!$A$2:$G$751,3,FALSE),"")</f>
        <v>Guba-Khachmaz</v>
      </c>
    </row>
    <row r="1107" spans="1:11" x14ac:dyDescent="0.25">
      <c r="A1107" t="s">
        <v>3930</v>
      </c>
      <c r="B1107">
        <v>45742</v>
      </c>
      <c r="C1107" t="s">
        <v>1298</v>
      </c>
      <c r="D1107" t="s">
        <v>33</v>
      </c>
      <c r="E1107">
        <v>24</v>
      </c>
      <c r="F1107">
        <f>IFERROR(VLOOKUP(D1107,Products!$A$2:$H$221,6,FALSE),0)</f>
        <v>1.21</v>
      </c>
      <c r="G1107">
        <v>0</v>
      </c>
      <c r="H1107">
        <f t="shared" si="17"/>
        <v>29.04</v>
      </c>
      <c r="I1107" t="s">
        <v>2870</v>
      </c>
      <c r="J1107" t="str">
        <f>IFERROR(VLOOKUP(D1107,Products!$A$2:$H$221,3,FALSE),"")</f>
        <v>Beverages</v>
      </c>
      <c r="K1107" t="str">
        <f>IFERROR(VLOOKUP(C1107,Customers!$A$2:$G$751,3,FALSE),"")</f>
        <v>Lankaran-Astara</v>
      </c>
    </row>
    <row r="1108" spans="1:11" x14ac:dyDescent="0.25">
      <c r="A1108" t="s">
        <v>3931</v>
      </c>
      <c r="B1108">
        <v>45742</v>
      </c>
      <c r="C1108" t="s">
        <v>1388</v>
      </c>
      <c r="D1108" t="s">
        <v>33</v>
      </c>
      <c r="E1108">
        <v>28</v>
      </c>
      <c r="F1108">
        <f>IFERROR(VLOOKUP(D1108,Products!$A$2:$H$221,6,FALSE),0)</f>
        <v>1.21</v>
      </c>
      <c r="G1108">
        <v>0.02</v>
      </c>
      <c r="H1108">
        <f t="shared" si="17"/>
        <v>33.200000000000003</v>
      </c>
      <c r="I1108" t="s">
        <v>2830</v>
      </c>
      <c r="J1108" t="str">
        <f>IFERROR(VLOOKUP(D1108,Products!$A$2:$H$221,3,FALSE),"")</f>
        <v>Beverages</v>
      </c>
      <c r="K1108" t="str">
        <f>IFERROR(VLOOKUP(C1108,Customers!$A$2:$G$751,3,FALSE),"")</f>
        <v>Absheron</v>
      </c>
    </row>
    <row r="1109" spans="1:11" x14ac:dyDescent="0.25">
      <c r="A1109" t="s">
        <v>3932</v>
      </c>
      <c r="B1109">
        <v>45742</v>
      </c>
      <c r="C1109" t="s">
        <v>1586</v>
      </c>
      <c r="D1109" t="s">
        <v>390</v>
      </c>
      <c r="E1109">
        <v>5</v>
      </c>
      <c r="F1109">
        <f>IFERROR(VLOOKUP(D1109,Products!$A$2:$H$221,6,FALSE),0)</f>
        <v>4.55</v>
      </c>
      <c r="G1109">
        <v>0.12</v>
      </c>
      <c r="H1109">
        <f t="shared" si="17"/>
        <v>20.02</v>
      </c>
      <c r="I1109" t="s">
        <v>2837</v>
      </c>
      <c r="J1109" t="str">
        <f>IFERROR(VLOOKUP(D1109,Products!$A$2:$H$221,3,FALSE),"")</f>
        <v>Frozen</v>
      </c>
      <c r="K1109" t="str">
        <f>IFERROR(VLOOKUP(C1109,Customers!$A$2:$G$751,3,FALSE),"")</f>
        <v>Absheron</v>
      </c>
    </row>
    <row r="1110" spans="1:11" x14ac:dyDescent="0.25">
      <c r="A1110" t="s">
        <v>3933</v>
      </c>
      <c r="B1110">
        <v>45742</v>
      </c>
      <c r="C1110" t="s">
        <v>1697</v>
      </c>
      <c r="D1110" t="s">
        <v>192</v>
      </c>
      <c r="E1110">
        <v>14</v>
      </c>
      <c r="F1110">
        <f>IFERROR(VLOOKUP(D1110,Products!$A$2:$H$221,6,FALSE),0)</f>
        <v>1.73</v>
      </c>
      <c r="G1110">
        <v>0.12</v>
      </c>
      <c r="H1110">
        <f t="shared" si="17"/>
        <v>21.31</v>
      </c>
      <c r="I1110" t="s">
        <v>2824</v>
      </c>
      <c r="J1110" t="str">
        <f>IFERROR(VLOOKUP(D1110,Products!$A$2:$H$221,3,FALSE),"")</f>
        <v>Bakery</v>
      </c>
      <c r="K1110" t="str">
        <f>IFERROR(VLOOKUP(C1110,Customers!$A$2:$G$751,3,FALSE),"")</f>
        <v>Nakhchivan</v>
      </c>
    </row>
    <row r="1111" spans="1:11" x14ac:dyDescent="0.25">
      <c r="A1111" t="s">
        <v>3934</v>
      </c>
      <c r="B1111">
        <v>45742</v>
      </c>
      <c r="C1111" t="s">
        <v>1730</v>
      </c>
      <c r="D1111" t="s">
        <v>384</v>
      </c>
      <c r="E1111">
        <v>1</v>
      </c>
      <c r="F1111">
        <f>IFERROR(VLOOKUP(D1111,Products!$A$2:$H$221,6,FALSE),0)</f>
        <v>6.91</v>
      </c>
      <c r="G1111">
        <v>0.03</v>
      </c>
      <c r="H1111">
        <f t="shared" si="17"/>
        <v>6.7</v>
      </c>
      <c r="I1111" t="s">
        <v>2830</v>
      </c>
      <c r="J1111" t="str">
        <f>IFERROR(VLOOKUP(D1111,Products!$A$2:$H$221,3,FALSE),"")</f>
        <v>Frozen</v>
      </c>
      <c r="K1111" t="str">
        <f>IFERROR(VLOOKUP(C1111,Customers!$A$2:$G$751,3,FALSE),"")</f>
        <v>Ganja-Dashkasan</v>
      </c>
    </row>
    <row r="1112" spans="1:11" x14ac:dyDescent="0.25">
      <c r="A1112" t="s">
        <v>3935</v>
      </c>
      <c r="B1112">
        <v>45742</v>
      </c>
      <c r="C1112" t="s">
        <v>2117</v>
      </c>
      <c r="D1112" t="s">
        <v>296</v>
      </c>
      <c r="E1112">
        <v>1</v>
      </c>
      <c r="F1112">
        <f>IFERROR(VLOOKUP(D1112,Products!$A$2:$H$221,6,FALSE),0)</f>
        <v>2.52</v>
      </c>
      <c r="G1112">
        <v>7.0000000000000007E-2</v>
      </c>
      <c r="H1112">
        <f t="shared" si="17"/>
        <v>2.34</v>
      </c>
      <c r="I1112" t="s">
        <v>2830</v>
      </c>
      <c r="J1112" t="str">
        <f>IFERROR(VLOOKUP(D1112,Products!$A$2:$H$221,3,FALSE),"")</f>
        <v>Household</v>
      </c>
      <c r="K1112" t="str">
        <f>IFERROR(VLOOKUP(C1112,Customers!$A$2:$G$751,3,FALSE),"")</f>
        <v>Ganja-Dashkasan</v>
      </c>
    </row>
    <row r="1113" spans="1:11" x14ac:dyDescent="0.25">
      <c r="A1113" t="s">
        <v>3936</v>
      </c>
      <c r="B1113">
        <v>45742</v>
      </c>
      <c r="C1113" t="s">
        <v>2414</v>
      </c>
      <c r="D1113" t="s">
        <v>101</v>
      </c>
      <c r="E1113">
        <v>12</v>
      </c>
      <c r="F1113">
        <f>IFERROR(VLOOKUP(D1113,Products!$A$2:$H$221,6,FALSE),0)</f>
        <v>2.82</v>
      </c>
      <c r="G1113">
        <v>0.05</v>
      </c>
      <c r="H1113">
        <f t="shared" si="17"/>
        <v>32.15</v>
      </c>
      <c r="I1113" t="s">
        <v>2841</v>
      </c>
      <c r="J1113" t="str">
        <f>IFERROR(VLOOKUP(D1113,Products!$A$2:$H$221,3,FALSE),"")</f>
        <v>Snacks</v>
      </c>
      <c r="K1113" t="str">
        <f>IFERROR(VLOOKUP(C1113,Customers!$A$2:$G$751,3,FALSE),"")</f>
        <v>Lankaran-Astara</v>
      </c>
    </row>
    <row r="1114" spans="1:11" x14ac:dyDescent="0.25">
      <c r="A1114" t="s">
        <v>3937</v>
      </c>
      <c r="B1114">
        <v>45742</v>
      </c>
      <c r="C1114" t="s">
        <v>2543</v>
      </c>
      <c r="D1114" t="s">
        <v>395</v>
      </c>
      <c r="E1114">
        <v>11</v>
      </c>
      <c r="F1114">
        <f>IFERROR(VLOOKUP(D1114,Products!$A$2:$H$221,6,FALSE),0)</f>
        <v>4.46</v>
      </c>
      <c r="G1114">
        <v>0</v>
      </c>
      <c r="H1114">
        <f t="shared" si="17"/>
        <v>49.06</v>
      </c>
      <c r="I1114" t="s">
        <v>2837</v>
      </c>
      <c r="J1114" t="str">
        <f>IFERROR(VLOOKUP(D1114,Products!$A$2:$H$221,3,FALSE),"")</f>
        <v>Frozen</v>
      </c>
      <c r="K1114" t="str">
        <f>IFERROR(VLOOKUP(C1114,Customers!$A$2:$G$751,3,FALSE),"")</f>
        <v>Absheron</v>
      </c>
    </row>
    <row r="1115" spans="1:11" x14ac:dyDescent="0.25">
      <c r="A1115" t="s">
        <v>3938</v>
      </c>
      <c r="B1115">
        <v>45743</v>
      </c>
      <c r="C1115" t="s">
        <v>626</v>
      </c>
      <c r="D1115" t="s">
        <v>215</v>
      </c>
      <c r="E1115">
        <v>15</v>
      </c>
      <c r="F1115">
        <f>IFERROR(VLOOKUP(D1115,Products!$A$2:$H$221,6,FALSE),0)</f>
        <v>7.38</v>
      </c>
      <c r="G1115">
        <v>0.03</v>
      </c>
      <c r="H1115">
        <f t="shared" si="17"/>
        <v>107.38</v>
      </c>
      <c r="I1115" t="s">
        <v>2837</v>
      </c>
      <c r="J1115" t="str">
        <f>IFERROR(VLOOKUP(D1115,Products!$A$2:$H$221,3,FALSE),"")</f>
        <v>Grocery</v>
      </c>
      <c r="K1115" t="str">
        <f>IFERROR(VLOOKUP(C1115,Customers!$A$2:$G$751,3,FALSE),"")</f>
        <v>Absheron</v>
      </c>
    </row>
    <row r="1116" spans="1:11" x14ac:dyDescent="0.25">
      <c r="A1116" t="s">
        <v>3939</v>
      </c>
      <c r="B1116">
        <v>45743</v>
      </c>
      <c r="C1116" t="s">
        <v>704</v>
      </c>
      <c r="D1116" t="s">
        <v>99</v>
      </c>
      <c r="E1116">
        <v>21</v>
      </c>
      <c r="F1116">
        <f>IFERROR(VLOOKUP(D1116,Products!$A$2:$H$221,6,FALSE),0)</f>
        <v>4.88</v>
      </c>
      <c r="G1116">
        <v>7.0000000000000007E-2</v>
      </c>
      <c r="H1116">
        <f t="shared" si="17"/>
        <v>95.31</v>
      </c>
      <c r="I1116" t="s">
        <v>2827</v>
      </c>
      <c r="J1116" t="str">
        <f>IFERROR(VLOOKUP(D1116,Products!$A$2:$H$221,3,FALSE),"")</f>
        <v>Snacks</v>
      </c>
      <c r="K1116" t="str">
        <f>IFERROR(VLOOKUP(C1116,Customers!$A$2:$G$751,3,FALSE),"")</f>
        <v>Shaki-Zagatala</v>
      </c>
    </row>
    <row r="1117" spans="1:11" x14ac:dyDescent="0.25">
      <c r="A1117" t="s">
        <v>3940</v>
      </c>
      <c r="B1117">
        <v>45743</v>
      </c>
      <c r="C1117" t="s">
        <v>866</v>
      </c>
      <c r="D1117" t="s">
        <v>51</v>
      </c>
      <c r="E1117">
        <v>15</v>
      </c>
      <c r="F1117">
        <f>IFERROR(VLOOKUP(D1117,Products!$A$2:$H$221,6,FALSE),0)</f>
        <v>4.46</v>
      </c>
      <c r="G1117">
        <v>7.0000000000000007E-2</v>
      </c>
      <c r="H1117">
        <f t="shared" si="17"/>
        <v>62.22</v>
      </c>
      <c r="I1117" t="s">
        <v>2870</v>
      </c>
      <c r="J1117" t="str">
        <f>IFERROR(VLOOKUP(D1117,Products!$A$2:$H$221,3,FALSE),"")</f>
        <v>Beverages</v>
      </c>
      <c r="K1117" t="str">
        <f>IFERROR(VLOOKUP(C1117,Customers!$A$2:$G$751,3,FALSE),"")</f>
        <v>Shaki-Zagatala</v>
      </c>
    </row>
    <row r="1118" spans="1:11" x14ac:dyDescent="0.25">
      <c r="A1118" t="s">
        <v>3941</v>
      </c>
      <c r="B1118">
        <v>45743</v>
      </c>
      <c r="C1118" t="s">
        <v>965</v>
      </c>
      <c r="D1118" t="s">
        <v>413</v>
      </c>
      <c r="E1118">
        <v>7</v>
      </c>
      <c r="F1118">
        <f>IFERROR(VLOOKUP(D1118,Products!$A$2:$H$221,6,FALSE),0)</f>
        <v>6.77</v>
      </c>
      <c r="G1118">
        <v>0.03</v>
      </c>
      <c r="H1118">
        <f t="shared" si="17"/>
        <v>45.97</v>
      </c>
      <c r="I1118" t="s">
        <v>2818</v>
      </c>
      <c r="J1118" t="str">
        <f>IFERROR(VLOOKUP(D1118,Products!$A$2:$H$221,3,FALSE),"")</f>
        <v>Canned</v>
      </c>
      <c r="K1118" t="str">
        <f>IFERROR(VLOOKUP(C1118,Customers!$A$2:$G$751,3,FALSE),"")</f>
        <v>Karabakh-East Zangezur</v>
      </c>
    </row>
    <row r="1119" spans="1:11" x14ac:dyDescent="0.25">
      <c r="A1119" t="s">
        <v>3942</v>
      </c>
      <c r="B1119">
        <v>45743</v>
      </c>
      <c r="C1119" t="s">
        <v>1343</v>
      </c>
      <c r="D1119" t="s">
        <v>155</v>
      </c>
      <c r="E1119">
        <v>10</v>
      </c>
      <c r="F1119">
        <f>IFERROR(VLOOKUP(D1119,Products!$A$2:$H$221,6,FALSE),0)</f>
        <v>5.52</v>
      </c>
      <c r="G1119">
        <v>7.0000000000000007E-2</v>
      </c>
      <c r="H1119">
        <f t="shared" si="17"/>
        <v>51.34</v>
      </c>
      <c r="I1119" t="s">
        <v>2830</v>
      </c>
      <c r="J1119" t="str">
        <f>IFERROR(VLOOKUP(D1119,Products!$A$2:$H$221,3,FALSE),"")</f>
        <v>Dairy</v>
      </c>
      <c r="K1119" t="str">
        <f>IFERROR(VLOOKUP(C1119,Customers!$A$2:$G$751,3,FALSE),"")</f>
        <v>Absheron</v>
      </c>
    </row>
    <row r="1120" spans="1:11" x14ac:dyDescent="0.25">
      <c r="A1120" t="s">
        <v>3943</v>
      </c>
      <c r="B1120">
        <v>45743</v>
      </c>
      <c r="C1120" t="s">
        <v>1463</v>
      </c>
      <c r="D1120" t="s">
        <v>230</v>
      </c>
      <c r="E1120">
        <v>10</v>
      </c>
      <c r="F1120">
        <f>IFERROR(VLOOKUP(D1120,Products!$A$2:$H$221,6,FALSE),0)</f>
        <v>1.98</v>
      </c>
      <c r="G1120">
        <v>0.03</v>
      </c>
      <c r="H1120">
        <f t="shared" si="17"/>
        <v>19.21</v>
      </c>
      <c r="I1120" t="s">
        <v>2870</v>
      </c>
      <c r="J1120" t="str">
        <f>IFERROR(VLOOKUP(D1120,Products!$A$2:$H$221,3,FALSE),"")</f>
        <v>Grocery</v>
      </c>
      <c r="K1120" t="str">
        <f>IFERROR(VLOOKUP(C1120,Customers!$A$2:$G$751,3,FALSE),"")</f>
        <v>Guba-Khachmaz</v>
      </c>
    </row>
    <row r="1121" spans="1:11" x14ac:dyDescent="0.25">
      <c r="A1121" t="s">
        <v>3944</v>
      </c>
      <c r="B1121">
        <v>45743</v>
      </c>
      <c r="C1121" t="s">
        <v>1685</v>
      </c>
      <c r="D1121" t="s">
        <v>208</v>
      </c>
      <c r="E1121">
        <v>14</v>
      </c>
      <c r="F1121">
        <f>IFERROR(VLOOKUP(D1121,Products!$A$2:$H$221,6,FALSE),0)</f>
        <v>7.9</v>
      </c>
      <c r="G1121">
        <v>0</v>
      </c>
      <c r="H1121">
        <f t="shared" si="17"/>
        <v>110.6</v>
      </c>
      <c r="I1121" t="s">
        <v>2827</v>
      </c>
      <c r="J1121" t="str">
        <f>IFERROR(VLOOKUP(D1121,Products!$A$2:$H$221,3,FALSE),"")</f>
        <v>Grocery</v>
      </c>
      <c r="K1121" t="str">
        <f>IFERROR(VLOOKUP(C1121,Customers!$A$2:$G$751,3,FALSE),"")</f>
        <v>Absheron</v>
      </c>
    </row>
    <row r="1122" spans="1:11" x14ac:dyDescent="0.25">
      <c r="A1122" t="s">
        <v>3945</v>
      </c>
      <c r="B1122">
        <v>45743</v>
      </c>
      <c r="C1122" t="s">
        <v>2561</v>
      </c>
      <c r="D1122" t="s">
        <v>450</v>
      </c>
      <c r="E1122">
        <v>1</v>
      </c>
      <c r="F1122">
        <f>IFERROR(VLOOKUP(D1122,Products!$A$2:$H$221,6,FALSE),0)</f>
        <v>5.89</v>
      </c>
      <c r="G1122">
        <v>0.03</v>
      </c>
      <c r="H1122">
        <f t="shared" si="17"/>
        <v>5.71</v>
      </c>
      <c r="I1122" t="s">
        <v>2830</v>
      </c>
      <c r="J1122" t="str">
        <f>IFERROR(VLOOKUP(D1122,Products!$A$2:$H$221,3,FALSE),"")</f>
        <v>Cleaning</v>
      </c>
      <c r="K1122" t="str">
        <f>IFERROR(VLOOKUP(C1122,Customers!$A$2:$G$751,3,FALSE),"")</f>
        <v>Shaki-Zagatala</v>
      </c>
    </row>
    <row r="1123" spans="1:11" x14ac:dyDescent="0.25">
      <c r="A1123" t="s">
        <v>3946</v>
      </c>
      <c r="B1123">
        <v>45744</v>
      </c>
      <c r="C1123" t="s">
        <v>806</v>
      </c>
      <c r="D1123" t="s">
        <v>75</v>
      </c>
      <c r="E1123">
        <v>15</v>
      </c>
      <c r="F1123">
        <f>IFERROR(VLOOKUP(D1123,Products!$A$2:$H$221,6,FALSE),0)</f>
        <v>3.54</v>
      </c>
      <c r="G1123">
        <v>0.03</v>
      </c>
      <c r="H1123">
        <f t="shared" si="17"/>
        <v>51.51</v>
      </c>
      <c r="I1123" t="s">
        <v>2818</v>
      </c>
      <c r="J1123" t="str">
        <f>IFERROR(VLOOKUP(D1123,Products!$A$2:$H$221,3,FALSE),"")</f>
        <v>Snacks</v>
      </c>
      <c r="K1123" t="str">
        <f>IFERROR(VLOOKUP(C1123,Customers!$A$2:$G$751,3,FALSE),"")</f>
        <v>Ganja-Dashkasan</v>
      </c>
    </row>
    <row r="1124" spans="1:11" x14ac:dyDescent="0.25">
      <c r="A1124" t="s">
        <v>3947</v>
      </c>
      <c r="B1124">
        <v>45744</v>
      </c>
      <c r="C1124" t="s">
        <v>884</v>
      </c>
      <c r="D1124" t="s">
        <v>298</v>
      </c>
      <c r="E1124">
        <v>14</v>
      </c>
      <c r="F1124">
        <f>IFERROR(VLOOKUP(D1124,Products!$A$2:$H$221,6,FALSE),0)</f>
        <v>4.83</v>
      </c>
      <c r="G1124">
        <v>0.05</v>
      </c>
      <c r="H1124">
        <f t="shared" si="17"/>
        <v>64.239999999999995</v>
      </c>
      <c r="I1124" t="s">
        <v>2837</v>
      </c>
      <c r="J1124" t="str">
        <f>IFERROR(VLOOKUP(D1124,Products!$A$2:$H$221,3,FALSE),"")</f>
        <v>Household</v>
      </c>
      <c r="K1124" t="str">
        <f>IFERROR(VLOOKUP(C1124,Customers!$A$2:$G$751,3,FALSE),"")</f>
        <v>Absheron</v>
      </c>
    </row>
    <row r="1125" spans="1:11" x14ac:dyDescent="0.25">
      <c r="A1125" t="s">
        <v>3948</v>
      </c>
      <c r="B1125">
        <v>45744</v>
      </c>
      <c r="C1125" t="s">
        <v>890</v>
      </c>
      <c r="D1125" t="s">
        <v>134</v>
      </c>
      <c r="E1125">
        <v>14</v>
      </c>
      <c r="F1125">
        <f>IFERROR(VLOOKUP(D1125,Products!$A$2:$H$221,6,FALSE),0)</f>
        <v>5.84</v>
      </c>
      <c r="G1125">
        <v>0.02</v>
      </c>
      <c r="H1125">
        <f t="shared" si="17"/>
        <v>80.12</v>
      </c>
      <c r="I1125" t="s">
        <v>2870</v>
      </c>
      <c r="J1125" t="str">
        <f>IFERROR(VLOOKUP(D1125,Products!$A$2:$H$221,3,FALSE),"")</f>
        <v>Dairy</v>
      </c>
      <c r="K1125" t="str">
        <f>IFERROR(VLOOKUP(C1125,Customers!$A$2:$G$751,3,FALSE),"")</f>
        <v>Nakhchivan</v>
      </c>
    </row>
    <row r="1126" spans="1:11" x14ac:dyDescent="0.25">
      <c r="A1126" t="s">
        <v>3949</v>
      </c>
      <c r="B1126">
        <v>45744</v>
      </c>
      <c r="C1126" t="s">
        <v>917</v>
      </c>
      <c r="D1126" t="s">
        <v>342</v>
      </c>
      <c r="E1126">
        <v>3</v>
      </c>
      <c r="F1126">
        <f>IFERROR(VLOOKUP(D1126,Products!$A$2:$H$221,6,FALSE),0)</f>
        <v>5.2</v>
      </c>
      <c r="G1126">
        <v>7.0000000000000007E-2</v>
      </c>
      <c r="H1126">
        <f t="shared" si="17"/>
        <v>14.51</v>
      </c>
      <c r="I1126" t="s">
        <v>2870</v>
      </c>
      <c r="J1126" t="str">
        <f>IFERROR(VLOOKUP(D1126,Products!$A$2:$H$221,3,FALSE),"")</f>
        <v>Personal Care</v>
      </c>
      <c r="K1126" t="str">
        <f>IFERROR(VLOOKUP(C1126,Customers!$A$2:$G$751,3,FALSE),"")</f>
        <v>Shaki-Zagatala</v>
      </c>
    </row>
    <row r="1127" spans="1:11" x14ac:dyDescent="0.25">
      <c r="A1127" t="s">
        <v>3950</v>
      </c>
      <c r="B1127">
        <v>45744</v>
      </c>
      <c r="C1127" t="s">
        <v>1106</v>
      </c>
      <c r="D1127" t="s">
        <v>59</v>
      </c>
      <c r="E1127">
        <v>14</v>
      </c>
      <c r="F1127">
        <f>IFERROR(VLOOKUP(D1127,Products!$A$2:$H$221,6,FALSE),0)</f>
        <v>1.45</v>
      </c>
      <c r="G1127">
        <v>0.03</v>
      </c>
      <c r="H1127">
        <f t="shared" si="17"/>
        <v>19.690000000000001</v>
      </c>
      <c r="I1127" t="s">
        <v>2818</v>
      </c>
      <c r="J1127" t="str">
        <f>IFERROR(VLOOKUP(D1127,Products!$A$2:$H$221,3,FALSE),"")</f>
        <v>Snacks</v>
      </c>
      <c r="K1127" t="str">
        <f>IFERROR(VLOOKUP(C1127,Customers!$A$2:$G$751,3,FALSE),"")</f>
        <v>Guba-Khachmaz</v>
      </c>
    </row>
    <row r="1128" spans="1:11" x14ac:dyDescent="0.25">
      <c r="A1128" t="s">
        <v>3951</v>
      </c>
      <c r="B1128">
        <v>45744</v>
      </c>
      <c r="C1128" t="s">
        <v>1286</v>
      </c>
      <c r="D1128" t="s">
        <v>47</v>
      </c>
      <c r="E1128">
        <v>22</v>
      </c>
      <c r="F1128">
        <f>IFERROR(VLOOKUP(D1128,Products!$A$2:$H$221,6,FALSE),0)</f>
        <v>4.1900000000000004</v>
      </c>
      <c r="G1128">
        <v>0.03</v>
      </c>
      <c r="H1128">
        <f t="shared" si="17"/>
        <v>89.41</v>
      </c>
      <c r="I1128" t="s">
        <v>2820</v>
      </c>
      <c r="J1128" t="str">
        <f>IFERROR(VLOOKUP(D1128,Products!$A$2:$H$221,3,FALSE),"")</f>
        <v>Beverages</v>
      </c>
      <c r="K1128" t="str">
        <f>IFERROR(VLOOKUP(C1128,Customers!$A$2:$G$751,3,FALSE),"")</f>
        <v>Nakhchivan</v>
      </c>
    </row>
    <row r="1129" spans="1:11" x14ac:dyDescent="0.25">
      <c r="A1129" t="s">
        <v>3952</v>
      </c>
      <c r="B1129">
        <v>45744</v>
      </c>
      <c r="C1129" t="s">
        <v>1385</v>
      </c>
      <c r="D1129" t="s">
        <v>280</v>
      </c>
      <c r="E1129">
        <v>3</v>
      </c>
      <c r="F1129">
        <f>IFERROR(VLOOKUP(D1129,Products!$A$2:$H$221,6,FALSE),0)</f>
        <v>4.75</v>
      </c>
      <c r="G1129">
        <v>0.12</v>
      </c>
      <c r="H1129">
        <f t="shared" si="17"/>
        <v>12.54</v>
      </c>
      <c r="I1129" t="s">
        <v>2870</v>
      </c>
      <c r="J1129" t="str">
        <f>IFERROR(VLOOKUP(D1129,Products!$A$2:$H$221,3,FALSE),"")</f>
        <v>Household</v>
      </c>
      <c r="K1129" t="str">
        <f>IFERROR(VLOOKUP(C1129,Customers!$A$2:$G$751,3,FALSE),"")</f>
        <v>Guba-Khachmaz</v>
      </c>
    </row>
    <row r="1130" spans="1:11" x14ac:dyDescent="0.25">
      <c r="A1130" t="s">
        <v>3953</v>
      </c>
      <c r="B1130">
        <v>45744</v>
      </c>
      <c r="C1130" t="s">
        <v>1424</v>
      </c>
      <c r="D1130" t="s">
        <v>180</v>
      </c>
      <c r="E1130">
        <v>7</v>
      </c>
      <c r="F1130">
        <f>IFERROR(VLOOKUP(D1130,Products!$A$2:$H$221,6,FALSE),0)</f>
        <v>3.52</v>
      </c>
      <c r="G1130">
        <v>0</v>
      </c>
      <c r="H1130">
        <f t="shared" si="17"/>
        <v>24.64</v>
      </c>
      <c r="I1130" t="s">
        <v>2830</v>
      </c>
      <c r="J1130" t="str">
        <f>IFERROR(VLOOKUP(D1130,Products!$A$2:$H$221,3,FALSE),"")</f>
        <v>Bakery</v>
      </c>
      <c r="K1130" t="str">
        <f>IFERROR(VLOOKUP(C1130,Customers!$A$2:$G$751,3,FALSE),"")</f>
        <v>Ganja-Dashkasan</v>
      </c>
    </row>
    <row r="1131" spans="1:11" x14ac:dyDescent="0.25">
      <c r="A1131" t="s">
        <v>3954</v>
      </c>
      <c r="B1131">
        <v>45744</v>
      </c>
      <c r="C1131" t="s">
        <v>1799</v>
      </c>
      <c r="D1131" t="s">
        <v>73</v>
      </c>
      <c r="E1131">
        <v>14</v>
      </c>
      <c r="F1131">
        <f>IFERROR(VLOOKUP(D1131,Products!$A$2:$H$221,6,FALSE),0)</f>
        <v>3.84</v>
      </c>
      <c r="G1131">
        <v>0</v>
      </c>
      <c r="H1131">
        <f t="shared" si="17"/>
        <v>53.76</v>
      </c>
      <c r="I1131" t="s">
        <v>2827</v>
      </c>
      <c r="J1131" t="str">
        <f>IFERROR(VLOOKUP(D1131,Products!$A$2:$H$221,3,FALSE),"")</f>
        <v>Snacks</v>
      </c>
      <c r="K1131" t="str">
        <f>IFERROR(VLOOKUP(C1131,Customers!$A$2:$G$751,3,FALSE),"")</f>
        <v>Absheron</v>
      </c>
    </row>
    <row r="1132" spans="1:11" x14ac:dyDescent="0.25">
      <c r="A1132" t="s">
        <v>3955</v>
      </c>
      <c r="B1132">
        <v>45744</v>
      </c>
      <c r="C1132" t="s">
        <v>1889</v>
      </c>
      <c r="D1132" t="s">
        <v>480</v>
      </c>
      <c r="E1132">
        <v>6</v>
      </c>
      <c r="F1132">
        <f>IFERROR(VLOOKUP(D1132,Products!$A$2:$H$221,6,FALSE),0)</f>
        <v>4.91</v>
      </c>
      <c r="G1132">
        <v>0.1</v>
      </c>
      <c r="H1132">
        <f t="shared" si="17"/>
        <v>26.51</v>
      </c>
      <c r="I1132" t="s">
        <v>2870</v>
      </c>
      <c r="J1132" t="str">
        <f>IFERROR(VLOOKUP(D1132,Products!$A$2:$H$221,3,FALSE),"")</f>
        <v>Cleaning</v>
      </c>
      <c r="K1132" t="str">
        <f>IFERROR(VLOOKUP(C1132,Customers!$A$2:$G$751,3,FALSE),"")</f>
        <v>Absheron</v>
      </c>
    </row>
    <row r="1133" spans="1:11" x14ac:dyDescent="0.25">
      <c r="A1133" t="s">
        <v>3956</v>
      </c>
      <c r="B1133">
        <v>45744</v>
      </c>
      <c r="C1133" t="s">
        <v>1895</v>
      </c>
      <c r="D1133" t="s">
        <v>8</v>
      </c>
      <c r="E1133">
        <v>27</v>
      </c>
      <c r="F1133">
        <f>IFERROR(VLOOKUP(D1133,Products!$A$2:$H$221,6,FALSE),0)</f>
        <v>3.39</v>
      </c>
      <c r="G1133">
        <v>0.03</v>
      </c>
      <c r="H1133">
        <f t="shared" si="17"/>
        <v>88.78</v>
      </c>
      <c r="I1133" t="s">
        <v>2841</v>
      </c>
      <c r="J1133" t="str">
        <f>IFERROR(VLOOKUP(D1133,Products!$A$2:$H$221,3,FALSE),"")</f>
        <v>Beverages</v>
      </c>
      <c r="K1133" t="str">
        <f>IFERROR(VLOOKUP(C1133,Customers!$A$2:$G$751,3,FALSE),"")</f>
        <v>Aran</v>
      </c>
    </row>
    <row r="1134" spans="1:11" x14ac:dyDescent="0.25">
      <c r="A1134" t="s">
        <v>3957</v>
      </c>
      <c r="B1134">
        <v>45744</v>
      </c>
      <c r="C1134" t="s">
        <v>1952</v>
      </c>
      <c r="D1134" t="s">
        <v>362</v>
      </c>
      <c r="E1134">
        <v>3</v>
      </c>
      <c r="F1134">
        <f>IFERROR(VLOOKUP(D1134,Products!$A$2:$H$221,6,FALSE),0)</f>
        <v>7.21</v>
      </c>
      <c r="G1134">
        <v>0.05</v>
      </c>
      <c r="H1134">
        <f t="shared" si="17"/>
        <v>20.55</v>
      </c>
      <c r="I1134" t="s">
        <v>2827</v>
      </c>
      <c r="J1134" t="str">
        <f>IFERROR(VLOOKUP(D1134,Products!$A$2:$H$221,3,FALSE),"")</f>
        <v>Frozen</v>
      </c>
      <c r="K1134" t="str">
        <f>IFERROR(VLOOKUP(C1134,Customers!$A$2:$G$751,3,FALSE),"")</f>
        <v>Guba-Khachmaz</v>
      </c>
    </row>
    <row r="1135" spans="1:11" x14ac:dyDescent="0.25">
      <c r="A1135" t="s">
        <v>3958</v>
      </c>
      <c r="B1135">
        <v>45744</v>
      </c>
      <c r="C1135" t="s">
        <v>1973</v>
      </c>
      <c r="D1135" t="s">
        <v>170</v>
      </c>
      <c r="E1135">
        <v>23</v>
      </c>
      <c r="F1135">
        <f>IFERROR(VLOOKUP(D1135,Products!$A$2:$H$221,6,FALSE),0)</f>
        <v>2.2000000000000002</v>
      </c>
      <c r="G1135">
        <v>0.03</v>
      </c>
      <c r="H1135">
        <f t="shared" si="17"/>
        <v>49.08</v>
      </c>
      <c r="I1135" t="s">
        <v>2837</v>
      </c>
      <c r="J1135" t="str">
        <f>IFERROR(VLOOKUP(D1135,Products!$A$2:$H$221,3,FALSE),"")</f>
        <v>Bakery</v>
      </c>
      <c r="K1135" t="str">
        <f>IFERROR(VLOOKUP(C1135,Customers!$A$2:$G$751,3,FALSE),"")</f>
        <v>Absheron</v>
      </c>
    </row>
    <row r="1136" spans="1:11" x14ac:dyDescent="0.25">
      <c r="A1136" t="s">
        <v>3959</v>
      </c>
      <c r="B1136">
        <v>45744</v>
      </c>
      <c r="C1136" t="s">
        <v>2291</v>
      </c>
      <c r="D1136" t="s">
        <v>180</v>
      </c>
      <c r="E1136">
        <v>12</v>
      </c>
      <c r="F1136">
        <f>IFERROR(VLOOKUP(D1136,Products!$A$2:$H$221,6,FALSE),0)</f>
        <v>3.52</v>
      </c>
      <c r="G1136">
        <v>0.05</v>
      </c>
      <c r="H1136">
        <f t="shared" si="17"/>
        <v>40.130000000000003</v>
      </c>
      <c r="I1136" t="s">
        <v>2818</v>
      </c>
      <c r="J1136" t="str">
        <f>IFERROR(VLOOKUP(D1136,Products!$A$2:$H$221,3,FALSE),"")</f>
        <v>Bakery</v>
      </c>
      <c r="K1136" t="str">
        <f>IFERROR(VLOOKUP(C1136,Customers!$A$2:$G$751,3,FALSE),"")</f>
        <v>Absheron</v>
      </c>
    </row>
    <row r="1137" spans="1:11" x14ac:dyDescent="0.25">
      <c r="A1137" t="s">
        <v>3960</v>
      </c>
      <c r="B1137">
        <v>45744</v>
      </c>
      <c r="C1137" t="s">
        <v>2321</v>
      </c>
      <c r="D1137" t="s">
        <v>85</v>
      </c>
      <c r="E1137">
        <v>13</v>
      </c>
      <c r="F1137">
        <f>IFERROR(VLOOKUP(D1137,Products!$A$2:$H$221,6,FALSE),0)</f>
        <v>2.33</v>
      </c>
      <c r="G1137">
        <v>0.03</v>
      </c>
      <c r="H1137">
        <f t="shared" si="17"/>
        <v>29.38</v>
      </c>
      <c r="I1137" t="s">
        <v>2820</v>
      </c>
      <c r="J1137" t="str">
        <f>IFERROR(VLOOKUP(D1137,Products!$A$2:$H$221,3,FALSE),"")</f>
        <v>Snacks</v>
      </c>
      <c r="K1137" t="str">
        <f>IFERROR(VLOOKUP(C1137,Customers!$A$2:$G$751,3,FALSE),"")</f>
        <v>Shaki-Zagatala</v>
      </c>
    </row>
    <row r="1138" spans="1:11" x14ac:dyDescent="0.25">
      <c r="A1138" t="s">
        <v>3961</v>
      </c>
      <c r="B1138">
        <v>45744</v>
      </c>
      <c r="C1138" t="s">
        <v>2498</v>
      </c>
      <c r="D1138" t="s">
        <v>134</v>
      </c>
      <c r="E1138">
        <v>6</v>
      </c>
      <c r="F1138">
        <f>IFERROR(VLOOKUP(D1138,Products!$A$2:$H$221,6,FALSE),0)</f>
        <v>5.84</v>
      </c>
      <c r="G1138">
        <v>0.1</v>
      </c>
      <c r="H1138">
        <f t="shared" si="17"/>
        <v>31.54</v>
      </c>
      <c r="I1138" t="s">
        <v>2820</v>
      </c>
      <c r="J1138" t="str">
        <f>IFERROR(VLOOKUP(D1138,Products!$A$2:$H$221,3,FALSE),"")</f>
        <v>Dairy</v>
      </c>
      <c r="K1138" t="str">
        <f>IFERROR(VLOOKUP(C1138,Customers!$A$2:$G$751,3,FALSE),"")</f>
        <v>Shaki-Zagatala</v>
      </c>
    </row>
    <row r="1139" spans="1:11" x14ac:dyDescent="0.25">
      <c r="A1139" t="s">
        <v>3962</v>
      </c>
      <c r="B1139">
        <v>45744</v>
      </c>
      <c r="C1139" t="s">
        <v>2570</v>
      </c>
      <c r="D1139" t="s">
        <v>466</v>
      </c>
      <c r="E1139">
        <v>8</v>
      </c>
      <c r="F1139">
        <f>IFERROR(VLOOKUP(D1139,Products!$A$2:$H$221,6,FALSE),0)</f>
        <v>2.06</v>
      </c>
      <c r="G1139">
        <v>7.0000000000000007E-2</v>
      </c>
      <c r="H1139">
        <f t="shared" si="17"/>
        <v>15.33</v>
      </c>
      <c r="I1139" t="s">
        <v>2837</v>
      </c>
      <c r="J1139" t="str">
        <f>IFERROR(VLOOKUP(D1139,Products!$A$2:$H$221,3,FALSE),"")</f>
        <v>Cleaning</v>
      </c>
      <c r="K1139" t="str">
        <f>IFERROR(VLOOKUP(C1139,Customers!$A$2:$G$751,3,FALSE),"")</f>
        <v>Aran</v>
      </c>
    </row>
    <row r="1140" spans="1:11" x14ac:dyDescent="0.25">
      <c r="A1140" t="s">
        <v>3963</v>
      </c>
      <c r="B1140">
        <v>45745</v>
      </c>
      <c r="C1140" t="s">
        <v>761</v>
      </c>
      <c r="D1140" t="s">
        <v>380</v>
      </c>
      <c r="E1140">
        <v>4</v>
      </c>
      <c r="F1140">
        <f>IFERROR(VLOOKUP(D1140,Products!$A$2:$H$221,6,FALSE),0)</f>
        <v>6.79</v>
      </c>
      <c r="G1140">
        <v>0.05</v>
      </c>
      <c r="H1140">
        <f t="shared" si="17"/>
        <v>25.8</v>
      </c>
      <c r="I1140" t="s">
        <v>2824</v>
      </c>
      <c r="J1140" t="str">
        <f>IFERROR(VLOOKUP(D1140,Products!$A$2:$H$221,3,FALSE),"")</f>
        <v>Frozen</v>
      </c>
      <c r="K1140" t="str">
        <f>IFERROR(VLOOKUP(C1140,Customers!$A$2:$G$751,3,FALSE),"")</f>
        <v>Absheron</v>
      </c>
    </row>
    <row r="1141" spans="1:11" x14ac:dyDescent="0.25">
      <c r="A1141" t="s">
        <v>3964</v>
      </c>
      <c r="B1141">
        <v>45745</v>
      </c>
      <c r="C1141" t="s">
        <v>908</v>
      </c>
      <c r="D1141" t="s">
        <v>47</v>
      </c>
      <c r="E1141">
        <v>21</v>
      </c>
      <c r="F1141">
        <f>IFERROR(VLOOKUP(D1141,Products!$A$2:$H$221,6,FALSE),0)</f>
        <v>4.1900000000000004</v>
      </c>
      <c r="G1141">
        <v>0.1</v>
      </c>
      <c r="H1141">
        <f t="shared" si="17"/>
        <v>79.19</v>
      </c>
      <c r="I1141" t="s">
        <v>2818</v>
      </c>
      <c r="J1141" t="str">
        <f>IFERROR(VLOOKUP(D1141,Products!$A$2:$H$221,3,FALSE),"")</f>
        <v>Beverages</v>
      </c>
      <c r="K1141" t="str">
        <f>IFERROR(VLOOKUP(C1141,Customers!$A$2:$G$751,3,FALSE),"")</f>
        <v>Absheron</v>
      </c>
    </row>
    <row r="1142" spans="1:11" x14ac:dyDescent="0.25">
      <c r="A1142" t="s">
        <v>3965</v>
      </c>
      <c r="B1142">
        <v>45745</v>
      </c>
      <c r="C1142" t="s">
        <v>1061</v>
      </c>
      <c r="D1142" t="s">
        <v>292</v>
      </c>
      <c r="E1142">
        <v>10</v>
      </c>
      <c r="F1142">
        <f>IFERROR(VLOOKUP(D1142,Products!$A$2:$H$221,6,FALSE),0)</f>
        <v>1.37</v>
      </c>
      <c r="G1142">
        <v>0</v>
      </c>
      <c r="H1142">
        <f t="shared" si="17"/>
        <v>13.7</v>
      </c>
      <c r="I1142" t="s">
        <v>2841</v>
      </c>
      <c r="J1142" t="str">
        <f>IFERROR(VLOOKUP(D1142,Products!$A$2:$H$221,3,FALSE),"")</f>
        <v>Household</v>
      </c>
      <c r="K1142" t="str">
        <f>IFERROR(VLOOKUP(C1142,Customers!$A$2:$G$751,3,FALSE),"")</f>
        <v>Absheron</v>
      </c>
    </row>
    <row r="1143" spans="1:11" x14ac:dyDescent="0.25">
      <c r="A1143" t="s">
        <v>3966</v>
      </c>
      <c r="B1143">
        <v>45745</v>
      </c>
      <c r="C1143" t="s">
        <v>1292</v>
      </c>
      <c r="D1143" t="s">
        <v>437</v>
      </c>
      <c r="E1143">
        <v>8</v>
      </c>
      <c r="F1143">
        <f>IFERROR(VLOOKUP(D1143,Products!$A$2:$H$221,6,FALSE),0)</f>
        <v>4.6100000000000003</v>
      </c>
      <c r="G1143">
        <v>0</v>
      </c>
      <c r="H1143">
        <f t="shared" si="17"/>
        <v>36.880000000000003</v>
      </c>
      <c r="I1143" t="s">
        <v>2827</v>
      </c>
      <c r="J1143" t="str">
        <f>IFERROR(VLOOKUP(D1143,Products!$A$2:$H$221,3,FALSE),"")</f>
        <v>Canned</v>
      </c>
      <c r="K1143" t="str">
        <f>IFERROR(VLOOKUP(C1143,Customers!$A$2:$G$751,3,FALSE),"")</f>
        <v>Absheron</v>
      </c>
    </row>
    <row r="1144" spans="1:11" x14ac:dyDescent="0.25">
      <c r="A1144" t="s">
        <v>3967</v>
      </c>
      <c r="B1144">
        <v>45745</v>
      </c>
      <c r="C1144" t="s">
        <v>1835</v>
      </c>
      <c r="D1144" t="s">
        <v>474</v>
      </c>
      <c r="E1144">
        <v>7</v>
      </c>
      <c r="F1144">
        <f>IFERROR(VLOOKUP(D1144,Products!$A$2:$H$221,6,FALSE),0)</f>
        <v>2.1800000000000002</v>
      </c>
      <c r="G1144">
        <v>7.0000000000000007E-2</v>
      </c>
      <c r="H1144">
        <f t="shared" si="17"/>
        <v>14.19</v>
      </c>
      <c r="I1144" t="s">
        <v>2824</v>
      </c>
      <c r="J1144" t="str">
        <f>IFERROR(VLOOKUP(D1144,Products!$A$2:$H$221,3,FALSE),"")</f>
        <v>Cleaning</v>
      </c>
      <c r="K1144" t="str">
        <f>IFERROR(VLOOKUP(C1144,Customers!$A$2:$G$751,3,FALSE),"")</f>
        <v>Absheron</v>
      </c>
    </row>
    <row r="1145" spans="1:11" x14ac:dyDescent="0.25">
      <c r="A1145" t="s">
        <v>3968</v>
      </c>
      <c r="B1145">
        <v>45745</v>
      </c>
      <c r="C1145" t="s">
        <v>1967</v>
      </c>
      <c r="D1145" t="s">
        <v>460</v>
      </c>
      <c r="E1145">
        <v>1</v>
      </c>
      <c r="F1145">
        <f>IFERROR(VLOOKUP(D1145,Products!$A$2:$H$221,6,FALSE),0)</f>
        <v>4.2699999999999996</v>
      </c>
      <c r="G1145">
        <v>0.05</v>
      </c>
      <c r="H1145">
        <f t="shared" si="17"/>
        <v>4.0599999999999996</v>
      </c>
      <c r="I1145" t="s">
        <v>2827</v>
      </c>
      <c r="J1145" t="str">
        <f>IFERROR(VLOOKUP(D1145,Products!$A$2:$H$221,3,FALSE),"")</f>
        <v>Cleaning</v>
      </c>
      <c r="K1145" t="str">
        <f>IFERROR(VLOOKUP(C1145,Customers!$A$2:$G$751,3,FALSE),"")</f>
        <v>Absheron</v>
      </c>
    </row>
    <row r="1146" spans="1:11" x14ac:dyDescent="0.25">
      <c r="A1146" t="s">
        <v>3969</v>
      </c>
      <c r="B1146">
        <v>45745</v>
      </c>
      <c r="C1146" t="s">
        <v>2270</v>
      </c>
      <c r="D1146" t="s">
        <v>244</v>
      </c>
      <c r="E1146">
        <v>15</v>
      </c>
      <c r="F1146">
        <f>IFERROR(VLOOKUP(D1146,Products!$A$2:$H$221,6,FALSE),0)</f>
        <v>3.33</v>
      </c>
      <c r="G1146">
        <v>0.03</v>
      </c>
      <c r="H1146">
        <f t="shared" si="17"/>
        <v>48.45</v>
      </c>
      <c r="I1146" t="s">
        <v>2870</v>
      </c>
      <c r="J1146" t="str">
        <f>IFERROR(VLOOKUP(D1146,Products!$A$2:$H$221,3,FALSE),"")</f>
        <v>Grocery</v>
      </c>
      <c r="K1146" t="str">
        <f>IFERROR(VLOOKUP(C1146,Customers!$A$2:$G$751,3,FALSE),"")</f>
        <v>Ganja-Dashkasan</v>
      </c>
    </row>
    <row r="1147" spans="1:11" x14ac:dyDescent="0.25">
      <c r="A1147" t="s">
        <v>3970</v>
      </c>
      <c r="B1147">
        <v>45745</v>
      </c>
      <c r="C1147" t="s">
        <v>2345</v>
      </c>
      <c r="D1147" t="s">
        <v>25</v>
      </c>
      <c r="E1147">
        <v>19</v>
      </c>
      <c r="F1147">
        <f>IFERROR(VLOOKUP(D1147,Products!$A$2:$H$221,6,FALSE),0)</f>
        <v>3.86</v>
      </c>
      <c r="G1147">
        <v>7.0000000000000007E-2</v>
      </c>
      <c r="H1147">
        <f t="shared" si="17"/>
        <v>68.209999999999994</v>
      </c>
      <c r="I1147" t="s">
        <v>2837</v>
      </c>
      <c r="J1147" t="str">
        <f>IFERROR(VLOOKUP(D1147,Products!$A$2:$H$221,3,FALSE),"")</f>
        <v>Beverages</v>
      </c>
      <c r="K1147" t="str">
        <f>IFERROR(VLOOKUP(C1147,Customers!$A$2:$G$751,3,FALSE),"")</f>
        <v>Shaki-Zagatala</v>
      </c>
    </row>
    <row r="1148" spans="1:11" x14ac:dyDescent="0.25">
      <c r="A1148" t="s">
        <v>3971</v>
      </c>
      <c r="B1148">
        <v>45745</v>
      </c>
      <c r="C1148" t="s">
        <v>2699</v>
      </c>
      <c r="D1148" t="s">
        <v>323</v>
      </c>
      <c r="E1148">
        <v>6</v>
      </c>
      <c r="F1148">
        <f>IFERROR(VLOOKUP(D1148,Products!$A$2:$H$221,6,FALSE),0)</f>
        <v>1.81</v>
      </c>
      <c r="G1148">
        <v>7.0000000000000007E-2</v>
      </c>
      <c r="H1148">
        <f t="shared" si="17"/>
        <v>10.1</v>
      </c>
      <c r="I1148" t="s">
        <v>2827</v>
      </c>
      <c r="J1148" t="str">
        <f>IFERROR(VLOOKUP(D1148,Products!$A$2:$H$221,3,FALSE),"")</f>
        <v>Personal Care</v>
      </c>
      <c r="K1148" t="str">
        <f>IFERROR(VLOOKUP(C1148,Customers!$A$2:$G$751,3,FALSE),"")</f>
        <v>Shaki-Zagatala</v>
      </c>
    </row>
    <row r="1149" spans="1:11" x14ac:dyDescent="0.25">
      <c r="A1149" t="s">
        <v>3972</v>
      </c>
      <c r="B1149">
        <v>45745</v>
      </c>
      <c r="C1149" t="s">
        <v>2733</v>
      </c>
      <c r="D1149" t="s">
        <v>232</v>
      </c>
      <c r="E1149">
        <v>8</v>
      </c>
      <c r="F1149">
        <f>IFERROR(VLOOKUP(D1149,Products!$A$2:$H$221,6,FALSE),0)</f>
        <v>6.86</v>
      </c>
      <c r="G1149">
        <v>0.03</v>
      </c>
      <c r="H1149">
        <f t="shared" si="17"/>
        <v>53.23</v>
      </c>
      <c r="I1149" t="s">
        <v>2827</v>
      </c>
      <c r="J1149" t="str">
        <f>IFERROR(VLOOKUP(D1149,Products!$A$2:$H$221,3,FALSE),"")</f>
        <v>Grocery</v>
      </c>
      <c r="K1149" t="str">
        <f>IFERROR(VLOOKUP(C1149,Customers!$A$2:$G$751,3,FALSE),"")</f>
        <v>Guba-Khachmaz</v>
      </c>
    </row>
    <row r="1150" spans="1:11" x14ac:dyDescent="0.25">
      <c r="A1150" t="s">
        <v>3973</v>
      </c>
      <c r="B1150">
        <v>45746</v>
      </c>
      <c r="C1150" t="s">
        <v>1139</v>
      </c>
      <c r="D1150" t="s">
        <v>215</v>
      </c>
      <c r="E1150">
        <v>8</v>
      </c>
      <c r="F1150">
        <f>IFERROR(VLOOKUP(D1150,Products!$A$2:$H$221,6,FALSE),0)</f>
        <v>7.38</v>
      </c>
      <c r="G1150">
        <v>0.02</v>
      </c>
      <c r="H1150">
        <f t="shared" si="17"/>
        <v>57.86</v>
      </c>
      <c r="I1150" t="s">
        <v>2830</v>
      </c>
      <c r="J1150" t="str">
        <f>IFERROR(VLOOKUP(D1150,Products!$A$2:$H$221,3,FALSE),"")</f>
        <v>Grocery</v>
      </c>
      <c r="K1150" t="str">
        <f>IFERROR(VLOOKUP(C1150,Customers!$A$2:$G$751,3,FALSE),"")</f>
        <v>Shaki-Zagatala</v>
      </c>
    </row>
    <row r="1151" spans="1:11" x14ac:dyDescent="0.25">
      <c r="A1151" t="s">
        <v>3974</v>
      </c>
      <c r="B1151">
        <v>45746</v>
      </c>
      <c r="C1151" t="s">
        <v>1172</v>
      </c>
      <c r="D1151" t="s">
        <v>152</v>
      </c>
      <c r="E1151">
        <v>3</v>
      </c>
      <c r="F1151">
        <f>IFERROR(VLOOKUP(D1151,Products!$A$2:$H$221,6,FALSE),0)</f>
        <v>2.0699999999999998</v>
      </c>
      <c r="G1151">
        <v>0</v>
      </c>
      <c r="H1151">
        <f t="shared" si="17"/>
        <v>6.21</v>
      </c>
      <c r="I1151" t="s">
        <v>2830</v>
      </c>
      <c r="J1151" t="str">
        <f>IFERROR(VLOOKUP(D1151,Products!$A$2:$H$221,3,FALSE),"")</f>
        <v>Dairy</v>
      </c>
      <c r="K1151" t="str">
        <f>IFERROR(VLOOKUP(C1151,Customers!$A$2:$G$751,3,FALSE),"")</f>
        <v>Karabakh-East Zangezur</v>
      </c>
    </row>
    <row r="1152" spans="1:11" x14ac:dyDescent="0.25">
      <c r="A1152" t="s">
        <v>3975</v>
      </c>
      <c r="B1152">
        <v>45746</v>
      </c>
      <c r="C1152" t="s">
        <v>1313</v>
      </c>
      <c r="D1152" t="s">
        <v>43</v>
      </c>
      <c r="E1152">
        <v>6</v>
      </c>
      <c r="F1152">
        <f>IFERROR(VLOOKUP(D1152,Products!$A$2:$H$221,6,FALSE),0)</f>
        <v>3.28</v>
      </c>
      <c r="G1152">
        <v>7.0000000000000007E-2</v>
      </c>
      <c r="H1152">
        <f t="shared" si="17"/>
        <v>18.3</v>
      </c>
      <c r="I1152" t="s">
        <v>2818</v>
      </c>
      <c r="J1152" t="str">
        <f>IFERROR(VLOOKUP(D1152,Products!$A$2:$H$221,3,FALSE),"")</f>
        <v>Beverages</v>
      </c>
      <c r="K1152" t="str">
        <f>IFERROR(VLOOKUP(C1152,Customers!$A$2:$G$751,3,FALSE),"")</f>
        <v>Absheron</v>
      </c>
    </row>
    <row r="1153" spans="1:11" x14ac:dyDescent="0.25">
      <c r="A1153" t="s">
        <v>3976</v>
      </c>
      <c r="B1153">
        <v>45746</v>
      </c>
      <c r="C1153" t="s">
        <v>1496</v>
      </c>
      <c r="D1153" t="s">
        <v>47</v>
      </c>
      <c r="E1153">
        <v>30</v>
      </c>
      <c r="F1153">
        <f>IFERROR(VLOOKUP(D1153,Products!$A$2:$H$221,6,FALSE),0)</f>
        <v>4.1900000000000004</v>
      </c>
      <c r="G1153">
        <v>0.05</v>
      </c>
      <c r="H1153">
        <f t="shared" si="17"/>
        <v>119.42</v>
      </c>
      <c r="I1153" t="s">
        <v>2818</v>
      </c>
      <c r="J1153" t="str">
        <f>IFERROR(VLOOKUP(D1153,Products!$A$2:$H$221,3,FALSE),"")</f>
        <v>Beverages</v>
      </c>
      <c r="K1153" t="str">
        <f>IFERROR(VLOOKUP(C1153,Customers!$A$2:$G$751,3,FALSE),"")</f>
        <v>Absheron</v>
      </c>
    </row>
    <row r="1154" spans="1:11" x14ac:dyDescent="0.25">
      <c r="A1154" t="s">
        <v>3977</v>
      </c>
      <c r="B1154">
        <v>45746</v>
      </c>
      <c r="C1154" t="s">
        <v>1880</v>
      </c>
      <c r="D1154" t="s">
        <v>77</v>
      </c>
      <c r="E1154">
        <v>16</v>
      </c>
      <c r="F1154">
        <f>IFERROR(VLOOKUP(D1154,Products!$A$2:$H$221,6,FALSE),0)</f>
        <v>2.82</v>
      </c>
      <c r="G1154">
        <v>0.05</v>
      </c>
      <c r="H1154">
        <f t="shared" ref="H1154:H1217" si="18">ROUND(E1154*F1154*(1-G1154),2)</f>
        <v>42.86</v>
      </c>
      <c r="I1154" t="s">
        <v>2818</v>
      </c>
      <c r="J1154" t="str">
        <f>IFERROR(VLOOKUP(D1154,Products!$A$2:$H$221,3,FALSE),"")</f>
        <v>Snacks</v>
      </c>
      <c r="K1154" t="str">
        <f>IFERROR(VLOOKUP(C1154,Customers!$A$2:$G$751,3,FALSE),"")</f>
        <v>Absheron</v>
      </c>
    </row>
    <row r="1155" spans="1:11" x14ac:dyDescent="0.25">
      <c r="A1155" t="s">
        <v>3978</v>
      </c>
      <c r="B1155">
        <v>45746</v>
      </c>
      <c r="C1155" t="s">
        <v>1973</v>
      </c>
      <c r="D1155" t="s">
        <v>392</v>
      </c>
      <c r="E1155">
        <v>1</v>
      </c>
      <c r="F1155">
        <f>IFERROR(VLOOKUP(D1155,Products!$A$2:$H$221,6,FALSE),0)</f>
        <v>3.87</v>
      </c>
      <c r="G1155">
        <v>0.03</v>
      </c>
      <c r="H1155">
        <f t="shared" si="18"/>
        <v>3.75</v>
      </c>
      <c r="I1155" t="s">
        <v>2824</v>
      </c>
      <c r="J1155" t="str">
        <f>IFERROR(VLOOKUP(D1155,Products!$A$2:$H$221,3,FALSE),"")</f>
        <v>Frozen</v>
      </c>
      <c r="K1155" t="str">
        <f>IFERROR(VLOOKUP(C1155,Customers!$A$2:$G$751,3,FALSE),"")</f>
        <v>Absheron</v>
      </c>
    </row>
    <row r="1156" spans="1:11" x14ac:dyDescent="0.25">
      <c r="A1156" t="s">
        <v>3979</v>
      </c>
      <c r="B1156">
        <v>45746</v>
      </c>
      <c r="C1156" t="s">
        <v>2357</v>
      </c>
      <c r="D1156" t="s">
        <v>108</v>
      </c>
      <c r="E1156">
        <v>11</v>
      </c>
      <c r="F1156">
        <f>IFERROR(VLOOKUP(D1156,Products!$A$2:$H$221,6,FALSE),0)</f>
        <v>3.94</v>
      </c>
      <c r="G1156">
        <v>0.1</v>
      </c>
      <c r="H1156">
        <f t="shared" si="18"/>
        <v>39.01</v>
      </c>
      <c r="I1156" t="s">
        <v>2827</v>
      </c>
      <c r="J1156" t="str">
        <f>IFERROR(VLOOKUP(D1156,Products!$A$2:$H$221,3,FALSE),"")</f>
        <v>Dairy</v>
      </c>
      <c r="K1156" t="str">
        <f>IFERROR(VLOOKUP(C1156,Customers!$A$2:$G$751,3,FALSE),"")</f>
        <v>Nakhchivan</v>
      </c>
    </row>
    <row r="1157" spans="1:11" x14ac:dyDescent="0.25">
      <c r="A1157" t="s">
        <v>3980</v>
      </c>
      <c r="B1157">
        <v>45746</v>
      </c>
      <c r="C1157" t="s">
        <v>2375</v>
      </c>
      <c r="D1157" t="s">
        <v>447</v>
      </c>
      <c r="E1157">
        <v>6</v>
      </c>
      <c r="F1157">
        <f>IFERROR(VLOOKUP(D1157,Products!$A$2:$H$221,6,FALSE),0)</f>
        <v>5.97</v>
      </c>
      <c r="G1157">
        <v>7.0000000000000007E-2</v>
      </c>
      <c r="H1157">
        <f t="shared" si="18"/>
        <v>33.31</v>
      </c>
      <c r="I1157" t="s">
        <v>2824</v>
      </c>
      <c r="J1157" t="str">
        <f>IFERROR(VLOOKUP(D1157,Products!$A$2:$H$221,3,FALSE),"")</f>
        <v>Cleaning</v>
      </c>
      <c r="K1157" t="str">
        <f>IFERROR(VLOOKUP(C1157,Customers!$A$2:$G$751,3,FALSE),"")</f>
        <v>Aran</v>
      </c>
    </row>
    <row r="1158" spans="1:11" x14ac:dyDescent="0.25">
      <c r="A1158" t="s">
        <v>3981</v>
      </c>
      <c r="B1158">
        <v>45746</v>
      </c>
      <c r="C1158" t="s">
        <v>2408</v>
      </c>
      <c r="D1158" t="s">
        <v>447</v>
      </c>
      <c r="E1158">
        <v>3</v>
      </c>
      <c r="F1158">
        <f>IFERROR(VLOOKUP(D1158,Products!$A$2:$H$221,6,FALSE),0)</f>
        <v>5.97</v>
      </c>
      <c r="G1158">
        <v>0.03</v>
      </c>
      <c r="H1158">
        <f t="shared" si="18"/>
        <v>17.37</v>
      </c>
      <c r="I1158" t="s">
        <v>2870</v>
      </c>
      <c r="J1158" t="str">
        <f>IFERROR(VLOOKUP(D1158,Products!$A$2:$H$221,3,FALSE),"")</f>
        <v>Cleaning</v>
      </c>
      <c r="K1158" t="str">
        <f>IFERROR(VLOOKUP(C1158,Customers!$A$2:$G$751,3,FALSE),"")</f>
        <v>Absheron</v>
      </c>
    </row>
    <row r="1159" spans="1:11" x14ac:dyDescent="0.25">
      <c r="A1159" t="s">
        <v>3982</v>
      </c>
      <c r="B1159">
        <v>45746</v>
      </c>
      <c r="C1159" t="s">
        <v>2450</v>
      </c>
      <c r="D1159" t="s">
        <v>403</v>
      </c>
      <c r="E1159">
        <v>7</v>
      </c>
      <c r="F1159">
        <f>IFERROR(VLOOKUP(D1159,Products!$A$2:$H$221,6,FALSE),0)</f>
        <v>3.78</v>
      </c>
      <c r="G1159">
        <v>0.03</v>
      </c>
      <c r="H1159">
        <f t="shared" si="18"/>
        <v>25.67</v>
      </c>
      <c r="I1159" t="s">
        <v>2837</v>
      </c>
      <c r="J1159" t="str">
        <f>IFERROR(VLOOKUP(D1159,Products!$A$2:$H$221,3,FALSE),"")</f>
        <v>Canned</v>
      </c>
      <c r="K1159" t="str">
        <f>IFERROR(VLOOKUP(C1159,Customers!$A$2:$G$751,3,FALSE),"")</f>
        <v>Aran</v>
      </c>
    </row>
    <row r="1160" spans="1:11" x14ac:dyDescent="0.25">
      <c r="A1160" t="s">
        <v>3983</v>
      </c>
      <c r="B1160">
        <v>45746</v>
      </c>
      <c r="C1160" t="s">
        <v>2618</v>
      </c>
      <c r="D1160" t="s">
        <v>27</v>
      </c>
      <c r="E1160">
        <v>5</v>
      </c>
      <c r="F1160">
        <f>IFERROR(VLOOKUP(D1160,Products!$A$2:$H$221,6,FALSE),0)</f>
        <v>1.98</v>
      </c>
      <c r="G1160">
        <v>0.1</v>
      </c>
      <c r="H1160">
        <f t="shared" si="18"/>
        <v>8.91</v>
      </c>
      <c r="I1160" t="s">
        <v>2830</v>
      </c>
      <c r="J1160" t="str">
        <f>IFERROR(VLOOKUP(D1160,Products!$A$2:$H$221,3,FALSE),"")</f>
        <v>Beverages</v>
      </c>
      <c r="K1160" t="str">
        <f>IFERROR(VLOOKUP(C1160,Customers!$A$2:$G$751,3,FALSE),"")</f>
        <v>Absheron</v>
      </c>
    </row>
    <row r="1161" spans="1:11" x14ac:dyDescent="0.25">
      <c r="A1161" t="s">
        <v>3984</v>
      </c>
      <c r="B1161">
        <v>45746</v>
      </c>
      <c r="C1161" t="s">
        <v>2708</v>
      </c>
      <c r="D1161" t="s">
        <v>268</v>
      </c>
      <c r="E1161">
        <v>3</v>
      </c>
      <c r="F1161">
        <f>IFERROR(VLOOKUP(D1161,Products!$A$2:$H$221,6,FALSE),0)</f>
        <v>2.12</v>
      </c>
      <c r="G1161">
        <v>0.15</v>
      </c>
      <c r="H1161">
        <f t="shared" si="18"/>
        <v>5.41</v>
      </c>
      <c r="I1161" t="s">
        <v>2841</v>
      </c>
      <c r="J1161" t="str">
        <f>IFERROR(VLOOKUP(D1161,Products!$A$2:$H$221,3,FALSE),"")</f>
        <v>Household</v>
      </c>
      <c r="K1161" t="str">
        <f>IFERROR(VLOOKUP(C1161,Customers!$A$2:$G$751,3,FALSE),"")</f>
        <v>Shaki-Zagatala</v>
      </c>
    </row>
    <row r="1162" spans="1:11" x14ac:dyDescent="0.25">
      <c r="A1162" t="s">
        <v>3985</v>
      </c>
      <c r="B1162">
        <v>45747</v>
      </c>
      <c r="C1162" t="s">
        <v>551</v>
      </c>
      <c r="D1162" t="s">
        <v>39</v>
      </c>
      <c r="E1162">
        <v>11</v>
      </c>
      <c r="F1162">
        <f>IFERROR(VLOOKUP(D1162,Products!$A$2:$H$221,6,FALSE),0)</f>
        <v>1.98</v>
      </c>
      <c r="G1162">
        <v>0.05</v>
      </c>
      <c r="H1162">
        <f t="shared" si="18"/>
        <v>20.69</v>
      </c>
      <c r="I1162" t="s">
        <v>2820</v>
      </c>
      <c r="J1162" t="str">
        <f>IFERROR(VLOOKUP(D1162,Products!$A$2:$H$221,3,FALSE),"")</f>
        <v>Beverages</v>
      </c>
      <c r="K1162" t="str">
        <f>IFERROR(VLOOKUP(C1162,Customers!$A$2:$G$751,3,FALSE),"")</f>
        <v>Shaki-Zagatala</v>
      </c>
    </row>
    <row r="1163" spans="1:11" x14ac:dyDescent="0.25">
      <c r="A1163" t="s">
        <v>3986</v>
      </c>
      <c r="B1163">
        <v>45747</v>
      </c>
      <c r="C1163" t="s">
        <v>752</v>
      </c>
      <c r="D1163" t="s">
        <v>319</v>
      </c>
      <c r="E1163">
        <v>4</v>
      </c>
      <c r="F1163">
        <f>IFERROR(VLOOKUP(D1163,Products!$A$2:$H$221,6,FALSE),0)</f>
        <v>4.9400000000000004</v>
      </c>
      <c r="G1163">
        <v>0.03</v>
      </c>
      <c r="H1163">
        <f t="shared" si="18"/>
        <v>19.170000000000002</v>
      </c>
      <c r="I1163" t="s">
        <v>2818</v>
      </c>
      <c r="J1163" t="str">
        <f>IFERROR(VLOOKUP(D1163,Products!$A$2:$H$221,3,FALSE),"")</f>
        <v>Personal Care</v>
      </c>
      <c r="K1163" t="str">
        <f>IFERROR(VLOOKUP(C1163,Customers!$A$2:$G$751,3,FALSE),"")</f>
        <v>Absheron</v>
      </c>
    </row>
    <row r="1164" spans="1:11" x14ac:dyDescent="0.25">
      <c r="A1164" t="s">
        <v>3987</v>
      </c>
      <c r="B1164">
        <v>45747</v>
      </c>
      <c r="C1164" t="s">
        <v>866</v>
      </c>
      <c r="D1164" t="s">
        <v>203</v>
      </c>
      <c r="E1164">
        <v>16</v>
      </c>
      <c r="F1164">
        <f>IFERROR(VLOOKUP(D1164,Products!$A$2:$H$221,6,FALSE),0)</f>
        <v>3.39</v>
      </c>
      <c r="G1164">
        <v>7.0000000000000007E-2</v>
      </c>
      <c r="H1164">
        <f t="shared" si="18"/>
        <v>50.44</v>
      </c>
      <c r="I1164" t="s">
        <v>2837</v>
      </c>
      <c r="J1164" t="str">
        <f>IFERROR(VLOOKUP(D1164,Products!$A$2:$H$221,3,FALSE),"")</f>
        <v>Bakery</v>
      </c>
      <c r="K1164" t="str">
        <f>IFERROR(VLOOKUP(C1164,Customers!$A$2:$G$751,3,FALSE),"")</f>
        <v>Shaki-Zagatala</v>
      </c>
    </row>
    <row r="1165" spans="1:11" x14ac:dyDescent="0.25">
      <c r="A1165" t="s">
        <v>3988</v>
      </c>
      <c r="B1165">
        <v>45747</v>
      </c>
      <c r="C1165" t="s">
        <v>1643</v>
      </c>
      <c r="D1165" t="s">
        <v>155</v>
      </c>
      <c r="E1165">
        <v>4</v>
      </c>
      <c r="F1165">
        <f>IFERROR(VLOOKUP(D1165,Products!$A$2:$H$221,6,FALSE),0)</f>
        <v>5.52</v>
      </c>
      <c r="G1165">
        <v>0.03</v>
      </c>
      <c r="H1165">
        <f t="shared" si="18"/>
        <v>21.42</v>
      </c>
      <c r="I1165" t="s">
        <v>2820</v>
      </c>
      <c r="J1165" t="str">
        <f>IFERROR(VLOOKUP(D1165,Products!$A$2:$H$221,3,FALSE),"")</f>
        <v>Dairy</v>
      </c>
      <c r="K1165" t="str">
        <f>IFERROR(VLOOKUP(C1165,Customers!$A$2:$G$751,3,FALSE),"")</f>
        <v>Lankaran-Astara</v>
      </c>
    </row>
    <row r="1166" spans="1:11" x14ac:dyDescent="0.25">
      <c r="A1166" t="s">
        <v>3989</v>
      </c>
      <c r="B1166">
        <v>45747</v>
      </c>
      <c r="C1166" t="s">
        <v>1712</v>
      </c>
      <c r="D1166" t="s">
        <v>122</v>
      </c>
      <c r="E1166">
        <v>8</v>
      </c>
      <c r="F1166">
        <f>IFERROR(VLOOKUP(D1166,Products!$A$2:$H$221,6,FALSE),0)</f>
        <v>4.5999999999999996</v>
      </c>
      <c r="G1166">
        <v>0.15</v>
      </c>
      <c r="H1166">
        <f t="shared" si="18"/>
        <v>31.28</v>
      </c>
      <c r="I1166" t="s">
        <v>2870</v>
      </c>
      <c r="J1166" t="str">
        <f>IFERROR(VLOOKUP(D1166,Products!$A$2:$H$221,3,FALSE),"")</f>
        <v>Dairy</v>
      </c>
      <c r="K1166" t="str">
        <f>IFERROR(VLOOKUP(C1166,Customers!$A$2:$G$751,3,FALSE),"")</f>
        <v>Guba-Khachmaz</v>
      </c>
    </row>
    <row r="1167" spans="1:11" x14ac:dyDescent="0.25">
      <c r="A1167" t="s">
        <v>3990</v>
      </c>
      <c r="B1167">
        <v>45747</v>
      </c>
      <c r="C1167" t="s">
        <v>1949</v>
      </c>
      <c r="D1167" t="s">
        <v>142</v>
      </c>
      <c r="E1167">
        <v>17</v>
      </c>
      <c r="F1167">
        <f>IFERROR(VLOOKUP(D1167,Products!$A$2:$H$221,6,FALSE),0)</f>
        <v>2.7</v>
      </c>
      <c r="G1167">
        <v>0.05</v>
      </c>
      <c r="H1167">
        <f t="shared" si="18"/>
        <v>43.61</v>
      </c>
      <c r="I1167" t="s">
        <v>2837</v>
      </c>
      <c r="J1167" t="str">
        <f>IFERROR(VLOOKUP(D1167,Products!$A$2:$H$221,3,FALSE),"")</f>
        <v>Dairy</v>
      </c>
      <c r="K1167" t="str">
        <f>IFERROR(VLOOKUP(C1167,Customers!$A$2:$G$751,3,FALSE),"")</f>
        <v>Absheron</v>
      </c>
    </row>
    <row r="1168" spans="1:11" x14ac:dyDescent="0.25">
      <c r="A1168" t="s">
        <v>3991</v>
      </c>
      <c r="B1168">
        <v>45747</v>
      </c>
      <c r="C1168" t="s">
        <v>2249</v>
      </c>
      <c r="D1168" t="s">
        <v>204</v>
      </c>
      <c r="E1168">
        <v>6</v>
      </c>
      <c r="F1168">
        <f>IFERROR(VLOOKUP(D1168,Products!$A$2:$H$221,6,FALSE),0)</f>
        <v>7.55</v>
      </c>
      <c r="G1168">
        <v>0.1</v>
      </c>
      <c r="H1168">
        <f t="shared" si="18"/>
        <v>40.770000000000003</v>
      </c>
      <c r="I1168" t="s">
        <v>2818</v>
      </c>
      <c r="J1168" t="str">
        <f>IFERROR(VLOOKUP(D1168,Products!$A$2:$H$221,3,FALSE),"")</f>
        <v>Grocery</v>
      </c>
      <c r="K1168" t="str">
        <f>IFERROR(VLOOKUP(C1168,Customers!$A$2:$G$751,3,FALSE),"")</f>
        <v>Shaki-Zagatala</v>
      </c>
    </row>
    <row r="1169" spans="1:11" x14ac:dyDescent="0.25">
      <c r="A1169" t="s">
        <v>3992</v>
      </c>
      <c r="B1169">
        <v>45747</v>
      </c>
      <c r="C1169" t="s">
        <v>2375</v>
      </c>
      <c r="D1169" t="s">
        <v>442</v>
      </c>
      <c r="E1169">
        <v>4</v>
      </c>
      <c r="F1169">
        <f>IFERROR(VLOOKUP(D1169,Products!$A$2:$H$221,6,FALSE),0)</f>
        <v>1.62</v>
      </c>
      <c r="G1169">
        <v>7.0000000000000007E-2</v>
      </c>
      <c r="H1169">
        <f t="shared" si="18"/>
        <v>6.03</v>
      </c>
      <c r="I1169" t="s">
        <v>2830</v>
      </c>
      <c r="J1169" t="str">
        <f>IFERROR(VLOOKUP(D1169,Products!$A$2:$H$221,3,FALSE),"")</f>
        <v>Canned</v>
      </c>
      <c r="K1169" t="str">
        <f>IFERROR(VLOOKUP(C1169,Customers!$A$2:$G$751,3,FALSE),"")</f>
        <v>Aran</v>
      </c>
    </row>
    <row r="1170" spans="1:11" x14ac:dyDescent="0.25">
      <c r="A1170" t="s">
        <v>3993</v>
      </c>
      <c r="B1170">
        <v>45747</v>
      </c>
      <c r="C1170" t="s">
        <v>2423</v>
      </c>
      <c r="D1170" t="s">
        <v>236</v>
      </c>
      <c r="E1170">
        <v>8</v>
      </c>
      <c r="F1170">
        <f>IFERROR(VLOOKUP(D1170,Products!$A$2:$H$221,6,FALSE),0)</f>
        <v>1.52</v>
      </c>
      <c r="G1170">
        <v>0</v>
      </c>
      <c r="H1170">
        <f t="shared" si="18"/>
        <v>12.16</v>
      </c>
      <c r="I1170" t="s">
        <v>2820</v>
      </c>
      <c r="J1170" t="str">
        <f>IFERROR(VLOOKUP(D1170,Products!$A$2:$H$221,3,FALSE),"")</f>
        <v>Grocery</v>
      </c>
      <c r="K1170" t="str">
        <f>IFERROR(VLOOKUP(C1170,Customers!$A$2:$G$751,3,FALSE),"")</f>
        <v>Absheron</v>
      </c>
    </row>
    <row r="1171" spans="1:11" x14ac:dyDescent="0.25">
      <c r="A1171" t="s">
        <v>3994</v>
      </c>
      <c r="B1171">
        <v>45747</v>
      </c>
      <c r="C1171" t="s">
        <v>2660</v>
      </c>
      <c r="D1171" t="s">
        <v>282</v>
      </c>
      <c r="E1171">
        <v>6</v>
      </c>
      <c r="F1171">
        <f>IFERROR(VLOOKUP(D1171,Products!$A$2:$H$221,6,FALSE),0)</f>
        <v>5.17</v>
      </c>
      <c r="G1171">
        <v>0</v>
      </c>
      <c r="H1171">
        <f t="shared" si="18"/>
        <v>31.02</v>
      </c>
      <c r="I1171" t="s">
        <v>2820</v>
      </c>
      <c r="J1171" t="str">
        <f>IFERROR(VLOOKUP(D1171,Products!$A$2:$H$221,3,FALSE),"")</f>
        <v>Household</v>
      </c>
      <c r="K1171" t="str">
        <f>IFERROR(VLOOKUP(C1171,Customers!$A$2:$G$751,3,FALSE),"")</f>
        <v>Absheron</v>
      </c>
    </row>
    <row r="1172" spans="1:11" x14ac:dyDescent="0.25">
      <c r="A1172" t="s">
        <v>3995</v>
      </c>
      <c r="B1172">
        <v>45747</v>
      </c>
      <c r="C1172" t="s">
        <v>2663</v>
      </c>
      <c r="D1172" t="s">
        <v>330</v>
      </c>
      <c r="E1172">
        <v>4</v>
      </c>
      <c r="F1172">
        <f>IFERROR(VLOOKUP(D1172,Products!$A$2:$H$221,6,FALSE),0)</f>
        <v>4.37</v>
      </c>
      <c r="G1172">
        <v>0.05</v>
      </c>
      <c r="H1172">
        <f t="shared" si="18"/>
        <v>16.61</v>
      </c>
      <c r="I1172" t="s">
        <v>2818</v>
      </c>
      <c r="J1172" t="str">
        <f>IFERROR(VLOOKUP(D1172,Products!$A$2:$H$221,3,FALSE),"")</f>
        <v>Personal Care</v>
      </c>
      <c r="K1172" t="str">
        <f>IFERROR(VLOOKUP(C1172,Customers!$A$2:$G$751,3,FALSE),"")</f>
        <v>Guba-Khachmaz</v>
      </c>
    </row>
    <row r="1173" spans="1:11" x14ac:dyDescent="0.25">
      <c r="A1173" t="s">
        <v>3996</v>
      </c>
      <c r="B1173">
        <v>45748</v>
      </c>
      <c r="C1173" t="s">
        <v>519</v>
      </c>
      <c r="D1173" t="s">
        <v>346</v>
      </c>
      <c r="E1173">
        <v>7</v>
      </c>
      <c r="F1173">
        <f>IFERROR(VLOOKUP(D1173,Products!$A$2:$H$221,6,FALSE),0)</f>
        <v>2.16</v>
      </c>
      <c r="G1173">
        <v>7.0000000000000007E-2</v>
      </c>
      <c r="H1173">
        <f t="shared" si="18"/>
        <v>14.06</v>
      </c>
      <c r="I1173" t="s">
        <v>2837</v>
      </c>
      <c r="J1173" t="str">
        <f>IFERROR(VLOOKUP(D1173,Products!$A$2:$H$221,3,FALSE),"")</f>
        <v>Personal Care</v>
      </c>
      <c r="K1173" t="str">
        <f>IFERROR(VLOOKUP(C1173,Customers!$A$2:$G$751,3,FALSE),"")</f>
        <v>Absheron</v>
      </c>
    </row>
    <row r="1174" spans="1:11" x14ac:dyDescent="0.25">
      <c r="A1174" t="s">
        <v>3997</v>
      </c>
      <c r="B1174">
        <v>45748</v>
      </c>
      <c r="C1174" t="s">
        <v>620</v>
      </c>
      <c r="D1174" t="s">
        <v>253</v>
      </c>
      <c r="E1174">
        <v>9</v>
      </c>
      <c r="F1174">
        <f>IFERROR(VLOOKUP(D1174,Products!$A$2:$H$221,6,FALSE),0)</f>
        <v>1.43</v>
      </c>
      <c r="G1174">
        <v>0.03</v>
      </c>
      <c r="H1174">
        <f t="shared" si="18"/>
        <v>12.48</v>
      </c>
      <c r="I1174" t="s">
        <v>2837</v>
      </c>
      <c r="J1174" t="str">
        <f>IFERROR(VLOOKUP(D1174,Products!$A$2:$H$221,3,FALSE),"")</f>
        <v>Household</v>
      </c>
      <c r="K1174" t="str">
        <f>IFERROR(VLOOKUP(C1174,Customers!$A$2:$G$751,3,FALSE),"")</f>
        <v>Shaki-Zagatala</v>
      </c>
    </row>
    <row r="1175" spans="1:11" x14ac:dyDescent="0.25">
      <c r="A1175" t="s">
        <v>3998</v>
      </c>
      <c r="B1175">
        <v>45748</v>
      </c>
      <c r="C1175" t="s">
        <v>658</v>
      </c>
      <c r="D1175" t="s">
        <v>138</v>
      </c>
      <c r="E1175">
        <v>13</v>
      </c>
      <c r="F1175">
        <f>IFERROR(VLOOKUP(D1175,Products!$A$2:$H$221,6,FALSE),0)</f>
        <v>2.11</v>
      </c>
      <c r="G1175">
        <v>7.0000000000000007E-2</v>
      </c>
      <c r="H1175">
        <f t="shared" si="18"/>
        <v>25.51</v>
      </c>
      <c r="I1175" t="s">
        <v>2820</v>
      </c>
      <c r="J1175" t="str">
        <f>IFERROR(VLOOKUP(D1175,Products!$A$2:$H$221,3,FALSE),"")</f>
        <v>Dairy</v>
      </c>
      <c r="K1175" t="str">
        <f>IFERROR(VLOOKUP(C1175,Customers!$A$2:$G$751,3,FALSE),"")</f>
        <v>Nakhchivan</v>
      </c>
    </row>
    <row r="1176" spans="1:11" x14ac:dyDescent="0.25">
      <c r="A1176" t="s">
        <v>3999</v>
      </c>
      <c r="B1176">
        <v>45748</v>
      </c>
      <c r="C1176" t="s">
        <v>971</v>
      </c>
      <c r="D1176" t="s">
        <v>142</v>
      </c>
      <c r="E1176">
        <v>6</v>
      </c>
      <c r="F1176">
        <f>IFERROR(VLOOKUP(D1176,Products!$A$2:$H$221,6,FALSE),0)</f>
        <v>2.7</v>
      </c>
      <c r="G1176">
        <v>0.05</v>
      </c>
      <c r="H1176">
        <f t="shared" si="18"/>
        <v>15.39</v>
      </c>
      <c r="I1176" t="s">
        <v>2837</v>
      </c>
      <c r="J1176" t="str">
        <f>IFERROR(VLOOKUP(D1176,Products!$A$2:$H$221,3,FALSE),"")</f>
        <v>Dairy</v>
      </c>
      <c r="K1176" t="str">
        <f>IFERROR(VLOOKUP(C1176,Customers!$A$2:$G$751,3,FALSE),"")</f>
        <v>Absheron</v>
      </c>
    </row>
    <row r="1177" spans="1:11" x14ac:dyDescent="0.25">
      <c r="A1177" t="s">
        <v>4000</v>
      </c>
      <c r="B1177">
        <v>45748</v>
      </c>
      <c r="C1177" t="s">
        <v>1139</v>
      </c>
      <c r="D1177" t="s">
        <v>356</v>
      </c>
      <c r="E1177">
        <v>12</v>
      </c>
      <c r="F1177">
        <f>IFERROR(VLOOKUP(D1177,Products!$A$2:$H$221,6,FALSE),0)</f>
        <v>2.87</v>
      </c>
      <c r="G1177">
        <v>0.1</v>
      </c>
      <c r="H1177">
        <f t="shared" si="18"/>
        <v>31</v>
      </c>
      <c r="I1177" t="s">
        <v>2870</v>
      </c>
      <c r="J1177" t="str">
        <f>IFERROR(VLOOKUP(D1177,Products!$A$2:$H$221,3,FALSE),"")</f>
        <v>Frozen</v>
      </c>
      <c r="K1177" t="str">
        <f>IFERROR(VLOOKUP(C1177,Customers!$A$2:$G$751,3,FALSE),"")</f>
        <v>Shaki-Zagatala</v>
      </c>
    </row>
    <row r="1178" spans="1:11" x14ac:dyDescent="0.25">
      <c r="A1178" t="s">
        <v>4001</v>
      </c>
      <c r="B1178">
        <v>45748</v>
      </c>
      <c r="C1178" t="s">
        <v>1397</v>
      </c>
      <c r="D1178" t="s">
        <v>486</v>
      </c>
      <c r="E1178">
        <v>5</v>
      </c>
      <c r="F1178">
        <f>IFERROR(VLOOKUP(D1178,Products!$A$2:$H$221,6,FALSE),0)</f>
        <v>2.46</v>
      </c>
      <c r="G1178">
        <v>7.0000000000000007E-2</v>
      </c>
      <c r="H1178">
        <f t="shared" si="18"/>
        <v>11.44</v>
      </c>
      <c r="I1178" t="s">
        <v>2830</v>
      </c>
      <c r="J1178" t="str">
        <f>IFERROR(VLOOKUP(D1178,Products!$A$2:$H$221,3,FALSE),"")</f>
        <v>Cleaning</v>
      </c>
      <c r="K1178" t="str">
        <f>IFERROR(VLOOKUP(C1178,Customers!$A$2:$G$751,3,FALSE),"")</f>
        <v>Aran</v>
      </c>
    </row>
    <row r="1179" spans="1:11" x14ac:dyDescent="0.25">
      <c r="A1179" t="s">
        <v>4002</v>
      </c>
      <c r="B1179">
        <v>45748</v>
      </c>
      <c r="C1179" t="s">
        <v>1445</v>
      </c>
      <c r="D1179" t="s">
        <v>45</v>
      </c>
      <c r="E1179">
        <v>17</v>
      </c>
      <c r="F1179">
        <f>IFERROR(VLOOKUP(D1179,Products!$A$2:$H$221,6,FALSE),0)</f>
        <v>2.7</v>
      </c>
      <c r="G1179">
        <v>0.05</v>
      </c>
      <c r="H1179">
        <f t="shared" si="18"/>
        <v>43.61</v>
      </c>
      <c r="I1179" t="s">
        <v>2827</v>
      </c>
      <c r="J1179" t="str">
        <f>IFERROR(VLOOKUP(D1179,Products!$A$2:$H$221,3,FALSE),"")</f>
        <v>Beverages</v>
      </c>
      <c r="K1179" t="str">
        <f>IFERROR(VLOOKUP(C1179,Customers!$A$2:$G$751,3,FALSE),"")</f>
        <v>Absheron</v>
      </c>
    </row>
    <row r="1180" spans="1:11" x14ac:dyDescent="0.25">
      <c r="A1180" t="s">
        <v>4003</v>
      </c>
      <c r="B1180">
        <v>45748</v>
      </c>
      <c r="C1180" t="s">
        <v>1652</v>
      </c>
      <c r="D1180" t="s">
        <v>290</v>
      </c>
      <c r="E1180">
        <v>13</v>
      </c>
      <c r="F1180">
        <f>IFERROR(VLOOKUP(D1180,Products!$A$2:$H$221,6,FALSE),0)</f>
        <v>2.31</v>
      </c>
      <c r="G1180">
        <v>7.0000000000000007E-2</v>
      </c>
      <c r="H1180">
        <f t="shared" si="18"/>
        <v>27.93</v>
      </c>
      <c r="I1180" t="s">
        <v>2837</v>
      </c>
      <c r="J1180" t="str">
        <f>IFERROR(VLOOKUP(D1180,Products!$A$2:$H$221,3,FALSE),"")</f>
        <v>Household</v>
      </c>
      <c r="K1180" t="str">
        <f>IFERROR(VLOOKUP(C1180,Customers!$A$2:$G$751,3,FALSE),"")</f>
        <v>Shaki-Zagatala</v>
      </c>
    </row>
    <row r="1181" spans="1:11" x14ac:dyDescent="0.25">
      <c r="A1181" t="s">
        <v>4004</v>
      </c>
      <c r="B1181">
        <v>45748</v>
      </c>
      <c r="C1181" t="s">
        <v>1655</v>
      </c>
      <c r="D1181" t="s">
        <v>192</v>
      </c>
      <c r="E1181">
        <v>20</v>
      </c>
      <c r="F1181">
        <f>IFERROR(VLOOKUP(D1181,Products!$A$2:$H$221,6,FALSE),0)</f>
        <v>1.73</v>
      </c>
      <c r="G1181">
        <v>0.05</v>
      </c>
      <c r="H1181">
        <f t="shared" si="18"/>
        <v>32.869999999999997</v>
      </c>
      <c r="I1181" t="s">
        <v>2870</v>
      </c>
      <c r="J1181" t="str">
        <f>IFERROR(VLOOKUP(D1181,Products!$A$2:$H$221,3,FALSE),"")</f>
        <v>Bakery</v>
      </c>
      <c r="K1181" t="str">
        <f>IFERROR(VLOOKUP(C1181,Customers!$A$2:$G$751,3,FALSE),"")</f>
        <v>Shaki-Zagatala</v>
      </c>
    </row>
    <row r="1182" spans="1:11" x14ac:dyDescent="0.25">
      <c r="A1182" t="s">
        <v>4005</v>
      </c>
      <c r="B1182">
        <v>45748</v>
      </c>
      <c r="C1182" t="s">
        <v>1664</v>
      </c>
      <c r="D1182" t="s">
        <v>83</v>
      </c>
      <c r="E1182">
        <v>9</v>
      </c>
      <c r="F1182">
        <f>IFERROR(VLOOKUP(D1182,Products!$A$2:$H$221,6,FALSE),0)</f>
        <v>2.52</v>
      </c>
      <c r="G1182">
        <v>0</v>
      </c>
      <c r="H1182">
        <f t="shared" si="18"/>
        <v>22.68</v>
      </c>
      <c r="I1182" t="s">
        <v>2827</v>
      </c>
      <c r="J1182" t="str">
        <f>IFERROR(VLOOKUP(D1182,Products!$A$2:$H$221,3,FALSE),"")</f>
        <v>Snacks</v>
      </c>
      <c r="K1182" t="str">
        <f>IFERROR(VLOOKUP(C1182,Customers!$A$2:$G$751,3,FALSE),"")</f>
        <v>Lankaran-Astara</v>
      </c>
    </row>
    <row r="1183" spans="1:11" x14ac:dyDescent="0.25">
      <c r="A1183" t="s">
        <v>4006</v>
      </c>
      <c r="B1183">
        <v>45748</v>
      </c>
      <c r="C1183" t="s">
        <v>1685</v>
      </c>
      <c r="D1183" t="s">
        <v>441</v>
      </c>
      <c r="E1183">
        <v>11</v>
      </c>
      <c r="F1183">
        <f>IFERROR(VLOOKUP(D1183,Products!$A$2:$H$221,6,FALSE),0)</f>
        <v>4.0999999999999996</v>
      </c>
      <c r="G1183">
        <v>0.03</v>
      </c>
      <c r="H1183">
        <f t="shared" si="18"/>
        <v>43.75</v>
      </c>
      <c r="I1183" t="s">
        <v>2820</v>
      </c>
      <c r="J1183" t="str">
        <f>IFERROR(VLOOKUP(D1183,Products!$A$2:$H$221,3,FALSE),"")</f>
        <v>Canned</v>
      </c>
      <c r="K1183" t="str">
        <f>IFERROR(VLOOKUP(C1183,Customers!$A$2:$G$751,3,FALSE),"")</f>
        <v>Absheron</v>
      </c>
    </row>
    <row r="1184" spans="1:11" x14ac:dyDescent="0.25">
      <c r="A1184" t="s">
        <v>4007</v>
      </c>
      <c r="B1184">
        <v>45748</v>
      </c>
      <c r="C1184" t="s">
        <v>1790</v>
      </c>
      <c r="D1184" t="s">
        <v>257</v>
      </c>
      <c r="E1184">
        <v>9</v>
      </c>
      <c r="F1184">
        <f>IFERROR(VLOOKUP(D1184,Products!$A$2:$H$221,6,FALSE),0)</f>
        <v>2.4300000000000002</v>
      </c>
      <c r="G1184">
        <v>0</v>
      </c>
      <c r="H1184">
        <f t="shared" si="18"/>
        <v>21.87</v>
      </c>
      <c r="I1184" t="s">
        <v>2837</v>
      </c>
      <c r="J1184" t="str">
        <f>IFERROR(VLOOKUP(D1184,Products!$A$2:$H$221,3,FALSE),"")</f>
        <v>Household</v>
      </c>
      <c r="K1184" t="str">
        <f>IFERROR(VLOOKUP(C1184,Customers!$A$2:$G$751,3,FALSE),"")</f>
        <v>Ganja-Dashkasan</v>
      </c>
    </row>
    <row r="1185" spans="1:11" x14ac:dyDescent="0.25">
      <c r="A1185" t="s">
        <v>4008</v>
      </c>
      <c r="B1185">
        <v>45748</v>
      </c>
      <c r="C1185" t="s">
        <v>2027</v>
      </c>
      <c r="D1185" t="s">
        <v>276</v>
      </c>
      <c r="E1185">
        <v>13</v>
      </c>
      <c r="F1185">
        <f>IFERROR(VLOOKUP(D1185,Products!$A$2:$H$221,6,FALSE),0)</f>
        <v>1.61</v>
      </c>
      <c r="G1185">
        <v>0.03</v>
      </c>
      <c r="H1185">
        <f t="shared" si="18"/>
        <v>20.3</v>
      </c>
      <c r="I1185" t="s">
        <v>2830</v>
      </c>
      <c r="J1185" t="str">
        <f>IFERROR(VLOOKUP(D1185,Products!$A$2:$H$221,3,FALSE),"")</f>
        <v>Household</v>
      </c>
      <c r="K1185" t="str">
        <f>IFERROR(VLOOKUP(C1185,Customers!$A$2:$G$751,3,FALSE),"")</f>
        <v>Aran</v>
      </c>
    </row>
    <row r="1186" spans="1:11" x14ac:dyDescent="0.25">
      <c r="A1186" t="s">
        <v>4009</v>
      </c>
      <c r="B1186">
        <v>45748</v>
      </c>
      <c r="C1186" t="s">
        <v>2318</v>
      </c>
      <c r="D1186" t="s">
        <v>431</v>
      </c>
      <c r="E1186">
        <v>9</v>
      </c>
      <c r="F1186">
        <f>IFERROR(VLOOKUP(D1186,Products!$A$2:$H$221,6,FALSE),0)</f>
        <v>5.65</v>
      </c>
      <c r="G1186">
        <v>0.05</v>
      </c>
      <c r="H1186">
        <f t="shared" si="18"/>
        <v>48.31</v>
      </c>
      <c r="I1186" t="s">
        <v>2820</v>
      </c>
      <c r="J1186" t="str">
        <f>IFERROR(VLOOKUP(D1186,Products!$A$2:$H$221,3,FALSE),"")</f>
        <v>Canned</v>
      </c>
      <c r="K1186" t="str">
        <f>IFERROR(VLOOKUP(C1186,Customers!$A$2:$G$751,3,FALSE),"")</f>
        <v>Shaki-Zagatala</v>
      </c>
    </row>
    <row r="1187" spans="1:11" x14ac:dyDescent="0.25">
      <c r="A1187" t="s">
        <v>4010</v>
      </c>
      <c r="B1187">
        <v>45748</v>
      </c>
      <c r="C1187" t="s">
        <v>2342</v>
      </c>
      <c r="D1187" t="s">
        <v>41</v>
      </c>
      <c r="E1187">
        <v>21</v>
      </c>
      <c r="F1187">
        <f>IFERROR(VLOOKUP(D1187,Products!$A$2:$H$221,6,FALSE),0)</f>
        <v>2.34</v>
      </c>
      <c r="G1187">
        <v>0.12</v>
      </c>
      <c r="H1187">
        <f t="shared" si="18"/>
        <v>43.24</v>
      </c>
      <c r="I1187" t="s">
        <v>2824</v>
      </c>
      <c r="J1187" t="str">
        <f>IFERROR(VLOOKUP(D1187,Products!$A$2:$H$221,3,FALSE),"")</f>
        <v>Beverages</v>
      </c>
      <c r="K1187" t="str">
        <f>IFERROR(VLOOKUP(C1187,Customers!$A$2:$G$751,3,FALSE),"")</f>
        <v>Ganja-Dashkasan</v>
      </c>
    </row>
    <row r="1188" spans="1:11" x14ac:dyDescent="0.25">
      <c r="A1188" t="s">
        <v>4011</v>
      </c>
      <c r="B1188">
        <v>45748</v>
      </c>
      <c r="C1188" t="s">
        <v>2741</v>
      </c>
      <c r="D1188" t="s">
        <v>419</v>
      </c>
      <c r="E1188">
        <v>4</v>
      </c>
      <c r="F1188">
        <f>IFERROR(VLOOKUP(D1188,Products!$A$2:$H$221,6,FALSE),0)</f>
        <v>4.47</v>
      </c>
      <c r="G1188">
        <v>7.0000000000000007E-2</v>
      </c>
      <c r="H1188">
        <f t="shared" si="18"/>
        <v>16.63</v>
      </c>
      <c r="I1188" t="s">
        <v>2818</v>
      </c>
      <c r="J1188" t="str">
        <f>IFERROR(VLOOKUP(D1188,Products!$A$2:$H$221,3,FALSE),"")</f>
        <v>Canned</v>
      </c>
      <c r="K1188" t="str">
        <f>IFERROR(VLOOKUP(C1188,Customers!$A$2:$G$751,3,FALSE),"")</f>
        <v>Aran</v>
      </c>
    </row>
    <row r="1189" spans="1:11" x14ac:dyDescent="0.25">
      <c r="A1189" t="s">
        <v>4012</v>
      </c>
      <c r="B1189">
        <v>45748</v>
      </c>
      <c r="C1189" t="s">
        <v>2801</v>
      </c>
      <c r="D1189" t="s">
        <v>77</v>
      </c>
      <c r="E1189">
        <v>6</v>
      </c>
      <c r="F1189">
        <f>IFERROR(VLOOKUP(D1189,Products!$A$2:$H$221,6,FALSE),0)</f>
        <v>2.82</v>
      </c>
      <c r="G1189">
        <v>7.0000000000000007E-2</v>
      </c>
      <c r="H1189">
        <f t="shared" si="18"/>
        <v>15.74</v>
      </c>
      <c r="I1189" t="s">
        <v>2841</v>
      </c>
      <c r="J1189" t="str">
        <f>IFERROR(VLOOKUP(D1189,Products!$A$2:$H$221,3,FALSE),"")</f>
        <v>Snacks</v>
      </c>
      <c r="K1189" t="str">
        <f>IFERROR(VLOOKUP(C1189,Customers!$A$2:$G$751,3,FALSE),"")</f>
        <v>Aran</v>
      </c>
    </row>
    <row r="1190" spans="1:11" x14ac:dyDescent="0.25">
      <c r="A1190" t="s">
        <v>4013</v>
      </c>
      <c r="B1190">
        <v>45749</v>
      </c>
      <c r="C1190" t="s">
        <v>539</v>
      </c>
      <c r="D1190" t="s">
        <v>330</v>
      </c>
      <c r="E1190">
        <v>3</v>
      </c>
      <c r="F1190">
        <f>IFERROR(VLOOKUP(D1190,Products!$A$2:$H$221,6,FALSE),0)</f>
        <v>4.37</v>
      </c>
      <c r="G1190">
        <v>0.03</v>
      </c>
      <c r="H1190">
        <f t="shared" si="18"/>
        <v>12.72</v>
      </c>
      <c r="I1190" t="s">
        <v>2824</v>
      </c>
      <c r="J1190" t="str">
        <f>IFERROR(VLOOKUP(D1190,Products!$A$2:$H$221,3,FALSE),"")</f>
        <v>Personal Care</v>
      </c>
      <c r="K1190" t="str">
        <f>IFERROR(VLOOKUP(C1190,Customers!$A$2:$G$751,3,FALSE),"")</f>
        <v>Karabakh-East Zangezur</v>
      </c>
    </row>
    <row r="1191" spans="1:11" x14ac:dyDescent="0.25">
      <c r="A1191" t="s">
        <v>4014</v>
      </c>
      <c r="B1191">
        <v>45749</v>
      </c>
      <c r="C1191" t="s">
        <v>626</v>
      </c>
      <c r="D1191" t="s">
        <v>203</v>
      </c>
      <c r="E1191">
        <v>10</v>
      </c>
      <c r="F1191">
        <f>IFERROR(VLOOKUP(D1191,Products!$A$2:$H$221,6,FALSE),0)</f>
        <v>3.39</v>
      </c>
      <c r="G1191">
        <v>0</v>
      </c>
      <c r="H1191">
        <f t="shared" si="18"/>
        <v>33.9</v>
      </c>
      <c r="I1191" t="s">
        <v>2837</v>
      </c>
      <c r="J1191" t="str">
        <f>IFERROR(VLOOKUP(D1191,Products!$A$2:$H$221,3,FALSE),"")</f>
        <v>Bakery</v>
      </c>
      <c r="K1191" t="str">
        <f>IFERROR(VLOOKUP(C1191,Customers!$A$2:$G$751,3,FALSE),"")</f>
        <v>Absheron</v>
      </c>
    </row>
    <row r="1192" spans="1:11" x14ac:dyDescent="0.25">
      <c r="A1192" t="s">
        <v>4015</v>
      </c>
      <c r="B1192">
        <v>45749</v>
      </c>
      <c r="C1192" t="s">
        <v>637</v>
      </c>
      <c r="D1192" t="s">
        <v>442</v>
      </c>
      <c r="E1192">
        <v>8</v>
      </c>
      <c r="F1192">
        <f>IFERROR(VLOOKUP(D1192,Products!$A$2:$H$221,6,FALSE),0)</f>
        <v>1.62</v>
      </c>
      <c r="G1192">
        <v>7.0000000000000007E-2</v>
      </c>
      <c r="H1192">
        <f t="shared" si="18"/>
        <v>12.05</v>
      </c>
      <c r="I1192" t="s">
        <v>2820</v>
      </c>
      <c r="J1192" t="str">
        <f>IFERROR(VLOOKUP(D1192,Products!$A$2:$H$221,3,FALSE),"")</f>
        <v>Canned</v>
      </c>
      <c r="K1192" t="str">
        <f>IFERROR(VLOOKUP(C1192,Customers!$A$2:$G$751,3,FALSE),"")</f>
        <v>Ganja-Dashkasan</v>
      </c>
    </row>
    <row r="1193" spans="1:11" x14ac:dyDescent="0.25">
      <c r="A1193" t="s">
        <v>4016</v>
      </c>
      <c r="B1193">
        <v>45749</v>
      </c>
      <c r="C1193" t="s">
        <v>680</v>
      </c>
      <c r="D1193" t="s">
        <v>180</v>
      </c>
      <c r="E1193">
        <v>13</v>
      </c>
      <c r="F1193">
        <f>IFERROR(VLOOKUP(D1193,Products!$A$2:$H$221,6,FALSE),0)</f>
        <v>3.52</v>
      </c>
      <c r="G1193">
        <v>0</v>
      </c>
      <c r="H1193">
        <f t="shared" si="18"/>
        <v>45.76</v>
      </c>
      <c r="I1193" t="s">
        <v>2870</v>
      </c>
      <c r="J1193" t="str">
        <f>IFERROR(VLOOKUP(D1193,Products!$A$2:$H$221,3,FALSE),"")</f>
        <v>Bakery</v>
      </c>
      <c r="K1193" t="str">
        <f>IFERROR(VLOOKUP(C1193,Customers!$A$2:$G$751,3,FALSE),"")</f>
        <v>Shaki-Zagatala</v>
      </c>
    </row>
    <row r="1194" spans="1:11" x14ac:dyDescent="0.25">
      <c r="A1194" t="s">
        <v>4017</v>
      </c>
      <c r="B1194">
        <v>45749</v>
      </c>
      <c r="C1194" t="s">
        <v>911</v>
      </c>
      <c r="D1194" t="s">
        <v>292</v>
      </c>
      <c r="E1194">
        <v>14</v>
      </c>
      <c r="F1194">
        <f>IFERROR(VLOOKUP(D1194,Products!$A$2:$H$221,6,FALSE),0)</f>
        <v>1.37</v>
      </c>
      <c r="G1194">
        <v>0</v>
      </c>
      <c r="H1194">
        <f t="shared" si="18"/>
        <v>19.18</v>
      </c>
      <c r="I1194" t="s">
        <v>2827</v>
      </c>
      <c r="J1194" t="str">
        <f>IFERROR(VLOOKUP(D1194,Products!$A$2:$H$221,3,FALSE),"")</f>
        <v>Household</v>
      </c>
      <c r="K1194" t="str">
        <f>IFERROR(VLOOKUP(C1194,Customers!$A$2:$G$751,3,FALSE),"")</f>
        <v>Aran</v>
      </c>
    </row>
    <row r="1195" spans="1:11" x14ac:dyDescent="0.25">
      <c r="A1195" t="s">
        <v>4018</v>
      </c>
      <c r="B1195">
        <v>45749</v>
      </c>
      <c r="C1195" t="s">
        <v>959</v>
      </c>
      <c r="D1195" t="s">
        <v>400</v>
      </c>
      <c r="E1195">
        <v>3</v>
      </c>
      <c r="F1195">
        <f>IFERROR(VLOOKUP(D1195,Products!$A$2:$H$221,6,FALSE),0)</f>
        <v>6.11</v>
      </c>
      <c r="G1195">
        <v>0.05</v>
      </c>
      <c r="H1195">
        <f t="shared" si="18"/>
        <v>17.41</v>
      </c>
      <c r="I1195" t="s">
        <v>2824</v>
      </c>
      <c r="J1195" t="str">
        <f>IFERROR(VLOOKUP(D1195,Products!$A$2:$H$221,3,FALSE),"")</f>
        <v>Canned</v>
      </c>
      <c r="K1195" t="str">
        <f>IFERROR(VLOOKUP(C1195,Customers!$A$2:$G$751,3,FALSE),"")</f>
        <v>Aran</v>
      </c>
    </row>
    <row r="1196" spans="1:11" x14ac:dyDescent="0.25">
      <c r="A1196" t="s">
        <v>4019</v>
      </c>
      <c r="B1196">
        <v>45749</v>
      </c>
      <c r="C1196" t="s">
        <v>1634</v>
      </c>
      <c r="D1196" t="s">
        <v>156</v>
      </c>
      <c r="E1196">
        <v>22</v>
      </c>
      <c r="F1196">
        <f>IFERROR(VLOOKUP(D1196,Products!$A$2:$H$221,6,FALSE),0)</f>
        <v>2.0499999999999998</v>
      </c>
      <c r="G1196">
        <v>0.05</v>
      </c>
      <c r="H1196">
        <f t="shared" si="18"/>
        <v>42.85</v>
      </c>
      <c r="I1196" t="s">
        <v>2837</v>
      </c>
      <c r="J1196" t="str">
        <f>IFERROR(VLOOKUP(D1196,Products!$A$2:$H$221,3,FALSE),"")</f>
        <v>Bakery</v>
      </c>
      <c r="K1196" t="str">
        <f>IFERROR(VLOOKUP(C1196,Customers!$A$2:$G$751,3,FALSE),"")</f>
        <v>Ganja-Dashkasan</v>
      </c>
    </row>
    <row r="1197" spans="1:11" x14ac:dyDescent="0.25">
      <c r="A1197" t="s">
        <v>4020</v>
      </c>
      <c r="B1197">
        <v>45749</v>
      </c>
      <c r="C1197" t="s">
        <v>1682</v>
      </c>
      <c r="D1197" t="s">
        <v>126</v>
      </c>
      <c r="E1197">
        <v>5</v>
      </c>
      <c r="F1197">
        <f>IFERROR(VLOOKUP(D1197,Products!$A$2:$H$221,6,FALSE),0)</f>
        <v>2.52</v>
      </c>
      <c r="G1197">
        <v>0.15</v>
      </c>
      <c r="H1197">
        <f t="shared" si="18"/>
        <v>10.71</v>
      </c>
      <c r="I1197" t="s">
        <v>2841</v>
      </c>
      <c r="J1197" t="str">
        <f>IFERROR(VLOOKUP(D1197,Products!$A$2:$H$221,3,FALSE),"")</f>
        <v>Dairy</v>
      </c>
      <c r="K1197" t="str">
        <f>IFERROR(VLOOKUP(C1197,Customers!$A$2:$G$751,3,FALSE),"")</f>
        <v>Karabakh-East Zangezur</v>
      </c>
    </row>
    <row r="1198" spans="1:11" x14ac:dyDescent="0.25">
      <c r="A1198" t="s">
        <v>4021</v>
      </c>
      <c r="B1198">
        <v>45749</v>
      </c>
      <c r="C1198" t="s">
        <v>1889</v>
      </c>
      <c r="D1198" t="s">
        <v>323</v>
      </c>
      <c r="E1198">
        <v>2</v>
      </c>
      <c r="F1198">
        <f>IFERROR(VLOOKUP(D1198,Products!$A$2:$H$221,6,FALSE),0)</f>
        <v>1.81</v>
      </c>
      <c r="G1198">
        <v>0.05</v>
      </c>
      <c r="H1198">
        <f t="shared" si="18"/>
        <v>3.44</v>
      </c>
      <c r="I1198" t="s">
        <v>2830</v>
      </c>
      <c r="J1198" t="str">
        <f>IFERROR(VLOOKUP(D1198,Products!$A$2:$H$221,3,FALSE),"")</f>
        <v>Personal Care</v>
      </c>
      <c r="K1198" t="str">
        <f>IFERROR(VLOOKUP(C1198,Customers!$A$2:$G$751,3,FALSE),"")</f>
        <v>Absheron</v>
      </c>
    </row>
    <row r="1199" spans="1:11" x14ac:dyDescent="0.25">
      <c r="A1199" t="s">
        <v>4022</v>
      </c>
      <c r="B1199">
        <v>45749</v>
      </c>
      <c r="C1199" t="s">
        <v>2189</v>
      </c>
      <c r="D1199" t="s">
        <v>146</v>
      </c>
      <c r="E1199">
        <v>3</v>
      </c>
      <c r="F1199">
        <f>IFERROR(VLOOKUP(D1199,Products!$A$2:$H$221,6,FALSE),0)</f>
        <v>2.75</v>
      </c>
      <c r="G1199">
        <v>0.03</v>
      </c>
      <c r="H1199">
        <f t="shared" si="18"/>
        <v>8</v>
      </c>
      <c r="I1199" t="s">
        <v>2824</v>
      </c>
      <c r="J1199" t="str">
        <f>IFERROR(VLOOKUP(D1199,Products!$A$2:$H$221,3,FALSE),"")</f>
        <v>Dairy</v>
      </c>
      <c r="K1199" t="str">
        <f>IFERROR(VLOOKUP(C1199,Customers!$A$2:$G$751,3,FALSE),"")</f>
        <v>Absheron</v>
      </c>
    </row>
    <row r="1200" spans="1:11" x14ac:dyDescent="0.25">
      <c r="A1200" t="s">
        <v>4023</v>
      </c>
      <c r="B1200">
        <v>45749</v>
      </c>
      <c r="C1200" t="s">
        <v>2216</v>
      </c>
      <c r="D1200" t="s">
        <v>334</v>
      </c>
      <c r="E1200">
        <v>2</v>
      </c>
      <c r="F1200">
        <f>IFERROR(VLOOKUP(D1200,Products!$A$2:$H$221,6,FALSE),0)</f>
        <v>6.1</v>
      </c>
      <c r="G1200">
        <v>0.03</v>
      </c>
      <c r="H1200">
        <f t="shared" si="18"/>
        <v>11.83</v>
      </c>
      <c r="I1200" t="s">
        <v>2820</v>
      </c>
      <c r="J1200" t="str">
        <f>IFERROR(VLOOKUP(D1200,Products!$A$2:$H$221,3,FALSE),"")</f>
        <v>Personal Care</v>
      </c>
      <c r="K1200" t="str">
        <f>IFERROR(VLOOKUP(C1200,Customers!$A$2:$G$751,3,FALSE),"")</f>
        <v>Aran</v>
      </c>
    </row>
    <row r="1201" spans="1:11" x14ac:dyDescent="0.25">
      <c r="A1201" t="s">
        <v>4024</v>
      </c>
      <c r="B1201">
        <v>45749</v>
      </c>
      <c r="C1201" t="s">
        <v>2336</v>
      </c>
      <c r="D1201" t="s">
        <v>182</v>
      </c>
      <c r="E1201">
        <v>19</v>
      </c>
      <c r="F1201">
        <f>IFERROR(VLOOKUP(D1201,Products!$A$2:$H$221,6,FALSE),0)</f>
        <v>1</v>
      </c>
      <c r="G1201">
        <v>0.1</v>
      </c>
      <c r="H1201">
        <f t="shared" si="18"/>
        <v>17.100000000000001</v>
      </c>
      <c r="I1201" t="s">
        <v>2830</v>
      </c>
      <c r="J1201" t="str">
        <f>IFERROR(VLOOKUP(D1201,Products!$A$2:$H$221,3,FALSE),"")</f>
        <v>Bakery</v>
      </c>
      <c r="K1201" t="str">
        <f>IFERROR(VLOOKUP(C1201,Customers!$A$2:$G$751,3,FALSE),"")</f>
        <v>Ganja-Dashkasan</v>
      </c>
    </row>
    <row r="1202" spans="1:11" x14ac:dyDescent="0.25">
      <c r="A1202" t="s">
        <v>4025</v>
      </c>
      <c r="B1202">
        <v>45749</v>
      </c>
      <c r="C1202" t="s">
        <v>2477</v>
      </c>
      <c r="D1202" t="s">
        <v>319</v>
      </c>
      <c r="E1202">
        <v>5</v>
      </c>
      <c r="F1202">
        <f>IFERROR(VLOOKUP(D1202,Products!$A$2:$H$221,6,FALSE),0)</f>
        <v>4.9400000000000004</v>
      </c>
      <c r="G1202">
        <v>0.15</v>
      </c>
      <c r="H1202">
        <f t="shared" si="18"/>
        <v>21</v>
      </c>
      <c r="I1202" t="s">
        <v>2830</v>
      </c>
      <c r="J1202" t="str">
        <f>IFERROR(VLOOKUP(D1202,Products!$A$2:$H$221,3,FALSE),"")</f>
        <v>Personal Care</v>
      </c>
      <c r="K1202" t="str">
        <f>IFERROR(VLOOKUP(C1202,Customers!$A$2:$G$751,3,FALSE),"")</f>
        <v>Absheron</v>
      </c>
    </row>
    <row r="1203" spans="1:11" x14ac:dyDescent="0.25">
      <c r="A1203" t="s">
        <v>4026</v>
      </c>
      <c r="B1203">
        <v>45749</v>
      </c>
      <c r="C1203" t="s">
        <v>2588</v>
      </c>
      <c r="D1203" t="s">
        <v>45</v>
      </c>
      <c r="E1203">
        <v>26</v>
      </c>
      <c r="F1203">
        <f>IFERROR(VLOOKUP(D1203,Products!$A$2:$H$221,6,FALSE),0)</f>
        <v>2.7</v>
      </c>
      <c r="G1203">
        <v>0.15</v>
      </c>
      <c r="H1203">
        <f t="shared" si="18"/>
        <v>59.67</v>
      </c>
      <c r="I1203" t="s">
        <v>2837</v>
      </c>
      <c r="J1203" t="str">
        <f>IFERROR(VLOOKUP(D1203,Products!$A$2:$H$221,3,FALSE),"")</f>
        <v>Beverages</v>
      </c>
      <c r="K1203" t="str">
        <f>IFERROR(VLOOKUP(C1203,Customers!$A$2:$G$751,3,FALSE),"")</f>
        <v>Absheron</v>
      </c>
    </row>
    <row r="1204" spans="1:11" x14ac:dyDescent="0.25">
      <c r="A1204" t="s">
        <v>4027</v>
      </c>
      <c r="B1204">
        <v>45749</v>
      </c>
      <c r="C1204" t="s">
        <v>2714</v>
      </c>
      <c r="D1204" t="s">
        <v>140</v>
      </c>
      <c r="E1204">
        <v>12</v>
      </c>
      <c r="F1204">
        <f>IFERROR(VLOOKUP(D1204,Products!$A$2:$H$221,6,FALSE),0)</f>
        <v>2.6</v>
      </c>
      <c r="G1204">
        <v>0.1</v>
      </c>
      <c r="H1204">
        <f t="shared" si="18"/>
        <v>28.08</v>
      </c>
      <c r="I1204" t="s">
        <v>2841</v>
      </c>
      <c r="J1204" t="str">
        <f>IFERROR(VLOOKUP(D1204,Products!$A$2:$H$221,3,FALSE),"")</f>
        <v>Dairy</v>
      </c>
      <c r="K1204" t="str">
        <f>IFERROR(VLOOKUP(C1204,Customers!$A$2:$G$751,3,FALSE),"")</f>
        <v>Shaki-Zagatala</v>
      </c>
    </row>
    <row r="1205" spans="1:11" x14ac:dyDescent="0.25">
      <c r="A1205" t="s">
        <v>4028</v>
      </c>
      <c r="B1205">
        <v>45750</v>
      </c>
      <c r="C1205" t="s">
        <v>585</v>
      </c>
      <c r="D1205" t="s">
        <v>31</v>
      </c>
      <c r="E1205">
        <v>16</v>
      </c>
      <c r="F1205">
        <f>IFERROR(VLOOKUP(D1205,Products!$A$2:$H$221,6,FALSE),0)</f>
        <v>4.05</v>
      </c>
      <c r="G1205">
        <v>0</v>
      </c>
      <c r="H1205">
        <f t="shared" si="18"/>
        <v>64.8</v>
      </c>
      <c r="I1205" t="s">
        <v>2830</v>
      </c>
      <c r="J1205" t="str">
        <f>IFERROR(VLOOKUP(D1205,Products!$A$2:$H$221,3,FALSE),"")</f>
        <v>Beverages</v>
      </c>
      <c r="K1205" t="str">
        <f>IFERROR(VLOOKUP(C1205,Customers!$A$2:$G$751,3,FALSE),"")</f>
        <v>Aran</v>
      </c>
    </row>
    <row r="1206" spans="1:11" x14ac:dyDescent="0.25">
      <c r="A1206" t="s">
        <v>4029</v>
      </c>
      <c r="B1206">
        <v>45750</v>
      </c>
      <c r="C1206" t="s">
        <v>755</v>
      </c>
      <c r="D1206" t="s">
        <v>204</v>
      </c>
      <c r="E1206">
        <v>7</v>
      </c>
      <c r="F1206">
        <f>IFERROR(VLOOKUP(D1206,Products!$A$2:$H$221,6,FALSE),0)</f>
        <v>7.55</v>
      </c>
      <c r="G1206">
        <v>0.12</v>
      </c>
      <c r="H1206">
        <f t="shared" si="18"/>
        <v>46.51</v>
      </c>
      <c r="I1206" t="s">
        <v>2837</v>
      </c>
      <c r="J1206" t="str">
        <f>IFERROR(VLOOKUP(D1206,Products!$A$2:$H$221,3,FALSE),"")</f>
        <v>Grocery</v>
      </c>
      <c r="K1206" t="str">
        <f>IFERROR(VLOOKUP(C1206,Customers!$A$2:$G$751,3,FALSE),"")</f>
        <v>Absheron</v>
      </c>
    </row>
    <row r="1207" spans="1:11" x14ac:dyDescent="0.25">
      <c r="A1207" t="s">
        <v>4030</v>
      </c>
      <c r="B1207">
        <v>45750</v>
      </c>
      <c r="C1207" t="s">
        <v>896</v>
      </c>
      <c r="D1207" t="s">
        <v>251</v>
      </c>
      <c r="E1207">
        <v>14</v>
      </c>
      <c r="F1207">
        <f>IFERROR(VLOOKUP(D1207,Products!$A$2:$H$221,6,FALSE),0)</f>
        <v>3.27</v>
      </c>
      <c r="G1207">
        <v>0.12</v>
      </c>
      <c r="H1207">
        <f t="shared" si="18"/>
        <v>40.29</v>
      </c>
      <c r="I1207" t="s">
        <v>2824</v>
      </c>
      <c r="J1207" t="str">
        <f>IFERROR(VLOOKUP(D1207,Products!$A$2:$H$221,3,FALSE),"")</f>
        <v>Grocery</v>
      </c>
      <c r="K1207" t="str">
        <f>IFERROR(VLOOKUP(C1207,Customers!$A$2:$G$751,3,FALSE),"")</f>
        <v>Absheron</v>
      </c>
    </row>
    <row r="1208" spans="1:11" x14ac:dyDescent="0.25">
      <c r="A1208" t="s">
        <v>4031</v>
      </c>
      <c r="B1208">
        <v>45750</v>
      </c>
      <c r="C1208" t="s">
        <v>938</v>
      </c>
      <c r="D1208" t="s">
        <v>64</v>
      </c>
      <c r="E1208">
        <v>3</v>
      </c>
      <c r="F1208">
        <f>IFERROR(VLOOKUP(D1208,Products!$A$2:$H$221,6,FALSE),0)</f>
        <v>3.48</v>
      </c>
      <c r="G1208">
        <v>0.05</v>
      </c>
      <c r="H1208">
        <f t="shared" si="18"/>
        <v>9.92</v>
      </c>
      <c r="I1208" t="s">
        <v>2870</v>
      </c>
      <c r="J1208" t="str">
        <f>IFERROR(VLOOKUP(D1208,Products!$A$2:$H$221,3,FALSE),"")</f>
        <v>Snacks</v>
      </c>
      <c r="K1208" t="str">
        <f>IFERROR(VLOOKUP(C1208,Customers!$A$2:$G$751,3,FALSE),"")</f>
        <v>Aran</v>
      </c>
    </row>
    <row r="1209" spans="1:11" x14ac:dyDescent="0.25">
      <c r="A1209" t="s">
        <v>4032</v>
      </c>
      <c r="B1209">
        <v>45750</v>
      </c>
      <c r="C1209" t="s">
        <v>1031</v>
      </c>
      <c r="D1209" t="s">
        <v>246</v>
      </c>
      <c r="E1209">
        <v>14</v>
      </c>
      <c r="F1209">
        <f>IFERROR(VLOOKUP(D1209,Products!$A$2:$H$221,6,FALSE),0)</f>
        <v>7.97</v>
      </c>
      <c r="G1209">
        <v>0</v>
      </c>
      <c r="H1209">
        <f t="shared" si="18"/>
        <v>111.58</v>
      </c>
      <c r="I1209" t="s">
        <v>2818</v>
      </c>
      <c r="J1209" t="str">
        <f>IFERROR(VLOOKUP(D1209,Products!$A$2:$H$221,3,FALSE),"")</f>
        <v>Grocery</v>
      </c>
      <c r="K1209" t="str">
        <f>IFERROR(VLOOKUP(C1209,Customers!$A$2:$G$751,3,FALSE),"")</f>
        <v>Absheron</v>
      </c>
    </row>
    <row r="1210" spans="1:11" x14ac:dyDescent="0.25">
      <c r="A1210" t="s">
        <v>4033</v>
      </c>
      <c r="B1210">
        <v>45750</v>
      </c>
      <c r="C1210" t="s">
        <v>1037</v>
      </c>
      <c r="D1210" t="s">
        <v>53</v>
      </c>
      <c r="E1210">
        <v>20</v>
      </c>
      <c r="F1210">
        <f>IFERROR(VLOOKUP(D1210,Products!$A$2:$H$221,6,FALSE),0)</f>
        <v>3.46</v>
      </c>
      <c r="G1210">
        <v>0.05</v>
      </c>
      <c r="H1210">
        <f t="shared" si="18"/>
        <v>65.739999999999995</v>
      </c>
      <c r="I1210" t="s">
        <v>2820</v>
      </c>
      <c r="J1210" t="str">
        <f>IFERROR(VLOOKUP(D1210,Products!$A$2:$H$221,3,FALSE),"")</f>
        <v>Beverages</v>
      </c>
      <c r="K1210" t="str">
        <f>IFERROR(VLOOKUP(C1210,Customers!$A$2:$G$751,3,FALSE),"")</f>
        <v>Guba-Khachmaz</v>
      </c>
    </row>
    <row r="1211" spans="1:11" x14ac:dyDescent="0.25">
      <c r="A1211" t="s">
        <v>4034</v>
      </c>
      <c r="B1211">
        <v>45750</v>
      </c>
      <c r="C1211" t="s">
        <v>1049</v>
      </c>
      <c r="D1211" t="s">
        <v>144</v>
      </c>
      <c r="E1211">
        <v>7</v>
      </c>
      <c r="F1211">
        <f>IFERROR(VLOOKUP(D1211,Products!$A$2:$H$221,6,FALSE),0)</f>
        <v>4.54</v>
      </c>
      <c r="G1211">
        <v>0</v>
      </c>
      <c r="H1211">
        <f t="shared" si="18"/>
        <v>31.78</v>
      </c>
      <c r="I1211" t="s">
        <v>2841</v>
      </c>
      <c r="J1211" t="str">
        <f>IFERROR(VLOOKUP(D1211,Products!$A$2:$H$221,3,FALSE),"")</f>
        <v>Dairy</v>
      </c>
      <c r="K1211" t="str">
        <f>IFERROR(VLOOKUP(C1211,Customers!$A$2:$G$751,3,FALSE),"")</f>
        <v>Shaki-Zagatala</v>
      </c>
    </row>
    <row r="1212" spans="1:11" x14ac:dyDescent="0.25">
      <c r="A1212" t="s">
        <v>4035</v>
      </c>
      <c r="B1212">
        <v>45750</v>
      </c>
      <c r="C1212" t="s">
        <v>1127</v>
      </c>
      <c r="D1212" t="s">
        <v>352</v>
      </c>
      <c r="E1212">
        <v>5</v>
      </c>
      <c r="F1212">
        <f>IFERROR(VLOOKUP(D1212,Products!$A$2:$H$221,6,FALSE),0)</f>
        <v>7.72</v>
      </c>
      <c r="G1212">
        <v>0.1</v>
      </c>
      <c r="H1212">
        <f t="shared" si="18"/>
        <v>34.74</v>
      </c>
      <c r="I1212" t="s">
        <v>2830</v>
      </c>
      <c r="J1212" t="str">
        <f>IFERROR(VLOOKUP(D1212,Products!$A$2:$H$221,3,FALSE),"")</f>
        <v>Frozen</v>
      </c>
      <c r="K1212" t="str">
        <f>IFERROR(VLOOKUP(C1212,Customers!$A$2:$G$751,3,FALSE),"")</f>
        <v>Aran</v>
      </c>
    </row>
    <row r="1213" spans="1:11" x14ac:dyDescent="0.25">
      <c r="A1213" t="s">
        <v>4036</v>
      </c>
      <c r="B1213">
        <v>45750</v>
      </c>
      <c r="C1213" t="s">
        <v>1403</v>
      </c>
      <c r="D1213" t="s">
        <v>20</v>
      </c>
      <c r="E1213">
        <v>25</v>
      </c>
      <c r="F1213">
        <f>IFERROR(VLOOKUP(D1213,Products!$A$2:$H$221,6,FALSE),0)</f>
        <v>2.87</v>
      </c>
      <c r="G1213">
        <v>0.02</v>
      </c>
      <c r="H1213">
        <f t="shared" si="18"/>
        <v>70.319999999999993</v>
      </c>
      <c r="I1213" t="s">
        <v>2824</v>
      </c>
      <c r="J1213" t="str">
        <f>IFERROR(VLOOKUP(D1213,Products!$A$2:$H$221,3,FALSE),"")</f>
        <v>Beverages</v>
      </c>
      <c r="K1213" t="str">
        <f>IFERROR(VLOOKUP(C1213,Customers!$A$2:$G$751,3,FALSE),"")</f>
        <v>Absheron</v>
      </c>
    </row>
    <row r="1214" spans="1:11" x14ac:dyDescent="0.25">
      <c r="A1214" t="s">
        <v>4037</v>
      </c>
      <c r="B1214">
        <v>45750</v>
      </c>
      <c r="C1214" t="s">
        <v>1865</v>
      </c>
      <c r="D1214" t="s">
        <v>126</v>
      </c>
      <c r="E1214">
        <v>13</v>
      </c>
      <c r="F1214">
        <f>IFERROR(VLOOKUP(D1214,Products!$A$2:$H$221,6,FALSE),0)</f>
        <v>2.52</v>
      </c>
      <c r="G1214">
        <v>0</v>
      </c>
      <c r="H1214">
        <f t="shared" si="18"/>
        <v>32.76</v>
      </c>
      <c r="I1214" t="s">
        <v>2824</v>
      </c>
      <c r="J1214" t="str">
        <f>IFERROR(VLOOKUP(D1214,Products!$A$2:$H$221,3,FALSE),"")</f>
        <v>Dairy</v>
      </c>
      <c r="K1214" t="str">
        <f>IFERROR(VLOOKUP(C1214,Customers!$A$2:$G$751,3,FALSE),"")</f>
        <v>Aran</v>
      </c>
    </row>
    <row r="1215" spans="1:11" x14ac:dyDescent="0.25">
      <c r="A1215" t="s">
        <v>4038</v>
      </c>
      <c r="B1215">
        <v>45750</v>
      </c>
      <c r="C1215" t="s">
        <v>2003</v>
      </c>
      <c r="D1215" t="s">
        <v>20</v>
      </c>
      <c r="E1215">
        <v>9</v>
      </c>
      <c r="F1215">
        <f>IFERROR(VLOOKUP(D1215,Products!$A$2:$H$221,6,FALSE),0)</f>
        <v>2.87</v>
      </c>
      <c r="G1215">
        <v>0.1</v>
      </c>
      <c r="H1215">
        <f t="shared" si="18"/>
        <v>23.25</v>
      </c>
      <c r="I1215" t="s">
        <v>2841</v>
      </c>
      <c r="J1215" t="str">
        <f>IFERROR(VLOOKUP(D1215,Products!$A$2:$H$221,3,FALSE),"")</f>
        <v>Beverages</v>
      </c>
      <c r="K1215" t="str">
        <f>IFERROR(VLOOKUP(C1215,Customers!$A$2:$G$751,3,FALSE),"")</f>
        <v>Aran</v>
      </c>
    </row>
    <row r="1216" spans="1:11" x14ac:dyDescent="0.25">
      <c r="A1216" t="s">
        <v>4039</v>
      </c>
      <c r="B1216">
        <v>45751</v>
      </c>
      <c r="C1216" t="s">
        <v>509</v>
      </c>
      <c r="D1216" t="s">
        <v>376</v>
      </c>
      <c r="E1216">
        <v>5</v>
      </c>
      <c r="F1216">
        <f>IFERROR(VLOOKUP(D1216,Products!$A$2:$H$221,6,FALSE),0)</f>
        <v>2.4700000000000002</v>
      </c>
      <c r="G1216">
        <v>0.12</v>
      </c>
      <c r="H1216">
        <f t="shared" si="18"/>
        <v>10.87</v>
      </c>
      <c r="I1216" t="s">
        <v>2841</v>
      </c>
      <c r="J1216" t="str">
        <f>IFERROR(VLOOKUP(D1216,Products!$A$2:$H$221,3,FALSE),"")</f>
        <v>Frozen</v>
      </c>
      <c r="K1216" t="str">
        <f>IFERROR(VLOOKUP(C1216,Customers!$A$2:$G$751,3,FALSE),"")</f>
        <v>Guba-Khachmaz</v>
      </c>
    </row>
    <row r="1217" spans="1:11" x14ac:dyDescent="0.25">
      <c r="A1217" t="s">
        <v>4040</v>
      </c>
      <c r="B1217">
        <v>45751</v>
      </c>
      <c r="C1217" t="s">
        <v>558</v>
      </c>
      <c r="D1217" t="s">
        <v>296</v>
      </c>
      <c r="E1217">
        <v>1</v>
      </c>
      <c r="F1217">
        <f>IFERROR(VLOOKUP(D1217,Products!$A$2:$H$221,6,FALSE),0)</f>
        <v>2.52</v>
      </c>
      <c r="G1217">
        <v>0.03</v>
      </c>
      <c r="H1217">
        <f t="shared" si="18"/>
        <v>2.44</v>
      </c>
      <c r="I1217" t="s">
        <v>2820</v>
      </c>
      <c r="J1217" t="str">
        <f>IFERROR(VLOOKUP(D1217,Products!$A$2:$H$221,3,FALSE),"")</f>
        <v>Household</v>
      </c>
      <c r="K1217" t="str">
        <f>IFERROR(VLOOKUP(C1217,Customers!$A$2:$G$751,3,FALSE),"")</f>
        <v>Absheron</v>
      </c>
    </row>
    <row r="1218" spans="1:11" x14ac:dyDescent="0.25">
      <c r="A1218" t="s">
        <v>4041</v>
      </c>
      <c r="B1218">
        <v>45751</v>
      </c>
      <c r="C1218" t="s">
        <v>1070</v>
      </c>
      <c r="D1218" t="s">
        <v>57</v>
      </c>
      <c r="E1218">
        <v>9</v>
      </c>
      <c r="F1218">
        <f>IFERROR(VLOOKUP(D1218,Products!$A$2:$H$221,6,FALSE),0)</f>
        <v>2.57</v>
      </c>
      <c r="G1218">
        <v>0</v>
      </c>
      <c r="H1218">
        <f t="shared" ref="H1218:H1281" si="19">ROUND(E1218*F1218*(1-G1218),2)</f>
        <v>23.13</v>
      </c>
      <c r="I1218" t="s">
        <v>2827</v>
      </c>
      <c r="J1218" t="str">
        <f>IFERROR(VLOOKUP(D1218,Products!$A$2:$H$221,3,FALSE),"")</f>
        <v>Beverages</v>
      </c>
      <c r="K1218" t="str">
        <f>IFERROR(VLOOKUP(C1218,Customers!$A$2:$G$751,3,FALSE),"")</f>
        <v>Absheron</v>
      </c>
    </row>
    <row r="1219" spans="1:11" x14ac:dyDescent="0.25">
      <c r="A1219" t="s">
        <v>4042</v>
      </c>
      <c r="B1219">
        <v>45751</v>
      </c>
      <c r="C1219" t="s">
        <v>1115</v>
      </c>
      <c r="D1219" t="s">
        <v>112</v>
      </c>
      <c r="E1219">
        <v>9</v>
      </c>
      <c r="F1219">
        <f>IFERROR(VLOOKUP(D1219,Products!$A$2:$H$221,6,FALSE),0)</f>
        <v>4.12</v>
      </c>
      <c r="G1219">
        <v>0.1</v>
      </c>
      <c r="H1219">
        <f t="shared" si="19"/>
        <v>33.369999999999997</v>
      </c>
      <c r="I1219" t="s">
        <v>2870</v>
      </c>
      <c r="J1219" t="str">
        <f>IFERROR(VLOOKUP(D1219,Products!$A$2:$H$221,3,FALSE),"")</f>
        <v>Dairy</v>
      </c>
      <c r="K1219" t="str">
        <f>IFERROR(VLOOKUP(C1219,Customers!$A$2:$G$751,3,FALSE),"")</f>
        <v>Ganja-Dashkasan</v>
      </c>
    </row>
    <row r="1220" spans="1:11" x14ac:dyDescent="0.25">
      <c r="A1220" t="s">
        <v>4043</v>
      </c>
      <c r="B1220">
        <v>45751</v>
      </c>
      <c r="C1220" t="s">
        <v>1208</v>
      </c>
      <c r="D1220" t="s">
        <v>27</v>
      </c>
      <c r="E1220">
        <v>23</v>
      </c>
      <c r="F1220">
        <f>IFERROR(VLOOKUP(D1220,Products!$A$2:$H$221,6,FALSE),0)</f>
        <v>1.98</v>
      </c>
      <c r="G1220">
        <v>0.12</v>
      </c>
      <c r="H1220">
        <f t="shared" si="19"/>
        <v>40.08</v>
      </c>
      <c r="I1220" t="s">
        <v>2820</v>
      </c>
      <c r="J1220" t="str">
        <f>IFERROR(VLOOKUP(D1220,Products!$A$2:$H$221,3,FALSE),"")</f>
        <v>Beverages</v>
      </c>
      <c r="K1220" t="str">
        <f>IFERROR(VLOOKUP(C1220,Customers!$A$2:$G$751,3,FALSE),"")</f>
        <v>Lankaran-Astara</v>
      </c>
    </row>
    <row r="1221" spans="1:11" x14ac:dyDescent="0.25">
      <c r="A1221" t="s">
        <v>4044</v>
      </c>
      <c r="B1221">
        <v>45751</v>
      </c>
      <c r="C1221" t="s">
        <v>1343</v>
      </c>
      <c r="D1221" t="s">
        <v>406</v>
      </c>
      <c r="E1221">
        <v>12</v>
      </c>
      <c r="F1221">
        <f>IFERROR(VLOOKUP(D1221,Products!$A$2:$H$221,6,FALSE),0)</f>
        <v>6.48</v>
      </c>
      <c r="G1221">
        <v>0.03</v>
      </c>
      <c r="H1221">
        <f t="shared" si="19"/>
        <v>75.430000000000007</v>
      </c>
      <c r="I1221" t="s">
        <v>2841</v>
      </c>
      <c r="J1221" t="str">
        <f>IFERROR(VLOOKUP(D1221,Products!$A$2:$H$221,3,FALSE),"")</f>
        <v>Canned</v>
      </c>
      <c r="K1221" t="str">
        <f>IFERROR(VLOOKUP(C1221,Customers!$A$2:$G$751,3,FALSE),"")</f>
        <v>Absheron</v>
      </c>
    </row>
    <row r="1222" spans="1:11" x14ac:dyDescent="0.25">
      <c r="A1222" t="s">
        <v>4045</v>
      </c>
      <c r="B1222">
        <v>45751</v>
      </c>
      <c r="C1222" t="s">
        <v>1652</v>
      </c>
      <c r="D1222" t="s">
        <v>132</v>
      </c>
      <c r="E1222">
        <v>18</v>
      </c>
      <c r="F1222">
        <f>IFERROR(VLOOKUP(D1222,Products!$A$2:$H$221,6,FALSE),0)</f>
        <v>1.55</v>
      </c>
      <c r="G1222">
        <v>0.05</v>
      </c>
      <c r="H1222">
        <f t="shared" si="19"/>
        <v>26.51</v>
      </c>
      <c r="I1222" t="s">
        <v>2830</v>
      </c>
      <c r="J1222" t="str">
        <f>IFERROR(VLOOKUP(D1222,Products!$A$2:$H$221,3,FALSE),"")</f>
        <v>Dairy</v>
      </c>
      <c r="K1222" t="str">
        <f>IFERROR(VLOOKUP(C1222,Customers!$A$2:$G$751,3,FALSE),"")</f>
        <v>Shaki-Zagatala</v>
      </c>
    </row>
    <row r="1223" spans="1:11" x14ac:dyDescent="0.25">
      <c r="A1223" t="s">
        <v>4046</v>
      </c>
      <c r="B1223">
        <v>45751</v>
      </c>
      <c r="C1223" t="s">
        <v>1850</v>
      </c>
      <c r="D1223" t="s">
        <v>244</v>
      </c>
      <c r="E1223">
        <v>3</v>
      </c>
      <c r="F1223">
        <f>IFERROR(VLOOKUP(D1223,Products!$A$2:$H$221,6,FALSE),0)</f>
        <v>3.33</v>
      </c>
      <c r="G1223">
        <v>0.02</v>
      </c>
      <c r="H1223">
        <f t="shared" si="19"/>
        <v>9.7899999999999991</v>
      </c>
      <c r="I1223" t="s">
        <v>2820</v>
      </c>
      <c r="J1223" t="str">
        <f>IFERROR(VLOOKUP(D1223,Products!$A$2:$H$221,3,FALSE),"")</f>
        <v>Grocery</v>
      </c>
      <c r="K1223" t="str">
        <f>IFERROR(VLOOKUP(C1223,Customers!$A$2:$G$751,3,FALSE),"")</f>
        <v>Aran</v>
      </c>
    </row>
    <row r="1224" spans="1:11" x14ac:dyDescent="0.25">
      <c r="A1224" t="s">
        <v>4047</v>
      </c>
      <c r="B1224">
        <v>45751</v>
      </c>
      <c r="C1224" t="s">
        <v>2270</v>
      </c>
      <c r="D1224" t="s">
        <v>144</v>
      </c>
      <c r="E1224">
        <v>17</v>
      </c>
      <c r="F1224">
        <f>IFERROR(VLOOKUP(D1224,Products!$A$2:$H$221,6,FALSE),0)</f>
        <v>4.54</v>
      </c>
      <c r="G1224">
        <v>0.05</v>
      </c>
      <c r="H1224">
        <f t="shared" si="19"/>
        <v>73.319999999999993</v>
      </c>
      <c r="I1224" t="s">
        <v>2841</v>
      </c>
      <c r="J1224" t="str">
        <f>IFERROR(VLOOKUP(D1224,Products!$A$2:$H$221,3,FALSE),"")</f>
        <v>Dairy</v>
      </c>
      <c r="K1224" t="str">
        <f>IFERROR(VLOOKUP(C1224,Customers!$A$2:$G$751,3,FALSE),"")</f>
        <v>Ganja-Dashkasan</v>
      </c>
    </row>
    <row r="1225" spans="1:11" x14ac:dyDescent="0.25">
      <c r="A1225" t="s">
        <v>4048</v>
      </c>
      <c r="B1225">
        <v>45751</v>
      </c>
      <c r="C1225" t="s">
        <v>2342</v>
      </c>
      <c r="D1225" t="s">
        <v>230</v>
      </c>
      <c r="E1225">
        <v>12</v>
      </c>
      <c r="F1225">
        <f>IFERROR(VLOOKUP(D1225,Products!$A$2:$H$221,6,FALSE),0)</f>
        <v>1.98</v>
      </c>
      <c r="G1225">
        <v>7.0000000000000007E-2</v>
      </c>
      <c r="H1225">
        <f t="shared" si="19"/>
        <v>22.1</v>
      </c>
      <c r="I1225" t="s">
        <v>2824</v>
      </c>
      <c r="J1225" t="str">
        <f>IFERROR(VLOOKUP(D1225,Products!$A$2:$H$221,3,FALSE),"")</f>
        <v>Grocery</v>
      </c>
      <c r="K1225" t="str">
        <f>IFERROR(VLOOKUP(C1225,Customers!$A$2:$G$751,3,FALSE),"")</f>
        <v>Ganja-Dashkasan</v>
      </c>
    </row>
    <row r="1226" spans="1:11" x14ac:dyDescent="0.25">
      <c r="A1226" t="s">
        <v>4049</v>
      </c>
      <c r="B1226">
        <v>45751</v>
      </c>
      <c r="C1226" t="s">
        <v>2372</v>
      </c>
      <c r="D1226" t="s">
        <v>79</v>
      </c>
      <c r="E1226">
        <v>16</v>
      </c>
      <c r="F1226">
        <f>IFERROR(VLOOKUP(D1226,Products!$A$2:$H$221,6,FALSE),0)</f>
        <v>4</v>
      </c>
      <c r="G1226">
        <v>0.05</v>
      </c>
      <c r="H1226">
        <f t="shared" si="19"/>
        <v>60.8</v>
      </c>
      <c r="I1226" t="s">
        <v>2827</v>
      </c>
      <c r="J1226" t="str">
        <f>IFERROR(VLOOKUP(D1226,Products!$A$2:$H$221,3,FALSE),"")</f>
        <v>Snacks</v>
      </c>
      <c r="K1226" t="str">
        <f>IFERROR(VLOOKUP(C1226,Customers!$A$2:$G$751,3,FALSE),"")</f>
        <v>Absheron</v>
      </c>
    </row>
    <row r="1227" spans="1:11" x14ac:dyDescent="0.25">
      <c r="A1227" t="s">
        <v>4050</v>
      </c>
      <c r="B1227">
        <v>45751</v>
      </c>
      <c r="C1227" t="s">
        <v>2447</v>
      </c>
      <c r="D1227" t="s">
        <v>87</v>
      </c>
      <c r="E1227">
        <v>23</v>
      </c>
      <c r="F1227">
        <f>IFERROR(VLOOKUP(D1227,Products!$A$2:$H$221,6,FALSE),0)</f>
        <v>4.17</v>
      </c>
      <c r="G1227">
        <v>0.12</v>
      </c>
      <c r="H1227">
        <f t="shared" si="19"/>
        <v>84.4</v>
      </c>
      <c r="I1227" t="s">
        <v>2827</v>
      </c>
      <c r="J1227" t="str">
        <f>IFERROR(VLOOKUP(D1227,Products!$A$2:$H$221,3,FALSE),"")</f>
        <v>Snacks</v>
      </c>
      <c r="K1227" t="str">
        <f>IFERROR(VLOOKUP(C1227,Customers!$A$2:$G$751,3,FALSE),"")</f>
        <v>Absheron</v>
      </c>
    </row>
    <row r="1228" spans="1:11" x14ac:dyDescent="0.25">
      <c r="A1228" t="s">
        <v>4051</v>
      </c>
      <c r="B1228">
        <v>45752</v>
      </c>
      <c r="C1228" t="s">
        <v>1076</v>
      </c>
      <c r="D1228" t="s">
        <v>83</v>
      </c>
      <c r="E1228">
        <v>5</v>
      </c>
      <c r="F1228">
        <f>IFERROR(VLOOKUP(D1228,Products!$A$2:$H$221,6,FALSE),0)</f>
        <v>2.52</v>
      </c>
      <c r="G1228">
        <v>7.0000000000000007E-2</v>
      </c>
      <c r="H1228">
        <f t="shared" si="19"/>
        <v>11.72</v>
      </c>
      <c r="I1228" t="s">
        <v>2830</v>
      </c>
      <c r="J1228" t="str">
        <f>IFERROR(VLOOKUP(D1228,Products!$A$2:$H$221,3,FALSE),"")</f>
        <v>Snacks</v>
      </c>
      <c r="K1228" t="str">
        <f>IFERROR(VLOOKUP(C1228,Customers!$A$2:$G$751,3,FALSE),"")</f>
        <v>Guba-Khachmaz</v>
      </c>
    </row>
    <row r="1229" spans="1:11" x14ac:dyDescent="0.25">
      <c r="A1229" t="s">
        <v>4052</v>
      </c>
      <c r="B1229">
        <v>45752</v>
      </c>
      <c r="C1229" t="s">
        <v>1079</v>
      </c>
      <c r="D1229" t="s">
        <v>226</v>
      </c>
      <c r="E1229">
        <v>16</v>
      </c>
      <c r="F1229">
        <f>IFERROR(VLOOKUP(D1229,Products!$A$2:$H$221,6,FALSE),0)</f>
        <v>2.0299999999999998</v>
      </c>
      <c r="G1229">
        <v>0</v>
      </c>
      <c r="H1229">
        <f t="shared" si="19"/>
        <v>32.479999999999997</v>
      </c>
      <c r="I1229" t="s">
        <v>2818</v>
      </c>
      <c r="J1229" t="str">
        <f>IFERROR(VLOOKUP(D1229,Products!$A$2:$H$221,3,FALSE),"")</f>
        <v>Grocery</v>
      </c>
      <c r="K1229" t="str">
        <f>IFERROR(VLOOKUP(C1229,Customers!$A$2:$G$751,3,FALSE),"")</f>
        <v>Shaki-Zagatala</v>
      </c>
    </row>
    <row r="1230" spans="1:11" x14ac:dyDescent="0.25">
      <c r="A1230" t="s">
        <v>4053</v>
      </c>
      <c r="B1230">
        <v>45752</v>
      </c>
      <c r="C1230" t="s">
        <v>1190</v>
      </c>
      <c r="D1230" t="s">
        <v>190</v>
      </c>
      <c r="E1230">
        <v>12</v>
      </c>
      <c r="F1230">
        <f>IFERROR(VLOOKUP(D1230,Products!$A$2:$H$221,6,FALSE),0)</f>
        <v>2.85</v>
      </c>
      <c r="G1230">
        <v>0.02</v>
      </c>
      <c r="H1230">
        <f t="shared" si="19"/>
        <v>33.520000000000003</v>
      </c>
      <c r="I1230" t="s">
        <v>2818</v>
      </c>
      <c r="J1230" t="str">
        <f>IFERROR(VLOOKUP(D1230,Products!$A$2:$H$221,3,FALSE),"")</f>
        <v>Bakery</v>
      </c>
      <c r="K1230" t="str">
        <f>IFERROR(VLOOKUP(C1230,Customers!$A$2:$G$751,3,FALSE),"")</f>
        <v>Absheron</v>
      </c>
    </row>
    <row r="1231" spans="1:11" x14ac:dyDescent="0.25">
      <c r="A1231" t="s">
        <v>4054</v>
      </c>
      <c r="B1231">
        <v>45752</v>
      </c>
      <c r="C1231" t="s">
        <v>1367</v>
      </c>
      <c r="D1231" t="s">
        <v>282</v>
      </c>
      <c r="E1231">
        <v>9</v>
      </c>
      <c r="F1231">
        <f>IFERROR(VLOOKUP(D1231,Products!$A$2:$H$221,6,FALSE),0)</f>
        <v>5.17</v>
      </c>
      <c r="G1231">
        <v>0.05</v>
      </c>
      <c r="H1231">
        <f t="shared" si="19"/>
        <v>44.2</v>
      </c>
      <c r="I1231" t="s">
        <v>2818</v>
      </c>
      <c r="J1231" t="str">
        <f>IFERROR(VLOOKUP(D1231,Products!$A$2:$H$221,3,FALSE),"")</f>
        <v>Household</v>
      </c>
      <c r="K1231" t="str">
        <f>IFERROR(VLOOKUP(C1231,Customers!$A$2:$G$751,3,FALSE),"")</f>
        <v>Lankaran-Astara</v>
      </c>
    </row>
    <row r="1232" spans="1:11" x14ac:dyDescent="0.25">
      <c r="A1232" t="s">
        <v>4055</v>
      </c>
      <c r="B1232">
        <v>45752</v>
      </c>
      <c r="C1232" t="s">
        <v>1370</v>
      </c>
      <c r="D1232" t="s">
        <v>41</v>
      </c>
      <c r="E1232">
        <v>16</v>
      </c>
      <c r="F1232">
        <f>IFERROR(VLOOKUP(D1232,Products!$A$2:$H$221,6,FALSE),0)</f>
        <v>2.34</v>
      </c>
      <c r="G1232">
        <v>0</v>
      </c>
      <c r="H1232">
        <f t="shared" si="19"/>
        <v>37.44</v>
      </c>
      <c r="I1232" t="s">
        <v>2824</v>
      </c>
      <c r="J1232" t="str">
        <f>IFERROR(VLOOKUP(D1232,Products!$A$2:$H$221,3,FALSE),"")</f>
        <v>Beverages</v>
      </c>
      <c r="K1232" t="str">
        <f>IFERROR(VLOOKUP(C1232,Customers!$A$2:$G$751,3,FALSE),"")</f>
        <v>Absheron</v>
      </c>
    </row>
    <row r="1233" spans="1:11" x14ac:dyDescent="0.25">
      <c r="A1233" t="s">
        <v>4056</v>
      </c>
      <c r="B1233">
        <v>45752</v>
      </c>
      <c r="C1233" t="s">
        <v>1691</v>
      </c>
      <c r="D1233" t="s">
        <v>37</v>
      </c>
      <c r="E1233">
        <v>10</v>
      </c>
      <c r="F1233">
        <f>IFERROR(VLOOKUP(D1233,Products!$A$2:$H$221,6,FALSE),0)</f>
        <v>4.74</v>
      </c>
      <c r="G1233">
        <v>0.03</v>
      </c>
      <c r="H1233">
        <f t="shared" si="19"/>
        <v>45.98</v>
      </c>
      <c r="I1233" t="s">
        <v>2837</v>
      </c>
      <c r="J1233" t="str">
        <f>IFERROR(VLOOKUP(D1233,Products!$A$2:$H$221,3,FALSE),"")</f>
        <v>Beverages</v>
      </c>
      <c r="K1233" t="str">
        <f>IFERROR(VLOOKUP(C1233,Customers!$A$2:$G$751,3,FALSE),"")</f>
        <v>Absheron</v>
      </c>
    </row>
    <row r="1234" spans="1:11" x14ac:dyDescent="0.25">
      <c r="A1234" t="s">
        <v>4057</v>
      </c>
      <c r="B1234">
        <v>45752</v>
      </c>
      <c r="C1234" t="s">
        <v>2072</v>
      </c>
      <c r="D1234" t="s">
        <v>107</v>
      </c>
      <c r="E1234">
        <v>5</v>
      </c>
      <c r="F1234">
        <f>IFERROR(VLOOKUP(D1234,Products!$A$2:$H$221,6,FALSE),0)</f>
        <v>4.54</v>
      </c>
      <c r="G1234">
        <v>0</v>
      </c>
      <c r="H1234">
        <f t="shared" si="19"/>
        <v>22.7</v>
      </c>
      <c r="I1234" t="s">
        <v>2818</v>
      </c>
      <c r="J1234" t="str">
        <f>IFERROR(VLOOKUP(D1234,Products!$A$2:$H$221,3,FALSE),"")</f>
        <v>Snacks</v>
      </c>
      <c r="K1234" t="str">
        <f>IFERROR(VLOOKUP(C1234,Customers!$A$2:$G$751,3,FALSE),"")</f>
        <v>Absheron</v>
      </c>
    </row>
    <row r="1235" spans="1:11" x14ac:dyDescent="0.25">
      <c r="A1235" t="s">
        <v>4058</v>
      </c>
      <c r="B1235">
        <v>45752</v>
      </c>
      <c r="C1235" t="s">
        <v>2135</v>
      </c>
      <c r="D1235" t="s">
        <v>276</v>
      </c>
      <c r="E1235">
        <v>7</v>
      </c>
      <c r="F1235">
        <f>IFERROR(VLOOKUP(D1235,Products!$A$2:$H$221,6,FALSE),0)</f>
        <v>1.61</v>
      </c>
      <c r="G1235">
        <v>0</v>
      </c>
      <c r="H1235">
        <f t="shared" si="19"/>
        <v>11.27</v>
      </c>
      <c r="I1235" t="s">
        <v>2830</v>
      </c>
      <c r="J1235" t="str">
        <f>IFERROR(VLOOKUP(D1235,Products!$A$2:$H$221,3,FALSE),"")</f>
        <v>Household</v>
      </c>
      <c r="K1235" t="str">
        <f>IFERROR(VLOOKUP(C1235,Customers!$A$2:$G$751,3,FALSE),"")</f>
        <v>Aran</v>
      </c>
    </row>
    <row r="1236" spans="1:11" x14ac:dyDescent="0.25">
      <c r="A1236" t="s">
        <v>4059</v>
      </c>
      <c r="B1236">
        <v>45752</v>
      </c>
      <c r="C1236" t="s">
        <v>2183</v>
      </c>
      <c r="D1236" t="s">
        <v>124</v>
      </c>
      <c r="E1236">
        <v>16</v>
      </c>
      <c r="F1236">
        <f>IFERROR(VLOOKUP(D1236,Products!$A$2:$H$221,6,FALSE),0)</f>
        <v>1.6</v>
      </c>
      <c r="G1236">
        <v>7.0000000000000007E-2</v>
      </c>
      <c r="H1236">
        <f t="shared" si="19"/>
        <v>23.81</v>
      </c>
      <c r="I1236" t="s">
        <v>2820</v>
      </c>
      <c r="J1236" t="str">
        <f>IFERROR(VLOOKUP(D1236,Products!$A$2:$H$221,3,FALSE),"")</f>
        <v>Dairy</v>
      </c>
      <c r="K1236" t="str">
        <f>IFERROR(VLOOKUP(C1236,Customers!$A$2:$G$751,3,FALSE),"")</f>
        <v>Absheron</v>
      </c>
    </row>
    <row r="1237" spans="1:11" x14ac:dyDescent="0.25">
      <c r="A1237" t="s">
        <v>4060</v>
      </c>
      <c r="B1237">
        <v>45752</v>
      </c>
      <c r="C1237" t="s">
        <v>2444</v>
      </c>
      <c r="D1237" t="s">
        <v>154</v>
      </c>
      <c r="E1237">
        <v>10</v>
      </c>
      <c r="F1237">
        <f>IFERROR(VLOOKUP(D1237,Products!$A$2:$H$221,6,FALSE),0)</f>
        <v>5.47</v>
      </c>
      <c r="G1237">
        <v>7.0000000000000007E-2</v>
      </c>
      <c r="H1237">
        <f t="shared" si="19"/>
        <v>50.87</v>
      </c>
      <c r="I1237" t="s">
        <v>2827</v>
      </c>
      <c r="J1237" t="str">
        <f>IFERROR(VLOOKUP(D1237,Products!$A$2:$H$221,3,FALSE),"")</f>
        <v>Dairy</v>
      </c>
      <c r="K1237" t="str">
        <f>IFERROR(VLOOKUP(C1237,Customers!$A$2:$G$751,3,FALSE),"")</f>
        <v>Absheron</v>
      </c>
    </row>
    <row r="1238" spans="1:11" x14ac:dyDescent="0.25">
      <c r="A1238" t="s">
        <v>4061</v>
      </c>
      <c r="B1238">
        <v>45752</v>
      </c>
      <c r="C1238" t="s">
        <v>2597</v>
      </c>
      <c r="D1238" t="s">
        <v>284</v>
      </c>
      <c r="E1238">
        <v>4</v>
      </c>
      <c r="F1238">
        <f>IFERROR(VLOOKUP(D1238,Products!$A$2:$H$221,6,FALSE),0)</f>
        <v>4.96</v>
      </c>
      <c r="G1238">
        <v>0.05</v>
      </c>
      <c r="H1238">
        <f t="shared" si="19"/>
        <v>18.850000000000001</v>
      </c>
      <c r="I1238" t="s">
        <v>2870</v>
      </c>
      <c r="J1238" t="str">
        <f>IFERROR(VLOOKUP(D1238,Products!$A$2:$H$221,3,FALSE),"")</f>
        <v>Household</v>
      </c>
      <c r="K1238" t="str">
        <f>IFERROR(VLOOKUP(C1238,Customers!$A$2:$G$751,3,FALSE),"")</f>
        <v>Absheron</v>
      </c>
    </row>
    <row r="1239" spans="1:11" x14ac:dyDescent="0.25">
      <c r="A1239" t="s">
        <v>4062</v>
      </c>
      <c r="B1239">
        <v>45753</v>
      </c>
      <c r="C1239" t="s">
        <v>752</v>
      </c>
      <c r="D1239" t="s">
        <v>464</v>
      </c>
      <c r="E1239">
        <v>1</v>
      </c>
      <c r="F1239">
        <f>IFERROR(VLOOKUP(D1239,Products!$A$2:$H$221,6,FALSE),0)</f>
        <v>3.85</v>
      </c>
      <c r="G1239">
        <v>0.05</v>
      </c>
      <c r="H1239">
        <f t="shared" si="19"/>
        <v>3.66</v>
      </c>
      <c r="I1239" t="s">
        <v>2837</v>
      </c>
      <c r="J1239" t="str">
        <f>IFERROR(VLOOKUP(D1239,Products!$A$2:$H$221,3,FALSE),"")</f>
        <v>Cleaning</v>
      </c>
      <c r="K1239" t="str">
        <f>IFERROR(VLOOKUP(C1239,Customers!$A$2:$G$751,3,FALSE),"")</f>
        <v>Absheron</v>
      </c>
    </row>
    <row r="1240" spans="1:11" x14ac:dyDescent="0.25">
      <c r="A1240" t="s">
        <v>4063</v>
      </c>
      <c r="B1240">
        <v>45753</v>
      </c>
      <c r="C1240" t="s">
        <v>767</v>
      </c>
      <c r="D1240" t="s">
        <v>39</v>
      </c>
      <c r="E1240">
        <v>5</v>
      </c>
      <c r="F1240">
        <f>IFERROR(VLOOKUP(D1240,Products!$A$2:$H$221,6,FALSE),0)</f>
        <v>1.98</v>
      </c>
      <c r="G1240">
        <v>0</v>
      </c>
      <c r="H1240">
        <f t="shared" si="19"/>
        <v>9.9</v>
      </c>
      <c r="I1240" t="s">
        <v>2870</v>
      </c>
      <c r="J1240" t="str">
        <f>IFERROR(VLOOKUP(D1240,Products!$A$2:$H$221,3,FALSE),"")</f>
        <v>Beverages</v>
      </c>
      <c r="K1240" t="str">
        <f>IFERROR(VLOOKUP(C1240,Customers!$A$2:$G$751,3,FALSE),"")</f>
        <v>Absheron</v>
      </c>
    </row>
    <row r="1241" spans="1:11" x14ac:dyDescent="0.25">
      <c r="A1241" t="s">
        <v>4064</v>
      </c>
      <c r="B1241">
        <v>45753</v>
      </c>
      <c r="C1241" t="s">
        <v>788</v>
      </c>
      <c r="D1241" t="s">
        <v>126</v>
      </c>
      <c r="E1241">
        <v>15</v>
      </c>
      <c r="F1241">
        <f>IFERROR(VLOOKUP(D1241,Products!$A$2:$H$221,6,FALSE),0)</f>
        <v>2.52</v>
      </c>
      <c r="G1241">
        <v>0.02</v>
      </c>
      <c r="H1241">
        <f t="shared" si="19"/>
        <v>37.04</v>
      </c>
      <c r="I1241" t="s">
        <v>2820</v>
      </c>
      <c r="J1241" t="str">
        <f>IFERROR(VLOOKUP(D1241,Products!$A$2:$H$221,3,FALSE),"")</f>
        <v>Dairy</v>
      </c>
      <c r="K1241" t="str">
        <f>IFERROR(VLOOKUP(C1241,Customers!$A$2:$G$751,3,FALSE),"")</f>
        <v>Aran</v>
      </c>
    </row>
    <row r="1242" spans="1:11" x14ac:dyDescent="0.25">
      <c r="A1242" t="s">
        <v>4065</v>
      </c>
      <c r="B1242">
        <v>45753</v>
      </c>
      <c r="C1242" t="s">
        <v>833</v>
      </c>
      <c r="D1242" t="s">
        <v>132</v>
      </c>
      <c r="E1242">
        <v>12</v>
      </c>
      <c r="F1242">
        <f>IFERROR(VLOOKUP(D1242,Products!$A$2:$H$221,6,FALSE),0)</f>
        <v>1.55</v>
      </c>
      <c r="G1242">
        <v>0</v>
      </c>
      <c r="H1242">
        <f t="shared" si="19"/>
        <v>18.600000000000001</v>
      </c>
      <c r="I1242" t="s">
        <v>2870</v>
      </c>
      <c r="J1242" t="str">
        <f>IFERROR(VLOOKUP(D1242,Products!$A$2:$H$221,3,FALSE),"")</f>
        <v>Dairy</v>
      </c>
      <c r="K1242" t="str">
        <f>IFERROR(VLOOKUP(C1242,Customers!$A$2:$G$751,3,FALSE),"")</f>
        <v>Aran</v>
      </c>
    </row>
    <row r="1243" spans="1:11" x14ac:dyDescent="0.25">
      <c r="A1243" t="s">
        <v>4066</v>
      </c>
      <c r="B1243">
        <v>45753</v>
      </c>
      <c r="C1243" t="s">
        <v>908</v>
      </c>
      <c r="D1243" t="s">
        <v>380</v>
      </c>
      <c r="E1243">
        <v>7</v>
      </c>
      <c r="F1243">
        <f>IFERROR(VLOOKUP(D1243,Products!$A$2:$H$221,6,FALSE),0)</f>
        <v>6.79</v>
      </c>
      <c r="G1243">
        <v>0.05</v>
      </c>
      <c r="H1243">
        <f t="shared" si="19"/>
        <v>45.15</v>
      </c>
      <c r="I1243" t="s">
        <v>2841</v>
      </c>
      <c r="J1243" t="str">
        <f>IFERROR(VLOOKUP(D1243,Products!$A$2:$H$221,3,FALSE),"")</f>
        <v>Frozen</v>
      </c>
      <c r="K1243" t="str">
        <f>IFERROR(VLOOKUP(C1243,Customers!$A$2:$G$751,3,FALSE),"")</f>
        <v>Absheron</v>
      </c>
    </row>
    <row r="1244" spans="1:11" x14ac:dyDescent="0.25">
      <c r="A1244" t="s">
        <v>4067</v>
      </c>
      <c r="B1244">
        <v>45753</v>
      </c>
      <c r="C1244" t="s">
        <v>992</v>
      </c>
      <c r="D1244" t="s">
        <v>437</v>
      </c>
      <c r="E1244">
        <v>8</v>
      </c>
      <c r="F1244">
        <f>IFERROR(VLOOKUP(D1244,Products!$A$2:$H$221,6,FALSE),0)</f>
        <v>4.6100000000000003</v>
      </c>
      <c r="G1244">
        <v>0.03</v>
      </c>
      <c r="H1244">
        <f t="shared" si="19"/>
        <v>35.770000000000003</v>
      </c>
      <c r="I1244" t="s">
        <v>2837</v>
      </c>
      <c r="J1244" t="str">
        <f>IFERROR(VLOOKUP(D1244,Products!$A$2:$H$221,3,FALSE),"")</f>
        <v>Canned</v>
      </c>
      <c r="K1244" t="str">
        <f>IFERROR(VLOOKUP(C1244,Customers!$A$2:$G$751,3,FALSE),"")</f>
        <v>Absheron</v>
      </c>
    </row>
    <row r="1245" spans="1:11" x14ac:dyDescent="0.25">
      <c r="A1245" t="s">
        <v>4068</v>
      </c>
      <c r="B1245">
        <v>45753</v>
      </c>
      <c r="C1245" t="s">
        <v>1145</v>
      </c>
      <c r="D1245" t="s">
        <v>198</v>
      </c>
      <c r="E1245">
        <v>20</v>
      </c>
      <c r="F1245">
        <f>IFERROR(VLOOKUP(D1245,Products!$A$2:$H$221,6,FALSE),0)</f>
        <v>0.63</v>
      </c>
      <c r="G1245">
        <v>0.05</v>
      </c>
      <c r="H1245">
        <f t="shared" si="19"/>
        <v>11.97</v>
      </c>
      <c r="I1245" t="s">
        <v>2820</v>
      </c>
      <c r="J1245" t="str">
        <f>IFERROR(VLOOKUP(D1245,Products!$A$2:$H$221,3,FALSE),"")</f>
        <v>Bakery</v>
      </c>
      <c r="K1245" t="str">
        <f>IFERROR(VLOOKUP(C1245,Customers!$A$2:$G$751,3,FALSE),"")</f>
        <v>Guba-Khachmaz</v>
      </c>
    </row>
    <row r="1246" spans="1:11" x14ac:dyDescent="0.25">
      <c r="A1246" t="s">
        <v>4069</v>
      </c>
      <c r="B1246">
        <v>45753</v>
      </c>
      <c r="C1246" t="s">
        <v>1460</v>
      </c>
      <c r="D1246" t="s">
        <v>93</v>
      </c>
      <c r="E1246">
        <v>24</v>
      </c>
      <c r="F1246">
        <f>IFERROR(VLOOKUP(D1246,Products!$A$2:$H$221,6,FALSE),0)</f>
        <v>3.61</v>
      </c>
      <c r="G1246">
        <v>0.03</v>
      </c>
      <c r="H1246">
        <f t="shared" si="19"/>
        <v>84.04</v>
      </c>
      <c r="I1246" t="s">
        <v>2830</v>
      </c>
      <c r="J1246" t="str">
        <f>IFERROR(VLOOKUP(D1246,Products!$A$2:$H$221,3,FALSE),"")</f>
        <v>Snacks</v>
      </c>
      <c r="K1246" t="str">
        <f>IFERROR(VLOOKUP(C1246,Customers!$A$2:$G$751,3,FALSE),"")</f>
        <v>Aran</v>
      </c>
    </row>
    <row r="1247" spans="1:11" x14ac:dyDescent="0.25">
      <c r="A1247" t="s">
        <v>4070</v>
      </c>
      <c r="B1247">
        <v>45753</v>
      </c>
      <c r="C1247" t="s">
        <v>1541</v>
      </c>
      <c r="D1247" t="s">
        <v>75</v>
      </c>
      <c r="E1247">
        <v>22</v>
      </c>
      <c r="F1247">
        <f>IFERROR(VLOOKUP(D1247,Products!$A$2:$H$221,6,FALSE),0)</f>
        <v>3.54</v>
      </c>
      <c r="G1247">
        <v>0.15</v>
      </c>
      <c r="H1247">
        <f t="shared" si="19"/>
        <v>66.2</v>
      </c>
      <c r="I1247" t="s">
        <v>2837</v>
      </c>
      <c r="J1247" t="str">
        <f>IFERROR(VLOOKUP(D1247,Products!$A$2:$H$221,3,FALSE),"")</f>
        <v>Snacks</v>
      </c>
      <c r="K1247" t="str">
        <f>IFERROR(VLOOKUP(C1247,Customers!$A$2:$G$751,3,FALSE),"")</f>
        <v>Absheron</v>
      </c>
    </row>
    <row r="1248" spans="1:11" x14ac:dyDescent="0.25">
      <c r="A1248" t="s">
        <v>4071</v>
      </c>
      <c r="B1248">
        <v>45753</v>
      </c>
      <c r="C1248" t="s">
        <v>1616</v>
      </c>
      <c r="D1248" t="s">
        <v>222</v>
      </c>
      <c r="E1248">
        <v>13</v>
      </c>
      <c r="F1248">
        <f>IFERROR(VLOOKUP(D1248,Products!$A$2:$H$221,6,FALSE),0)</f>
        <v>7.42</v>
      </c>
      <c r="G1248">
        <v>0.03</v>
      </c>
      <c r="H1248">
        <f t="shared" si="19"/>
        <v>93.57</v>
      </c>
      <c r="I1248" t="s">
        <v>2818</v>
      </c>
      <c r="J1248" t="str">
        <f>IFERROR(VLOOKUP(D1248,Products!$A$2:$H$221,3,FALSE),"")</f>
        <v>Grocery</v>
      </c>
      <c r="K1248" t="str">
        <f>IFERROR(VLOOKUP(C1248,Customers!$A$2:$G$751,3,FALSE),"")</f>
        <v>Guba-Khachmaz</v>
      </c>
    </row>
    <row r="1249" spans="1:11" x14ac:dyDescent="0.25">
      <c r="A1249" t="s">
        <v>4072</v>
      </c>
      <c r="B1249">
        <v>45753</v>
      </c>
      <c r="C1249" t="s">
        <v>1748</v>
      </c>
      <c r="D1249" t="s">
        <v>140</v>
      </c>
      <c r="E1249">
        <v>17</v>
      </c>
      <c r="F1249">
        <f>IFERROR(VLOOKUP(D1249,Products!$A$2:$H$221,6,FALSE),0)</f>
        <v>2.6</v>
      </c>
      <c r="G1249">
        <v>0</v>
      </c>
      <c r="H1249">
        <f t="shared" si="19"/>
        <v>44.2</v>
      </c>
      <c r="I1249" t="s">
        <v>2824</v>
      </c>
      <c r="J1249" t="str">
        <f>IFERROR(VLOOKUP(D1249,Products!$A$2:$H$221,3,FALSE),"")</f>
        <v>Dairy</v>
      </c>
      <c r="K1249" t="str">
        <f>IFERROR(VLOOKUP(C1249,Customers!$A$2:$G$751,3,FALSE),"")</f>
        <v>Shaki-Zagatala</v>
      </c>
    </row>
    <row r="1250" spans="1:11" x14ac:dyDescent="0.25">
      <c r="A1250" t="s">
        <v>4073</v>
      </c>
      <c r="B1250">
        <v>45753</v>
      </c>
      <c r="C1250" t="s">
        <v>1847</v>
      </c>
      <c r="D1250" t="s">
        <v>323</v>
      </c>
      <c r="E1250">
        <v>7</v>
      </c>
      <c r="F1250">
        <f>IFERROR(VLOOKUP(D1250,Products!$A$2:$H$221,6,FALSE),0)</f>
        <v>1.81</v>
      </c>
      <c r="G1250">
        <v>0.05</v>
      </c>
      <c r="H1250">
        <f t="shared" si="19"/>
        <v>12.04</v>
      </c>
      <c r="I1250" t="s">
        <v>2841</v>
      </c>
      <c r="J1250" t="str">
        <f>IFERROR(VLOOKUP(D1250,Products!$A$2:$H$221,3,FALSE),"")</f>
        <v>Personal Care</v>
      </c>
      <c r="K1250" t="str">
        <f>IFERROR(VLOOKUP(C1250,Customers!$A$2:$G$751,3,FALSE),"")</f>
        <v>Guba-Khachmaz</v>
      </c>
    </row>
    <row r="1251" spans="1:11" x14ac:dyDescent="0.25">
      <c r="A1251" t="s">
        <v>4074</v>
      </c>
      <c r="B1251">
        <v>45753</v>
      </c>
      <c r="C1251" t="s">
        <v>2757</v>
      </c>
      <c r="D1251" t="s">
        <v>27</v>
      </c>
      <c r="E1251">
        <v>12</v>
      </c>
      <c r="F1251">
        <f>IFERROR(VLOOKUP(D1251,Products!$A$2:$H$221,6,FALSE),0)</f>
        <v>1.98</v>
      </c>
      <c r="G1251">
        <v>0.03</v>
      </c>
      <c r="H1251">
        <f t="shared" si="19"/>
        <v>23.05</v>
      </c>
      <c r="I1251" t="s">
        <v>2827</v>
      </c>
      <c r="J1251" t="str">
        <f>IFERROR(VLOOKUP(D1251,Products!$A$2:$H$221,3,FALSE),"")</f>
        <v>Beverages</v>
      </c>
      <c r="K1251" t="str">
        <f>IFERROR(VLOOKUP(C1251,Customers!$A$2:$G$751,3,FALSE),"")</f>
        <v>Aran</v>
      </c>
    </row>
    <row r="1252" spans="1:11" x14ac:dyDescent="0.25">
      <c r="A1252" t="s">
        <v>4075</v>
      </c>
      <c r="B1252">
        <v>45754</v>
      </c>
      <c r="C1252" t="s">
        <v>596</v>
      </c>
      <c r="D1252" t="s">
        <v>215</v>
      </c>
      <c r="E1252">
        <v>13</v>
      </c>
      <c r="F1252">
        <f>IFERROR(VLOOKUP(D1252,Products!$A$2:$H$221,6,FALSE),0)</f>
        <v>7.38</v>
      </c>
      <c r="G1252">
        <v>7.0000000000000007E-2</v>
      </c>
      <c r="H1252">
        <f t="shared" si="19"/>
        <v>89.22</v>
      </c>
      <c r="I1252" t="s">
        <v>2824</v>
      </c>
      <c r="J1252" t="str">
        <f>IFERROR(VLOOKUP(D1252,Products!$A$2:$H$221,3,FALSE),"")</f>
        <v>Grocery</v>
      </c>
      <c r="K1252" t="str">
        <f>IFERROR(VLOOKUP(C1252,Customers!$A$2:$G$751,3,FALSE),"")</f>
        <v>Guba-Khachmaz</v>
      </c>
    </row>
    <row r="1253" spans="1:11" x14ac:dyDescent="0.25">
      <c r="A1253" t="s">
        <v>4076</v>
      </c>
      <c r="B1253">
        <v>45754</v>
      </c>
      <c r="C1253" t="s">
        <v>739</v>
      </c>
      <c r="D1253" t="s">
        <v>136</v>
      </c>
      <c r="E1253">
        <v>18</v>
      </c>
      <c r="F1253">
        <f>IFERROR(VLOOKUP(D1253,Products!$A$2:$H$221,6,FALSE),0)</f>
        <v>3.68</v>
      </c>
      <c r="G1253">
        <v>0.12</v>
      </c>
      <c r="H1253">
        <f t="shared" si="19"/>
        <v>58.29</v>
      </c>
      <c r="I1253" t="s">
        <v>2870</v>
      </c>
      <c r="J1253" t="str">
        <f>IFERROR(VLOOKUP(D1253,Products!$A$2:$H$221,3,FALSE),"")</f>
        <v>Dairy</v>
      </c>
      <c r="K1253" t="str">
        <f>IFERROR(VLOOKUP(C1253,Customers!$A$2:$G$751,3,FALSE),"")</f>
        <v>Ganja-Dashkasan</v>
      </c>
    </row>
    <row r="1254" spans="1:11" x14ac:dyDescent="0.25">
      <c r="A1254" t="s">
        <v>4077</v>
      </c>
      <c r="B1254">
        <v>45754</v>
      </c>
      <c r="C1254" t="s">
        <v>1130</v>
      </c>
      <c r="D1254" t="s">
        <v>300</v>
      </c>
      <c r="E1254">
        <v>3</v>
      </c>
      <c r="F1254">
        <f>IFERROR(VLOOKUP(D1254,Products!$A$2:$H$221,6,FALSE),0)</f>
        <v>6.1</v>
      </c>
      <c r="G1254">
        <v>0.03</v>
      </c>
      <c r="H1254">
        <f t="shared" si="19"/>
        <v>17.75</v>
      </c>
      <c r="I1254" t="s">
        <v>2830</v>
      </c>
      <c r="J1254" t="str">
        <f>IFERROR(VLOOKUP(D1254,Products!$A$2:$H$221,3,FALSE),"")</f>
        <v>Personal Care</v>
      </c>
      <c r="K1254" t="str">
        <f>IFERROR(VLOOKUP(C1254,Customers!$A$2:$G$751,3,FALSE),"")</f>
        <v>Shaki-Zagatala</v>
      </c>
    </row>
    <row r="1255" spans="1:11" x14ac:dyDescent="0.25">
      <c r="A1255" t="s">
        <v>4078</v>
      </c>
      <c r="B1255">
        <v>45754</v>
      </c>
      <c r="C1255" t="s">
        <v>1412</v>
      </c>
      <c r="D1255" t="s">
        <v>39</v>
      </c>
      <c r="E1255">
        <v>23</v>
      </c>
      <c r="F1255">
        <f>IFERROR(VLOOKUP(D1255,Products!$A$2:$H$221,6,FALSE),0)</f>
        <v>1.98</v>
      </c>
      <c r="G1255">
        <v>0.03</v>
      </c>
      <c r="H1255">
        <f t="shared" si="19"/>
        <v>44.17</v>
      </c>
      <c r="I1255" t="s">
        <v>2827</v>
      </c>
      <c r="J1255" t="str">
        <f>IFERROR(VLOOKUP(D1255,Products!$A$2:$H$221,3,FALSE),"")</f>
        <v>Beverages</v>
      </c>
      <c r="K1255" t="str">
        <f>IFERROR(VLOOKUP(C1255,Customers!$A$2:$G$751,3,FALSE),"")</f>
        <v>Ganja-Dashkasan</v>
      </c>
    </row>
    <row r="1256" spans="1:11" x14ac:dyDescent="0.25">
      <c r="A1256" t="s">
        <v>4079</v>
      </c>
      <c r="B1256">
        <v>45754</v>
      </c>
      <c r="C1256" t="s">
        <v>1790</v>
      </c>
      <c r="D1256" t="s">
        <v>272</v>
      </c>
      <c r="E1256">
        <v>1</v>
      </c>
      <c r="F1256">
        <f>IFERROR(VLOOKUP(D1256,Products!$A$2:$H$221,6,FALSE),0)</f>
        <v>1.81</v>
      </c>
      <c r="G1256">
        <v>0.02</v>
      </c>
      <c r="H1256">
        <f t="shared" si="19"/>
        <v>1.77</v>
      </c>
      <c r="I1256" t="s">
        <v>2827</v>
      </c>
      <c r="J1256" t="str">
        <f>IFERROR(VLOOKUP(D1256,Products!$A$2:$H$221,3,FALSE),"")</f>
        <v>Household</v>
      </c>
      <c r="K1256" t="str">
        <f>IFERROR(VLOOKUP(C1256,Customers!$A$2:$G$751,3,FALSE),"")</f>
        <v>Ganja-Dashkasan</v>
      </c>
    </row>
    <row r="1257" spans="1:11" x14ac:dyDescent="0.25">
      <c r="A1257" t="s">
        <v>4080</v>
      </c>
      <c r="B1257">
        <v>45754</v>
      </c>
      <c r="C1257" t="s">
        <v>1907</v>
      </c>
      <c r="D1257" t="s">
        <v>97</v>
      </c>
      <c r="E1257">
        <v>5</v>
      </c>
      <c r="F1257">
        <f>IFERROR(VLOOKUP(D1257,Products!$A$2:$H$221,6,FALSE),0)</f>
        <v>3.97</v>
      </c>
      <c r="G1257">
        <v>0</v>
      </c>
      <c r="H1257">
        <f t="shared" si="19"/>
        <v>19.850000000000001</v>
      </c>
      <c r="I1257" t="s">
        <v>2870</v>
      </c>
      <c r="J1257" t="str">
        <f>IFERROR(VLOOKUP(D1257,Products!$A$2:$H$221,3,FALSE),"")</f>
        <v>Snacks</v>
      </c>
      <c r="K1257" t="str">
        <f>IFERROR(VLOOKUP(C1257,Customers!$A$2:$G$751,3,FALSE),"")</f>
        <v>Shaki-Zagatala</v>
      </c>
    </row>
    <row r="1258" spans="1:11" x14ac:dyDescent="0.25">
      <c r="A1258" t="s">
        <v>4081</v>
      </c>
      <c r="B1258">
        <v>45754</v>
      </c>
      <c r="C1258" t="s">
        <v>1961</v>
      </c>
      <c r="D1258" t="s">
        <v>376</v>
      </c>
      <c r="E1258">
        <v>10</v>
      </c>
      <c r="F1258">
        <f>IFERROR(VLOOKUP(D1258,Products!$A$2:$H$221,6,FALSE),0)</f>
        <v>2.4700000000000002</v>
      </c>
      <c r="G1258">
        <v>0.03</v>
      </c>
      <c r="H1258">
        <f t="shared" si="19"/>
        <v>23.96</v>
      </c>
      <c r="I1258" t="s">
        <v>2837</v>
      </c>
      <c r="J1258" t="str">
        <f>IFERROR(VLOOKUP(D1258,Products!$A$2:$H$221,3,FALSE),"")</f>
        <v>Frozen</v>
      </c>
      <c r="K1258" t="str">
        <f>IFERROR(VLOOKUP(C1258,Customers!$A$2:$G$751,3,FALSE),"")</f>
        <v>Absheron</v>
      </c>
    </row>
    <row r="1259" spans="1:11" x14ac:dyDescent="0.25">
      <c r="A1259" t="s">
        <v>4082</v>
      </c>
      <c r="B1259">
        <v>45754</v>
      </c>
      <c r="C1259" t="s">
        <v>1976</v>
      </c>
      <c r="D1259" t="s">
        <v>208</v>
      </c>
      <c r="E1259">
        <v>10</v>
      </c>
      <c r="F1259">
        <f>IFERROR(VLOOKUP(D1259,Products!$A$2:$H$221,6,FALSE),0)</f>
        <v>7.9</v>
      </c>
      <c r="G1259">
        <v>0.02</v>
      </c>
      <c r="H1259">
        <f t="shared" si="19"/>
        <v>77.42</v>
      </c>
      <c r="I1259" t="s">
        <v>2824</v>
      </c>
      <c r="J1259" t="str">
        <f>IFERROR(VLOOKUP(D1259,Products!$A$2:$H$221,3,FALSE),"")</f>
        <v>Grocery</v>
      </c>
      <c r="K1259" t="str">
        <f>IFERROR(VLOOKUP(C1259,Customers!$A$2:$G$751,3,FALSE),"")</f>
        <v>Nakhchivan</v>
      </c>
    </row>
    <row r="1260" spans="1:11" x14ac:dyDescent="0.25">
      <c r="A1260" t="s">
        <v>4083</v>
      </c>
      <c r="B1260">
        <v>45754</v>
      </c>
      <c r="C1260" t="s">
        <v>2048</v>
      </c>
      <c r="D1260" t="s">
        <v>298</v>
      </c>
      <c r="E1260">
        <v>8</v>
      </c>
      <c r="F1260">
        <f>IFERROR(VLOOKUP(D1260,Products!$A$2:$H$221,6,FALSE),0)</f>
        <v>4.83</v>
      </c>
      <c r="G1260">
        <v>0.05</v>
      </c>
      <c r="H1260">
        <f t="shared" si="19"/>
        <v>36.71</v>
      </c>
      <c r="I1260" t="s">
        <v>2824</v>
      </c>
      <c r="J1260" t="str">
        <f>IFERROR(VLOOKUP(D1260,Products!$A$2:$H$221,3,FALSE),"")</f>
        <v>Household</v>
      </c>
      <c r="K1260" t="str">
        <f>IFERROR(VLOOKUP(C1260,Customers!$A$2:$G$751,3,FALSE),"")</f>
        <v>Guba-Khachmaz</v>
      </c>
    </row>
    <row r="1261" spans="1:11" x14ac:dyDescent="0.25">
      <c r="A1261" t="s">
        <v>4084</v>
      </c>
      <c r="B1261">
        <v>45754</v>
      </c>
      <c r="C1261" t="s">
        <v>2252</v>
      </c>
      <c r="D1261" t="s">
        <v>240</v>
      </c>
      <c r="E1261">
        <v>8</v>
      </c>
      <c r="F1261">
        <f>IFERROR(VLOOKUP(D1261,Products!$A$2:$H$221,6,FALSE),0)</f>
        <v>3.46</v>
      </c>
      <c r="G1261">
        <v>0.1</v>
      </c>
      <c r="H1261">
        <f t="shared" si="19"/>
        <v>24.91</v>
      </c>
      <c r="I1261" t="s">
        <v>2837</v>
      </c>
      <c r="J1261" t="str">
        <f>IFERROR(VLOOKUP(D1261,Products!$A$2:$H$221,3,FALSE),"")</f>
        <v>Grocery</v>
      </c>
      <c r="K1261" t="str">
        <f>IFERROR(VLOOKUP(C1261,Customers!$A$2:$G$751,3,FALSE),"")</f>
        <v>Ganja-Dashkasan</v>
      </c>
    </row>
    <row r="1262" spans="1:11" x14ac:dyDescent="0.25">
      <c r="A1262" t="s">
        <v>4085</v>
      </c>
      <c r="B1262">
        <v>45754</v>
      </c>
      <c r="C1262" t="s">
        <v>2336</v>
      </c>
      <c r="D1262" t="s">
        <v>298</v>
      </c>
      <c r="E1262">
        <v>2</v>
      </c>
      <c r="F1262">
        <f>IFERROR(VLOOKUP(D1262,Products!$A$2:$H$221,6,FALSE),0)</f>
        <v>4.83</v>
      </c>
      <c r="G1262">
        <v>0.03</v>
      </c>
      <c r="H1262">
        <f t="shared" si="19"/>
        <v>9.3699999999999992</v>
      </c>
      <c r="I1262" t="s">
        <v>2837</v>
      </c>
      <c r="J1262" t="str">
        <f>IFERROR(VLOOKUP(D1262,Products!$A$2:$H$221,3,FALSE),"")</f>
        <v>Household</v>
      </c>
      <c r="K1262" t="str">
        <f>IFERROR(VLOOKUP(C1262,Customers!$A$2:$G$751,3,FALSE),"")</f>
        <v>Ganja-Dashkasan</v>
      </c>
    </row>
    <row r="1263" spans="1:11" x14ac:dyDescent="0.25">
      <c r="A1263" t="s">
        <v>4086</v>
      </c>
      <c r="B1263">
        <v>45754</v>
      </c>
      <c r="C1263" t="s">
        <v>2513</v>
      </c>
      <c r="D1263" t="s">
        <v>403</v>
      </c>
      <c r="E1263">
        <v>12</v>
      </c>
      <c r="F1263">
        <f>IFERROR(VLOOKUP(D1263,Products!$A$2:$H$221,6,FALSE),0)</f>
        <v>3.78</v>
      </c>
      <c r="G1263">
        <v>0.02</v>
      </c>
      <c r="H1263">
        <f t="shared" si="19"/>
        <v>44.45</v>
      </c>
      <c r="I1263" t="s">
        <v>2870</v>
      </c>
      <c r="J1263" t="str">
        <f>IFERROR(VLOOKUP(D1263,Products!$A$2:$H$221,3,FALSE),"")</f>
        <v>Canned</v>
      </c>
      <c r="K1263" t="str">
        <f>IFERROR(VLOOKUP(C1263,Customers!$A$2:$G$751,3,FALSE),"")</f>
        <v>Absheron</v>
      </c>
    </row>
    <row r="1264" spans="1:11" x14ac:dyDescent="0.25">
      <c r="A1264" t="s">
        <v>4087</v>
      </c>
      <c r="B1264">
        <v>45754</v>
      </c>
      <c r="C1264" t="s">
        <v>2516</v>
      </c>
      <c r="D1264" t="s">
        <v>468</v>
      </c>
      <c r="E1264">
        <v>8</v>
      </c>
      <c r="F1264">
        <f>IFERROR(VLOOKUP(D1264,Products!$A$2:$H$221,6,FALSE),0)</f>
        <v>4.0999999999999996</v>
      </c>
      <c r="G1264">
        <v>0</v>
      </c>
      <c r="H1264">
        <f t="shared" si="19"/>
        <v>32.799999999999997</v>
      </c>
      <c r="I1264" t="s">
        <v>2841</v>
      </c>
      <c r="J1264" t="str">
        <f>IFERROR(VLOOKUP(D1264,Products!$A$2:$H$221,3,FALSE),"")</f>
        <v>Cleaning</v>
      </c>
      <c r="K1264" t="str">
        <f>IFERROR(VLOOKUP(C1264,Customers!$A$2:$G$751,3,FALSE),"")</f>
        <v>Lankaran-Astara</v>
      </c>
    </row>
    <row r="1265" spans="1:11" x14ac:dyDescent="0.25">
      <c r="A1265" t="s">
        <v>4088</v>
      </c>
      <c r="B1265">
        <v>45754</v>
      </c>
      <c r="C1265" t="s">
        <v>2678</v>
      </c>
      <c r="D1265" t="s">
        <v>126</v>
      </c>
      <c r="E1265">
        <v>7</v>
      </c>
      <c r="F1265">
        <f>IFERROR(VLOOKUP(D1265,Products!$A$2:$H$221,6,FALSE),0)</f>
        <v>2.52</v>
      </c>
      <c r="G1265">
        <v>7.0000000000000007E-2</v>
      </c>
      <c r="H1265">
        <f t="shared" si="19"/>
        <v>16.41</v>
      </c>
      <c r="I1265" t="s">
        <v>2818</v>
      </c>
      <c r="J1265" t="str">
        <f>IFERROR(VLOOKUP(D1265,Products!$A$2:$H$221,3,FALSE),"")</f>
        <v>Dairy</v>
      </c>
      <c r="K1265" t="str">
        <f>IFERROR(VLOOKUP(C1265,Customers!$A$2:$G$751,3,FALSE),"")</f>
        <v>Aran</v>
      </c>
    </row>
    <row r="1266" spans="1:11" x14ac:dyDescent="0.25">
      <c r="A1266" t="s">
        <v>4089</v>
      </c>
      <c r="B1266">
        <v>45754</v>
      </c>
      <c r="C1266" t="s">
        <v>2785</v>
      </c>
      <c r="D1266" t="s">
        <v>246</v>
      </c>
      <c r="E1266">
        <v>12</v>
      </c>
      <c r="F1266">
        <f>IFERROR(VLOOKUP(D1266,Products!$A$2:$H$221,6,FALSE),0)</f>
        <v>7.97</v>
      </c>
      <c r="G1266">
        <v>0</v>
      </c>
      <c r="H1266">
        <f t="shared" si="19"/>
        <v>95.64</v>
      </c>
      <c r="I1266" t="s">
        <v>2827</v>
      </c>
      <c r="J1266" t="str">
        <f>IFERROR(VLOOKUP(D1266,Products!$A$2:$H$221,3,FALSE),"")</f>
        <v>Grocery</v>
      </c>
      <c r="K1266" t="str">
        <f>IFERROR(VLOOKUP(C1266,Customers!$A$2:$G$751,3,FALSE),"")</f>
        <v>Absheron</v>
      </c>
    </row>
    <row r="1267" spans="1:11" x14ac:dyDescent="0.25">
      <c r="A1267" t="s">
        <v>4090</v>
      </c>
      <c r="B1267">
        <v>45754</v>
      </c>
      <c r="C1267" t="s">
        <v>2789</v>
      </c>
      <c r="D1267" t="s">
        <v>124</v>
      </c>
      <c r="E1267">
        <v>12</v>
      </c>
      <c r="F1267">
        <f>IFERROR(VLOOKUP(D1267,Products!$A$2:$H$221,6,FALSE),0)</f>
        <v>1.6</v>
      </c>
      <c r="G1267">
        <v>0</v>
      </c>
      <c r="H1267">
        <f t="shared" si="19"/>
        <v>19.2</v>
      </c>
      <c r="I1267" t="s">
        <v>2837</v>
      </c>
      <c r="J1267" t="str">
        <f>IFERROR(VLOOKUP(D1267,Products!$A$2:$H$221,3,FALSE),"")</f>
        <v>Dairy</v>
      </c>
      <c r="K1267" t="str">
        <f>IFERROR(VLOOKUP(C1267,Customers!$A$2:$G$751,3,FALSE),"")</f>
        <v>Karabakh-East Zangezur</v>
      </c>
    </row>
    <row r="1268" spans="1:11" x14ac:dyDescent="0.25">
      <c r="A1268" t="s">
        <v>4091</v>
      </c>
      <c r="B1268">
        <v>45755</v>
      </c>
      <c r="C1268" t="s">
        <v>503</v>
      </c>
      <c r="D1268" t="s">
        <v>103</v>
      </c>
      <c r="E1268">
        <v>22</v>
      </c>
      <c r="F1268">
        <f>IFERROR(VLOOKUP(D1268,Products!$A$2:$H$221,6,FALSE),0)</f>
        <v>1.18</v>
      </c>
      <c r="G1268">
        <v>0.05</v>
      </c>
      <c r="H1268">
        <f t="shared" si="19"/>
        <v>24.66</v>
      </c>
      <c r="I1268" t="s">
        <v>2820</v>
      </c>
      <c r="J1268" t="str">
        <f>IFERROR(VLOOKUP(D1268,Products!$A$2:$H$221,3,FALSE),"")</f>
        <v>Snacks</v>
      </c>
      <c r="K1268" t="str">
        <f>IFERROR(VLOOKUP(C1268,Customers!$A$2:$G$751,3,FALSE),"")</f>
        <v>Nakhchivan</v>
      </c>
    </row>
    <row r="1269" spans="1:11" x14ac:dyDescent="0.25">
      <c r="A1269" t="s">
        <v>4092</v>
      </c>
      <c r="B1269">
        <v>45755</v>
      </c>
      <c r="C1269" t="s">
        <v>661</v>
      </c>
      <c r="D1269" t="s">
        <v>126</v>
      </c>
      <c r="E1269">
        <v>2</v>
      </c>
      <c r="F1269">
        <f>IFERROR(VLOOKUP(D1269,Products!$A$2:$H$221,6,FALSE),0)</f>
        <v>2.52</v>
      </c>
      <c r="G1269">
        <v>0.05</v>
      </c>
      <c r="H1269">
        <f t="shared" si="19"/>
        <v>4.79</v>
      </c>
      <c r="I1269" t="s">
        <v>2827</v>
      </c>
      <c r="J1269" t="str">
        <f>IFERROR(VLOOKUP(D1269,Products!$A$2:$H$221,3,FALSE),"")</f>
        <v>Dairy</v>
      </c>
      <c r="K1269" t="str">
        <f>IFERROR(VLOOKUP(C1269,Customers!$A$2:$G$751,3,FALSE),"")</f>
        <v>Lankaran-Astara</v>
      </c>
    </row>
    <row r="1270" spans="1:11" x14ac:dyDescent="0.25">
      <c r="A1270" t="s">
        <v>4093</v>
      </c>
      <c r="B1270">
        <v>45755</v>
      </c>
      <c r="C1270" t="s">
        <v>1304</v>
      </c>
      <c r="D1270" t="s">
        <v>138</v>
      </c>
      <c r="E1270">
        <v>17</v>
      </c>
      <c r="F1270">
        <f>IFERROR(VLOOKUP(D1270,Products!$A$2:$H$221,6,FALSE),0)</f>
        <v>2.11</v>
      </c>
      <c r="G1270">
        <v>0.15</v>
      </c>
      <c r="H1270">
        <f t="shared" si="19"/>
        <v>30.49</v>
      </c>
      <c r="I1270" t="s">
        <v>2841</v>
      </c>
      <c r="J1270" t="str">
        <f>IFERROR(VLOOKUP(D1270,Products!$A$2:$H$221,3,FALSE),"")</f>
        <v>Dairy</v>
      </c>
      <c r="K1270" t="str">
        <f>IFERROR(VLOOKUP(C1270,Customers!$A$2:$G$751,3,FALSE),"")</f>
        <v>Karabakh-East Zangezur</v>
      </c>
    </row>
    <row r="1271" spans="1:11" x14ac:dyDescent="0.25">
      <c r="A1271" t="s">
        <v>4094</v>
      </c>
      <c r="B1271">
        <v>45755</v>
      </c>
      <c r="C1271" t="s">
        <v>1322</v>
      </c>
      <c r="D1271" t="s">
        <v>296</v>
      </c>
      <c r="E1271">
        <v>1</v>
      </c>
      <c r="F1271">
        <f>IFERROR(VLOOKUP(D1271,Products!$A$2:$H$221,6,FALSE),0)</f>
        <v>2.52</v>
      </c>
      <c r="G1271">
        <v>0.1</v>
      </c>
      <c r="H1271">
        <f t="shared" si="19"/>
        <v>2.27</v>
      </c>
      <c r="I1271" t="s">
        <v>2870</v>
      </c>
      <c r="J1271" t="str">
        <f>IFERROR(VLOOKUP(D1271,Products!$A$2:$H$221,3,FALSE),"")</f>
        <v>Household</v>
      </c>
      <c r="K1271" t="str">
        <f>IFERROR(VLOOKUP(C1271,Customers!$A$2:$G$751,3,FALSE),"")</f>
        <v>Ganja-Dashkasan</v>
      </c>
    </row>
    <row r="1272" spans="1:11" x14ac:dyDescent="0.25">
      <c r="A1272" t="s">
        <v>4095</v>
      </c>
      <c r="B1272">
        <v>45755</v>
      </c>
      <c r="C1272" t="s">
        <v>1508</v>
      </c>
      <c r="D1272" t="s">
        <v>146</v>
      </c>
      <c r="E1272">
        <v>12</v>
      </c>
      <c r="F1272">
        <f>IFERROR(VLOOKUP(D1272,Products!$A$2:$H$221,6,FALSE),0)</f>
        <v>2.75</v>
      </c>
      <c r="G1272">
        <v>0.05</v>
      </c>
      <c r="H1272">
        <f t="shared" si="19"/>
        <v>31.35</v>
      </c>
      <c r="I1272" t="s">
        <v>2841</v>
      </c>
      <c r="J1272" t="str">
        <f>IFERROR(VLOOKUP(D1272,Products!$A$2:$H$221,3,FALSE),"")</f>
        <v>Dairy</v>
      </c>
      <c r="K1272" t="str">
        <f>IFERROR(VLOOKUP(C1272,Customers!$A$2:$G$751,3,FALSE),"")</f>
        <v>Guba-Khachmaz</v>
      </c>
    </row>
    <row r="1273" spans="1:11" x14ac:dyDescent="0.25">
      <c r="A1273" t="s">
        <v>4096</v>
      </c>
      <c r="B1273">
        <v>45755</v>
      </c>
      <c r="C1273" t="s">
        <v>2087</v>
      </c>
      <c r="D1273" t="s">
        <v>148</v>
      </c>
      <c r="E1273">
        <v>12</v>
      </c>
      <c r="F1273">
        <f>IFERROR(VLOOKUP(D1273,Products!$A$2:$H$221,6,FALSE),0)</f>
        <v>1.6</v>
      </c>
      <c r="G1273">
        <v>0.02</v>
      </c>
      <c r="H1273">
        <f t="shared" si="19"/>
        <v>18.82</v>
      </c>
      <c r="I1273" t="s">
        <v>2870</v>
      </c>
      <c r="J1273" t="str">
        <f>IFERROR(VLOOKUP(D1273,Products!$A$2:$H$221,3,FALSE),"")</f>
        <v>Dairy</v>
      </c>
      <c r="K1273" t="str">
        <f>IFERROR(VLOOKUP(C1273,Customers!$A$2:$G$751,3,FALSE),"")</f>
        <v>Guba-Khachmaz</v>
      </c>
    </row>
    <row r="1274" spans="1:11" x14ac:dyDescent="0.25">
      <c r="A1274" t="s">
        <v>4097</v>
      </c>
      <c r="B1274">
        <v>45755</v>
      </c>
      <c r="C1274" t="s">
        <v>2153</v>
      </c>
      <c r="D1274" t="s">
        <v>190</v>
      </c>
      <c r="E1274">
        <v>5</v>
      </c>
      <c r="F1274">
        <f>IFERROR(VLOOKUP(D1274,Products!$A$2:$H$221,6,FALSE),0)</f>
        <v>2.85</v>
      </c>
      <c r="G1274">
        <v>0.02</v>
      </c>
      <c r="H1274">
        <f t="shared" si="19"/>
        <v>13.97</v>
      </c>
      <c r="I1274" t="s">
        <v>2824</v>
      </c>
      <c r="J1274" t="str">
        <f>IFERROR(VLOOKUP(D1274,Products!$A$2:$H$221,3,FALSE),"")</f>
        <v>Bakery</v>
      </c>
      <c r="K1274" t="str">
        <f>IFERROR(VLOOKUP(C1274,Customers!$A$2:$G$751,3,FALSE),"")</f>
        <v>Absheron</v>
      </c>
    </row>
    <row r="1275" spans="1:11" x14ac:dyDescent="0.25">
      <c r="A1275" t="s">
        <v>4098</v>
      </c>
      <c r="B1275">
        <v>45755</v>
      </c>
      <c r="C1275" t="s">
        <v>2321</v>
      </c>
      <c r="D1275" t="s">
        <v>186</v>
      </c>
      <c r="E1275">
        <v>12</v>
      </c>
      <c r="F1275">
        <f>IFERROR(VLOOKUP(D1275,Products!$A$2:$H$221,6,FALSE),0)</f>
        <v>1.77</v>
      </c>
      <c r="G1275">
        <v>0.05</v>
      </c>
      <c r="H1275">
        <f t="shared" si="19"/>
        <v>20.18</v>
      </c>
      <c r="I1275" t="s">
        <v>2830</v>
      </c>
      <c r="J1275" t="str">
        <f>IFERROR(VLOOKUP(D1275,Products!$A$2:$H$221,3,FALSE),"")</f>
        <v>Bakery</v>
      </c>
      <c r="K1275" t="str">
        <f>IFERROR(VLOOKUP(C1275,Customers!$A$2:$G$751,3,FALSE),"")</f>
        <v>Shaki-Zagatala</v>
      </c>
    </row>
    <row r="1276" spans="1:11" x14ac:dyDescent="0.25">
      <c r="A1276" t="s">
        <v>4099</v>
      </c>
      <c r="B1276">
        <v>45755</v>
      </c>
      <c r="C1276" t="s">
        <v>2360</v>
      </c>
      <c r="D1276" t="s">
        <v>282</v>
      </c>
      <c r="E1276">
        <v>6</v>
      </c>
      <c r="F1276">
        <f>IFERROR(VLOOKUP(D1276,Products!$A$2:$H$221,6,FALSE),0)</f>
        <v>5.17</v>
      </c>
      <c r="G1276">
        <v>0.05</v>
      </c>
      <c r="H1276">
        <f t="shared" si="19"/>
        <v>29.47</v>
      </c>
      <c r="I1276" t="s">
        <v>2841</v>
      </c>
      <c r="J1276" t="str">
        <f>IFERROR(VLOOKUP(D1276,Products!$A$2:$H$221,3,FALSE),"")</f>
        <v>Household</v>
      </c>
      <c r="K1276" t="str">
        <f>IFERROR(VLOOKUP(C1276,Customers!$A$2:$G$751,3,FALSE),"")</f>
        <v>Shaki-Zagatala</v>
      </c>
    </row>
    <row r="1277" spans="1:11" x14ac:dyDescent="0.25">
      <c r="A1277" t="s">
        <v>4100</v>
      </c>
      <c r="B1277">
        <v>45755</v>
      </c>
      <c r="C1277" t="s">
        <v>2369</v>
      </c>
      <c r="D1277" t="s">
        <v>130</v>
      </c>
      <c r="E1277">
        <v>12</v>
      </c>
      <c r="F1277">
        <f>IFERROR(VLOOKUP(D1277,Products!$A$2:$H$221,6,FALSE),0)</f>
        <v>3.47</v>
      </c>
      <c r="G1277">
        <v>0.15</v>
      </c>
      <c r="H1277">
        <f t="shared" si="19"/>
        <v>35.39</v>
      </c>
      <c r="I1277" t="s">
        <v>2827</v>
      </c>
      <c r="J1277" t="str">
        <f>IFERROR(VLOOKUP(D1277,Products!$A$2:$H$221,3,FALSE),"")</f>
        <v>Dairy</v>
      </c>
      <c r="K1277" t="str">
        <f>IFERROR(VLOOKUP(C1277,Customers!$A$2:$G$751,3,FALSE),"")</f>
        <v>Karabakh-East Zangezur</v>
      </c>
    </row>
    <row r="1278" spans="1:11" x14ac:dyDescent="0.25">
      <c r="A1278" t="s">
        <v>4101</v>
      </c>
      <c r="B1278">
        <v>45755</v>
      </c>
      <c r="C1278" t="s">
        <v>2441</v>
      </c>
      <c r="D1278" t="s">
        <v>282</v>
      </c>
      <c r="E1278">
        <v>11</v>
      </c>
      <c r="F1278">
        <f>IFERROR(VLOOKUP(D1278,Products!$A$2:$H$221,6,FALSE),0)</f>
        <v>5.17</v>
      </c>
      <c r="G1278">
        <v>0</v>
      </c>
      <c r="H1278">
        <f t="shared" si="19"/>
        <v>56.87</v>
      </c>
      <c r="I1278" t="s">
        <v>2818</v>
      </c>
      <c r="J1278" t="str">
        <f>IFERROR(VLOOKUP(D1278,Products!$A$2:$H$221,3,FALSE),"")</f>
        <v>Household</v>
      </c>
      <c r="K1278" t="str">
        <f>IFERROR(VLOOKUP(C1278,Customers!$A$2:$G$751,3,FALSE),"")</f>
        <v>Ganja-Dashkasan</v>
      </c>
    </row>
    <row r="1279" spans="1:11" x14ac:dyDescent="0.25">
      <c r="A1279" t="s">
        <v>4102</v>
      </c>
      <c r="B1279">
        <v>45755</v>
      </c>
      <c r="C1279" t="s">
        <v>2603</v>
      </c>
      <c r="D1279" t="s">
        <v>266</v>
      </c>
      <c r="E1279">
        <v>12</v>
      </c>
      <c r="F1279">
        <f>IFERROR(VLOOKUP(D1279,Products!$A$2:$H$221,6,FALSE),0)</f>
        <v>1.89</v>
      </c>
      <c r="G1279">
        <v>0.03</v>
      </c>
      <c r="H1279">
        <f t="shared" si="19"/>
        <v>22</v>
      </c>
      <c r="I1279" t="s">
        <v>2824</v>
      </c>
      <c r="J1279" t="str">
        <f>IFERROR(VLOOKUP(D1279,Products!$A$2:$H$221,3,FALSE),"")</f>
        <v>Household</v>
      </c>
      <c r="K1279" t="str">
        <f>IFERROR(VLOOKUP(C1279,Customers!$A$2:$G$751,3,FALSE),"")</f>
        <v>Shaki-Zagatala</v>
      </c>
    </row>
    <row r="1280" spans="1:11" x14ac:dyDescent="0.25">
      <c r="A1280" t="s">
        <v>4103</v>
      </c>
      <c r="B1280">
        <v>45756</v>
      </c>
      <c r="C1280" t="s">
        <v>746</v>
      </c>
      <c r="D1280" t="s">
        <v>257</v>
      </c>
      <c r="E1280">
        <v>5</v>
      </c>
      <c r="F1280">
        <f>IFERROR(VLOOKUP(D1280,Products!$A$2:$H$221,6,FALSE),0)</f>
        <v>2.4300000000000002</v>
      </c>
      <c r="G1280">
        <v>0.1</v>
      </c>
      <c r="H1280">
        <f t="shared" si="19"/>
        <v>10.94</v>
      </c>
      <c r="I1280" t="s">
        <v>2837</v>
      </c>
      <c r="J1280" t="str">
        <f>IFERROR(VLOOKUP(D1280,Products!$A$2:$H$221,3,FALSE),"")</f>
        <v>Household</v>
      </c>
      <c r="K1280" t="str">
        <f>IFERROR(VLOOKUP(C1280,Customers!$A$2:$G$751,3,FALSE),"")</f>
        <v>Guba-Khachmaz</v>
      </c>
    </row>
    <row r="1281" spans="1:11" x14ac:dyDescent="0.25">
      <c r="A1281" t="s">
        <v>4104</v>
      </c>
      <c r="B1281">
        <v>45756</v>
      </c>
      <c r="C1281" t="s">
        <v>932</v>
      </c>
      <c r="D1281" t="s">
        <v>64</v>
      </c>
      <c r="E1281">
        <v>4</v>
      </c>
      <c r="F1281">
        <f>IFERROR(VLOOKUP(D1281,Products!$A$2:$H$221,6,FALSE),0)</f>
        <v>3.48</v>
      </c>
      <c r="G1281">
        <v>7.0000000000000007E-2</v>
      </c>
      <c r="H1281">
        <f t="shared" si="19"/>
        <v>12.95</v>
      </c>
      <c r="I1281" t="s">
        <v>2837</v>
      </c>
      <c r="J1281" t="str">
        <f>IFERROR(VLOOKUP(D1281,Products!$A$2:$H$221,3,FALSE),"")</f>
        <v>Snacks</v>
      </c>
      <c r="K1281" t="str">
        <f>IFERROR(VLOOKUP(C1281,Customers!$A$2:$G$751,3,FALSE),"")</f>
        <v>Absheron</v>
      </c>
    </row>
    <row r="1282" spans="1:11" x14ac:dyDescent="0.25">
      <c r="A1282" t="s">
        <v>4105</v>
      </c>
      <c r="B1282">
        <v>45756</v>
      </c>
      <c r="C1282" t="s">
        <v>1163</v>
      </c>
      <c r="D1282" t="s">
        <v>378</v>
      </c>
      <c r="E1282">
        <v>7</v>
      </c>
      <c r="F1282">
        <f>IFERROR(VLOOKUP(D1282,Products!$A$2:$H$221,6,FALSE),0)</f>
        <v>7.3</v>
      </c>
      <c r="G1282">
        <v>0.05</v>
      </c>
      <c r="H1282">
        <f t="shared" ref="H1282:H1345" si="20">ROUND(E1282*F1282*(1-G1282),2)</f>
        <v>48.55</v>
      </c>
      <c r="I1282" t="s">
        <v>2820</v>
      </c>
      <c r="J1282" t="str">
        <f>IFERROR(VLOOKUP(D1282,Products!$A$2:$H$221,3,FALSE),"")</f>
        <v>Frozen</v>
      </c>
      <c r="K1282" t="str">
        <f>IFERROR(VLOOKUP(C1282,Customers!$A$2:$G$751,3,FALSE),"")</f>
        <v>Aran</v>
      </c>
    </row>
    <row r="1283" spans="1:11" x14ac:dyDescent="0.25">
      <c r="A1283" t="s">
        <v>4106</v>
      </c>
      <c r="B1283">
        <v>45756</v>
      </c>
      <c r="C1283" t="s">
        <v>1238</v>
      </c>
      <c r="D1283" t="s">
        <v>222</v>
      </c>
      <c r="E1283">
        <v>3</v>
      </c>
      <c r="F1283">
        <f>IFERROR(VLOOKUP(D1283,Products!$A$2:$H$221,6,FALSE),0)</f>
        <v>7.42</v>
      </c>
      <c r="G1283">
        <v>7.0000000000000007E-2</v>
      </c>
      <c r="H1283">
        <f t="shared" si="20"/>
        <v>20.7</v>
      </c>
      <c r="I1283" t="s">
        <v>2837</v>
      </c>
      <c r="J1283" t="str">
        <f>IFERROR(VLOOKUP(D1283,Products!$A$2:$H$221,3,FALSE),"")</f>
        <v>Grocery</v>
      </c>
      <c r="K1283" t="str">
        <f>IFERROR(VLOOKUP(C1283,Customers!$A$2:$G$751,3,FALSE),"")</f>
        <v>Absheron</v>
      </c>
    </row>
    <row r="1284" spans="1:11" x14ac:dyDescent="0.25">
      <c r="A1284" t="s">
        <v>4107</v>
      </c>
      <c r="B1284">
        <v>45756</v>
      </c>
      <c r="C1284" t="s">
        <v>1283</v>
      </c>
      <c r="D1284" t="s">
        <v>470</v>
      </c>
      <c r="E1284">
        <v>4</v>
      </c>
      <c r="F1284">
        <f>IFERROR(VLOOKUP(D1284,Products!$A$2:$H$221,6,FALSE),0)</f>
        <v>7.94</v>
      </c>
      <c r="G1284">
        <v>0</v>
      </c>
      <c r="H1284">
        <f t="shared" si="20"/>
        <v>31.76</v>
      </c>
      <c r="I1284" t="s">
        <v>2830</v>
      </c>
      <c r="J1284" t="str">
        <f>IFERROR(VLOOKUP(D1284,Products!$A$2:$H$221,3,FALSE),"")</f>
        <v>Cleaning</v>
      </c>
      <c r="K1284" t="str">
        <f>IFERROR(VLOOKUP(C1284,Customers!$A$2:$G$751,3,FALSE),"")</f>
        <v>Lankaran-Astara</v>
      </c>
    </row>
    <row r="1285" spans="1:11" x14ac:dyDescent="0.25">
      <c r="A1285" t="s">
        <v>4108</v>
      </c>
      <c r="B1285">
        <v>45756</v>
      </c>
      <c r="C1285" t="s">
        <v>1337</v>
      </c>
      <c r="D1285" t="s">
        <v>29</v>
      </c>
      <c r="E1285">
        <v>30</v>
      </c>
      <c r="F1285">
        <f>IFERROR(VLOOKUP(D1285,Products!$A$2:$H$221,6,FALSE),0)</f>
        <v>1.26</v>
      </c>
      <c r="G1285">
        <v>0.1</v>
      </c>
      <c r="H1285">
        <f t="shared" si="20"/>
        <v>34.020000000000003</v>
      </c>
      <c r="I1285" t="s">
        <v>2820</v>
      </c>
      <c r="J1285" t="str">
        <f>IFERROR(VLOOKUP(D1285,Products!$A$2:$H$221,3,FALSE),"")</f>
        <v>Beverages</v>
      </c>
      <c r="K1285" t="str">
        <f>IFERROR(VLOOKUP(C1285,Customers!$A$2:$G$751,3,FALSE),"")</f>
        <v>Shaki-Zagatala</v>
      </c>
    </row>
    <row r="1286" spans="1:11" x14ac:dyDescent="0.25">
      <c r="A1286" t="s">
        <v>4109</v>
      </c>
      <c r="B1286">
        <v>45756</v>
      </c>
      <c r="C1286" t="s">
        <v>1556</v>
      </c>
      <c r="D1286" t="s">
        <v>89</v>
      </c>
      <c r="E1286">
        <v>3</v>
      </c>
      <c r="F1286">
        <f>IFERROR(VLOOKUP(D1286,Products!$A$2:$H$221,6,FALSE),0)</f>
        <v>4.7</v>
      </c>
      <c r="G1286">
        <v>7.0000000000000007E-2</v>
      </c>
      <c r="H1286">
        <f t="shared" si="20"/>
        <v>13.11</v>
      </c>
      <c r="I1286" t="s">
        <v>2824</v>
      </c>
      <c r="J1286" t="str">
        <f>IFERROR(VLOOKUP(D1286,Products!$A$2:$H$221,3,FALSE),"")</f>
        <v>Snacks</v>
      </c>
      <c r="K1286" t="str">
        <f>IFERROR(VLOOKUP(C1286,Customers!$A$2:$G$751,3,FALSE),"")</f>
        <v>Absheron</v>
      </c>
    </row>
    <row r="1287" spans="1:11" x14ac:dyDescent="0.25">
      <c r="A1287" t="s">
        <v>4110</v>
      </c>
      <c r="B1287">
        <v>45756</v>
      </c>
      <c r="C1287" t="s">
        <v>1703</v>
      </c>
      <c r="D1287" t="s">
        <v>480</v>
      </c>
      <c r="E1287">
        <v>1</v>
      </c>
      <c r="F1287">
        <f>IFERROR(VLOOKUP(D1287,Products!$A$2:$H$221,6,FALSE),0)</f>
        <v>4.91</v>
      </c>
      <c r="G1287">
        <v>0.05</v>
      </c>
      <c r="H1287">
        <f t="shared" si="20"/>
        <v>4.66</v>
      </c>
      <c r="I1287" t="s">
        <v>2830</v>
      </c>
      <c r="J1287" t="str">
        <f>IFERROR(VLOOKUP(D1287,Products!$A$2:$H$221,3,FALSE),"")</f>
        <v>Cleaning</v>
      </c>
      <c r="K1287" t="str">
        <f>IFERROR(VLOOKUP(C1287,Customers!$A$2:$G$751,3,FALSE),"")</f>
        <v>Absheron</v>
      </c>
    </row>
    <row r="1288" spans="1:11" x14ac:dyDescent="0.25">
      <c r="A1288" t="s">
        <v>4111</v>
      </c>
      <c r="B1288">
        <v>45756</v>
      </c>
      <c r="C1288" t="s">
        <v>1934</v>
      </c>
      <c r="D1288" t="s">
        <v>160</v>
      </c>
      <c r="E1288">
        <v>5</v>
      </c>
      <c r="F1288">
        <f>IFERROR(VLOOKUP(D1288,Products!$A$2:$H$221,6,FALSE),0)</f>
        <v>1.26</v>
      </c>
      <c r="G1288">
        <v>0.1</v>
      </c>
      <c r="H1288">
        <f t="shared" si="20"/>
        <v>5.67</v>
      </c>
      <c r="I1288" t="s">
        <v>2841</v>
      </c>
      <c r="J1288" t="str">
        <f>IFERROR(VLOOKUP(D1288,Products!$A$2:$H$221,3,FALSE),"")</f>
        <v>Bakery</v>
      </c>
      <c r="K1288" t="str">
        <f>IFERROR(VLOOKUP(C1288,Customers!$A$2:$G$751,3,FALSE),"")</f>
        <v>Ganja-Dashkasan</v>
      </c>
    </row>
    <row r="1289" spans="1:11" x14ac:dyDescent="0.25">
      <c r="A1289" t="s">
        <v>4112</v>
      </c>
      <c r="B1289">
        <v>45756</v>
      </c>
      <c r="C1289" t="s">
        <v>2078</v>
      </c>
      <c r="D1289" t="s">
        <v>263</v>
      </c>
      <c r="E1289">
        <v>2</v>
      </c>
      <c r="F1289">
        <f>IFERROR(VLOOKUP(D1289,Products!$A$2:$H$221,6,FALSE),0)</f>
        <v>1.34</v>
      </c>
      <c r="G1289">
        <v>0</v>
      </c>
      <c r="H1289">
        <f t="shared" si="20"/>
        <v>2.68</v>
      </c>
      <c r="I1289" t="s">
        <v>2824</v>
      </c>
      <c r="J1289" t="str">
        <f>IFERROR(VLOOKUP(D1289,Products!$A$2:$H$221,3,FALSE),"")</f>
        <v>Household</v>
      </c>
      <c r="K1289" t="str">
        <f>IFERROR(VLOOKUP(C1289,Customers!$A$2:$G$751,3,FALSE),"")</f>
        <v>Karabakh-East Zangezur</v>
      </c>
    </row>
    <row r="1290" spans="1:11" x14ac:dyDescent="0.25">
      <c r="A1290" t="s">
        <v>4113</v>
      </c>
      <c r="B1290">
        <v>45756</v>
      </c>
      <c r="C1290" t="s">
        <v>2078</v>
      </c>
      <c r="D1290" t="s">
        <v>325</v>
      </c>
      <c r="E1290">
        <v>7</v>
      </c>
      <c r="F1290">
        <f>IFERROR(VLOOKUP(D1290,Products!$A$2:$H$221,6,FALSE),0)</f>
        <v>4.2699999999999996</v>
      </c>
      <c r="G1290">
        <v>0.05</v>
      </c>
      <c r="H1290">
        <f t="shared" si="20"/>
        <v>28.4</v>
      </c>
      <c r="I1290" t="s">
        <v>2870</v>
      </c>
      <c r="J1290" t="str">
        <f>IFERROR(VLOOKUP(D1290,Products!$A$2:$H$221,3,FALSE),"")</f>
        <v>Personal Care</v>
      </c>
      <c r="K1290" t="str">
        <f>IFERROR(VLOOKUP(C1290,Customers!$A$2:$G$751,3,FALSE),"")</f>
        <v>Karabakh-East Zangezur</v>
      </c>
    </row>
    <row r="1291" spans="1:11" x14ac:dyDescent="0.25">
      <c r="A1291" t="s">
        <v>4114</v>
      </c>
      <c r="B1291">
        <v>45756</v>
      </c>
      <c r="C1291" t="s">
        <v>2126</v>
      </c>
      <c r="D1291" t="s">
        <v>443</v>
      </c>
      <c r="E1291">
        <v>2</v>
      </c>
      <c r="F1291">
        <f>IFERROR(VLOOKUP(D1291,Products!$A$2:$H$221,6,FALSE),0)</f>
        <v>8.6300000000000008</v>
      </c>
      <c r="G1291">
        <v>0.12</v>
      </c>
      <c r="H1291">
        <f t="shared" si="20"/>
        <v>15.19</v>
      </c>
      <c r="I1291" t="s">
        <v>2824</v>
      </c>
      <c r="J1291" t="str">
        <f>IFERROR(VLOOKUP(D1291,Products!$A$2:$H$221,3,FALSE),"")</f>
        <v>Cleaning</v>
      </c>
      <c r="K1291" t="str">
        <f>IFERROR(VLOOKUP(C1291,Customers!$A$2:$G$751,3,FALSE),"")</f>
        <v>Absheron</v>
      </c>
    </row>
    <row r="1292" spans="1:11" x14ac:dyDescent="0.25">
      <c r="A1292" t="s">
        <v>4115</v>
      </c>
      <c r="B1292">
        <v>45756</v>
      </c>
      <c r="C1292" t="s">
        <v>2327</v>
      </c>
      <c r="D1292" t="s">
        <v>108</v>
      </c>
      <c r="E1292">
        <v>6</v>
      </c>
      <c r="F1292">
        <f>IFERROR(VLOOKUP(D1292,Products!$A$2:$H$221,6,FALSE),0)</f>
        <v>3.94</v>
      </c>
      <c r="G1292">
        <v>0.03</v>
      </c>
      <c r="H1292">
        <f t="shared" si="20"/>
        <v>22.93</v>
      </c>
      <c r="I1292" t="s">
        <v>2818</v>
      </c>
      <c r="J1292" t="str">
        <f>IFERROR(VLOOKUP(D1292,Products!$A$2:$H$221,3,FALSE),"")</f>
        <v>Dairy</v>
      </c>
      <c r="K1292" t="str">
        <f>IFERROR(VLOOKUP(C1292,Customers!$A$2:$G$751,3,FALSE),"")</f>
        <v>Guba-Khachmaz</v>
      </c>
    </row>
    <row r="1293" spans="1:11" x14ac:dyDescent="0.25">
      <c r="A1293" t="s">
        <v>4116</v>
      </c>
      <c r="B1293">
        <v>45756</v>
      </c>
      <c r="C1293" t="s">
        <v>2432</v>
      </c>
      <c r="D1293" t="s">
        <v>39</v>
      </c>
      <c r="E1293">
        <v>27</v>
      </c>
      <c r="F1293">
        <f>IFERROR(VLOOKUP(D1293,Products!$A$2:$H$221,6,FALSE),0)</f>
        <v>1.98</v>
      </c>
      <c r="G1293">
        <v>0.03</v>
      </c>
      <c r="H1293">
        <f t="shared" si="20"/>
        <v>51.86</v>
      </c>
      <c r="I1293" t="s">
        <v>2870</v>
      </c>
      <c r="J1293" t="str">
        <f>IFERROR(VLOOKUP(D1293,Products!$A$2:$H$221,3,FALSE),"")</f>
        <v>Beverages</v>
      </c>
      <c r="K1293" t="str">
        <f>IFERROR(VLOOKUP(C1293,Customers!$A$2:$G$751,3,FALSE),"")</f>
        <v>Absheron</v>
      </c>
    </row>
    <row r="1294" spans="1:11" x14ac:dyDescent="0.25">
      <c r="A1294" t="s">
        <v>4117</v>
      </c>
      <c r="B1294">
        <v>45756</v>
      </c>
      <c r="C1294" t="s">
        <v>2507</v>
      </c>
      <c r="D1294" t="s">
        <v>232</v>
      </c>
      <c r="E1294">
        <v>8</v>
      </c>
      <c r="F1294">
        <f>IFERROR(VLOOKUP(D1294,Products!$A$2:$H$221,6,FALSE),0)</f>
        <v>6.86</v>
      </c>
      <c r="G1294">
        <v>7.0000000000000007E-2</v>
      </c>
      <c r="H1294">
        <f t="shared" si="20"/>
        <v>51.04</v>
      </c>
      <c r="I1294" t="s">
        <v>2827</v>
      </c>
      <c r="J1294" t="str">
        <f>IFERROR(VLOOKUP(D1294,Products!$A$2:$H$221,3,FALSE),"")</f>
        <v>Grocery</v>
      </c>
      <c r="K1294" t="str">
        <f>IFERROR(VLOOKUP(C1294,Customers!$A$2:$G$751,3,FALSE),"")</f>
        <v>Aran</v>
      </c>
    </row>
    <row r="1295" spans="1:11" x14ac:dyDescent="0.25">
      <c r="A1295" t="s">
        <v>4118</v>
      </c>
      <c r="B1295">
        <v>45756</v>
      </c>
      <c r="C1295" t="s">
        <v>2657</v>
      </c>
      <c r="D1295" t="s">
        <v>188</v>
      </c>
      <c r="E1295">
        <v>19</v>
      </c>
      <c r="F1295">
        <f>IFERROR(VLOOKUP(D1295,Products!$A$2:$H$221,6,FALSE),0)</f>
        <v>2.31</v>
      </c>
      <c r="G1295">
        <v>7.0000000000000007E-2</v>
      </c>
      <c r="H1295">
        <f t="shared" si="20"/>
        <v>40.82</v>
      </c>
      <c r="I1295" t="s">
        <v>2827</v>
      </c>
      <c r="J1295" t="str">
        <f>IFERROR(VLOOKUP(D1295,Products!$A$2:$H$221,3,FALSE),"")</f>
        <v>Bakery</v>
      </c>
      <c r="K1295" t="str">
        <f>IFERROR(VLOOKUP(C1295,Customers!$A$2:$G$751,3,FALSE),"")</f>
        <v>Aran</v>
      </c>
    </row>
    <row r="1296" spans="1:11" x14ac:dyDescent="0.25">
      <c r="A1296" t="s">
        <v>4119</v>
      </c>
      <c r="B1296">
        <v>45756</v>
      </c>
      <c r="C1296" t="s">
        <v>2696</v>
      </c>
      <c r="D1296" t="s">
        <v>53</v>
      </c>
      <c r="E1296">
        <v>29</v>
      </c>
      <c r="F1296">
        <f>IFERROR(VLOOKUP(D1296,Products!$A$2:$H$221,6,FALSE),0)</f>
        <v>3.46</v>
      </c>
      <c r="G1296">
        <v>0.1</v>
      </c>
      <c r="H1296">
        <f t="shared" si="20"/>
        <v>90.31</v>
      </c>
      <c r="I1296" t="s">
        <v>2870</v>
      </c>
      <c r="J1296" t="str">
        <f>IFERROR(VLOOKUP(D1296,Products!$A$2:$H$221,3,FALSE),"")</f>
        <v>Beverages</v>
      </c>
      <c r="K1296" t="str">
        <f>IFERROR(VLOOKUP(C1296,Customers!$A$2:$G$751,3,FALSE),"")</f>
        <v>Absheron</v>
      </c>
    </row>
    <row r="1297" spans="1:11" x14ac:dyDescent="0.25">
      <c r="A1297" t="s">
        <v>4120</v>
      </c>
      <c r="B1297">
        <v>45757</v>
      </c>
      <c r="C1297" t="s">
        <v>629</v>
      </c>
      <c r="D1297" t="s">
        <v>160</v>
      </c>
      <c r="E1297">
        <v>13</v>
      </c>
      <c r="F1297">
        <f>IFERROR(VLOOKUP(D1297,Products!$A$2:$H$221,6,FALSE),0)</f>
        <v>1.26</v>
      </c>
      <c r="G1297">
        <v>0.05</v>
      </c>
      <c r="H1297">
        <f t="shared" si="20"/>
        <v>15.56</v>
      </c>
      <c r="I1297" t="s">
        <v>2841</v>
      </c>
      <c r="J1297" t="str">
        <f>IFERROR(VLOOKUP(D1297,Products!$A$2:$H$221,3,FALSE),"")</f>
        <v>Bakery</v>
      </c>
      <c r="K1297" t="str">
        <f>IFERROR(VLOOKUP(C1297,Customers!$A$2:$G$751,3,FALSE),"")</f>
        <v>Shaki-Zagatala</v>
      </c>
    </row>
    <row r="1298" spans="1:11" x14ac:dyDescent="0.25">
      <c r="A1298" t="s">
        <v>4121</v>
      </c>
      <c r="B1298">
        <v>45757</v>
      </c>
      <c r="C1298" t="s">
        <v>1019</v>
      </c>
      <c r="D1298" t="s">
        <v>27</v>
      </c>
      <c r="E1298">
        <v>13</v>
      </c>
      <c r="F1298">
        <f>IFERROR(VLOOKUP(D1298,Products!$A$2:$H$221,6,FALSE),0)</f>
        <v>1.98</v>
      </c>
      <c r="G1298">
        <v>7.0000000000000007E-2</v>
      </c>
      <c r="H1298">
        <f t="shared" si="20"/>
        <v>23.94</v>
      </c>
      <c r="I1298" t="s">
        <v>2820</v>
      </c>
      <c r="J1298" t="str">
        <f>IFERROR(VLOOKUP(D1298,Products!$A$2:$H$221,3,FALSE),"")</f>
        <v>Beverages</v>
      </c>
      <c r="K1298" t="str">
        <f>IFERROR(VLOOKUP(C1298,Customers!$A$2:$G$751,3,FALSE),"")</f>
        <v>Absheron</v>
      </c>
    </row>
    <row r="1299" spans="1:11" x14ac:dyDescent="0.25">
      <c r="A1299" t="s">
        <v>4122</v>
      </c>
      <c r="B1299">
        <v>45757</v>
      </c>
      <c r="C1299" t="s">
        <v>1277</v>
      </c>
      <c r="D1299" t="s">
        <v>347</v>
      </c>
      <c r="E1299">
        <v>8</v>
      </c>
      <c r="F1299">
        <f>IFERROR(VLOOKUP(D1299,Products!$A$2:$H$221,6,FALSE),0)</f>
        <v>5.63</v>
      </c>
      <c r="G1299">
        <v>0.12</v>
      </c>
      <c r="H1299">
        <f t="shared" si="20"/>
        <v>39.64</v>
      </c>
      <c r="I1299" t="s">
        <v>2830</v>
      </c>
      <c r="J1299" t="str">
        <f>IFERROR(VLOOKUP(D1299,Products!$A$2:$H$221,3,FALSE),"")</f>
        <v>Personal Care</v>
      </c>
      <c r="K1299" t="str">
        <f>IFERROR(VLOOKUP(C1299,Customers!$A$2:$G$751,3,FALSE),"")</f>
        <v>Absheron</v>
      </c>
    </row>
    <row r="1300" spans="1:11" x14ac:dyDescent="0.25">
      <c r="A1300" t="s">
        <v>4123</v>
      </c>
      <c r="B1300">
        <v>45757</v>
      </c>
      <c r="C1300" t="s">
        <v>1331</v>
      </c>
      <c r="D1300" t="s">
        <v>95</v>
      </c>
      <c r="E1300">
        <v>24</v>
      </c>
      <c r="F1300">
        <f>IFERROR(VLOOKUP(D1300,Products!$A$2:$H$221,6,FALSE),0)</f>
        <v>3.11</v>
      </c>
      <c r="G1300">
        <v>0.12</v>
      </c>
      <c r="H1300">
        <f t="shared" si="20"/>
        <v>65.680000000000007</v>
      </c>
      <c r="I1300" t="s">
        <v>2830</v>
      </c>
      <c r="J1300" t="str">
        <f>IFERROR(VLOOKUP(D1300,Products!$A$2:$H$221,3,FALSE),"")</f>
        <v>Snacks</v>
      </c>
      <c r="K1300" t="str">
        <f>IFERROR(VLOOKUP(C1300,Customers!$A$2:$G$751,3,FALSE),"")</f>
        <v>Absheron</v>
      </c>
    </row>
    <row r="1301" spans="1:11" x14ac:dyDescent="0.25">
      <c r="A1301" t="s">
        <v>4124</v>
      </c>
      <c r="B1301">
        <v>45757</v>
      </c>
      <c r="C1301" t="s">
        <v>1613</v>
      </c>
      <c r="D1301" t="s">
        <v>47</v>
      </c>
      <c r="E1301">
        <v>5</v>
      </c>
      <c r="F1301">
        <f>IFERROR(VLOOKUP(D1301,Products!$A$2:$H$221,6,FALSE),0)</f>
        <v>4.1900000000000004</v>
      </c>
      <c r="G1301">
        <v>7.0000000000000007E-2</v>
      </c>
      <c r="H1301">
        <f t="shared" si="20"/>
        <v>19.48</v>
      </c>
      <c r="I1301" t="s">
        <v>2818</v>
      </c>
      <c r="J1301" t="str">
        <f>IFERROR(VLOOKUP(D1301,Products!$A$2:$H$221,3,FALSE),"")</f>
        <v>Beverages</v>
      </c>
      <c r="K1301" t="str">
        <f>IFERROR(VLOOKUP(C1301,Customers!$A$2:$G$751,3,FALSE),"")</f>
        <v>Absheron</v>
      </c>
    </row>
    <row r="1302" spans="1:11" x14ac:dyDescent="0.25">
      <c r="A1302" t="s">
        <v>4125</v>
      </c>
      <c r="B1302">
        <v>45757</v>
      </c>
      <c r="C1302" t="s">
        <v>1772</v>
      </c>
      <c r="D1302" t="s">
        <v>79</v>
      </c>
      <c r="E1302">
        <v>6</v>
      </c>
      <c r="F1302">
        <f>IFERROR(VLOOKUP(D1302,Products!$A$2:$H$221,6,FALSE),0)</f>
        <v>4</v>
      </c>
      <c r="G1302">
        <v>0</v>
      </c>
      <c r="H1302">
        <f t="shared" si="20"/>
        <v>24</v>
      </c>
      <c r="I1302" t="s">
        <v>2818</v>
      </c>
      <c r="J1302" t="str">
        <f>IFERROR(VLOOKUP(D1302,Products!$A$2:$H$221,3,FALSE),"")</f>
        <v>Snacks</v>
      </c>
      <c r="K1302" t="str">
        <f>IFERROR(VLOOKUP(C1302,Customers!$A$2:$G$751,3,FALSE),"")</f>
        <v>Ganja-Dashkasan</v>
      </c>
    </row>
    <row r="1303" spans="1:11" x14ac:dyDescent="0.25">
      <c r="A1303" t="s">
        <v>4126</v>
      </c>
      <c r="B1303">
        <v>45757</v>
      </c>
      <c r="C1303" t="s">
        <v>1922</v>
      </c>
      <c r="D1303" t="s">
        <v>35</v>
      </c>
      <c r="E1303">
        <v>10</v>
      </c>
      <c r="F1303">
        <f>IFERROR(VLOOKUP(D1303,Products!$A$2:$H$221,6,FALSE),0)</f>
        <v>1.65</v>
      </c>
      <c r="G1303">
        <v>0</v>
      </c>
      <c r="H1303">
        <f t="shared" si="20"/>
        <v>16.5</v>
      </c>
      <c r="I1303" t="s">
        <v>2870</v>
      </c>
      <c r="J1303" t="str">
        <f>IFERROR(VLOOKUP(D1303,Products!$A$2:$H$221,3,FALSE),"")</f>
        <v>Beverages</v>
      </c>
      <c r="K1303" t="str">
        <f>IFERROR(VLOOKUP(C1303,Customers!$A$2:$G$751,3,FALSE),"")</f>
        <v>Absheron</v>
      </c>
    </row>
    <row r="1304" spans="1:11" x14ac:dyDescent="0.25">
      <c r="A1304" t="s">
        <v>4127</v>
      </c>
      <c r="B1304">
        <v>45757</v>
      </c>
      <c r="C1304" t="s">
        <v>1967</v>
      </c>
      <c r="D1304" t="s">
        <v>437</v>
      </c>
      <c r="E1304">
        <v>7</v>
      </c>
      <c r="F1304">
        <f>IFERROR(VLOOKUP(D1304,Products!$A$2:$H$221,6,FALSE),0)</f>
        <v>4.6100000000000003</v>
      </c>
      <c r="G1304">
        <v>0</v>
      </c>
      <c r="H1304">
        <f t="shared" si="20"/>
        <v>32.270000000000003</v>
      </c>
      <c r="I1304" t="s">
        <v>2818</v>
      </c>
      <c r="J1304" t="str">
        <f>IFERROR(VLOOKUP(D1304,Products!$A$2:$H$221,3,FALSE),"")</f>
        <v>Canned</v>
      </c>
      <c r="K1304" t="str">
        <f>IFERROR(VLOOKUP(C1304,Customers!$A$2:$G$751,3,FALSE),"")</f>
        <v>Absheron</v>
      </c>
    </row>
    <row r="1305" spans="1:11" x14ac:dyDescent="0.25">
      <c r="A1305" t="s">
        <v>4128</v>
      </c>
      <c r="B1305">
        <v>45757</v>
      </c>
      <c r="C1305" t="s">
        <v>2252</v>
      </c>
      <c r="D1305" t="s">
        <v>228</v>
      </c>
      <c r="E1305">
        <v>10</v>
      </c>
      <c r="F1305">
        <f>IFERROR(VLOOKUP(D1305,Products!$A$2:$H$221,6,FALSE),0)</f>
        <v>5.38</v>
      </c>
      <c r="G1305">
        <v>0</v>
      </c>
      <c r="H1305">
        <f t="shared" si="20"/>
        <v>53.8</v>
      </c>
      <c r="I1305" t="s">
        <v>2818</v>
      </c>
      <c r="J1305" t="str">
        <f>IFERROR(VLOOKUP(D1305,Products!$A$2:$H$221,3,FALSE),"")</f>
        <v>Grocery</v>
      </c>
      <c r="K1305" t="str">
        <f>IFERROR(VLOOKUP(C1305,Customers!$A$2:$G$751,3,FALSE),"")</f>
        <v>Ganja-Dashkasan</v>
      </c>
    </row>
    <row r="1306" spans="1:11" x14ac:dyDescent="0.25">
      <c r="A1306" t="s">
        <v>4129</v>
      </c>
      <c r="B1306">
        <v>45757</v>
      </c>
      <c r="C1306" t="s">
        <v>2540</v>
      </c>
      <c r="D1306" t="s">
        <v>310</v>
      </c>
      <c r="E1306">
        <v>8</v>
      </c>
      <c r="F1306">
        <f>IFERROR(VLOOKUP(D1306,Products!$A$2:$H$221,6,FALSE),0)</f>
        <v>4.16</v>
      </c>
      <c r="G1306">
        <v>0.03</v>
      </c>
      <c r="H1306">
        <f t="shared" si="20"/>
        <v>32.28</v>
      </c>
      <c r="I1306" t="s">
        <v>2870</v>
      </c>
      <c r="J1306" t="str">
        <f>IFERROR(VLOOKUP(D1306,Products!$A$2:$H$221,3,FALSE),"")</f>
        <v>Personal Care</v>
      </c>
      <c r="K1306" t="str">
        <f>IFERROR(VLOOKUP(C1306,Customers!$A$2:$G$751,3,FALSE),"")</f>
        <v>Aran</v>
      </c>
    </row>
    <row r="1307" spans="1:11" x14ac:dyDescent="0.25">
      <c r="A1307" t="s">
        <v>4130</v>
      </c>
      <c r="B1307">
        <v>45758</v>
      </c>
      <c r="C1307" t="s">
        <v>509</v>
      </c>
      <c r="D1307" t="s">
        <v>482</v>
      </c>
      <c r="E1307">
        <v>1</v>
      </c>
      <c r="F1307">
        <f>IFERROR(VLOOKUP(D1307,Products!$A$2:$H$221,6,FALSE),0)</f>
        <v>8.7100000000000009</v>
      </c>
      <c r="G1307">
        <v>0.03</v>
      </c>
      <c r="H1307">
        <f t="shared" si="20"/>
        <v>8.4499999999999993</v>
      </c>
      <c r="I1307" t="s">
        <v>2837</v>
      </c>
      <c r="J1307" t="str">
        <f>IFERROR(VLOOKUP(D1307,Products!$A$2:$H$221,3,FALSE),"")</f>
        <v>Cleaning</v>
      </c>
      <c r="K1307" t="str">
        <f>IFERROR(VLOOKUP(C1307,Customers!$A$2:$G$751,3,FALSE),"")</f>
        <v>Guba-Khachmaz</v>
      </c>
    </row>
    <row r="1308" spans="1:11" x14ac:dyDescent="0.25">
      <c r="A1308" t="s">
        <v>4131</v>
      </c>
      <c r="B1308">
        <v>45758</v>
      </c>
      <c r="C1308" t="s">
        <v>860</v>
      </c>
      <c r="D1308" t="s">
        <v>382</v>
      </c>
      <c r="E1308">
        <v>10</v>
      </c>
      <c r="F1308">
        <f>IFERROR(VLOOKUP(D1308,Products!$A$2:$H$221,6,FALSE),0)</f>
        <v>4.4000000000000004</v>
      </c>
      <c r="G1308">
        <v>0.03</v>
      </c>
      <c r="H1308">
        <f t="shared" si="20"/>
        <v>42.68</v>
      </c>
      <c r="I1308" t="s">
        <v>2837</v>
      </c>
      <c r="J1308" t="str">
        <f>IFERROR(VLOOKUP(D1308,Products!$A$2:$H$221,3,FALSE),"")</f>
        <v>Frozen</v>
      </c>
      <c r="K1308" t="str">
        <f>IFERROR(VLOOKUP(C1308,Customers!$A$2:$G$751,3,FALSE),"")</f>
        <v>Lankaran-Astara</v>
      </c>
    </row>
    <row r="1309" spans="1:11" x14ac:dyDescent="0.25">
      <c r="A1309" t="s">
        <v>4132</v>
      </c>
      <c r="B1309">
        <v>45758</v>
      </c>
      <c r="C1309" t="s">
        <v>1112</v>
      </c>
      <c r="D1309" t="s">
        <v>182</v>
      </c>
      <c r="E1309">
        <v>13</v>
      </c>
      <c r="F1309">
        <f>IFERROR(VLOOKUP(D1309,Products!$A$2:$H$221,6,FALSE),0)</f>
        <v>1</v>
      </c>
      <c r="G1309">
        <v>0.02</v>
      </c>
      <c r="H1309">
        <f t="shared" si="20"/>
        <v>12.74</v>
      </c>
      <c r="I1309" t="s">
        <v>2830</v>
      </c>
      <c r="J1309" t="str">
        <f>IFERROR(VLOOKUP(D1309,Products!$A$2:$H$221,3,FALSE),"")</f>
        <v>Bakery</v>
      </c>
      <c r="K1309" t="str">
        <f>IFERROR(VLOOKUP(C1309,Customers!$A$2:$G$751,3,FALSE),"")</f>
        <v>Absheron</v>
      </c>
    </row>
    <row r="1310" spans="1:11" x14ac:dyDescent="0.25">
      <c r="A1310" t="s">
        <v>4133</v>
      </c>
      <c r="B1310">
        <v>45758</v>
      </c>
      <c r="C1310" t="s">
        <v>1442</v>
      </c>
      <c r="D1310" t="s">
        <v>236</v>
      </c>
      <c r="E1310">
        <v>12</v>
      </c>
      <c r="F1310">
        <f>IFERROR(VLOOKUP(D1310,Products!$A$2:$H$221,6,FALSE),0)</f>
        <v>1.52</v>
      </c>
      <c r="G1310">
        <v>0.02</v>
      </c>
      <c r="H1310">
        <f t="shared" si="20"/>
        <v>17.88</v>
      </c>
      <c r="I1310" t="s">
        <v>2837</v>
      </c>
      <c r="J1310" t="str">
        <f>IFERROR(VLOOKUP(D1310,Products!$A$2:$H$221,3,FALSE),"")</f>
        <v>Grocery</v>
      </c>
      <c r="K1310" t="str">
        <f>IFERROR(VLOOKUP(C1310,Customers!$A$2:$G$751,3,FALSE),"")</f>
        <v>Guba-Khachmaz</v>
      </c>
    </row>
    <row r="1311" spans="1:11" x14ac:dyDescent="0.25">
      <c r="A1311" t="s">
        <v>4134</v>
      </c>
      <c r="B1311">
        <v>45758</v>
      </c>
      <c r="C1311" t="s">
        <v>1472</v>
      </c>
      <c r="D1311" t="s">
        <v>228</v>
      </c>
      <c r="E1311">
        <v>2</v>
      </c>
      <c r="F1311">
        <f>IFERROR(VLOOKUP(D1311,Products!$A$2:$H$221,6,FALSE),0)</f>
        <v>5.38</v>
      </c>
      <c r="G1311">
        <v>0</v>
      </c>
      <c r="H1311">
        <f t="shared" si="20"/>
        <v>10.76</v>
      </c>
      <c r="I1311" t="s">
        <v>2870</v>
      </c>
      <c r="J1311" t="str">
        <f>IFERROR(VLOOKUP(D1311,Products!$A$2:$H$221,3,FALSE),"")</f>
        <v>Grocery</v>
      </c>
      <c r="K1311" t="str">
        <f>IFERROR(VLOOKUP(C1311,Customers!$A$2:$G$751,3,FALSE),"")</f>
        <v>Ganja-Dashkasan</v>
      </c>
    </row>
    <row r="1312" spans="1:11" x14ac:dyDescent="0.25">
      <c r="A1312" t="s">
        <v>4135</v>
      </c>
      <c r="B1312">
        <v>45758</v>
      </c>
      <c r="C1312" t="s">
        <v>2063</v>
      </c>
      <c r="D1312" t="s">
        <v>101</v>
      </c>
      <c r="E1312">
        <v>24</v>
      </c>
      <c r="F1312">
        <f>IFERROR(VLOOKUP(D1312,Products!$A$2:$H$221,6,FALSE),0)</f>
        <v>2.82</v>
      </c>
      <c r="G1312">
        <v>0.1</v>
      </c>
      <c r="H1312">
        <f t="shared" si="20"/>
        <v>60.91</v>
      </c>
      <c r="I1312" t="s">
        <v>2837</v>
      </c>
      <c r="J1312" t="str">
        <f>IFERROR(VLOOKUP(D1312,Products!$A$2:$H$221,3,FALSE),"")</f>
        <v>Snacks</v>
      </c>
      <c r="K1312" t="str">
        <f>IFERROR(VLOOKUP(C1312,Customers!$A$2:$G$751,3,FALSE),"")</f>
        <v>Ganja-Dashkasan</v>
      </c>
    </row>
    <row r="1313" spans="1:11" x14ac:dyDescent="0.25">
      <c r="A1313" t="s">
        <v>4136</v>
      </c>
      <c r="B1313">
        <v>45758</v>
      </c>
      <c r="C1313" t="s">
        <v>2069</v>
      </c>
      <c r="D1313" t="s">
        <v>299</v>
      </c>
      <c r="E1313">
        <v>2</v>
      </c>
      <c r="F1313">
        <f>IFERROR(VLOOKUP(D1313,Products!$A$2:$H$221,6,FALSE),0)</f>
        <v>1.0900000000000001</v>
      </c>
      <c r="G1313">
        <v>0.12</v>
      </c>
      <c r="H1313">
        <f t="shared" si="20"/>
        <v>1.92</v>
      </c>
      <c r="I1313" t="s">
        <v>2870</v>
      </c>
      <c r="J1313" t="str">
        <f>IFERROR(VLOOKUP(D1313,Products!$A$2:$H$221,3,FALSE),"")</f>
        <v>Household</v>
      </c>
      <c r="K1313" t="str">
        <f>IFERROR(VLOOKUP(C1313,Customers!$A$2:$G$751,3,FALSE),"")</f>
        <v>Guba-Khachmaz</v>
      </c>
    </row>
    <row r="1314" spans="1:11" x14ac:dyDescent="0.25">
      <c r="A1314" t="s">
        <v>4137</v>
      </c>
      <c r="B1314">
        <v>45758</v>
      </c>
      <c r="C1314" t="s">
        <v>2216</v>
      </c>
      <c r="D1314" t="s">
        <v>230</v>
      </c>
      <c r="E1314">
        <v>5</v>
      </c>
      <c r="F1314">
        <f>IFERROR(VLOOKUP(D1314,Products!$A$2:$H$221,6,FALSE),0)</f>
        <v>1.98</v>
      </c>
      <c r="G1314">
        <v>0.03</v>
      </c>
      <c r="H1314">
        <f t="shared" si="20"/>
        <v>9.6</v>
      </c>
      <c r="I1314" t="s">
        <v>2837</v>
      </c>
      <c r="J1314" t="str">
        <f>IFERROR(VLOOKUP(D1314,Products!$A$2:$H$221,3,FALSE),"")</f>
        <v>Grocery</v>
      </c>
      <c r="K1314" t="str">
        <f>IFERROR(VLOOKUP(C1314,Customers!$A$2:$G$751,3,FALSE),"")</f>
        <v>Aran</v>
      </c>
    </row>
    <row r="1315" spans="1:11" x14ac:dyDescent="0.25">
      <c r="A1315" t="s">
        <v>4138</v>
      </c>
      <c r="B1315">
        <v>45758</v>
      </c>
      <c r="C1315" t="s">
        <v>2225</v>
      </c>
      <c r="D1315" t="s">
        <v>486</v>
      </c>
      <c r="E1315">
        <v>3</v>
      </c>
      <c r="F1315">
        <f>IFERROR(VLOOKUP(D1315,Products!$A$2:$H$221,6,FALSE),0)</f>
        <v>2.46</v>
      </c>
      <c r="G1315">
        <v>0.03</v>
      </c>
      <c r="H1315">
        <f t="shared" si="20"/>
        <v>7.16</v>
      </c>
      <c r="I1315" t="s">
        <v>2820</v>
      </c>
      <c r="J1315" t="str">
        <f>IFERROR(VLOOKUP(D1315,Products!$A$2:$H$221,3,FALSE),"")</f>
        <v>Cleaning</v>
      </c>
      <c r="K1315" t="str">
        <f>IFERROR(VLOOKUP(C1315,Customers!$A$2:$G$751,3,FALSE),"")</f>
        <v>Absheron</v>
      </c>
    </row>
    <row r="1316" spans="1:11" x14ac:dyDescent="0.25">
      <c r="A1316" t="s">
        <v>4139</v>
      </c>
      <c r="B1316">
        <v>45758</v>
      </c>
      <c r="C1316" t="s">
        <v>2333</v>
      </c>
      <c r="D1316" t="s">
        <v>372</v>
      </c>
      <c r="E1316">
        <v>6</v>
      </c>
      <c r="F1316">
        <f>IFERROR(VLOOKUP(D1316,Products!$A$2:$H$221,6,FALSE),0)</f>
        <v>8.19</v>
      </c>
      <c r="G1316">
        <v>0.1</v>
      </c>
      <c r="H1316">
        <f t="shared" si="20"/>
        <v>44.23</v>
      </c>
      <c r="I1316" t="s">
        <v>2841</v>
      </c>
      <c r="J1316" t="str">
        <f>IFERROR(VLOOKUP(D1316,Products!$A$2:$H$221,3,FALSE),"")</f>
        <v>Frozen</v>
      </c>
      <c r="K1316" t="str">
        <f>IFERROR(VLOOKUP(C1316,Customers!$A$2:$G$751,3,FALSE),"")</f>
        <v>Guba-Khachmaz</v>
      </c>
    </row>
    <row r="1317" spans="1:11" x14ac:dyDescent="0.25">
      <c r="A1317" t="s">
        <v>4140</v>
      </c>
      <c r="B1317">
        <v>45758</v>
      </c>
      <c r="C1317" t="s">
        <v>2453</v>
      </c>
      <c r="D1317" t="s">
        <v>37</v>
      </c>
      <c r="E1317">
        <v>8</v>
      </c>
      <c r="F1317">
        <f>IFERROR(VLOOKUP(D1317,Products!$A$2:$H$221,6,FALSE),0)</f>
        <v>4.74</v>
      </c>
      <c r="G1317">
        <v>0.12</v>
      </c>
      <c r="H1317">
        <f t="shared" si="20"/>
        <v>33.369999999999997</v>
      </c>
      <c r="I1317" t="s">
        <v>2830</v>
      </c>
      <c r="J1317" t="str">
        <f>IFERROR(VLOOKUP(D1317,Products!$A$2:$H$221,3,FALSE),"")</f>
        <v>Beverages</v>
      </c>
      <c r="K1317" t="str">
        <f>IFERROR(VLOOKUP(C1317,Customers!$A$2:$G$751,3,FALSE),"")</f>
        <v>Shaki-Zagatala</v>
      </c>
    </row>
    <row r="1318" spans="1:11" x14ac:dyDescent="0.25">
      <c r="A1318" t="s">
        <v>4141</v>
      </c>
      <c r="B1318">
        <v>45759</v>
      </c>
      <c r="C1318" t="s">
        <v>617</v>
      </c>
      <c r="D1318" t="s">
        <v>325</v>
      </c>
      <c r="E1318">
        <v>5</v>
      </c>
      <c r="F1318">
        <f>IFERROR(VLOOKUP(D1318,Products!$A$2:$H$221,6,FALSE),0)</f>
        <v>4.2699999999999996</v>
      </c>
      <c r="G1318">
        <v>0.05</v>
      </c>
      <c r="H1318">
        <f t="shared" si="20"/>
        <v>20.28</v>
      </c>
      <c r="I1318" t="s">
        <v>2830</v>
      </c>
      <c r="J1318" t="str">
        <f>IFERROR(VLOOKUP(D1318,Products!$A$2:$H$221,3,FALSE),"")</f>
        <v>Personal Care</v>
      </c>
      <c r="K1318" t="str">
        <f>IFERROR(VLOOKUP(C1318,Customers!$A$2:$G$751,3,FALSE),"")</f>
        <v>Absheron</v>
      </c>
    </row>
    <row r="1319" spans="1:11" x14ac:dyDescent="0.25">
      <c r="A1319" t="s">
        <v>4142</v>
      </c>
      <c r="B1319">
        <v>45759</v>
      </c>
      <c r="C1319" t="s">
        <v>707</v>
      </c>
      <c r="D1319" t="s">
        <v>31</v>
      </c>
      <c r="E1319">
        <v>19</v>
      </c>
      <c r="F1319">
        <f>IFERROR(VLOOKUP(D1319,Products!$A$2:$H$221,6,FALSE),0)</f>
        <v>4.05</v>
      </c>
      <c r="G1319">
        <v>0.02</v>
      </c>
      <c r="H1319">
        <f t="shared" si="20"/>
        <v>75.41</v>
      </c>
      <c r="I1319" t="s">
        <v>2818</v>
      </c>
      <c r="J1319" t="str">
        <f>IFERROR(VLOOKUP(D1319,Products!$A$2:$H$221,3,FALSE),"")</f>
        <v>Beverages</v>
      </c>
      <c r="K1319" t="str">
        <f>IFERROR(VLOOKUP(C1319,Customers!$A$2:$G$751,3,FALSE),"")</f>
        <v>Absheron</v>
      </c>
    </row>
    <row r="1320" spans="1:11" x14ac:dyDescent="0.25">
      <c r="A1320" t="s">
        <v>4143</v>
      </c>
      <c r="B1320">
        <v>45759</v>
      </c>
      <c r="C1320" t="s">
        <v>986</v>
      </c>
      <c r="D1320" t="s">
        <v>366</v>
      </c>
      <c r="E1320">
        <v>8</v>
      </c>
      <c r="F1320">
        <f>IFERROR(VLOOKUP(D1320,Products!$A$2:$H$221,6,FALSE),0)</f>
        <v>8.19</v>
      </c>
      <c r="G1320">
        <v>0</v>
      </c>
      <c r="H1320">
        <f t="shared" si="20"/>
        <v>65.52</v>
      </c>
      <c r="I1320" t="s">
        <v>2820</v>
      </c>
      <c r="J1320" t="str">
        <f>IFERROR(VLOOKUP(D1320,Products!$A$2:$H$221,3,FALSE),"")</f>
        <v>Frozen</v>
      </c>
      <c r="K1320" t="str">
        <f>IFERROR(VLOOKUP(C1320,Customers!$A$2:$G$751,3,FALSE),"")</f>
        <v>Absheron</v>
      </c>
    </row>
    <row r="1321" spans="1:11" x14ac:dyDescent="0.25">
      <c r="A1321" t="s">
        <v>4144</v>
      </c>
      <c r="B1321">
        <v>45759</v>
      </c>
      <c r="C1321" t="s">
        <v>989</v>
      </c>
      <c r="D1321" t="s">
        <v>73</v>
      </c>
      <c r="E1321">
        <v>11</v>
      </c>
      <c r="F1321">
        <f>IFERROR(VLOOKUP(D1321,Products!$A$2:$H$221,6,FALSE),0)</f>
        <v>3.84</v>
      </c>
      <c r="G1321">
        <v>7.0000000000000007E-2</v>
      </c>
      <c r="H1321">
        <f t="shared" si="20"/>
        <v>39.28</v>
      </c>
      <c r="I1321" t="s">
        <v>2824</v>
      </c>
      <c r="J1321" t="str">
        <f>IFERROR(VLOOKUP(D1321,Products!$A$2:$H$221,3,FALSE),"")</f>
        <v>Snacks</v>
      </c>
      <c r="K1321" t="str">
        <f>IFERROR(VLOOKUP(C1321,Customers!$A$2:$G$751,3,FALSE),"")</f>
        <v>Karabakh-East Zangezur</v>
      </c>
    </row>
    <row r="1322" spans="1:11" x14ac:dyDescent="0.25">
      <c r="A1322" t="s">
        <v>4145</v>
      </c>
      <c r="B1322">
        <v>45759</v>
      </c>
      <c r="C1322" t="s">
        <v>998</v>
      </c>
      <c r="D1322" t="s">
        <v>220</v>
      </c>
      <c r="E1322">
        <v>4</v>
      </c>
      <c r="F1322">
        <f>IFERROR(VLOOKUP(D1322,Products!$A$2:$H$221,6,FALSE),0)</f>
        <v>1.37</v>
      </c>
      <c r="G1322">
        <v>0.05</v>
      </c>
      <c r="H1322">
        <f t="shared" si="20"/>
        <v>5.21</v>
      </c>
      <c r="I1322" t="s">
        <v>2837</v>
      </c>
      <c r="J1322" t="str">
        <f>IFERROR(VLOOKUP(D1322,Products!$A$2:$H$221,3,FALSE),"")</f>
        <v>Grocery</v>
      </c>
      <c r="K1322" t="str">
        <f>IFERROR(VLOOKUP(C1322,Customers!$A$2:$G$751,3,FALSE),"")</f>
        <v>Ganja-Dashkasan</v>
      </c>
    </row>
    <row r="1323" spans="1:11" x14ac:dyDescent="0.25">
      <c r="A1323" t="s">
        <v>4146</v>
      </c>
      <c r="B1323">
        <v>45759</v>
      </c>
      <c r="C1323" t="s">
        <v>1001</v>
      </c>
      <c r="D1323" t="s">
        <v>93</v>
      </c>
      <c r="E1323">
        <v>7</v>
      </c>
      <c r="F1323">
        <f>IFERROR(VLOOKUP(D1323,Products!$A$2:$H$221,6,FALSE),0)</f>
        <v>3.61</v>
      </c>
      <c r="G1323">
        <v>0.12</v>
      </c>
      <c r="H1323">
        <f t="shared" si="20"/>
        <v>22.24</v>
      </c>
      <c r="I1323" t="s">
        <v>2824</v>
      </c>
      <c r="J1323" t="str">
        <f>IFERROR(VLOOKUP(D1323,Products!$A$2:$H$221,3,FALSE),"")</f>
        <v>Snacks</v>
      </c>
      <c r="K1323" t="str">
        <f>IFERROR(VLOOKUP(C1323,Customers!$A$2:$G$751,3,FALSE),"")</f>
        <v>Ganja-Dashkasan</v>
      </c>
    </row>
    <row r="1324" spans="1:11" x14ac:dyDescent="0.25">
      <c r="A1324" t="s">
        <v>4147</v>
      </c>
      <c r="B1324">
        <v>45759</v>
      </c>
      <c r="C1324" t="s">
        <v>1142</v>
      </c>
      <c r="D1324" t="s">
        <v>480</v>
      </c>
      <c r="E1324">
        <v>8</v>
      </c>
      <c r="F1324">
        <f>IFERROR(VLOOKUP(D1324,Products!$A$2:$H$221,6,FALSE),0)</f>
        <v>4.91</v>
      </c>
      <c r="G1324">
        <v>0.05</v>
      </c>
      <c r="H1324">
        <f t="shared" si="20"/>
        <v>37.32</v>
      </c>
      <c r="I1324" t="s">
        <v>2870</v>
      </c>
      <c r="J1324" t="str">
        <f>IFERROR(VLOOKUP(D1324,Products!$A$2:$H$221,3,FALSE),"")</f>
        <v>Cleaning</v>
      </c>
      <c r="K1324" t="str">
        <f>IFERROR(VLOOKUP(C1324,Customers!$A$2:$G$751,3,FALSE),"")</f>
        <v>Absheron</v>
      </c>
    </row>
    <row r="1325" spans="1:11" x14ac:dyDescent="0.25">
      <c r="A1325" t="s">
        <v>4148</v>
      </c>
      <c r="B1325">
        <v>45759</v>
      </c>
      <c r="C1325" t="s">
        <v>1973</v>
      </c>
      <c r="D1325" t="s">
        <v>41</v>
      </c>
      <c r="E1325">
        <v>20</v>
      </c>
      <c r="F1325">
        <f>IFERROR(VLOOKUP(D1325,Products!$A$2:$H$221,6,FALSE),0)</f>
        <v>2.34</v>
      </c>
      <c r="G1325">
        <v>0.1</v>
      </c>
      <c r="H1325">
        <f t="shared" si="20"/>
        <v>42.12</v>
      </c>
      <c r="I1325" t="s">
        <v>2837</v>
      </c>
      <c r="J1325" t="str">
        <f>IFERROR(VLOOKUP(D1325,Products!$A$2:$H$221,3,FALSE),"")</f>
        <v>Beverages</v>
      </c>
      <c r="K1325" t="str">
        <f>IFERROR(VLOOKUP(C1325,Customers!$A$2:$G$751,3,FALSE),"")</f>
        <v>Absheron</v>
      </c>
    </row>
    <row r="1326" spans="1:11" x14ac:dyDescent="0.25">
      <c r="A1326" t="s">
        <v>4149</v>
      </c>
      <c r="B1326">
        <v>45759</v>
      </c>
      <c r="C1326" t="s">
        <v>2003</v>
      </c>
      <c r="D1326" t="s">
        <v>486</v>
      </c>
      <c r="E1326">
        <v>10</v>
      </c>
      <c r="F1326">
        <f>IFERROR(VLOOKUP(D1326,Products!$A$2:$H$221,6,FALSE),0)</f>
        <v>2.46</v>
      </c>
      <c r="G1326">
        <v>0.05</v>
      </c>
      <c r="H1326">
        <f t="shared" si="20"/>
        <v>23.37</v>
      </c>
      <c r="I1326" t="s">
        <v>2824</v>
      </c>
      <c r="J1326" t="str">
        <f>IFERROR(VLOOKUP(D1326,Products!$A$2:$H$221,3,FALSE),"")</f>
        <v>Cleaning</v>
      </c>
      <c r="K1326" t="str">
        <f>IFERROR(VLOOKUP(C1326,Customers!$A$2:$G$751,3,FALSE),"")</f>
        <v>Aran</v>
      </c>
    </row>
    <row r="1327" spans="1:11" x14ac:dyDescent="0.25">
      <c r="A1327" t="s">
        <v>4150</v>
      </c>
      <c r="B1327">
        <v>45760</v>
      </c>
      <c r="C1327" t="s">
        <v>514</v>
      </c>
      <c r="D1327" t="s">
        <v>33</v>
      </c>
      <c r="E1327">
        <v>8</v>
      </c>
      <c r="F1327">
        <f>IFERROR(VLOOKUP(D1327,Products!$A$2:$H$221,6,FALSE),0)</f>
        <v>1.21</v>
      </c>
      <c r="G1327">
        <v>0.1</v>
      </c>
      <c r="H1327">
        <f t="shared" si="20"/>
        <v>8.7100000000000009</v>
      </c>
      <c r="I1327" t="s">
        <v>2830</v>
      </c>
      <c r="J1327" t="str">
        <f>IFERROR(VLOOKUP(D1327,Products!$A$2:$H$221,3,FALSE),"")</f>
        <v>Beverages</v>
      </c>
      <c r="K1327" t="str">
        <f>IFERROR(VLOOKUP(C1327,Customers!$A$2:$G$751,3,FALSE),"")</f>
        <v>Ganja-Dashkasan</v>
      </c>
    </row>
    <row r="1328" spans="1:11" x14ac:dyDescent="0.25">
      <c r="A1328" t="s">
        <v>4151</v>
      </c>
      <c r="B1328">
        <v>45760</v>
      </c>
      <c r="C1328" t="s">
        <v>716</v>
      </c>
      <c r="D1328" t="s">
        <v>462</v>
      </c>
      <c r="E1328">
        <v>3</v>
      </c>
      <c r="F1328">
        <f>IFERROR(VLOOKUP(D1328,Products!$A$2:$H$221,6,FALSE),0)</f>
        <v>7.89</v>
      </c>
      <c r="G1328">
        <v>7.0000000000000007E-2</v>
      </c>
      <c r="H1328">
        <f t="shared" si="20"/>
        <v>22.01</v>
      </c>
      <c r="I1328" t="s">
        <v>2841</v>
      </c>
      <c r="J1328" t="str">
        <f>IFERROR(VLOOKUP(D1328,Products!$A$2:$H$221,3,FALSE),"")</f>
        <v>Cleaning</v>
      </c>
      <c r="K1328" t="str">
        <f>IFERROR(VLOOKUP(C1328,Customers!$A$2:$G$751,3,FALSE),"")</f>
        <v>Absheron</v>
      </c>
    </row>
    <row r="1329" spans="1:11" x14ac:dyDescent="0.25">
      <c r="A1329" t="s">
        <v>4152</v>
      </c>
      <c r="B1329">
        <v>45760</v>
      </c>
      <c r="C1329" t="s">
        <v>1289</v>
      </c>
      <c r="D1329" t="s">
        <v>334</v>
      </c>
      <c r="E1329">
        <v>3</v>
      </c>
      <c r="F1329">
        <f>IFERROR(VLOOKUP(D1329,Products!$A$2:$H$221,6,FALSE),0)</f>
        <v>6.1</v>
      </c>
      <c r="G1329">
        <v>0</v>
      </c>
      <c r="H1329">
        <f t="shared" si="20"/>
        <v>18.3</v>
      </c>
      <c r="I1329" t="s">
        <v>2837</v>
      </c>
      <c r="J1329" t="str">
        <f>IFERROR(VLOOKUP(D1329,Products!$A$2:$H$221,3,FALSE),"")</f>
        <v>Personal Care</v>
      </c>
      <c r="K1329" t="str">
        <f>IFERROR(VLOOKUP(C1329,Customers!$A$2:$G$751,3,FALSE),"")</f>
        <v>Absheron</v>
      </c>
    </row>
    <row r="1330" spans="1:11" x14ac:dyDescent="0.25">
      <c r="A1330" t="s">
        <v>4153</v>
      </c>
      <c r="B1330">
        <v>45760</v>
      </c>
      <c r="C1330" t="s">
        <v>1370</v>
      </c>
      <c r="D1330" t="s">
        <v>97</v>
      </c>
      <c r="E1330">
        <v>14</v>
      </c>
      <c r="F1330">
        <f>IFERROR(VLOOKUP(D1330,Products!$A$2:$H$221,6,FALSE),0)</f>
        <v>3.97</v>
      </c>
      <c r="G1330">
        <v>0.05</v>
      </c>
      <c r="H1330">
        <f t="shared" si="20"/>
        <v>52.8</v>
      </c>
      <c r="I1330" t="s">
        <v>2820</v>
      </c>
      <c r="J1330" t="str">
        <f>IFERROR(VLOOKUP(D1330,Products!$A$2:$H$221,3,FALSE),"")</f>
        <v>Snacks</v>
      </c>
      <c r="K1330" t="str">
        <f>IFERROR(VLOOKUP(C1330,Customers!$A$2:$G$751,3,FALSE),"")</f>
        <v>Absheron</v>
      </c>
    </row>
    <row r="1331" spans="1:11" x14ac:dyDescent="0.25">
      <c r="A1331" t="s">
        <v>4154</v>
      </c>
      <c r="B1331">
        <v>45760</v>
      </c>
      <c r="C1331" t="s">
        <v>1415</v>
      </c>
      <c r="D1331" t="s">
        <v>43</v>
      </c>
      <c r="E1331">
        <v>19</v>
      </c>
      <c r="F1331">
        <f>IFERROR(VLOOKUP(D1331,Products!$A$2:$H$221,6,FALSE),0)</f>
        <v>3.28</v>
      </c>
      <c r="G1331">
        <v>0</v>
      </c>
      <c r="H1331">
        <f t="shared" si="20"/>
        <v>62.32</v>
      </c>
      <c r="I1331" t="s">
        <v>2841</v>
      </c>
      <c r="J1331" t="str">
        <f>IFERROR(VLOOKUP(D1331,Products!$A$2:$H$221,3,FALSE),"")</f>
        <v>Beverages</v>
      </c>
      <c r="K1331" t="str">
        <f>IFERROR(VLOOKUP(C1331,Customers!$A$2:$G$751,3,FALSE),"")</f>
        <v>Lankaran-Astara</v>
      </c>
    </row>
    <row r="1332" spans="1:11" x14ac:dyDescent="0.25">
      <c r="A1332" t="s">
        <v>4155</v>
      </c>
      <c r="B1332">
        <v>45760</v>
      </c>
      <c r="C1332" t="s">
        <v>2102</v>
      </c>
      <c r="D1332" t="s">
        <v>226</v>
      </c>
      <c r="E1332">
        <v>7</v>
      </c>
      <c r="F1332">
        <f>IFERROR(VLOOKUP(D1332,Products!$A$2:$H$221,6,FALSE),0)</f>
        <v>2.0299999999999998</v>
      </c>
      <c r="G1332">
        <v>0</v>
      </c>
      <c r="H1332">
        <f t="shared" si="20"/>
        <v>14.21</v>
      </c>
      <c r="I1332" t="s">
        <v>2870</v>
      </c>
      <c r="J1332" t="str">
        <f>IFERROR(VLOOKUP(D1332,Products!$A$2:$H$221,3,FALSE),"")</f>
        <v>Grocery</v>
      </c>
      <c r="K1332" t="str">
        <f>IFERROR(VLOOKUP(C1332,Customers!$A$2:$G$751,3,FALSE),"")</f>
        <v>Absheron</v>
      </c>
    </row>
    <row r="1333" spans="1:11" x14ac:dyDescent="0.25">
      <c r="A1333" t="s">
        <v>4156</v>
      </c>
      <c r="B1333">
        <v>45760</v>
      </c>
      <c r="C1333" t="s">
        <v>2210</v>
      </c>
      <c r="D1333" t="s">
        <v>203</v>
      </c>
      <c r="E1333">
        <v>27</v>
      </c>
      <c r="F1333">
        <f>IFERROR(VLOOKUP(D1333,Products!$A$2:$H$221,6,FALSE),0)</f>
        <v>3.39</v>
      </c>
      <c r="G1333">
        <v>0</v>
      </c>
      <c r="H1333">
        <f t="shared" si="20"/>
        <v>91.53</v>
      </c>
      <c r="I1333" t="s">
        <v>2818</v>
      </c>
      <c r="J1333" t="str">
        <f>IFERROR(VLOOKUP(D1333,Products!$A$2:$H$221,3,FALSE),"")</f>
        <v>Bakery</v>
      </c>
      <c r="K1333" t="str">
        <f>IFERROR(VLOOKUP(C1333,Customers!$A$2:$G$751,3,FALSE),"")</f>
        <v>Guba-Khachmaz</v>
      </c>
    </row>
    <row r="1334" spans="1:11" x14ac:dyDescent="0.25">
      <c r="A1334" t="s">
        <v>4157</v>
      </c>
      <c r="B1334">
        <v>45760</v>
      </c>
      <c r="C1334" t="s">
        <v>2252</v>
      </c>
      <c r="D1334" t="s">
        <v>323</v>
      </c>
      <c r="E1334">
        <v>5</v>
      </c>
      <c r="F1334">
        <f>IFERROR(VLOOKUP(D1334,Products!$A$2:$H$221,6,FALSE),0)</f>
        <v>1.81</v>
      </c>
      <c r="G1334">
        <v>0.1</v>
      </c>
      <c r="H1334">
        <f t="shared" si="20"/>
        <v>8.15</v>
      </c>
      <c r="I1334" t="s">
        <v>2837</v>
      </c>
      <c r="J1334" t="str">
        <f>IFERROR(VLOOKUP(D1334,Products!$A$2:$H$221,3,FALSE),"")</f>
        <v>Personal Care</v>
      </c>
      <c r="K1334" t="str">
        <f>IFERROR(VLOOKUP(C1334,Customers!$A$2:$G$751,3,FALSE),"")</f>
        <v>Ganja-Dashkasan</v>
      </c>
    </row>
    <row r="1335" spans="1:11" x14ac:dyDescent="0.25">
      <c r="A1335" t="s">
        <v>4158</v>
      </c>
      <c r="B1335">
        <v>45760</v>
      </c>
      <c r="C1335" t="s">
        <v>2579</v>
      </c>
      <c r="D1335" t="s">
        <v>313</v>
      </c>
      <c r="E1335">
        <v>3</v>
      </c>
      <c r="F1335">
        <f>IFERROR(VLOOKUP(D1335,Products!$A$2:$H$221,6,FALSE),0)</f>
        <v>5.58</v>
      </c>
      <c r="G1335">
        <v>0</v>
      </c>
      <c r="H1335">
        <f t="shared" si="20"/>
        <v>16.739999999999998</v>
      </c>
      <c r="I1335" t="s">
        <v>2837</v>
      </c>
      <c r="J1335" t="str">
        <f>IFERROR(VLOOKUP(D1335,Products!$A$2:$H$221,3,FALSE),"")</f>
        <v>Personal Care</v>
      </c>
      <c r="K1335" t="str">
        <f>IFERROR(VLOOKUP(C1335,Customers!$A$2:$G$751,3,FALSE),"")</f>
        <v>Aran</v>
      </c>
    </row>
    <row r="1336" spans="1:11" x14ac:dyDescent="0.25">
      <c r="A1336" t="s">
        <v>4159</v>
      </c>
      <c r="B1336">
        <v>45760</v>
      </c>
      <c r="C1336" t="s">
        <v>2669</v>
      </c>
      <c r="D1336" t="s">
        <v>208</v>
      </c>
      <c r="E1336">
        <v>9</v>
      </c>
      <c r="F1336">
        <f>IFERROR(VLOOKUP(D1336,Products!$A$2:$H$221,6,FALSE),0)</f>
        <v>7.9</v>
      </c>
      <c r="G1336">
        <v>0.1</v>
      </c>
      <c r="H1336">
        <f t="shared" si="20"/>
        <v>63.99</v>
      </c>
      <c r="I1336" t="s">
        <v>2820</v>
      </c>
      <c r="J1336" t="str">
        <f>IFERROR(VLOOKUP(D1336,Products!$A$2:$H$221,3,FALSE),"")</f>
        <v>Grocery</v>
      </c>
      <c r="K1336" t="str">
        <f>IFERROR(VLOOKUP(C1336,Customers!$A$2:$G$751,3,FALSE),"")</f>
        <v>Absheron</v>
      </c>
    </row>
    <row r="1337" spans="1:11" x14ac:dyDescent="0.25">
      <c r="A1337" t="s">
        <v>4160</v>
      </c>
      <c r="B1337">
        <v>45761</v>
      </c>
      <c r="C1337" t="s">
        <v>509</v>
      </c>
      <c r="D1337" t="s">
        <v>220</v>
      </c>
      <c r="E1337">
        <v>13</v>
      </c>
      <c r="F1337">
        <f>IFERROR(VLOOKUP(D1337,Products!$A$2:$H$221,6,FALSE),0)</f>
        <v>1.37</v>
      </c>
      <c r="G1337">
        <v>0</v>
      </c>
      <c r="H1337">
        <f t="shared" si="20"/>
        <v>17.809999999999999</v>
      </c>
      <c r="I1337" t="s">
        <v>2824</v>
      </c>
      <c r="J1337" t="str">
        <f>IFERROR(VLOOKUP(D1337,Products!$A$2:$H$221,3,FALSE),"")</f>
        <v>Grocery</v>
      </c>
      <c r="K1337" t="str">
        <f>IFERROR(VLOOKUP(C1337,Customers!$A$2:$G$751,3,FALSE),"")</f>
        <v>Guba-Khachmaz</v>
      </c>
    </row>
    <row r="1338" spans="1:11" x14ac:dyDescent="0.25">
      <c r="A1338" t="s">
        <v>4161</v>
      </c>
      <c r="B1338">
        <v>45761</v>
      </c>
      <c r="C1338" t="s">
        <v>558</v>
      </c>
      <c r="D1338" t="s">
        <v>478</v>
      </c>
      <c r="E1338">
        <v>4</v>
      </c>
      <c r="F1338">
        <f>IFERROR(VLOOKUP(D1338,Products!$A$2:$H$221,6,FALSE),0)</f>
        <v>3.25</v>
      </c>
      <c r="G1338">
        <v>0.12</v>
      </c>
      <c r="H1338">
        <f t="shared" si="20"/>
        <v>11.44</v>
      </c>
      <c r="I1338" t="s">
        <v>2827</v>
      </c>
      <c r="J1338" t="str">
        <f>IFERROR(VLOOKUP(D1338,Products!$A$2:$H$221,3,FALSE),"")</f>
        <v>Cleaning</v>
      </c>
      <c r="K1338" t="str">
        <f>IFERROR(VLOOKUP(C1338,Customers!$A$2:$G$751,3,FALSE),"")</f>
        <v>Absheron</v>
      </c>
    </row>
    <row r="1339" spans="1:11" x14ac:dyDescent="0.25">
      <c r="A1339" t="s">
        <v>4162</v>
      </c>
      <c r="B1339">
        <v>45761</v>
      </c>
      <c r="C1339" t="s">
        <v>704</v>
      </c>
      <c r="D1339" t="s">
        <v>390</v>
      </c>
      <c r="E1339">
        <v>11</v>
      </c>
      <c r="F1339">
        <f>IFERROR(VLOOKUP(D1339,Products!$A$2:$H$221,6,FALSE),0)</f>
        <v>4.55</v>
      </c>
      <c r="G1339">
        <v>0.03</v>
      </c>
      <c r="H1339">
        <f t="shared" si="20"/>
        <v>48.55</v>
      </c>
      <c r="I1339" t="s">
        <v>2820</v>
      </c>
      <c r="J1339" t="str">
        <f>IFERROR(VLOOKUP(D1339,Products!$A$2:$H$221,3,FALSE),"")</f>
        <v>Frozen</v>
      </c>
      <c r="K1339" t="str">
        <f>IFERROR(VLOOKUP(C1339,Customers!$A$2:$G$751,3,FALSE),"")</f>
        <v>Shaki-Zagatala</v>
      </c>
    </row>
    <row r="1340" spans="1:11" x14ac:dyDescent="0.25">
      <c r="A1340" t="s">
        <v>4163</v>
      </c>
      <c r="B1340">
        <v>45761</v>
      </c>
      <c r="C1340" t="s">
        <v>788</v>
      </c>
      <c r="D1340" t="s">
        <v>319</v>
      </c>
      <c r="E1340">
        <v>6</v>
      </c>
      <c r="F1340">
        <f>IFERROR(VLOOKUP(D1340,Products!$A$2:$H$221,6,FALSE),0)</f>
        <v>4.9400000000000004</v>
      </c>
      <c r="G1340">
        <v>0.05</v>
      </c>
      <c r="H1340">
        <f t="shared" si="20"/>
        <v>28.16</v>
      </c>
      <c r="I1340" t="s">
        <v>2837</v>
      </c>
      <c r="J1340" t="str">
        <f>IFERROR(VLOOKUP(D1340,Products!$A$2:$H$221,3,FALSE),"")</f>
        <v>Personal Care</v>
      </c>
      <c r="K1340" t="str">
        <f>IFERROR(VLOOKUP(C1340,Customers!$A$2:$G$751,3,FALSE),"")</f>
        <v>Aran</v>
      </c>
    </row>
    <row r="1341" spans="1:11" x14ac:dyDescent="0.25">
      <c r="A1341" t="s">
        <v>4164</v>
      </c>
      <c r="B1341">
        <v>45761</v>
      </c>
      <c r="C1341" t="s">
        <v>803</v>
      </c>
      <c r="D1341" t="s">
        <v>41</v>
      </c>
      <c r="E1341">
        <v>28</v>
      </c>
      <c r="F1341">
        <f>IFERROR(VLOOKUP(D1341,Products!$A$2:$H$221,6,FALSE),0)</f>
        <v>2.34</v>
      </c>
      <c r="G1341">
        <v>0.03</v>
      </c>
      <c r="H1341">
        <f t="shared" si="20"/>
        <v>63.55</v>
      </c>
      <c r="I1341" t="s">
        <v>2820</v>
      </c>
      <c r="J1341" t="str">
        <f>IFERROR(VLOOKUP(D1341,Products!$A$2:$H$221,3,FALSE),"")</f>
        <v>Beverages</v>
      </c>
      <c r="K1341" t="str">
        <f>IFERROR(VLOOKUP(C1341,Customers!$A$2:$G$751,3,FALSE),"")</f>
        <v>Lankaran-Astara</v>
      </c>
    </row>
    <row r="1342" spans="1:11" x14ac:dyDescent="0.25">
      <c r="A1342" t="s">
        <v>4165</v>
      </c>
      <c r="B1342">
        <v>45761</v>
      </c>
      <c r="C1342" t="s">
        <v>857</v>
      </c>
      <c r="D1342" t="s">
        <v>338</v>
      </c>
      <c r="E1342">
        <v>8</v>
      </c>
      <c r="F1342">
        <f>IFERROR(VLOOKUP(D1342,Products!$A$2:$H$221,6,FALSE),0)</f>
        <v>2.2000000000000002</v>
      </c>
      <c r="G1342">
        <v>0.1</v>
      </c>
      <c r="H1342">
        <f t="shared" si="20"/>
        <v>15.84</v>
      </c>
      <c r="I1342" t="s">
        <v>2820</v>
      </c>
      <c r="J1342" t="str">
        <f>IFERROR(VLOOKUP(D1342,Products!$A$2:$H$221,3,FALSE),"")</f>
        <v>Personal Care</v>
      </c>
      <c r="K1342" t="str">
        <f>IFERROR(VLOOKUP(C1342,Customers!$A$2:$G$751,3,FALSE),"")</f>
        <v>Karabakh-East Zangezur</v>
      </c>
    </row>
    <row r="1343" spans="1:11" x14ac:dyDescent="0.25">
      <c r="A1343" t="s">
        <v>4166</v>
      </c>
      <c r="B1343">
        <v>45761</v>
      </c>
      <c r="C1343" t="s">
        <v>911</v>
      </c>
      <c r="D1343" t="s">
        <v>489</v>
      </c>
      <c r="E1343">
        <v>4</v>
      </c>
      <c r="F1343">
        <f>IFERROR(VLOOKUP(D1343,Products!$A$2:$H$221,6,FALSE),0)</f>
        <v>5.34</v>
      </c>
      <c r="G1343">
        <v>0</v>
      </c>
      <c r="H1343">
        <f t="shared" si="20"/>
        <v>21.36</v>
      </c>
      <c r="I1343" t="s">
        <v>2870</v>
      </c>
      <c r="J1343" t="str">
        <f>IFERROR(VLOOKUP(D1343,Products!$A$2:$H$221,3,FALSE),"")</f>
        <v>Cleaning</v>
      </c>
      <c r="K1343" t="str">
        <f>IFERROR(VLOOKUP(C1343,Customers!$A$2:$G$751,3,FALSE),"")</f>
        <v>Aran</v>
      </c>
    </row>
    <row r="1344" spans="1:11" x14ac:dyDescent="0.25">
      <c r="A1344" t="s">
        <v>4167</v>
      </c>
      <c r="B1344">
        <v>45761</v>
      </c>
      <c r="C1344" t="s">
        <v>1238</v>
      </c>
      <c r="D1344" t="s">
        <v>85</v>
      </c>
      <c r="E1344">
        <v>19</v>
      </c>
      <c r="F1344">
        <f>IFERROR(VLOOKUP(D1344,Products!$A$2:$H$221,6,FALSE),0)</f>
        <v>2.33</v>
      </c>
      <c r="G1344">
        <v>7.0000000000000007E-2</v>
      </c>
      <c r="H1344">
        <f t="shared" si="20"/>
        <v>41.17</v>
      </c>
      <c r="I1344" t="s">
        <v>2827</v>
      </c>
      <c r="J1344" t="str">
        <f>IFERROR(VLOOKUP(D1344,Products!$A$2:$H$221,3,FALSE),"")</f>
        <v>Snacks</v>
      </c>
      <c r="K1344" t="str">
        <f>IFERROR(VLOOKUP(C1344,Customers!$A$2:$G$751,3,FALSE),"")</f>
        <v>Absheron</v>
      </c>
    </row>
    <row r="1345" spans="1:11" x14ac:dyDescent="0.25">
      <c r="A1345" t="s">
        <v>4168</v>
      </c>
      <c r="B1345">
        <v>45761</v>
      </c>
      <c r="C1345" t="s">
        <v>1376</v>
      </c>
      <c r="D1345" t="s">
        <v>23</v>
      </c>
      <c r="E1345">
        <v>24</v>
      </c>
      <c r="F1345">
        <f>IFERROR(VLOOKUP(D1345,Products!$A$2:$H$221,6,FALSE),0)</f>
        <v>2.54</v>
      </c>
      <c r="G1345">
        <v>0</v>
      </c>
      <c r="H1345">
        <f t="shared" si="20"/>
        <v>60.96</v>
      </c>
      <c r="I1345" t="s">
        <v>2824</v>
      </c>
      <c r="J1345" t="str">
        <f>IFERROR(VLOOKUP(D1345,Products!$A$2:$H$221,3,FALSE),"")</f>
        <v>Beverages</v>
      </c>
      <c r="K1345" t="str">
        <f>IFERROR(VLOOKUP(C1345,Customers!$A$2:$G$751,3,FALSE),"")</f>
        <v>Karabakh-East Zangezur</v>
      </c>
    </row>
    <row r="1346" spans="1:11" x14ac:dyDescent="0.25">
      <c r="A1346" t="s">
        <v>4169</v>
      </c>
      <c r="B1346">
        <v>45761</v>
      </c>
      <c r="C1346" t="s">
        <v>1409</v>
      </c>
      <c r="D1346" t="s">
        <v>220</v>
      </c>
      <c r="E1346">
        <v>14</v>
      </c>
      <c r="F1346">
        <f>IFERROR(VLOOKUP(D1346,Products!$A$2:$H$221,6,FALSE),0)</f>
        <v>1.37</v>
      </c>
      <c r="G1346">
        <v>0.03</v>
      </c>
      <c r="H1346">
        <f t="shared" ref="H1346:H1409" si="21">ROUND(E1346*F1346*(1-G1346),2)</f>
        <v>18.600000000000001</v>
      </c>
      <c r="I1346" t="s">
        <v>2818</v>
      </c>
      <c r="J1346" t="str">
        <f>IFERROR(VLOOKUP(D1346,Products!$A$2:$H$221,3,FALSE),"")</f>
        <v>Grocery</v>
      </c>
      <c r="K1346" t="str">
        <f>IFERROR(VLOOKUP(C1346,Customers!$A$2:$G$751,3,FALSE),"")</f>
        <v>Absheron</v>
      </c>
    </row>
    <row r="1347" spans="1:11" x14ac:dyDescent="0.25">
      <c r="A1347" t="s">
        <v>4170</v>
      </c>
      <c r="B1347">
        <v>45761</v>
      </c>
      <c r="C1347" t="s">
        <v>2276</v>
      </c>
      <c r="D1347" t="s">
        <v>23</v>
      </c>
      <c r="E1347">
        <v>8</v>
      </c>
      <c r="F1347">
        <f>IFERROR(VLOOKUP(D1347,Products!$A$2:$H$221,6,FALSE),0)</f>
        <v>2.54</v>
      </c>
      <c r="G1347">
        <v>0.05</v>
      </c>
      <c r="H1347">
        <f t="shared" si="21"/>
        <v>19.3</v>
      </c>
      <c r="I1347" t="s">
        <v>2824</v>
      </c>
      <c r="J1347" t="str">
        <f>IFERROR(VLOOKUP(D1347,Products!$A$2:$H$221,3,FALSE),"")</f>
        <v>Beverages</v>
      </c>
      <c r="K1347" t="str">
        <f>IFERROR(VLOOKUP(C1347,Customers!$A$2:$G$751,3,FALSE),"")</f>
        <v>Absheron</v>
      </c>
    </row>
    <row r="1348" spans="1:11" x14ac:dyDescent="0.25">
      <c r="A1348" t="s">
        <v>4171</v>
      </c>
      <c r="B1348">
        <v>45761</v>
      </c>
      <c r="C1348" t="s">
        <v>2360</v>
      </c>
      <c r="D1348" t="s">
        <v>372</v>
      </c>
      <c r="E1348">
        <v>2</v>
      </c>
      <c r="F1348">
        <f>IFERROR(VLOOKUP(D1348,Products!$A$2:$H$221,6,FALSE),0)</f>
        <v>8.19</v>
      </c>
      <c r="G1348">
        <v>0.02</v>
      </c>
      <c r="H1348">
        <f t="shared" si="21"/>
        <v>16.05</v>
      </c>
      <c r="I1348" t="s">
        <v>2827</v>
      </c>
      <c r="J1348" t="str">
        <f>IFERROR(VLOOKUP(D1348,Products!$A$2:$H$221,3,FALSE),"")</f>
        <v>Frozen</v>
      </c>
      <c r="K1348" t="str">
        <f>IFERROR(VLOOKUP(C1348,Customers!$A$2:$G$751,3,FALSE),"")</f>
        <v>Shaki-Zagatala</v>
      </c>
    </row>
    <row r="1349" spans="1:11" x14ac:dyDescent="0.25">
      <c r="A1349" t="s">
        <v>4172</v>
      </c>
      <c r="B1349">
        <v>45761</v>
      </c>
      <c r="C1349" t="s">
        <v>2363</v>
      </c>
      <c r="D1349" t="s">
        <v>290</v>
      </c>
      <c r="E1349">
        <v>9</v>
      </c>
      <c r="F1349">
        <f>IFERROR(VLOOKUP(D1349,Products!$A$2:$H$221,6,FALSE),0)</f>
        <v>2.31</v>
      </c>
      <c r="G1349">
        <v>0.05</v>
      </c>
      <c r="H1349">
        <f t="shared" si="21"/>
        <v>19.75</v>
      </c>
      <c r="I1349" t="s">
        <v>2837</v>
      </c>
      <c r="J1349" t="str">
        <f>IFERROR(VLOOKUP(D1349,Products!$A$2:$H$221,3,FALSE),"")</f>
        <v>Household</v>
      </c>
      <c r="K1349" t="str">
        <f>IFERROR(VLOOKUP(C1349,Customers!$A$2:$G$751,3,FALSE),"")</f>
        <v>Ganja-Dashkasan</v>
      </c>
    </row>
    <row r="1350" spans="1:11" x14ac:dyDescent="0.25">
      <c r="A1350" t="s">
        <v>4173</v>
      </c>
      <c r="B1350">
        <v>45761</v>
      </c>
      <c r="C1350" t="s">
        <v>2408</v>
      </c>
      <c r="D1350" t="s">
        <v>299</v>
      </c>
      <c r="E1350">
        <v>5</v>
      </c>
      <c r="F1350">
        <f>IFERROR(VLOOKUP(D1350,Products!$A$2:$H$221,6,FALSE),0)</f>
        <v>1.0900000000000001</v>
      </c>
      <c r="G1350">
        <v>0.1</v>
      </c>
      <c r="H1350">
        <f t="shared" si="21"/>
        <v>4.91</v>
      </c>
      <c r="I1350" t="s">
        <v>2820</v>
      </c>
      <c r="J1350" t="str">
        <f>IFERROR(VLOOKUP(D1350,Products!$A$2:$H$221,3,FALSE),"")</f>
        <v>Household</v>
      </c>
      <c r="K1350" t="str">
        <f>IFERROR(VLOOKUP(C1350,Customers!$A$2:$G$751,3,FALSE),"")</f>
        <v>Absheron</v>
      </c>
    </row>
    <row r="1351" spans="1:11" x14ac:dyDescent="0.25">
      <c r="A1351" t="s">
        <v>4174</v>
      </c>
      <c r="B1351">
        <v>45761</v>
      </c>
      <c r="C1351" t="s">
        <v>2639</v>
      </c>
      <c r="D1351" t="s">
        <v>152</v>
      </c>
      <c r="E1351">
        <v>9</v>
      </c>
      <c r="F1351">
        <f>IFERROR(VLOOKUP(D1351,Products!$A$2:$H$221,6,FALSE),0)</f>
        <v>2.0699999999999998</v>
      </c>
      <c r="G1351">
        <v>0.02</v>
      </c>
      <c r="H1351">
        <f t="shared" si="21"/>
        <v>18.260000000000002</v>
      </c>
      <c r="I1351" t="s">
        <v>2818</v>
      </c>
      <c r="J1351" t="str">
        <f>IFERROR(VLOOKUP(D1351,Products!$A$2:$H$221,3,FALSE),"")</f>
        <v>Dairy</v>
      </c>
      <c r="K1351" t="str">
        <f>IFERROR(VLOOKUP(C1351,Customers!$A$2:$G$751,3,FALSE),"")</f>
        <v>Lankaran-Astara</v>
      </c>
    </row>
    <row r="1352" spans="1:11" x14ac:dyDescent="0.25">
      <c r="A1352" t="s">
        <v>4175</v>
      </c>
      <c r="B1352">
        <v>45761</v>
      </c>
      <c r="C1352" t="s">
        <v>2684</v>
      </c>
      <c r="D1352" t="s">
        <v>25</v>
      </c>
      <c r="E1352">
        <v>26</v>
      </c>
      <c r="F1352">
        <f>IFERROR(VLOOKUP(D1352,Products!$A$2:$H$221,6,FALSE),0)</f>
        <v>3.86</v>
      </c>
      <c r="G1352">
        <v>0.02</v>
      </c>
      <c r="H1352">
        <f t="shared" si="21"/>
        <v>98.35</v>
      </c>
      <c r="I1352" t="s">
        <v>2827</v>
      </c>
      <c r="J1352" t="str">
        <f>IFERROR(VLOOKUP(D1352,Products!$A$2:$H$221,3,FALSE),"")</f>
        <v>Beverages</v>
      </c>
      <c r="K1352" t="str">
        <f>IFERROR(VLOOKUP(C1352,Customers!$A$2:$G$751,3,FALSE),"")</f>
        <v>Absheron</v>
      </c>
    </row>
    <row r="1353" spans="1:11" x14ac:dyDescent="0.25">
      <c r="A1353" t="s">
        <v>4176</v>
      </c>
      <c r="B1353">
        <v>45762</v>
      </c>
      <c r="C1353" t="s">
        <v>746</v>
      </c>
      <c r="D1353" t="s">
        <v>83</v>
      </c>
      <c r="E1353">
        <v>14</v>
      </c>
      <c r="F1353">
        <f>IFERROR(VLOOKUP(D1353,Products!$A$2:$H$221,6,FALSE),0)</f>
        <v>2.52</v>
      </c>
      <c r="G1353">
        <v>0</v>
      </c>
      <c r="H1353">
        <f t="shared" si="21"/>
        <v>35.28</v>
      </c>
      <c r="I1353" t="s">
        <v>2837</v>
      </c>
      <c r="J1353" t="str">
        <f>IFERROR(VLOOKUP(D1353,Products!$A$2:$H$221,3,FALSE),"")</f>
        <v>Snacks</v>
      </c>
      <c r="K1353" t="str">
        <f>IFERROR(VLOOKUP(C1353,Customers!$A$2:$G$751,3,FALSE),"")</f>
        <v>Guba-Khachmaz</v>
      </c>
    </row>
    <row r="1354" spans="1:11" x14ac:dyDescent="0.25">
      <c r="A1354" t="s">
        <v>4177</v>
      </c>
      <c r="B1354">
        <v>45762</v>
      </c>
      <c r="C1354" t="s">
        <v>962</v>
      </c>
      <c r="D1354" t="s">
        <v>27</v>
      </c>
      <c r="E1354">
        <v>29</v>
      </c>
      <c r="F1354">
        <f>IFERROR(VLOOKUP(D1354,Products!$A$2:$H$221,6,FALSE),0)</f>
        <v>1.98</v>
      </c>
      <c r="G1354">
        <v>0</v>
      </c>
      <c r="H1354">
        <f t="shared" si="21"/>
        <v>57.42</v>
      </c>
      <c r="I1354" t="s">
        <v>2837</v>
      </c>
      <c r="J1354" t="str">
        <f>IFERROR(VLOOKUP(D1354,Products!$A$2:$H$221,3,FALSE),"")</f>
        <v>Beverages</v>
      </c>
      <c r="K1354" t="str">
        <f>IFERROR(VLOOKUP(C1354,Customers!$A$2:$G$751,3,FALSE),"")</f>
        <v>Aran</v>
      </c>
    </row>
    <row r="1355" spans="1:11" x14ac:dyDescent="0.25">
      <c r="A1355" t="s">
        <v>4178</v>
      </c>
      <c r="B1355">
        <v>45762</v>
      </c>
      <c r="C1355" t="s">
        <v>1157</v>
      </c>
      <c r="D1355" t="s">
        <v>192</v>
      </c>
      <c r="E1355">
        <v>25</v>
      </c>
      <c r="F1355">
        <f>IFERROR(VLOOKUP(D1355,Products!$A$2:$H$221,6,FALSE),0)</f>
        <v>1.73</v>
      </c>
      <c r="G1355">
        <v>7.0000000000000007E-2</v>
      </c>
      <c r="H1355">
        <f t="shared" si="21"/>
        <v>40.22</v>
      </c>
      <c r="I1355" t="s">
        <v>2824</v>
      </c>
      <c r="J1355" t="str">
        <f>IFERROR(VLOOKUP(D1355,Products!$A$2:$H$221,3,FALSE),"")</f>
        <v>Bakery</v>
      </c>
      <c r="K1355" t="str">
        <f>IFERROR(VLOOKUP(C1355,Customers!$A$2:$G$751,3,FALSE),"")</f>
        <v>Ganja-Dashkasan</v>
      </c>
    </row>
    <row r="1356" spans="1:11" x14ac:dyDescent="0.25">
      <c r="A1356" t="s">
        <v>4179</v>
      </c>
      <c r="B1356">
        <v>45762</v>
      </c>
      <c r="C1356" t="s">
        <v>1184</v>
      </c>
      <c r="D1356" t="s">
        <v>85</v>
      </c>
      <c r="E1356">
        <v>14</v>
      </c>
      <c r="F1356">
        <f>IFERROR(VLOOKUP(D1356,Products!$A$2:$H$221,6,FALSE),0)</f>
        <v>2.33</v>
      </c>
      <c r="G1356">
        <v>0.05</v>
      </c>
      <c r="H1356">
        <f t="shared" si="21"/>
        <v>30.99</v>
      </c>
      <c r="I1356" t="s">
        <v>2841</v>
      </c>
      <c r="J1356" t="str">
        <f>IFERROR(VLOOKUP(D1356,Products!$A$2:$H$221,3,FALSE),"")</f>
        <v>Snacks</v>
      </c>
      <c r="K1356" t="str">
        <f>IFERROR(VLOOKUP(C1356,Customers!$A$2:$G$751,3,FALSE),"")</f>
        <v>Aran</v>
      </c>
    </row>
    <row r="1357" spans="1:11" x14ac:dyDescent="0.25">
      <c r="A1357" t="s">
        <v>4180</v>
      </c>
      <c r="B1357">
        <v>45762</v>
      </c>
      <c r="C1357" t="s">
        <v>1247</v>
      </c>
      <c r="D1357" t="s">
        <v>211</v>
      </c>
      <c r="E1357">
        <v>11</v>
      </c>
      <c r="F1357">
        <f>IFERROR(VLOOKUP(D1357,Products!$A$2:$H$221,6,FALSE),0)</f>
        <v>2.35</v>
      </c>
      <c r="G1357">
        <v>0.1</v>
      </c>
      <c r="H1357">
        <f t="shared" si="21"/>
        <v>23.27</v>
      </c>
      <c r="I1357" t="s">
        <v>2830</v>
      </c>
      <c r="J1357" t="str">
        <f>IFERROR(VLOOKUP(D1357,Products!$A$2:$H$221,3,FALSE),"")</f>
        <v>Grocery</v>
      </c>
      <c r="K1357" t="str">
        <f>IFERROR(VLOOKUP(C1357,Customers!$A$2:$G$751,3,FALSE),"")</f>
        <v>Absheron</v>
      </c>
    </row>
    <row r="1358" spans="1:11" x14ac:dyDescent="0.25">
      <c r="A1358" t="s">
        <v>4181</v>
      </c>
      <c r="B1358">
        <v>45762</v>
      </c>
      <c r="C1358" t="s">
        <v>1292</v>
      </c>
      <c r="D1358" t="s">
        <v>152</v>
      </c>
      <c r="E1358">
        <v>15</v>
      </c>
      <c r="F1358">
        <f>IFERROR(VLOOKUP(D1358,Products!$A$2:$H$221,6,FALSE),0)</f>
        <v>2.0699999999999998</v>
      </c>
      <c r="G1358">
        <v>0</v>
      </c>
      <c r="H1358">
        <f t="shared" si="21"/>
        <v>31.05</v>
      </c>
      <c r="I1358" t="s">
        <v>2841</v>
      </c>
      <c r="J1358" t="str">
        <f>IFERROR(VLOOKUP(D1358,Products!$A$2:$H$221,3,FALSE),"")</f>
        <v>Dairy</v>
      </c>
      <c r="K1358" t="str">
        <f>IFERROR(VLOOKUP(C1358,Customers!$A$2:$G$751,3,FALSE),"")</f>
        <v>Absheron</v>
      </c>
    </row>
    <row r="1359" spans="1:11" x14ac:dyDescent="0.25">
      <c r="A1359" t="s">
        <v>4182</v>
      </c>
      <c r="B1359">
        <v>45762</v>
      </c>
      <c r="C1359" t="s">
        <v>1412</v>
      </c>
      <c r="D1359" t="s">
        <v>154</v>
      </c>
      <c r="E1359">
        <v>7</v>
      </c>
      <c r="F1359">
        <f>IFERROR(VLOOKUP(D1359,Products!$A$2:$H$221,6,FALSE),0)</f>
        <v>5.47</v>
      </c>
      <c r="G1359">
        <v>0.03</v>
      </c>
      <c r="H1359">
        <f t="shared" si="21"/>
        <v>37.14</v>
      </c>
      <c r="I1359" t="s">
        <v>2841</v>
      </c>
      <c r="J1359" t="str">
        <f>IFERROR(VLOOKUP(D1359,Products!$A$2:$H$221,3,FALSE),"")</f>
        <v>Dairy</v>
      </c>
      <c r="K1359" t="str">
        <f>IFERROR(VLOOKUP(C1359,Customers!$A$2:$G$751,3,FALSE),"")</f>
        <v>Ganja-Dashkasan</v>
      </c>
    </row>
    <row r="1360" spans="1:11" x14ac:dyDescent="0.25">
      <c r="A1360" t="s">
        <v>4183</v>
      </c>
      <c r="B1360">
        <v>45762</v>
      </c>
      <c r="C1360" t="s">
        <v>2189</v>
      </c>
      <c r="D1360" t="s">
        <v>192</v>
      </c>
      <c r="E1360">
        <v>16</v>
      </c>
      <c r="F1360">
        <f>IFERROR(VLOOKUP(D1360,Products!$A$2:$H$221,6,FALSE),0)</f>
        <v>1.73</v>
      </c>
      <c r="G1360">
        <v>0.1</v>
      </c>
      <c r="H1360">
        <f t="shared" si="21"/>
        <v>24.91</v>
      </c>
      <c r="I1360" t="s">
        <v>2841</v>
      </c>
      <c r="J1360" t="str">
        <f>IFERROR(VLOOKUP(D1360,Products!$A$2:$H$221,3,FALSE),"")</f>
        <v>Bakery</v>
      </c>
      <c r="K1360" t="str">
        <f>IFERROR(VLOOKUP(C1360,Customers!$A$2:$G$751,3,FALSE),"")</f>
        <v>Absheron</v>
      </c>
    </row>
    <row r="1361" spans="1:11" x14ac:dyDescent="0.25">
      <c r="A1361" t="s">
        <v>4184</v>
      </c>
      <c r="B1361">
        <v>45762</v>
      </c>
      <c r="C1361" t="s">
        <v>2348</v>
      </c>
      <c r="D1361" t="s">
        <v>328</v>
      </c>
      <c r="E1361">
        <v>4</v>
      </c>
      <c r="F1361">
        <f>IFERROR(VLOOKUP(D1361,Products!$A$2:$H$221,6,FALSE),0)</f>
        <v>6.09</v>
      </c>
      <c r="G1361">
        <v>0.03</v>
      </c>
      <c r="H1361">
        <f t="shared" si="21"/>
        <v>23.63</v>
      </c>
      <c r="I1361" t="s">
        <v>2824</v>
      </c>
      <c r="J1361" t="str">
        <f>IFERROR(VLOOKUP(D1361,Products!$A$2:$H$221,3,FALSE),"")</f>
        <v>Personal Care</v>
      </c>
      <c r="K1361" t="str">
        <f>IFERROR(VLOOKUP(C1361,Customers!$A$2:$G$751,3,FALSE),"")</f>
        <v>Guba-Khachmaz</v>
      </c>
    </row>
    <row r="1362" spans="1:11" x14ac:dyDescent="0.25">
      <c r="A1362" t="s">
        <v>4185</v>
      </c>
      <c r="B1362">
        <v>45762</v>
      </c>
      <c r="C1362" t="s">
        <v>2603</v>
      </c>
      <c r="D1362" t="s">
        <v>392</v>
      </c>
      <c r="E1362">
        <v>9</v>
      </c>
      <c r="F1362">
        <f>IFERROR(VLOOKUP(D1362,Products!$A$2:$H$221,6,FALSE),0)</f>
        <v>3.87</v>
      </c>
      <c r="G1362">
        <v>0.02</v>
      </c>
      <c r="H1362">
        <f t="shared" si="21"/>
        <v>34.130000000000003</v>
      </c>
      <c r="I1362" t="s">
        <v>2837</v>
      </c>
      <c r="J1362" t="str">
        <f>IFERROR(VLOOKUP(D1362,Products!$A$2:$H$221,3,FALSE),"")</f>
        <v>Frozen</v>
      </c>
      <c r="K1362" t="str">
        <f>IFERROR(VLOOKUP(C1362,Customers!$A$2:$G$751,3,FALSE),"")</f>
        <v>Shaki-Zagatala</v>
      </c>
    </row>
    <row r="1363" spans="1:11" x14ac:dyDescent="0.25">
      <c r="A1363" t="s">
        <v>4186</v>
      </c>
      <c r="B1363">
        <v>45762</v>
      </c>
      <c r="C1363" t="s">
        <v>2666</v>
      </c>
      <c r="D1363" t="s">
        <v>278</v>
      </c>
      <c r="E1363">
        <v>5</v>
      </c>
      <c r="F1363">
        <f>IFERROR(VLOOKUP(D1363,Products!$A$2:$H$221,6,FALSE),0)</f>
        <v>3.74</v>
      </c>
      <c r="G1363">
        <v>0.03</v>
      </c>
      <c r="H1363">
        <f t="shared" si="21"/>
        <v>18.14</v>
      </c>
      <c r="I1363" t="s">
        <v>2818</v>
      </c>
      <c r="J1363" t="str">
        <f>IFERROR(VLOOKUP(D1363,Products!$A$2:$H$221,3,FALSE),"")</f>
        <v>Household</v>
      </c>
      <c r="K1363" t="str">
        <f>IFERROR(VLOOKUP(C1363,Customers!$A$2:$G$751,3,FALSE),"")</f>
        <v>Aran</v>
      </c>
    </row>
    <row r="1364" spans="1:11" x14ac:dyDescent="0.25">
      <c r="A1364" t="s">
        <v>4187</v>
      </c>
      <c r="B1364">
        <v>45762</v>
      </c>
      <c r="C1364" t="s">
        <v>2785</v>
      </c>
      <c r="D1364" t="s">
        <v>87</v>
      </c>
      <c r="E1364">
        <v>17</v>
      </c>
      <c r="F1364">
        <f>IFERROR(VLOOKUP(D1364,Products!$A$2:$H$221,6,FALSE),0)</f>
        <v>4.17</v>
      </c>
      <c r="G1364">
        <v>7.0000000000000007E-2</v>
      </c>
      <c r="H1364">
        <f t="shared" si="21"/>
        <v>65.930000000000007</v>
      </c>
      <c r="I1364" t="s">
        <v>2841</v>
      </c>
      <c r="J1364" t="str">
        <f>IFERROR(VLOOKUP(D1364,Products!$A$2:$H$221,3,FALSE),"")</f>
        <v>Snacks</v>
      </c>
      <c r="K1364" t="str">
        <f>IFERROR(VLOOKUP(C1364,Customers!$A$2:$G$751,3,FALSE),"")</f>
        <v>Absheron</v>
      </c>
    </row>
    <row r="1365" spans="1:11" x14ac:dyDescent="0.25">
      <c r="A1365" t="s">
        <v>4188</v>
      </c>
      <c r="B1365">
        <v>45763</v>
      </c>
      <c r="C1365" t="s">
        <v>666</v>
      </c>
      <c r="D1365" t="s">
        <v>53</v>
      </c>
      <c r="E1365">
        <v>26</v>
      </c>
      <c r="F1365">
        <f>IFERROR(VLOOKUP(D1365,Products!$A$2:$H$221,6,FALSE),0)</f>
        <v>3.46</v>
      </c>
      <c r="G1365">
        <v>0</v>
      </c>
      <c r="H1365">
        <f t="shared" si="21"/>
        <v>89.96</v>
      </c>
      <c r="I1365" t="s">
        <v>2837</v>
      </c>
      <c r="J1365" t="str">
        <f>IFERROR(VLOOKUP(D1365,Products!$A$2:$H$221,3,FALSE),"")</f>
        <v>Beverages</v>
      </c>
      <c r="K1365" t="str">
        <f>IFERROR(VLOOKUP(C1365,Customers!$A$2:$G$751,3,FALSE),"")</f>
        <v>Lankaran-Astara</v>
      </c>
    </row>
    <row r="1366" spans="1:11" x14ac:dyDescent="0.25">
      <c r="A1366" t="s">
        <v>4189</v>
      </c>
      <c r="B1366">
        <v>45763</v>
      </c>
      <c r="C1366" t="s">
        <v>959</v>
      </c>
      <c r="D1366" t="s">
        <v>67</v>
      </c>
      <c r="E1366">
        <v>9</v>
      </c>
      <c r="F1366">
        <f>IFERROR(VLOOKUP(D1366,Products!$A$2:$H$221,6,FALSE),0)</f>
        <v>1.34</v>
      </c>
      <c r="G1366">
        <v>0.05</v>
      </c>
      <c r="H1366">
        <f t="shared" si="21"/>
        <v>11.46</v>
      </c>
      <c r="I1366" t="s">
        <v>2818</v>
      </c>
      <c r="J1366" t="str">
        <f>IFERROR(VLOOKUP(D1366,Products!$A$2:$H$221,3,FALSE),"")</f>
        <v>Snacks</v>
      </c>
      <c r="K1366" t="str">
        <f>IFERROR(VLOOKUP(C1366,Customers!$A$2:$G$751,3,FALSE),"")</f>
        <v>Aran</v>
      </c>
    </row>
    <row r="1367" spans="1:11" x14ac:dyDescent="0.25">
      <c r="A1367" t="s">
        <v>4190</v>
      </c>
      <c r="B1367">
        <v>45763</v>
      </c>
      <c r="C1367" t="s">
        <v>965</v>
      </c>
      <c r="D1367" t="s">
        <v>33</v>
      </c>
      <c r="E1367">
        <v>6</v>
      </c>
      <c r="F1367">
        <f>IFERROR(VLOOKUP(D1367,Products!$A$2:$H$221,6,FALSE),0)</f>
        <v>1.21</v>
      </c>
      <c r="G1367">
        <v>0.03</v>
      </c>
      <c r="H1367">
        <f t="shared" si="21"/>
        <v>7.04</v>
      </c>
      <c r="I1367" t="s">
        <v>2830</v>
      </c>
      <c r="J1367" t="str">
        <f>IFERROR(VLOOKUP(D1367,Products!$A$2:$H$221,3,FALSE),"")</f>
        <v>Beverages</v>
      </c>
      <c r="K1367" t="str">
        <f>IFERROR(VLOOKUP(C1367,Customers!$A$2:$G$751,3,FALSE),"")</f>
        <v>Karabakh-East Zangezur</v>
      </c>
    </row>
    <row r="1368" spans="1:11" x14ac:dyDescent="0.25">
      <c r="A1368" t="s">
        <v>4191</v>
      </c>
      <c r="B1368">
        <v>45763</v>
      </c>
      <c r="C1368" t="s">
        <v>1001</v>
      </c>
      <c r="D1368" t="s">
        <v>118</v>
      </c>
      <c r="E1368">
        <v>14</v>
      </c>
      <c r="F1368">
        <f>IFERROR(VLOOKUP(D1368,Products!$A$2:$H$221,6,FALSE),0)</f>
        <v>3.41</v>
      </c>
      <c r="G1368">
        <v>0.05</v>
      </c>
      <c r="H1368">
        <f t="shared" si="21"/>
        <v>45.35</v>
      </c>
      <c r="I1368" t="s">
        <v>2841</v>
      </c>
      <c r="J1368" t="str">
        <f>IFERROR(VLOOKUP(D1368,Products!$A$2:$H$221,3,FALSE),"")</f>
        <v>Dairy</v>
      </c>
      <c r="K1368" t="str">
        <f>IFERROR(VLOOKUP(C1368,Customers!$A$2:$G$751,3,FALSE),"")</f>
        <v>Ganja-Dashkasan</v>
      </c>
    </row>
    <row r="1369" spans="1:11" x14ac:dyDescent="0.25">
      <c r="A1369" t="s">
        <v>4192</v>
      </c>
      <c r="B1369">
        <v>45763</v>
      </c>
      <c r="C1369" t="s">
        <v>1013</v>
      </c>
      <c r="D1369" t="s">
        <v>362</v>
      </c>
      <c r="E1369">
        <v>9</v>
      </c>
      <c r="F1369">
        <f>IFERROR(VLOOKUP(D1369,Products!$A$2:$H$221,6,FALSE),0)</f>
        <v>7.21</v>
      </c>
      <c r="G1369">
        <v>0</v>
      </c>
      <c r="H1369">
        <f t="shared" si="21"/>
        <v>64.89</v>
      </c>
      <c r="I1369" t="s">
        <v>2841</v>
      </c>
      <c r="J1369" t="str">
        <f>IFERROR(VLOOKUP(D1369,Products!$A$2:$H$221,3,FALSE),"")</f>
        <v>Frozen</v>
      </c>
      <c r="K1369" t="str">
        <f>IFERROR(VLOOKUP(C1369,Customers!$A$2:$G$751,3,FALSE),"")</f>
        <v>Karabakh-East Zangezur</v>
      </c>
    </row>
    <row r="1370" spans="1:11" x14ac:dyDescent="0.25">
      <c r="A1370" t="s">
        <v>4193</v>
      </c>
      <c r="B1370">
        <v>45763</v>
      </c>
      <c r="C1370" t="s">
        <v>1049</v>
      </c>
      <c r="D1370" t="s">
        <v>112</v>
      </c>
      <c r="E1370">
        <v>5</v>
      </c>
      <c r="F1370">
        <f>IFERROR(VLOOKUP(D1370,Products!$A$2:$H$221,6,FALSE),0)</f>
        <v>4.12</v>
      </c>
      <c r="G1370">
        <v>7.0000000000000007E-2</v>
      </c>
      <c r="H1370">
        <f t="shared" si="21"/>
        <v>19.16</v>
      </c>
      <c r="I1370" t="s">
        <v>2824</v>
      </c>
      <c r="J1370" t="str">
        <f>IFERROR(VLOOKUP(D1370,Products!$A$2:$H$221,3,FALSE),"")</f>
        <v>Dairy</v>
      </c>
      <c r="K1370" t="str">
        <f>IFERROR(VLOOKUP(C1370,Customers!$A$2:$G$751,3,FALSE),"")</f>
        <v>Shaki-Zagatala</v>
      </c>
    </row>
    <row r="1371" spans="1:11" x14ac:dyDescent="0.25">
      <c r="A1371" t="s">
        <v>4194</v>
      </c>
      <c r="B1371">
        <v>45763</v>
      </c>
      <c r="C1371" t="s">
        <v>1091</v>
      </c>
      <c r="D1371" t="s">
        <v>122</v>
      </c>
      <c r="E1371">
        <v>7</v>
      </c>
      <c r="F1371">
        <f>IFERROR(VLOOKUP(D1371,Products!$A$2:$H$221,6,FALSE),0)</f>
        <v>4.5999999999999996</v>
      </c>
      <c r="G1371">
        <v>0.05</v>
      </c>
      <c r="H1371">
        <f t="shared" si="21"/>
        <v>30.59</v>
      </c>
      <c r="I1371" t="s">
        <v>2818</v>
      </c>
      <c r="J1371" t="str">
        <f>IFERROR(VLOOKUP(D1371,Products!$A$2:$H$221,3,FALSE),"")</f>
        <v>Dairy</v>
      </c>
      <c r="K1371" t="str">
        <f>IFERROR(VLOOKUP(C1371,Customers!$A$2:$G$751,3,FALSE),"")</f>
        <v>Lankaran-Astara</v>
      </c>
    </row>
    <row r="1372" spans="1:11" x14ac:dyDescent="0.25">
      <c r="A1372" t="s">
        <v>4195</v>
      </c>
      <c r="B1372">
        <v>45763</v>
      </c>
      <c r="C1372" t="s">
        <v>1448</v>
      </c>
      <c r="D1372" t="s">
        <v>242</v>
      </c>
      <c r="E1372">
        <v>14</v>
      </c>
      <c r="F1372">
        <f>IFERROR(VLOOKUP(D1372,Products!$A$2:$H$221,6,FALSE),0)</f>
        <v>3.43</v>
      </c>
      <c r="G1372">
        <v>0.05</v>
      </c>
      <c r="H1372">
        <f t="shared" si="21"/>
        <v>45.62</v>
      </c>
      <c r="I1372" t="s">
        <v>2841</v>
      </c>
      <c r="J1372" t="str">
        <f>IFERROR(VLOOKUP(D1372,Products!$A$2:$H$221,3,FALSE),"")</f>
        <v>Grocery</v>
      </c>
      <c r="K1372" t="str">
        <f>IFERROR(VLOOKUP(C1372,Customers!$A$2:$G$751,3,FALSE),"")</f>
        <v>Shaki-Zagatala</v>
      </c>
    </row>
    <row r="1373" spans="1:11" x14ac:dyDescent="0.25">
      <c r="A1373" t="s">
        <v>4196</v>
      </c>
      <c r="B1373">
        <v>45763</v>
      </c>
      <c r="C1373" t="s">
        <v>1556</v>
      </c>
      <c r="D1373" t="s">
        <v>288</v>
      </c>
      <c r="E1373">
        <v>13</v>
      </c>
      <c r="F1373">
        <f>IFERROR(VLOOKUP(D1373,Products!$A$2:$H$221,6,FALSE),0)</f>
        <v>3.88</v>
      </c>
      <c r="G1373">
        <v>0.03</v>
      </c>
      <c r="H1373">
        <f t="shared" si="21"/>
        <v>48.93</v>
      </c>
      <c r="I1373" t="s">
        <v>2827</v>
      </c>
      <c r="J1373" t="str">
        <f>IFERROR(VLOOKUP(D1373,Products!$A$2:$H$221,3,FALSE),"")</f>
        <v>Household</v>
      </c>
      <c r="K1373" t="str">
        <f>IFERROR(VLOOKUP(C1373,Customers!$A$2:$G$751,3,FALSE),"")</f>
        <v>Absheron</v>
      </c>
    </row>
    <row r="1374" spans="1:11" x14ac:dyDescent="0.25">
      <c r="A1374" t="s">
        <v>4197</v>
      </c>
      <c r="B1374">
        <v>45763</v>
      </c>
      <c r="C1374" t="s">
        <v>1889</v>
      </c>
      <c r="D1374" t="s">
        <v>268</v>
      </c>
      <c r="E1374">
        <v>6</v>
      </c>
      <c r="F1374">
        <f>IFERROR(VLOOKUP(D1374,Products!$A$2:$H$221,6,FALSE),0)</f>
        <v>2.12</v>
      </c>
      <c r="G1374">
        <v>0.02</v>
      </c>
      <c r="H1374">
        <f t="shared" si="21"/>
        <v>12.47</v>
      </c>
      <c r="I1374" t="s">
        <v>2870</v>
      </c>
      <c r="J1374" t="str">
        <f>IFERROR(VLOOKUP(D1374,Products!$A$2:$H$221,3,FALSE),"")</f>
        <v>Household</v>
      </c>
      <c r="K1374" t="str">
        <f>IFERROR(VLOOKUP(C1374,Customers!$A$2:$G$751,3,FALSE),"")</f>
        <v>Absheron</v>
      </c>
    </row>
    <row r="1375" spans="1:11" x14ac:dyDescent="0.25">
      <c r="A1375" t="s">
        <v>4198</v>
      </c>
      <c r="B1375">
        <v>45763</v>
      </c>
      <c r="C1375" t="s">
        <v>2705</v>
      </c>
      <c r="D1375" t="s">
        <v>140</v>
      </c>
      <c r="E1375">
        <v>12</v>
      </c>
      <c r="F1375">
        <f>IFERROR(VLOOKUP(D1375,Products!$A$2:$H$221,6,FALSE),0)</f>
        <v>2.6</v>
      </c>
      <c r="G1375">
        <v>0.05</v>
      </c>
      <c r="H1375">
        <f t="shared" si="21"/>
        <v>29.64</v>
      </c>
      <c r="I1375" t="s">
        <v>2827</v>
      </c>
      <c r="J1375" t="str">
        <f>IFERROR(VLOOKUP(D1375,Products!$A$2:$H$221,3,FALSE),"")</f>
        <v>Dairy</v>
      </c>
      <c r="K1375" t="str">
        <f>IFERROR(VLOOKUP(C1375,Customers!$A$2:$G$751,3,FALSE),"")</f>
        <v>Shaki-Zagatala</v>
      </c>
    </row>
    <row r="1376" spans="1:11" x14ac:dyDescent="0.25">
      <c r="A1376" t="s">
        <v>4199</v>
      </c>
      <c r="B1376">
        <v>45764</v>
      </c>
      <c r="C1376" t="s">
        <v>585</v>
      </c>
      <c r="D1376" t="s">
        <v>437</v>
      </c>
      <c r="E1376">
        <v>14</v>
      </c>
      <c r="F1376">
        <f>IFERROR(VLOOKUP(D1376,Products!$A$2:$H$221,6,FALSE),0)</f>
        <v>4.6100000000000003</v>
      </c>
      <c r="G1376">
        <v>0.03</v>
      </c>
      <c r="H1376">
        <f t="shared" si="21"/>
        <v>62.6</v>
      </c>
      <c r="I1376" t="s">
        <v>2837</v>
      </c>
      <c r="J1376" t="str">
        <f>IFERROR(VLOOKUP(D1376,Products!$A$2:$H$221,3,FALSE),"")</f>
        <v>Canned</v>
      </c>
      <c r="K1376" t="str">
        <f>IFERROR(VLOOKUP(C1376,Customers!$A$2:$G$751,3,FALSE),"")</f>
        <v>Aran</v>
      </c>
    </row>
    <row r="1377" spans="1:11" x14ac:dyDescent="0.25">
      <c r="A1377" t="s">
        <v>4200</v>
      </c>
      <c r="B1377">
        <v>45764</v>
      </c>
      <c r="C1377" t="s">
        <v>809</v>
      </c>
      <c r="D1377" t="s">
        <v>20</v>
      </c>
      <c r="E1377">
        <v>10</v>
      </c>
      <c r="F1377">
        <f>IFERROR(VLOOKUP(D1377,Products!$A$2:$H$221,6,FALSE),0)</f>
        <v>2.87</v>
      </c>
      <c r="G1377">
        <v>7.0000000000000007E-2</v>
      </c>
      <c r="H1377">
        <f t="shared" si="21"/>
        <v>26.69</v>
      </c>
      <c r="I1377" t="s">
        <v>2827</v>
      </c>
      <c r="J1377" t="str">
        <f>IFERROR(VLOOKUP(D1377,Products!$A$2:$H$221,3,FALSE),"")</f>
        <v>Beverages</v>
      </c>
      <c r="K1377" t="str">
        <f>IFERROR(VLOOKUP(C1377,Customers!$A$2:$G$751,3,FALSE),"")</f>
        <v>Absheron</v>
      </c>
    </row>
    <row r="1378" spans="1:11" x14ac:dyDescent="0.25">
      <c r="A1378" t="s">
        <v>4201</v>
      </c>
      <c r="B1378">
        <v>45764</v>
      </c>
      <c r="C1378" t="s">
        <v>1040</v>
      </c>
      <c r="D1378" t="s">
        <v>83</v>
      </c>
      <c r="E1378">
        <v>10</v>
      </c>
      <c r="F1378">
        <f>IFERROR(VLOOKUP(D1378,Products!$A$2:$H$221,6,FALSE),0)</f>
        <v>2.52</v>
      </c>
      <c r="G1378">
        <v>0.03</v>
      </c>
      <c r="H1378">
        <f t="shared" si="21"/>
        <v>24.44</v>
      </c>
      <c r="I1378" t="s">
        <v>2820</v>
      </c>
      <c r="J1378" t="str">
        <f>IFERROR(VLOOKUP(D1378,Products!$A$2:$H$221,3,FALSE),"")</f>
        <v>Snacks</v>
      </c>
      <c r="K1378" t="str">
        <f>IFERROR(VLOOKUP(C1378,Customers!$A$2:$G$751,3,FALSE),"")</f>
        <v>Absheron</v>
      </c>
    </row>
    <row r="1379" spans="1:11" x14ac:dyDescent="0.25">
      <c r="A1379" t="s">
        <v>4202</v>
      </c>
      <c r="B1379">
        <v>45764</v>
      </c>
      <c r="C1379" t="s">
        <v>1085</v>
      </c>
      <c r="D1379" t="s">
        <v>156</v>
      </c>
      <c r="E1379">
        <v>12</v>
      </c>
      <c r="F1379">
        <f>IFERROR(VLOOKUP(D1379,Products!$A$2:$H$221,6,FALSE),0)</f>
        <v>2.0499999999999998</v>
      </c>
      <c r="G1379">
        <v>0</v>
      </c>
      <c r="H1379">
        <f t="shared" si="21"/>
        <v>24.6</v>
      </c>
      <c r="I1379" t="s">
        <v>2870</v>
      </c>
      <c r="J1379" t="str">
        <f>IFERROR(VLOOKUP(D1379,Products!$A$2:$H$221,3,FALSE),"")</f>
        <v>Bakery</v>
      </c>
      <c r="K1379" t="str">
        <f>IFERROR(VLOOKUP(C1379,Customers!$A$2:$G$751,3,FALSE),"")</f>
        <v>Karabakh-East Zangezur</v>
      </c>
    </row>
    <row r="1380" spans="1:11" x14ac:dyDescent="0.25">
      <c r="A1380" t="s">
        <v>4203</v>
      </c>
      <c r="B1380">
        <v>45764</v>
      </c>
      <c r="C1380" t="s">
        <v>1373</v>
      </c>
      <c r="D1380" t="s">
        <v>126</v>
      </c>
      <c r="E1380">
        <v>13</v>
      </c>
      <c r="F1380">
        <f>IFERROR(VLOOKUP(D1380,Products!$A$2:$H$221,6,FALSE),0)</f>
        <v>2.52</v>
      </c>
      <c r="G1380">
        <v>0.02</v>
      </c>
      <c r="H1380">
        <f t="shared" si="21"/>
        <v>32.1</v>
      </c>
      <c r="I1380" t="s">
        <v>2824</v>
      </c>
      <c r="J1380" t="str">
        <f>IFERROR(VLOOKUP(D1380,Products!$A$2:$H$221,3,FALSE),"")</f>
        <v>Dairy</v>
      </c>
      <c r="K1380" t="str">
        <f>IFERROR(VLOOKUP(C1380,Customers!$A$2:$G$751,3,FALSE),"")</f>
        <v>Karabakh-East Zangezur</v>
      </c>
    </row>
    <row r="1381" spans="1:11" x14ac:dyDescent="0.25">
      <c r="A1381" t="s">
        <v>4204</v>
      </c>
      <c r="B1381">
        <v>45764</v>
      </c>
      <c r="C1381" t="s">
        <v>1430</v>
      </c>
      <c r="D1381" t="s">
        <v>224</v>
      </c>
      <c r="E1381">
        <v>10</v>
      </c>
      <c r="F1381">
        <f>IFERROR(VLOOKUP(D1381,Products!$A$2:$H$221,6,FALSE),0)</f>
        <v>5.82</v>
      </c>
      <c r="G1381">
        <v>0.03</v>
      </c>
      <c r="H1381">
        <f t="shared" si="21"/>
        <v>56.45</v>
      </c>
      <c r="I1381" t="s">
        <v>2818</v>
      </c>
      <c r="J1381" t="str">
        <f>IFERROR(VLOOKUP(D1381,Products!$A$2:$H$221,3,FALSE),"")</f>
        <v>Grocery</v>
      </c>
      <c r="K1381" t="str">
        <f>IFERROR(VLOOKUP(C1381,Customers!$A$2:$G$751,3,FALSE),"")</f>
        <v>Karabakh-East Zangezur</v>
      </c>
    </row>
    <row r="1382" spans="1:11" x14ac:dyDescent="0.25">
      <c r="A1382" t="s">
        <v>4205</v>
      </c>
      <c r="B1382">
        <v>45764</v>
      </c>
      <c r="C1382" t="s">
        <v>1499</v>
      </c>
      <c r="D1382" t="s">
        <v>99</v>
      </c>
      <c r="E1382">
        <v>23</v>
      </c>
      <c r="F1382">
        <f>IFERROR(VLOOKUP(D1382,Products!$A$2:$H$221,6,FALSE),0)</f>
        <v>4.88</v>
      </c>
      <c r="G1382">
        <v>0</v>
      </c>
      <c r="H1382">
        <f t="shared" si="21"/>
        <v>112.24</v>
      </c>
      <c r="I1382" t="s">
        <v>2820</v>
      </c>
      <c r="J1382" t="str">
        <f>IFERROR(VLOOKUP(D1382,Products!$A$2:$H$221,3,FALSE),"")</f>
        <v>Snacks</v>
      </c>
      <c r="K1382" t="str">
        <f>IFERROR(VLOOKUP(C1382,Customers!$A$2:$G$751,3,FALSE),"")</f>
        <v>Nakhchivan</v>
      </c>
    </row>
    <row r="1383" spans="1:11" x14ac:dyDescent="0.25">
      <c r="A1383" t="s">
        <v>4206</v>
      </c>
      <c r="B1383">
        <v>45764</v>
      </c>
      <c r="C1383" t="s">
        <v>1502</v>
      </c>
      <c r="D1383" t="s">
        <v>450</v>
      </c>
      <c r="E1383">
        <v>9</v>
      </c>
      <c r="F1383">
        <f>IFERROR(VLOOKUP(D1383,Products!$A$2:$H$221,6,FALSE),0)</f>
        <v>5.89</v>
      </c>
      <c r="G1383">
        <v>0.1</v>
      </c>
      <c r="H1383">
        <f t="shared" si="21"/>
        <v>47.71</v>
      </c>
      <c r="I1383" t="s">
        <v>2820</v>
      </c>
      <c r="J1383" t="str">
        <f>IFERROR(VLOOKUP(D1383,Products!$A$2:$H$221,3,FALSE),"")</f>
        <v>Cleaning</v>
      </c>
      <c r="K1383" t="str">
        <f>IFERROR(VLOOKUP(C1383,Customers!$A$2:$G$751,3,FALSE),"")</f>
        <v>Guba-Khachmaz</v>
      </c>
    </row>
    <row r="1384" spans="1:11" x14ac:dyDescent="0.25">
      <c r="A1384" t="s">
        <v>4207</v>
      </c>
      <c r="B1384">
        <v>45764</v>
      </c>
      <c r="C1384" t="s">
        <v>1832</v>
      </c>
      <c r="D1384" t="s">
        <v>196</v>
      </c>
      <c r="E1384">
        <v>15</v>
      </c>
      <c r="F1384">
        <f>IFERROR(VLOOKUP(D1384,Products!$A$2:$H$221,6,FALSE),0)</f>
        <v>0.54</v>
      </c>
      <c r="G1384">
        <v>0.03</v>
      </c>
      <c r="H1384">
        <f t="shared" si="21"/>
        <v>7.86</v>
      </c>
      <c r="I1384" t="s">
        <v>2830</v>
      </c>
      <c r="J1384" t="str">
        <f>IFERROR(VLOOKUP(D1384,Products!$A$2:$H$221,3,FALSE),"")</f>
        <v>Bakery</v>
      </c>
      <c r="K1384" t="str">
        <f>IFERROR(VLOOKUP(C1384,Customers!$A$2:$G$751,3,FALSE),"")</f>
        <v>Guba-Khachmaz</v>
      </c>
    </row>
    <row r="1385" spans="1:11" x14ac:dyDescent="0.25">
      <c r="A1385" t="s">
        <v>4208</v>
      </c>
      <c r="B1385">
        <v>45764</v>
      </c>
      <c r="C1385" t="s">
        <v>1865</v>
      </c>
      <c r="D1385" t="s">
        <v>368</v>
      </c>
      <c r="E1385">
        <v>3</v>
      </c>
      <c r="F1385">
        <f>IFERROR(VLOOKUP(D1385,Products!$A$2:$H$221,6,FALSE),0)</f>
        <v>8.4</v>
      </c>
      <c r="G1385">
        <v>0</v>
      </c>
      <c r="H1385">
        <f t="shared" si="21"/>
        <v>25.2</v>
      </c>
      <c r="I1385" t="s">
        <v>2830</v>
      </c>
      <c r="J1385" t="str">
        <f>IFERROR(VLOOKUP(D1385,Products!$A$2:$H$221,3,FALSE),"")</f>
        <v>Frozen</v>
      </c>
      <c r="K1385" t="str">
        <f>IFERROR(VLOOKUP(C1385,Customers!$A$2:$G$751,3,FALSE),"")</f>
        <v>Aran</v>
      </c>
    </row>
    <row r="1386" spans="1:11" x14ac:dyDescent="0.25">
      <c r="A1386" t="s">
        <v>4209</v>
      </c>
      <c r="B1386">
        <v>45764</v>
      </c>
      <c r="C1386" t="s">
        <v>2258</v>
      </c>
      <c r="D1386" t="s">
        <v>172</v>
      </c>
      <c r="E1386">
        <v>26</v>
      </c>
      <c r="F1386">
        <f>IFERROR(VLOOKUP(D1386,Products!$A$2:$H$221,6,FALSE),0)</f>
        <v>0.77</v>
      </c>
      <c r="G1386">
        <v>0.03</v>
      </c>
      <c r="H1386">
        <f t="shared" si="21"/>
        <v>19.420000000000002</v>
      </c>
      <c r="I1386" t="s">
        <v>2870</v>
      </c>
      <c r="J1386" t="str">
        <f>IFERROR(VLOOKUP(D1386,Products!$A$2:$H$221,3,FALSE),"")</f>
        <v>Bakery</v>
      </c>
      <c r="K1386" t="str">
        <f>IFERROR(VLOOKUP(C1386,Customers!$A$2:$G$751,3,FALSE),"")</f>
        <v>Nakhchivan</v>
      </c>
    </row>
    <row r="1387" spans="1:11" x14ac:dyDescent="0.25">
      <c r="A1387" t="s">
        <v>4210</v>
      </c>
      <c r="B1387">
        <v>45764</v>
      </c>
      <c r="C1387" t="s">
        <v>2402</v>
      </c>
      <c r="D1387" t="s">
        <v>204</v>
      </c>
      <c r="E1387">
        <v>3</v>
      </c>
      <c r="F1387">
        <f>IFERROR(VLOOKUP(D1387,Products!$A$2:$H$221,6,FALSE),0)</f>
        <v>7.55</v>
      </c>
      <c r="G1387">
        <v>0.03</v>
      </c>
      <c r="H1387">
        <f t="shared" si="21"/>
        <v>21.97</v>
      </c>
      <c r="I1387" t="s">
        <v>2837</v>
      </c>
      <c r="J1387" t="str">
        <f>IFERROR(VLOOKUP(D1387,Products!$A$2:$H$221,3,FALSE),"")</f>
        <v>Grocery</v>
      </c>
      <c r="K1387" t="str">
        <f>IFERROR(VLOOKUP(C1387,Customers!$A$2:$G$751,3,FALSE),"")</f>
        <v>Shaki-Zagatala</v>
      </c>
    </row>
    <row r="1388" spans="1:11" x14ac:dyDescent="0.25">
      <c r="A1388" t="s">
        <v>4211</v>
      </c>
      <c r="B1388">
        <v>45764</v>
      </c>
      <c r="C1388" t="s">
        <v>2624</v>
      </c>
      <c r="D1388" t="s">
        <v>257</v>
      </c>
      <c r="E1388">
        <v>2</v>
      </c>
      <c r="F1388">
        <f>IFERROR(VLOOKUP(D1388,Products!$A$2:$H$221,6,FALSE),0)</f>
        <v>2.4300000000000002</v>
      </c>
      <c r="G1388">
        <v>0</v>
      </c>
      <c r="H1388">
        <f t="shared" si="21"/>
        <v>4.8600000000000003</v>
      </c>
      <c r="I1388" t="s">
        <v>2841</v>
      </c>
      <c r="J1388" t="str">
        <f>IFERROR(VLOOKUP(D1388,Products!$A$2:$H$221,3,FALSE),"")</f>
        <v>Household</v>
      </c>
      <c r="K1388" t="str">
        <f>IFERROR(VLOOKUP(C1388,Customers!$A$2:$G$751,3,FALSE),"")</f>
        <v>Nakhchivan</v>
      </c>
    </row>
    <row r="1389" spans="1:11" x14ac:dyDescent="0.25">
      <c r="A1389" t="s">
        <v>4212</v>
      </c>
      <c r="B1389">
        <v>45764</v>
      </c>
      <c r="C1389" t="s">
        <v>2720</v>
      </c>
      <c r="D1389" t="s">
        <v>429</v>
      </c>
      <c r="E1389">
        <v>4</v>
      </c>
      <c r="F1389">
        <f>IFERROR(VLOOKUP(D1389,Products!$A$2:$H$221,6,FALSE),0)</f>
        <v>6.04</v>
      </c>
      <c r="G1389">
        <v>0.1</v>
      </c>
      <c r="H1389">
        <f t="shared" si="21"/>
        <v>21.74</v>
      </c>
      <c r="I1389" t="s">
        <v>2830</v>
      </c>
      <c r="J1389" t="str">
        <f>IFERROR(VLOOKUP(D1389,Products!$A$2:$H$221,3,FALSE),"")</f>
        <v>Canned</v>
      </c>
      <c r="K1389" t="str">
        <f>IFERROR(VLOOKUP(C1389,Customers!$A$2:$G$751,3,FALSE),"")</f>
        <v>Absheron</v>
      </c>
    </row>
    <row r="1390" spans="1:11" x14ac:dyDescent="0.25">
      <c r="A1390" t="s">
        <v>4213</v>
      </c>
      <c r="B1390">
        <v>45765</v>
      </c>
      <c r="C1390" t="s">
        <v>497</v>
      </c>
      <c r="D1390" t="s">
        <v>33</v>
      </c>
      <c r="E1390">
        <v>5</v>
      </c>
      <c r="F1390">
        <f>IFERROR(VLOOKUP(D1390,Products!$A$2:$H$221,6,FALSE),0)</f>
        <v>1.21</v>
      </c>
      <c r="G1390">
        <v>0.03</v>
      </c>
      <c r="H1390">
        <f t="shared" si="21"/>
        <v>5.87</v>
      </c>
      <c r="I1390" t="s">
        <v>2870</v>
      </c>
      <c r="J1390" t="str">
        <f>IFERROR(VLOOKUP(D1390,Products!$A$2:$H$221,3,FALSE),"")</f>
        <v>Beverages</v>
      </c>
      <c r="K1390" t="str">
        <f>IFERROR(VLOOKUP(C1390,Customers!$A$2:$G$751,3,FALSE),"")</f>
        <v>Aran</v>
      </c>
    </row>
    <row r="1391" spans="1:11" x14ac:dyDescent="0.25">
      <c r="A1391" t="s">
        <v>4214</v>
      </c>
      <c r="B1391">
        <v>45765</v>
      </c>
      <c r="C1391" t="s">
        <v>643</v>
      </c>
      <c r="D1391" t="s">
        <v>37</v>
      </c>
      <c r="E1391">
        <v>14</v>
      </c>
      <c r="F1391">
        <f>IFERROR(VLOOKUP(D1391,Products!$A$2:$H$221,6,FALSE),0)</f>
        <v>4.74</v>
      </c>
      <c r="G1391">
        <v>0.05</v>
      </c>
      <c r="H1391">
        <f t="shared" si="21"/>
        <v>63.04</v>
      </c>
      <c r="I1391" t="s">
        <v>2837</v>
      </c>
      <c r="J1391" t="str">
        <f>IFERROR(VLOOKUP(D1391,Products!$A$2:$H$221,3,FALSE),"")</f>
        <v>Beverages</v>
      </c>
      <c r="K1391" t="str">
        <f>IFERROR(VLOOKUP(C1391,Customers!$A$2:$G$751,3,FALSE),"")</f>
        <v>Shaki-Zagatala</v>
      </c>
    </row>
    <row r="1392" spans="1:11" x14ac:dyDescent="0.25">
      <c r="A1392" t="s">
        <v>4215</v>
      </c>
      <c r="B1392">
        <v>45765</v>
      </c>
      <c r="C1392" t="s">
        <v>920</v>
      </c>
      <c r="D1392" t="s">
        <v>348</v>
      </c>
      <c r="E1392">
        <v>4</v>
      </c>
      <c r="F1392">
        <f>IFERROR(VLOOKUP(D1392,Products!$A$2:$H$221,6,FALSE),0)</f>
        <v>3.09</v>
      </c>
      <c r="G1392">
        <v>0</v>
      </c>
      <c r="H1392">
        <f t="shared" si="21"/>
        <v>12.36</v>
      </c>
      <c r="I1392" t="s">
        <v>2830</v>
      </c>
      <c r="J1392" t="str">
        <f>IFERROR(VLOOKUP(D1392,Products!$A$2:$H$221,3,FALSE),"")</f>
        <v>Frozen</v>
      </c>
      <c r="K1392" t="str">
        <f>IFERROR(VLOOKUP(C1392,Customers!$A$2:$G$751,3,FALSE),"")</f>
        <v>Ganja-Dashkasan</v>
      </c>
    </row>
    <row r="1393" spans="1:11" x14ac:dyDescent="0.25">
      <c r="A1393" t="s">
        <v>4216</v>
      </c>
      <c r="B1393">
        <v>45765</v>
      </c>
      <c r="C1393" t="s">
        <v>956</v>
      </c>
      <c r="D1393" t="s">
        <v>152</v>
      </c>
      <c r="E1393">
        <v>9</v>
      </c>
      <c r="F1393">
        <f>IFERROR(VLOOKUP(D1393,Products!$A$2:$H$221,6,FALSE),0)</f>
        <v>2.0699999999999998</v>
      </c>
      <c r="G1393">
        <v>0.03</v>
      </c>
      <c r="H1393">
        <f t="shared" si="21"/>
        <v>18.07</v>
      </c>
      <c r="I1393" t="s">
        <v>2870</v>
      </c>
      <c r="J1393" t="str">
        <f>IFERROR(VLOOKUP(D1393,Products!$A$2:$H$221,3,FALSE),"")</f>
        <v>Dairy</v>
      </c>
      <c r="K1393" t="str">
        <f>IFERROR(VLOOKUP(C1393,Customers!$A$2:$G$751,3,FALSE),"")</f>
        <v>Ganja-Dashkasan</v>
      </c>
    </row>
    <row r="1394" spans="1:11" x14ac:dyDescent="0.25">
      <c r="A1394" t="s">
        <v>4217</v>
      </c>
      <c r="B1394">
        <v>45765</v>
      </c>
      <c r="C1394" t="s">
        <v>989</v>
      </c>
      <c r="D1394" t="s">
        <v>122</v>
      </c>
      <c r="E1394">
        <v>3</v>
      </c>
      <c r="F1394">
        <f>IFERROR(VLOOKUP(D1394,Products!$A$2:$H$221,6,FALSE),0)</f>
        <v>4.5999999999999996</v>
      </c>
      <c r="G1394">
        <v>7.0000000000000007E-2</v>
      </c>
      <c r="H1394">
        <f t="shared" si="21"/>
        <v>12.83</v>
      </c>
      <c r="I1394" t="s">
        <v>2837</v>
      </c>
      <c r="J1394" t="str">
        <f>IFERROR(VLOOKUP(D1394,Products!$A$2:$H$221,3,FALSE),"")</f>
        <v>Dairy</v>
      </c>
      <c r="K1394" t="str">
        <f>IFERROR(VLOOKUP(C1394,Customers!$A$2:$G$751,3,FALSE),"")</f>
        <v>Karabakh-East Zangezur</v>
      </c>
    </row>
    <row r="1395" spans="1:11" x14ac:dyDescent="0.25">
      <c r="A1395" t="s">
        <v>4218</v>
      </c>
      <c r="B1395">
        <v>45765</v>
      </c>
      <c r="C1395" t="s">
        <v>1142</v>
      </c>
      <c r="D1395" t="s">
        <v>136</v>
      </c>
      <c r="E1395">
        <v>4</v>
      </c>
      <c r="F1395">
        <f>IFERROR(VLOOKUP(D1395,Products!$A$2:$H$221,6,FALSE),0)</f>
        <v>3.68</v>
      </c>
      <c r="G1395">
        <v>0.05</v>
      </c>
      <c r="H1395">
        <f t="shared" si="21"/>
        <v>13.98</v>
      </c>
      <c r="I1395" t="s">
        <v>2870</v>
      </c>
      <c r="J1395" t="str">
        <f>IFERROR(VLOOKUP(D1395,Products!$A$2:$H$221,3,FALSE),"")</f>
        <v>Dairy</v>
      </c>
      <c r="K1395" t="str">
        <f>IFERROR(VLOOKUP(C1395,Customers!$A$2:$G$751,3,FALSE),"")</f>
        <v>Absheron</v>
      </c>
    </row>
    <row r="1396" spans="1:11" x14ac:dyDescent="0.25">
      <c r="A1396" t="s">
        <v>4219</v>
      </c>
      <c r="B1396">
        <v>45765</v>
      </c>
      <c r="C1396" t="s">
        <v>1301</v>
      </c>
      <c r="D1396" t="s">
        <v>128</v>
      </c>
      <c r="E1396">
        <v>11</v>
      </c>
      <c r="F1396">
        <f>IFERROR(VLOOKUP(D1396,Products!$A$2:$H$221,6,FALSE),0)</f>
        <v>3.37</v>
      </c>
      <c r="G1396">
        <v>0.03</v>
      </c>
      <c r="H1396">
        <f t="shared" si="21"/>
        <v>35.96</v>
      </c>
      <c r="I1396" t="s">
        <v>2818</v>
      </c>
      <c r="J1396" t="str">
        <f>IFERROR(VLOOKUP(D1396,Products!$A$2:$H$221,3,FALSE),"")</f>
        <v>Dairy</v>
      </c>
      <c r="K1396" t="str">
        <f>IFERROR(VLOOKUP(C1396,Customers!$A$2:$G$751,3,FALSE),"")</f>
        <v>Ganja-Dashkasan</v>
      </c>
    </row>
    <row r="1397" spans="1:11" x14ac:dyDescent="0.25">
      <c r="A1397" t="s">
        <v>4220</v>
      </c>
      <c r="B1397">
        <v>45765</v>
      </c>
      <c r="C1397" t="s">
        <v>1523</v>
      </c>
      <c r="D1397" t="s">
        <v>112</v>
      </c>
      <c r="E1397">
        <v>12</v>
      </c>
      <c r="F1397">
        <f>IFERROR(VLOOKUP(D1397,Products!$A$2:$H$221,6,FALSE),0)</f>
        <v>4.12</v>
      </c>
      <c r="G1397">
        <v>0</v>
      </c>
      <c r="H1397">
        <f t="shared" si="21"/>
        <v>49.44</v>
      </c>
      <c r="I1397" t="s">
        <v>2820</v>
      </c>
      <c r="J1397" t="str">
        <f>IFERROR(VLOOKUP(D1397,Products!$A$2:$H$221,3,FALSE),"")</f>
        <v>Dairy</v>
      </c>
      <c r="K1397" t="str">
        <f>IFERROR(VLOOKUP(C1397,Customers!$A$2:$G$751,3,FALSE),"")</f>
        <v>Shaki-Zagatala</v>
      </c>
    </row>
    <row r="1398" spans="1:11" x14ac:dyDescent="0.25">
      <c r="A1398" t="s">
        <v>4221</v>
      </c>
      <c r="B1398">
        <v>45765</v>
      </c>
      <c r="C1398" t="s">
        <v>1544</v>
      </c>
      <c r="D1398" t="s">
        <v>400</v>
      </c>
      <c r="E1398">
        <v>2</v>
      </c>
      <c r="F1398">
        <f>IFERROR(VLOOKUP(D1398,Products!$A$2:$H$221,6,FALSE),0)</f>
        <v>6.11</v>
      </c>
      <c r="G1398">
        <v>0.03</v>
      </c>
      <c r="H1398">
        <f t="shared" si="21"/>
        <v>11.85</v>
      </c>
      <c r="I1398" t="s">
        <v>2830</v>
      </c>
      <c r="J1398" t="str">
        <f>IFERROR(VLOOKUP(D1398,Products!$A$2:$H$221,3,FALSE),"")</f>
        <v>Canned</v>
      </c>
      <c r="K1398" t="str">
        <f>IFERROR(VLOOKUP(C1398,Customers!$A$2:$G$751,3,FALSE),"")</f>
        <v>Karabakh-East Zangezur</v>
      </c>
    </row>
    <row r="1399" spans="1:11" x14ac:dyDescent="0.25">
      <c r="A1399" t="s">
        <v>4222</v>
      </c>
      <c r="B1399">
        <v>45765</v>
      </c>
      <c r="C1399" t="s">
        <v>1745</v>
      </c>
      <c r="D1399" t="s">
        <v>73</v>
      </c>
      <c r="E1399">
        <v>15</v>
      </c>
      <c r="F1399">
        <f>IFERROR(VLOOKUP(D1399,Products!$A$2:$H$221,6,FALSE),0)</f>
        <v>3.84</v>
      </c>
      <c r="G1399">
        <v>0.02</v>
      </c>
      <c r="H1399">
        <f t="shared" si="21"/>
        <v>56.45</v>
      </c>
      <c r="I1399" t="s">
        <v>2818</v>
      </c>
      <c r="J1399" t="str">
        <f>IFERROR(VLOOKUP(D1399,Products!$A$2:$H$221,3,FALSE),"")</f>
        <v>Snacks</v>
      </c>
      <c r="K1399" t="str">
        <f>IFERROR(VLOOKUP(C1399,Customers!$A$2:$G$751,3,FALSE),"")</f>
        <v>Aran</v>
      </c>
    </row>
    <row r="1400" spans="1:11" x14ac:dyDescent="0.25">
      <c r="A1400" t="s">
        <v>4223</v>
      </c>
      <c r="B1400">
        <v>45765</v>
      </c>
      <c r="C1400" t="s">
        <v>1823</v>
      </c>
      <c r="D1400" t="s">
        <v>406</v>
      </c>
      <c r="E1400">
        <v>6</v>
      </c>
      <c r="F1400">
        <f>IFERROR(VLOOKUP(D1400,Products!$A$2:$H$221,6,FALSE),0)</f>
        <v>6.48</v>
      </c>
      <c r="G1400">
        <v>0.02</v>
      </c>
      <c r="H1400">
        <f t="shared" si="21"/>
        <v>38.1</v>
      </c>
      <c r="I1400" t="s">
        <v>2830</v>
      </c>
      <c r="J1400" t="str">
        <f>IFERROR(VLOOKUP(D1400,Products!$A$2:$H$221,3,FALSE),"")</f>
        <v>Canned</v>
      </c>
      <c r="K1400" t="str">
        <f>IFERROR(VLOOKUP(C1400,Customers!$A$2:$G$751,3,FALSE),"")</f>
        <v>Lankaran-Astara</v>
      </c>
    </row>
    <row r="1401" spans="1:11" x14ac:dyDescent="0.25">
      <c r="A1401" t="s">
        <v>4224</v>
      </c>
      <c r="B1401">
        <v>45765</v>
      </c>
      <c r="C1401" t="s">
        <v>1874</v>
      </c>
      <c r="D1401" t="s">
        <v>59</v>
      </c>
      <c r="E1401">
        <v>4</v>
      </c>
      <c r="F1401">
        <f>IFERROR(VLOOKUP(D1401,Products!$A$2:$H$221,6,FALSE),0)</f>
        <v>1.45</v>
      </c>
      <c r="G1401">
        <v>0</v>
      </c>
      <c r="H1401">
        <f t="shared" si="21"/>
        <v>5.8</v>
      </c>
      <c r="I1401" t="s">
        <v>2824</v>
      </c>
      <c r="J1401" t="str">
        <f>IFERROR(VLOOKUP(D1401,Products!$A$2:$H$221,3,FALSE),"")</f>
        <v>Snacks</v>
      </c>
      <c r="K1401" t="str">
        <f>IFERROR(VLOOKUP(C1401,Customers!$A$2:$G$751,3,FALSE),"")</f>
        <v>Absheron</v>
      </c>
    </row>
    <row r="1402" spans="1:11" x14ac:dyDescent="0.25">
      <c r="A1402" t="s">
        <v>4225</v>
      </c>
      <c r="B1402">
        <v>45765</v>
      </c>
      <c r="C1402" t="s">
        <v>1919</v>
      </c>
      <c r="D1402" t="s">
        <v>466</v>
      </c>
      <c r="E1402">
        <v>6</v>
      </c>
      <c r="F1402">
        <f>IFERROR(VLOOKUP(D1402,Products!$A$2:$H$221,6,FALSE),0)</f>
        <v>2.06</v>
      </c>
      <c r="G1402">
        <v>0.1</v>
      </c>
      <c r="H1402">
        <f t="shared" si="21"/>
        <v>11.12</v>
      </c>
      <c r="I1402" t="s">
        <v>2824</v>
      </c>
      <c r="J1402" t="str">
        <f>IFERROR(VLOOKUP(D1402,Products!$A$2:$H$221,3,FALSE),"")</f>
        <v>Cleaning</v>
      </c>
      <c r="K1402" t="str">
        <f>IFERROR(VLOOKUP(C1402,Customers!$A$2:$G$751,3,FALSE),"")</f>
        <v>Absheron</v>
      </c>
    </row>
    <row r="1403" spans="1:11" x14ac:dyDescent="0.25">
      <c r="A1403" t="s">
        <v>4226</v>
      </c>
      <c r="B1403">
        <v>45765</v>
      </c>
      <c r="C1403" t="s">
        <v>2087</v>
      </c>
      <c r="D1403" t="s">
        <v>154</v>
      </c>
      <c r="E1403">
        <v>12</v>
      </c>
      <c r="F1403">
        <f>IFERROR(VLOOKUP(D1403,Products!$A$2:$H$221,6,FALSE),0)</f>
        <v>5.47</v>
      </c>
      <c r="G1403">
        <v>0.05</v>
      </c>
      <c r="H1403">
        <f t="shared" si="21"/>
        <v>62.36</v>
      </c>
      <c r="I1403" t="s">
        <v>2870</v>
      </c>
      <c r="J1403" t="str">
        <f>IFERROR(VLOOKUP(D1403,Products!$A$2:$H$221,3,FALSE),"")</f>
        <v>Dairy</v>
      </c>
      <c r="K1403" t="str">
        <f>IFERROR(VLOOKUP(C1403,Customers!$A$2:$G$751,3,FALSE),"")</f>
        <v>Guba-Khachmaz</v>
      </c>
    </row>
    <row r="1404" spans="1:11" x14ac:dyDescent="0.25">
      <c r="A1404" t="s">
        <v>4227</v>
      </c>
      <c r="B1404">
        <v>45765</v>
      </c>
      <c r="C1404" t="s">
        <v>2171</v>
      </c>
      <c r="D1404" t="s">
        <v>27</v>
      </c>
      <c r="E1404">
        <v>4</v>
      </c>
      <c r="F1404">
        <f>IFERROR(VLOOKUP(D1404,Products!$A$2:$H$221,6,FALSE),0)</f>
        <v>1.98</v>
      </c>
      <c r="G1404">
        <v>0.12</v>
      </c>
      <c r="H1404">
        <f t="shared" si="21"/>
        <v>6.97</v>
      </c>
      <c r="I1404" t="s">
        <v>2824</v>
      </c>
      <c r="J1404" t="str">
        <f>IFERROR(VLOOKUP(D1404,Products!$A$2:$H$221,3,FALSE),"")</f>
        <v>Beverages</v>
      </c>
      <c r="K1404" t="str">
        <f>IFERROR(VLOOKUP(C1404,Customers!$A$2:$G$751,3,FALSE),"")</f>
        <v>Lankaran-Astara</v>
      </c>
    </row>
    <row r="1405" spans="1:11" x14ac:dyDescent="0.25">
      <c r="A1405" t="s">
        <v>4228</v>
      </c>
      <c r="B1405">
        <v>45765</v>
      </c>
      <c r="C1405" t="s">
        <v>2177</v>
      </c>
      <c r="D1405" t="s">
        <v>348</v>
      </c>
      <c r="E1405">
        <v>11</v>
      </c>
      <c r="F1405">
        <f>IFERROR(VLOOKUP(D1405,Products!$A$2:$H$221,6,FALSE),0)</f>
        <v>3.09</v>
      </c>
      <c r="G1405">
        <v>0.05</v>
      </c>
      <c r="H1405">
        <f t="shared" si="21"/>
        <v>32.29</v>
      </c>
      <c r="I1405" t="s">
        <v>2830</v>
      </c>
      <c r="J1405" t="str">
        <f>IFERROR(VLOOKUP(D1405,Products!$A$2:$H$221,3,FALSE),"")</f>
        <v>Frozen</v>
      </c>
      <c r="K1405" t="str">
        <f>IFERROR(VLOOKUP(C1405,Customers!$A$2:$G$751,3,FALSE),"")</f>
        <v>Nakhchivan</v>
      </c>
    </row>
    <row r="1406" spans="1:11" x14ac:dyDescent="0.25">
      <c r="A1406" t="s">
        <v>4229</v>
      </c>
      <c r="B1406">
        <v>45765</v>
      </c>
      <c r="C1406" t="s">
        <v>2216</v>
      </c>
      <c r="D1406" t="s">
        <v>441</v>
      </c>
      <c r="E1406">
        <v>5</v>
      </c>
      <c r="F1406">
        <f>IFERROR(VLOOKUP(D1406,Products!$A$2:$H$221,6,FALSE),0)</f>
        <v>4.0999999999999996</v>
      </c>
      <c r="G1406">
        <v>0.1</v>
      </c>
      <c r="H1406">
        <f t="shared" si="21"/>
        <v>18.45</v>
      </c>
      <c r="I1406" t="s">
        <v>2841</v>
      </c>
      <c r="J1406" t="str">
        <f>IFERROR(VLOOKUP(D1406,Products!$A$2:$H$221,3,FALSE),"")</f>
        <v>Canned</v>
      </c>
      <c r="K1406" t="str">
        <f>IFERROR(VLOOKUP(C1406,Customers!$A$2:$G$751,3,FALSE),"")</f>
        <v>Aran</v>
      </c>
    </row>
    <row r="1407" spans="1:11" x14ac:dyDescent="0.25">
      <c r="A1407" t="s">
        <v>4230</v>
      </c>
      <c r="B1407">
        <v>45765</v>
      </c>
      <c r="C1407" t="s">
        <v>2381</v>
      </c>
      <c r="D1407" t="s">
        <v>55</v>
      </c>
      <c r="E1407">
        <v>23</v>
      </c>
      <c r="F1407">
        <f>IFERROR(VLOOKUP(D1407,Products!$A$2:$H$221,6,FALSE),0)</f>
        <v>1.93</v>
      </c>
      <c r="G1407">
        <v>0.05</v>
      </c>
      <c r="H1407">
        <f t="shared" si="21"/>
        <v>42.17</v>
      </c>
      <c r="I1407" t="s">
        <v>2841</v>
      </c>
      <c r="J1407" t="str">
        <f>IFERROR(VLOOKUP(D1407,Products!$A$2:$H$221,3,FALSE),"")</f>
        <v>Beverages</v>
      </c>
      <c r="K1407" t="str">
        <f>IFERROR(VLOOKUP(C1407,Customers!$A$2:$G$751,3,FALSE),"")</f>
        <v>Absheron</v>
      </c>
    </row>
    <row r="1408" spans="1:11" x14ac:dyDescent="0.25">
      <c r="A1408" t="s">
        <v>4231</v>
      </c>
      <c r="B1408">
        <v>45765</v>
      </c>
      <c r="C1408" t="s">
        <v>2411</v>
      </c>
      <c r="D1408" t="s">
        <v>31</v>
      </c>
      <c r="E1408">
        <v>8</v>
      </c>
      <c r="F1408">
        <f>IFERROR(VLOOKUP(D1408,Products!$A$2:$H$221,6,FALSE),0)</f>
        <v>4.05</v>
      </c>
      <c r="G1408">
        <v>0</v>
      </c>
      <c r="H1408">
        <f t="shared" si="21"/>
        <v>32.4</v>
      </c>
      <c r="I1408" t="s">
        <v>2830</v>
      </c>
      <c r="J1408" t="str">
        <f>IFERROR(VLOOKUP(D1408,Products!$A$2:$H$221,3,FALSE),"")</f>
        <v>Beverages</v>
      </c>
      <c r="K1408" t="str">
        <f>IFERROR(VLOOKUP(C1408,Customers!$A$2:$G$751,3,FALSE),"")</f>
        <v>Shaki-Zagatala</v>
      </c>
    </row>
    <row r="1409" spans="1:11" x14ac:dyDescent="0.25">
      <c r="A1409" t="s">
        <v>4232</v>
      </c>
      <c r="B1409">
        <v>45766</v>
      </c>
      <c r="C1409" t="s">
        <v>920</v>
      </c>
      <c r="D1409" t="s">
        <v>263</v>
      </c>
      <c r="E1409">
        <v>8</v>
      </c>
      <c r="F1409">
        <f>IFERROR(VLOOKUP(D1409,Products!$A$2:$H$221,6,FALSE),0)</f>
        <v>1.34</v>
      </c>
      <c r="G1409">
        <v>7.0000000000000007E-2</v>
      </c>
      <c r="H1409">
        <f t="shared" si="21"/>
        <v>9.9700000000000006</v>
      </c>
      <c r="I1409" t="s">
        <v>2827</v>
      </c>
      <c r="J1409" t="str">
        <f>IFERROR(VLOOKUP(D1409,Products!$A$2:$H$221,3,FALSE),"")</f>
        <v>Household</v>
      </c>
      <c r="K1409" t="str">
        <f>IFERROR(VLOOKUP(C1409,Customers!$A$2:$G$751,3,FALSE),"")</f>
        <v>Ganja-Dashkasan</v>
      </c>
    </row>
    <row r="1410" spans="1:11" x14ac:dyDescent="0.25">
      <c r="A1410" t="s">
        <v>4233</v>
      </c>
      <c r="B1410">
        <v>45766</v>
      </c>
      <c r="C1410" t="s">
        <v>1046</v>
      </c>
      <c r="D1410" t="s">
        <v>190</v>
      </c>
      <c r="E1410">
        <v>16</v>
      </c>
      <c r="F1410">
        <f>IFERROR(VLOOKUP(D1410,Products!$A$2:$H$221,6,FALSE),0)</f>
        <v>2.85</v>
      </c>
      <c r="G1410">
        <v>0</v>
      </c>
      <c r="H1410">
        <f t="shared" ref="H1410:H1473" si="22">ROUND(E1410*F1410*(1-G1410),2)</f>
        <v>45.6</v>
      </c>
      <c r="I1410" t="s">
        <v>2870</v>
      </c>
      <c r="J1410" t="str">
        <f>IFERROR(VLOOKUP(D1410,Products!$A$2:$H$221,3,FALSE),"")</f>
        <v>Bakery</v>
      </c>
      <c r="K1410" t="str">
        <f>IFERROR(VLOOKUP(C1410,Customers!$A$2:$G$751,3,FALSE),"")</f>
        <v>Aran</v>
      </c>
    </row>
    <row r="1411" spans="1:11" x14ac:dyDescent="0.25">
      <c r="A1411" t="s">
        <v>4234</v>
      </c>
      <c r="B1411">
        <v>45766</v>
      </c>
      <c r="C1411" t="s">
        <v>1391</v>
      </c>
      <c r="D1411" t="s">
        <v>29</v>
      </c>
      <c r="E1411">
        <v>16</v>
      </c>
      <c r="F1411">
        <f>IFERROR(VLOOKUP(D1411,Products!$A$2:$H$221,6,FALSE),0)</f>
        <v>1.26</v>
      </c>
      <c r="G1411">
        <v>0.02</v>
      </c>
      <c r="H1411">
        <f t="shared" si="22"/>
        <v>19.760000000000002</v>
      </c>
      <c r="I1411" t="s">
        <v>2870</v>
      </c>
      <c r="J1411" t="str">
        <f>IFERROR(VLOOKUP(D1411,Products!$A$2:$H$221,3,FALSE),"")</f>
        <v>Beverages</v>
      </c>
      <c r="K1411" t="str">
        <f>IFERROR(VLOOKUP(C1411,Customers!$A$2:$G$751,3,FALSE),"")</f>
        <v>Absheron</v>
      </c>
    </row>
    <row r="1412" spans="1:11" x14ac:dyDescent="0.25">
      <c r="A1412" t="s">
        <v>4235</v>
      </c>
      <c r="B1412">
        <v>45766</v>
      </c>
      <c r="C1412" t="s">
        <v>1583</v>
      </c>
      <c r="D1412" t="s">
        <v>164</v>
      </c>
      <c r="E1412">
        <v>16</v>
      </c>
      <c r="F1412">
        <f>IFERROR(VLOOKUP(D1412,Products!$A$2:$H$221,6,FALSE),0)</f>
        <v>1.96</v>
      </c>
      <c r="G1412">
        <v>0</v>
      </c>
      <c r="H1412">
        <f t="shared" si="22"/>
        <v>31.36</v>
      </c>
      <c r="I1412" t="s">
        <v>2870</v>
      </c>
      <c r="J1412" t="str">
        <f>IFERROR(VLOOKUP(D1412,Products!$A$2:$H$221,3,FALSE),"")</f>
        <v>Bakery</v>
      </c>
      <c r="K1412" t="str">
        <f>IFERROR(VLOOKUP(C1412,Customers!$A$2:$G$751,3,FALSE),"")</f>
        <v>Absheron</v>
      </c>
    </row>
    <row r="1413" spans="1:11" x14ac:dyDescent="0.25">
      <c r="A1413" t="s">
        <v>4236</v>
      </c>
      <c r="B1413">
        <v>45766</v>
      </c>
      <c r="C1413" t="s">
        <v>1721</v>
      </c>
      <c r="D1413" t="s">
        <v>202</v>
      </c>
      <c r="E1413">
        <v>21</v>
      </c>
      <c r="F1413">
        <f>IFERROR(VLOOKUP(D1413,Products!$A$2:$H$221,6,FALSE),0)</f>
        <v>1.82</v>
      </c>
      <c r="G1413">
        <v>0.1</v>
      </c>
      <c r="H1413">
        <f t="shared" si="22"/>
        <v>34.4</v>
      </c>
      <c r="I1413" t="s">
        <v>2824</v>
      </c>
      <c r="J1413" t="str">
        <f>IFERROR(VLOOKUP(D1413,Products!$A$2:$H$221,3,FALSE),"")</f>
        <v>Bakery</v>
      </c>
      <c r="K1413" t="str">
        <f>IFERROR(VLOOKUP(C1413,Customers!$A$2:$G$751,3,FALSE),"")</f>
        <v>Absheron</v>
      </c>
    </row>
    <row r="1414" spans="1:11" x14ac:dyDescent="0.25">
      <c r="A1414" t="s">
        <v>4237</v>
      </c>
      <c r="B1414">
        <v>45766</v>
      </c>
      <c r="C1414" t="s">
        <v>1754</v>
      </c>
      <c r="D1414" t="s">
        <v>138</v>
      </c>
      <c r="E1414">
        <v>4</v>
      </c>
      <c r="F1414">
        <f>IFERROR(VLOOKUP(D1414,Products!$A$2:$H$221,6,FALSE),0)</f>
        <v>2.11</v>
      </c>
      <c r="G1414">
        <v>7.0000000000000007E-2</v>
      </c>
      <c r="H1414">
        <f t="shared" si="22"/>
        <v>7.85</v>
      </c>
      <c r="I1414" t="s">
        <v>2824</v>
      </c>
      <c r="J1414" t="str">
        <f>IFERROR(VLOOKUP(D1414,Products!$A$2:$H$221,3,FALSE),"")</f>
        <v>Dairy</v>
      </c>
      <c r="K1414" t="str">
        <f>IFERROR(VLOOKUP(C1414,Customers!$A$2:$G$751,3,FALSE),"")</f>
        <v>Ganja-Dashkasan</v>
      </c>
    </row>
    <row r="1415" spans="1:11" x14ac:dyDescent="0.25">
      <c r="A1415" t="s">
        <v>4238</v>
      </c>
      <c r="B1415">
        <v>45766</v>
      </c>
      <c r="C1415" t="s">
        <v>1943</v>
      </c>
      <c r="D1415" t="s">
        <v>49</v>
      </c>
      <c r="E1415">
        <v>22</v>
      </c>
      <c r="F1415">
        <f>IFERROR(VLOOKUP(D1415,Products!$A$2:$H$221,6,FALSE),0)</f>
        <v>4.04</v>
      </c>
      <c r="G1415">
        <v>0.12</v>
      </c>
      <c r="H1415">
        <f t="shared" si="22"/>
        <v>78.209999999999994</v>
      </c>
      <c r="I1415" t="s">
        <v>2818</v>
      </c>
      <c r="J1415" t="str">
        <f>IFERROR(VLOOKUP(D1415,Products!$A$2:$H$221,3,FALSE),"")</f>
        <v>Beverages</v>
      </c>
      <c r="K1415" t="str">
        <f>IFERROR(VLOOKUP(C1415,Customers!$A$2:$G$751,3,FALSE),"")</f>
        <v>Aran</v>
      </c>
    </row>
    <row r="1416" spans="1:11" x14ac:dyDescent="0.25">
      <c r="A1416" t="s">
        <v>4239</v>
      </c>
      <c r="B1416">
        <v>45766</v>
      </c>
      <c r="C1416" t="s">
        <v>2174</v>
      </c>
      <c r="D1416" t="s">
        <v>148</v>
      </c>
      <c r="E1416">
        <v>2</v>
      </c>
      <c r="F1416">
        <f>IFERROR(VLOOKUP(D1416,Products!$A$2:$H$221,6,FALSE),0)</f>
        <v>1.6</v>
      </c>
      <c r="G1416">
        <v>0.1</v>
      </c>
      <c r="H1416">
        <f t="shared" si="22"/>
        <v>2.88</v>
      </c>
      <c r="I1416" t="s">
        <v>2818</v>
      </c>
      <c r="J1416" t="str">
        <f>IFERROR(VLOOKUP(D1416,Products!$A$2:$H$221,3,FALSE),"")</f>
        <v>Dairy</v>
      </c>
      <c r="K1416" t="str">
        <f>IFERROR(VLOOKUP(C1416,Customers!$A$2:$G$751,3,FALSE),"")</f>
        <v>Lankaran-Astara</v>
      </c>
    </row>
    <row r="1417" spans="1:11" x14ac:dyDescent="0.25">
      <c r="A1417" t="s">
        <v>4240</v>
      </c>
      <c r="B1417">
        <v>45766</v>
      </c>
      <c r="C1417" t="s">
        <v>2684</v>
      </c>
      <c r="D1417" t="s">
        <v>439</v>
      </c>
      <c r="E1417">
        <v>15</v>
      </c>
      <c r="F1417">
        <f>IFERROR(VLOOKUP(D1417,Products!$A$2:$H$221,6,FALSE),0)</f>
        <v>2.0699999999999998</v>
      </c>
      <c r="G1417">
        <v>0.03</v>
      </c>
      <c r="H1417">
        <f t="shared" si="22"/>
        <v>30.12</v>
      </c>
      <c r="I1417" t="s">
        <v>2820</v>
      </c>
      <c r="J1417" t="str">
        <f>IFERROR(VLOOKUP(D1417,Products!$A$2:$H$221,3,FALSE),"")</f>
        <v>Canned</v>
      </c>
      <c r="K1417" t="str">
        <f>IFERROR(VLOOKUP(C1417,Customers!$A$2:$G$751,3,FALSE),"")</f>
        <v>Absheron</v>
      </c>
    </row>
    <row r="1418" spans="1:11" x14ac:dyDescent="0.25">
      <c r="A1418" t="s">
        <v>4241</v>
      </c>
      <c r="B1418">
        <v>45767</v>
      </c>
      <c r="C1418" t="s">
        <v>677</v>
      </c>
      <c r="D1418" t="s">
        <v>415</v>
      </c>
      <c r="E1418">
        <v>2</v>
      </c>
      <c r="F1418">
        <f>IFERROR(VLOOKUP(D1418,Products!$A$2:$H$221,6,FALSE),0)</f>
        <v>4.62</v>
      </c>
      <c r="G1418">
        <v>0.03</v>
      </c>
      <c r="H1418">
        <f t="shared" si="22"/>
        <v>8.9600000000000009</v>
      </c>
      <c r="I1418" t="s">
        <v>2824</v>
      </c>
      <c r="J1418" t="str">
        <f>IFERROR(VLOOKUP(D1418,Products!$A$2:$H$221,3,FALSE),"")</f>
        <v>Canned</v>
      </c>
      <c r="K1418" t="str">
        <f>IFERROR(VLOOKUP(C1418,Customers!$A$2:$G$751,3,FALSE),"")</f>
        <v>Absheron</v>
      </c>
    </row>
    <row r="1419" spans="1:11" x14ac:dyDescent="0.25">
      <c r="A1419" t="s">
        <v>4242</v>
      </c>
      <c r="B1419">
        <v>45767</v>
      </c>
      <c r="C1419" t="s">
        <v>761</v>
      </c>
      <c r="D1419" t="s">
        <v>372</v>
      </c>
      <c r="E1419">
        <v>12</v>
      </c>
      <c r="F1419">
        <f>IFERROR(VLOOKUP(D1419,Products!$A$2:$H$221,6,FALSE),0)</f>
        <v>8.19</v>
      </c>
      <c r="G1419">
        <v>0.12</v>
      </c>
      <c r="H1419">
        <f t="shared" si="22"/>
        <v>86.49</v>
      </c>
      <c r="I1419" t="s">
        <v>2870</v>
      </c>
      <c r="J1419" t="str">
        <f>IFERROR(VLOOKUP(D1419,Products!$A$2:$H$221,3,FALSE),"")</f>
        <v>Frozen</v>
      </c>
      <c r="K1419" t="str">
        <f>IFERROR(VLOOKUP(C1419,Customers!$A$2:$G$751,3,FALSE),"")</f>
        <v>Absheron</v>
      </c>
    </row>
    <row r="1420" spans="1:11" x14ac:dyDescent="0.25">
      <c r="A1420" t="s">
        <v>4243</v>
      </c>
      <c r="B1420">
        <v>45767</v>
      </c>
      <c r="C1420" t="s">
        <v>1037</v>
      </c>
      <c r="D1420" t="s">
        <v>43</v>
      </c>
      <c r="E1420">
        <v>12</v>
      </c>
      <c r="F1420">
        <f>IFERROR(VLOOKUP(D1420,Products!$A$2:$H$221,6,FALSE),0)</f>
        <v>3.28</v>
      </c>
      <c r="G1420">
        <v>0</v>
      </c>
      <c r="H1420">
        <f t="shared" si="22"/>
        <v>39.36</v>
      </c>
      <c r="I1420" t="s">
        <v>2841</v>
      </c>
      <c r="J1420" t="str">
        <f>IFERROR(VLOOKUP(D1420,Products!$A$2:$H$221,3,FALSE),"")</f>
        <v>Beverages</v>
      </c>
      <c r="K1420" t="str">
        <f>IFERROR(VLOOKUP(C1420,Customers!$A$2:$G$751,3,FALSE),"")</f>
        <v>Guba-Khachmaz</v>
      </c>
    </row>
    <row r="1421" spans="1:11" x14ac:dyDescent="0.25">
      <c r="A1421" t="s">
        <v>4244</v>
      </c>
      <c r="B1421">
        <v>45767</v>
      </c>
      <c r="C1421" t="s">
        <v>1067</v>
      </c>
      <c r="D1421" t="s">
        <v>395</v>
      </c>
      <c r="E1421">
        <v>7</v>
      </c>
      <c r="F1421">
        <f>IFERROR(VLOOKUP(D1421,Products!$A$2:$H$221,6,FALSE),0)</f>
        <v>4.46</v>
      </c>
      <c r="G1421">
        <v>7.0000000000000007E-2</v>
      </c>
      <c r="H1421">
        <f t="shared" si="22"/>
        <v>29.03</v>
      </c>
      <c r="I1421" t="s">
        <v>2870</v>
      </c>
      <c r="J1421" t="str">
        <f>IFERROR(VLOOKUP(D1421,Products!$A$2:$H$221,3,FALSE),"")</f>
        <v>Frozen</v>
      </c>
      <c r="K1421" t="str">
        <f>IFERROR(VLOOKUP(C1421,Customers!$A$2:$G$751,3,FALSE),"")</f>
        <v>Lankaran-Astara</v>
      </c>
    </row>
    <row r="1422" spans="1:11" x14ac:dyDescent="0.25">
      <c r="A1422" t="s">
        <v>4245</v>
      </c>
      <c r="B1422">
        <v>45767</v>
      </c>
      <c r="C1422" t="s">
        <v>1244</v>
      </c>
      <c r="D1422" t="s">
        <v>33</v>
      </c>
      <c r="E1422">
        <v>23</v>
      </c>
      <c r="F1422">
        <f>IFERROR(VLOOKUP(D1422,Products!$A$2:$H$221,6,FALSE),0)</f>
        <v>1.21</v>
      </c>
      <c r="G1422">
        <v>0.12</v>
      </c>
      <c r="H1422">
        <f t="shared" si="22"/>
        <v>24.49</v>
      </c>
      <c r="I1422" t="s">
        <v>2870</v>
      </c>
      <c r="J1422" t="str">
        <f>IFERROR(VLOOKUP(D1422,Products!$A$2:$H$221,3,FALSE),"")</f>
        <v>Beverages</v>
      </c>
      <c r="K1422" t="str">
        <f>IFERROR(VLOOKUP(C1422,Customers!$A$2:$G$751,3,FALSE),"")</f>
        <v>Nakhchivan</v>
      </c>
    </row>
    <row r="1423" spans="1:11" x14ac:dyDescent="0.25">
      <c r="A1423" t="s">
        <v>4246</v>
      </c>
      <c r="B1423">
        <v>45767</v>
      </c>
      <c r="C1423" t="s">
        <v>1436</v>
      </c>
      <c r="D1423" t="s">
        <v>196</v>
      </c>
      <c r="E1423">
        <v>21</v>
      </c>
      <c r="F1423">
        <f>IFERROR(VLOOKUP(D1423,Products!$A$2:$H$221,6,FALSE),0)</f>
        <v>0.54</v>
      </c>
      <c r="G1423">
        <v>7.0000000000000007E-2</v>
      </c>
      <c r="H1423">
        <f t="shared" si="22"/>
        <v>10.55</v>
      </c>
      <c r="I1423" t="s">
        <v>2820</v>
      </c>
      <c r="J1423" t="str">
        <f>IFERROR(VLOOKUP(D1423,Products!$A$2:$H$221,3,FALSE),"")</f>
        <v>Bakery</v>
      </c>
      <c r="K1423" t="str">
        <f>IFERROR(VLOOKUP(C1423,Customers!$A$2:$G$751,3,FALSE),"")</f>
        <v>Ganja-Dashkasan</v>
      </c>
    </row>
    <row r="1424" spans="1:11" x14ac:dyDescent="0.25">
      <c r="A1424" t="s">
        <v>4247</v>
      </c>
      <c r="B1424">
        <v>45767</v>
      </c>
      <c r="C1424" t="s">
        <v>1598</v>
      </c>
      <c r="D1424" t="s">
        <v>489</v>
      </c>
      <c r="E1424">
        <v>1</v>
      </c>
      <c r="F1424">
        <f>IFERROR(VLOOKUP(D1424,Products!$A$2:$H$221,6,FALSE),0)</f>
        <v>5.34</v>
      </c>
      <c r="G1424">
        <v>0.05</v>
      </c>
      <c r="H1424">
        <f t="shared" si="22"/>
        <v>5.07</v>
      </c>
      <c r="I1424" t="s">
        <v>2820</v>
      </c>
      <c r="J1424" t="str">
        <f>IFERROR(VLOOKUP(D1424,Products!$A$2:$H$221,3,FALSE),"")</f>
        <v>Cleaning</v>
      </c>
      <c r="K1424" t="str">
        <f>IFERROR(VLOOKUP(C1424,Customers!$A$2:$G$751,3,FALSE),"")</f>
        <v>Guba-Khachmaz</v>
      </c>
    </row>
    <row r="1425" spans="1:11" x14ac:dyDescent="0.25">
      <c r="A1425" t="s">
        <v>4248</v>
      </c>
      <c r="B1425">
        <v>45767</v>
      </c>
      <c r="C1425" t="s">
        <v>1694</v>
      </c>
      <c r="D1425" t="s">
        <v>85</v>
      </c>
      <c r="E1425">
        <v>6</v>
      </c>
      <c r="F1425">
        <f>IFERROR(VLOOKUP(D1425,Products!$A$2:$H$221,6,FALSE),0)</f>
        <v>2.33</v>
      </c>
      <c r="G1425">
        <v>7.0000000000000007E-2</v>
      </c>
      <c r="H1425">
        <f t="shared" si="22"/>
        <v>13</v>
      </c>
      <c r="I1425" t="s">
        <v>2820</v>
      </c>
      <c r="J1425" t="str">
        <f>IFERROR(VLOOKUP(D1425,Products!$A$2:$H$221,3,FALSE),"")</f>
        <v>Snacks</v>
      </c>
      <c r="K1425" t="str">
        <f>IFERROR(VLOOKUP(C1425,Customers!$A$2:$G$751,3,FALSE),"")</f>
        <v>Shaki-Zagatala</v>
      </c>
    </row>
    <row r="1426" spans="1:11" x14ac:dyDescent="0.25">
      <c r="A1426" t="s">
        <v>4249</v>
      </c>
      <c r="B1426">
        <v>45767</v>
      </c>
      <c r="C1426" t="s">
        <v>1940</v>
      </c>
      <c r="D1426" t="s">
        <v>130</v>
      </c>
      <c r="E1426">
        <v>9</v>
      </c>
      <c r="F1426">
        <f>IFERROR(VLOOKUP(D1426,Products!$A$2:$H$221,6,FALSE),0)</f>
        <v>3.47</v>
      </c>
      <c r="G1426">
        <v>0.1</v>
      </c>
      <c r="H1426">
        <f t="shared" si="22"/>
        <v>28.11</v>
      </c>
      <c r="I1426" t="s">
        <v>2824</v>
      </c>
      <c r="J1426" t="str">
        <f>IFERROR(VLOOKUP(D1426,Products!$A$2:$H$221,3,FALSE),"")</f>
        <v>Dairy</v>
      </c>
      <c r="K1426" t="str">
        <f>IFERROR(VLOOKUP(C1426,Customers!$A$2:$G$751,3,FALSE),"")</f>
        <v>Aran</v>
      </c>
    </row>
    <row r="1427" spans="1:11" x14ac:dyDescent="0.25">
      <c r="A1427" t="s">
        <v>4250</v>
      </c>
      <c r="B1427">
        <v>45767</v>
      </c>
      <c r="C1427" t="s">
        <v>2060</v>
      </c>
      <c r="D1427" t="s">
        <v>77</v>
      </c>
      <c r="E1427">
        <v>16</v>
      </c>
      <c r="F1427">
        <f>IFERROR(VLOOKUP(D1427,Products!$A$2:$H$221,6,FALSE),0)</f>
        <v>2.82</v>
      </c>
      <c r="G1427">
        <v>0.15</v>
      </c>
      <c r="H1427">
        <f t="shared" si="22"/>
        <v>38.35</v>
      </c>
      <c r="I1427" t="s">
        <v>2830</v>
      </c>
      <c r="J1427" t="str">
        <f>IFERROR(VLOOKUP(D1427,Products!$A$2:$H$221,3,FALSE),"")</f>
        <v>Snacks</v>
      </c>
      <c r="K1427" t="str">
        <f>IFERROR(VLOOKUP(C1427,Customers!$A$2:$G$751,3,FALSE),"")</f>
        <v>Absheron</v>
      </c>
    </row>
    <row r="1428" spans="1:11" x14ac:dyDescent="0.25">
      <c r="A1428" t="s">
        <v>4251</v>
      </c>
      <c r="B1428">
        <v>45767</v>
      </c>
      <c r="C1428" t="s">
        <v>2153</v>
      </c>
      <c r="D1428" t="s">
        <v>238</v>
      </c>
      <c r="E1428">
        <v>7</v>
      </c>
      <c r="F1428">
        <f>IFERROR(VLOOKUP(D1428,Products!$A$2:$H$221,6,FALSE),0)</f>
        <v>4.3099999999999996</v>
      </c>
      <c r="G1428">
        <v>0</v>
      </c>
      <c r="H1428">
        <f t="shared" si="22"/>
        <v>30.17</v>
      </c>
      <c r="I1428" t="s">
        <v>2870</v>
      </c>
      <c r="J1428" t="str">
        <f>IFERROR(VLOOKUP(D1428,Products!$A$2:$H$221,3,FALSE),"")</f>
        <v>Grocery</v>
      </c>
      <c r="K1428" t="str">
        <f>IFERROR(VLOOKUP(C1428,Customers!$A$2:$G$751,3,FALSE),"")</f>
        <v>Absheron</v>
      </c>
    </row>
    <row r="1429" spans="1:11" x14ac:dyDescent="0.25">
      <c r="A1429" t="s">
        <v>4252</v>
      </c>
      <c r="B1429">
        <v>45767</v>
      </c>
      <c r="C1429" t="s">
        <v>2480</v>
      </c>
      <c r="D1429" t="s">
        <v>215</v>
      </c>
      <c r="E1429">
        <v>15</v>
      </c>
      <c r="F1429">
        <f>IFERROR(VLOOKUP(D1429,Products!$A$2:$H$221,6,FALSE),0)</f>
        <v>7.38</v>
      </c>
      <c r="G1429">
        <v>0.05</v>
      </c>
      <c r="H1429">
        <f t="shared" si="22"/>
        <v>105.17</v>
      </c>
      <c r="I1429" t="s">
        <v>2827</v>
      </c>
      <c r="J1429" t="str">
        <f>IFERROR(VLOOKUP(D1429,Products!$A$2:$H$221,3,FALSE),"")</f>
        <v>Grocery</v>
      </c>
      <c r="K1429" t="str">
        <f>IFERROR(VLOOKUP(C1429,Customers!$A$2:$G$751,3,FALSE),"")</f>
        <v>Aran</v>
      </c>
    </row>
    <row r="1430" spans="1:11" x14ac:dyDescent="0.25">
      <c r="A1430" t="s">
        <v>4253</v>
      </c>
      <c r="B1430">
        <v>45767</v>
      </c>
      <c r="C1430" t="s">
        <v>2618</v>
      </c>
      <c r="D1430" t="s">
        <v>220</v>
      </c>
      <c r="E1430">
        <v>4</v>
      </c>
      <c r="F1430">
        <f>IFERROR(VLOOKUP(D1430,Products!$A$2:$H$221,6,FALSE),0)</f>
        <v>1.37</v>
      </c>
      <c r="G1430">
        <v>7.0000000000000007E-2</v>
      </c>
      <c r="H1430">
        <f t="shared" si="22"/>
        <v>5.0999999999999996</v>
      </c>
      <c r="I1430" t="s">
        <v>2837</v>
      </c>
      <c r="J1430" t="str">
        <f>IFERROR(VLOOKUP(D1430,Products!$A$2:$H$221,3,FALSE),"")</f>
        <v>Grocery</v>
      </c>
      <c r="K1430" t="str">
        <f>IFERROR(VLOOKUP(C1430,Customers!$A$2:$G$751,3,FALSE),"")</f>
        <v>Absheron</v>
      </c>
    </row>
    <row r="1431" spans="1:11" x14ac:dyDescent="0.25">
      <c r="A1431" t="s">
        <v>4254</v>
      </c>
      <c r="B1431">
        <v>45768</v>
      </c>
      <c r="C1431" t="s">
        <v>680</v>
      </c>
      <c r="D1431" t="s">
        <v>290</v>
      </c>
      <c r="E1431">
        <v>1</v>
      </c>
      <c r="F1431">
        <f>IFERROR(VLOOKUP(D1431,Products!$A$2:$H$221,6,FALSE),0)</f>
        <v>2.31</v>
      </c>
      <c r="G1431">
        <v>0</v>
      </c>
      <c r="H1431">
        <f t="shared" si="22"/>
        <v>2.31</v>
      </c>
      <c r="I1431" t="s">
        <v>2841</v>
      </c>
      <c r="J1431" t="str">
        <f>IFERROR(VLOOKUP(D1431,Products!$A$2:$H$221,3,FALSE),"")</f>
        <v>Household</v>
      </c>
      <c r="K1431" t="str">
        <f>IFERROR(VLOOKUP(C1431,Customers!$A$2:$G$751,3,FALSE),"")</f>
        <v>Shaki-Zagatala</v>
      </c>
    </row>
    <row r="1432" spans="1:11" x14ac:dyDescent="0.25">
      <c r="A1432" t="s">
        <v>4255</v>
      </c>
      <c r="B1432">
        <v>45768</v>
      </c>
      <c r="C1432" t="s">
        <v>875</v>
      </c>
      <c r="D1432" t="s">
        <v>134</v>
      </c>
      <c r="E1432">
        <v>11</v>
      </c>
      <c r="F1432">
        <f>IFERROR(VLOOKUP(D1432,Products!$A$2:$H$221,6,FALSE),0)</f>
        <v>5.84</v>
      </c>
      <c r="G1432">
        <v>0</v>
      </c>
      <c r="H1432">
        <f t="shared" si="22"/>
        <v>64.239999999999995</v>
      </c>
      <c r="I1432" t="s">
        <v>2818</v>
      </c>
      <c r="J1432" t="str">
        <f>IFERROR(VLOOKUP(D1432,Products!$A$2:$H$221,3,FALSE),"")</f>
        <v>Dairy</v>
      </c>
      <c r="K1432" t="str">
        <f>IFERROR(VLOOKUP(C1432,Customers!$A$2:$G$751,3,FALSE),"")</f>
        <v>Absheron</v>
      </c>
    </row>
    <row r="1433" spans="1:11" x14ac:dyDescent="0.25">
      <c r="A1433" t="s">
        <v>4256</v>
      </c>
      <c r="B1433">
        <v>45768</v>
      </c>
      <c r="C1433" t="s">
        <v>1007</v>
      </c>
      <c r="D1433" t="s">
        <v>13</v>
      </c>
      <c r="E1433">
        <v>4</v>
      </c>
      <c r="F1433">
        <f>IFERROR(VLOOKUP(D1433,Products!$A$2:$H$221,6,FALSE),0)</f>
        <v>1.77</v>
      </c>
      <c r="G1433">
        <v>0.02</v>
      </c>
      <c r="H1433">
        <f t="shared" si="22"/>
        <v>6.94</v>
      </c>
      <c r="I1433" t="s">
        <v>2820</v>
      </c>
      <c r="J1433" t="str">
        <f>IFERROR(VLOOKUP(D1433,Products!$A$2:$H$221,3,FALSE),"")</f>
        <v>Beverages</v>
      </c>
      <c r="K1433" t="str">
        <f>IFERROR(VLOOKUP(C1433,Customers!$A$2:$G$751,3,FALSE),"")</f>
        <v>Lankaran-Astara</v>
      </c>
    </row>
    <row r="1434" spans="1:11" x14ac:dyDescent="0.25">
      <c r="A1434" t="s">
        <v>4257</v>
      </c>
      <c r="B1434">
        <v>45768</v>
      </c>
      <c r="C1434" t="s">
        <v>1034</v>
      </c>
      <c r="D1434" t="s">
        <v>53</v>
      </c>
      <c r="E1434">
        <v>21</v>
      </c>
      <c r="F1434">
        <f>IFERROR(VLOOKUP(D1434,Products!$A$2:$H$221,6,FALSE),0)</f>
        <v>3.46</v>
      </c>
      <c r="G1434">
        <v>0.03</v>
      </c>
      <c r="H1434">
        <f t="shared" si="22"/>
        <v>70.48</v>
      </c>
      <c r="I1434" t="s">
        <v>2841</v>
      </c>
      <c r="J1434" t="str">
        <f>IFERROR(VLOOKUP(D1434,Products!$A$2:$H$221,3,FALSE),"")</f>
        <v>Beverages</v>
      </c>
      <c r="K1434" t="str">
        <f>IFERROR(VLOOKUP(C1434,Customers!$A$2:$G$751,3,FALSE),"")</f>
        <v>Shaki-Zagatala</v>
      </c>
    </row>
    <row r="1435" spans="1:11" x14ac:dyDescent="0.25">
      <c r="A1435" t="s">
        <v>4258</v>
      </c>
      <c r="B1435">
        <v>45768</v>
      </c>
      <c r="C1435" t="s">
        <v>1115</v>
      </c>
      <c r="D1435" t="s">
        <v>292</v>
      </c>
      <c r="E1435">
        <v>4</v>
      </c>
      <c r="F1435">
        <f>IFERROR(VLOOKUP(D1435,Products!$A$2:$H$221,6,FALSE),0)</f>
        <v>1.37</v>
      </c>
      <c r="G1435">
        <v>0.05</v>
      </c>
      <c r="H1435">
        <f t="shared" si="22"/>
        <v>5.21</v>
      </c>
      <c r="I1435" t="s">
        <v>2820</v>
      </c>
      <c r="J1435" t="str">
        <f>IFERROR(VLOOKUP(D1435,Products!$A$2:$H$221,3,FALSE),"")</f>
        <v>Household</v>
      </c>
      <c r="K1435" t="str">
        <f>IFERROR(VLOOKUP(C1435,Customers!$A$2:$G$751,3,FALSE),"")</f>
        <v>Ganja-Dashkasan</v>
      </c>
    </row>
    <row r="1436" spans="1:11" x14ac:dyDescent="0.25">
      <c r="A1436" t="s">
        <v>4259</v>
      </c>
      <c r="B1436">
        <v>45768</v>
      </c>
      <c r="C1436" t="s">
        <v>1220</v>
      </c>
      <c r="D1436" t="s">
        <v>394</v>
      </c>
      <c r="E1436">
        <v>7</v>
      </c>
      <c r="F1436">
        <f>IFERROR(VLOOKUP(D1436,Products!$A$2:$H$221,6,FALSE),0)</f>
        <v>8.06</v>
      </c>
      <c r="G1436">
        <v>0.03</v>
      </c>
      <c r="H1436">
        <f t="shared" si="22"/>
        <v>54.73</v>
      </c>
      <c r="I1436" t="s">
        <v>2870</v>
      </c>
      <c r="J1436" t="str">
        <f>IFERROR(VLOOKUP(D1436,Products!$A$2:$H$221,3,FALSE),"")</f>
        <v>Frozen</v>
      </c>
      <c r="K1436" t="str">
        <f>IFERROR(VLOOKUP(C1436,Customers!$A$2:$G$751,3,FALSE),"")</f>
        <v>Ganja-Dashkasan</v>
      </c>
    </row>
    <row r="1437" spans="1:11" x14ac:dyDescent="0.25">
      <c r="A1437" t="s">
        <v>4260</v>
      </c>
      <c r="B1437">
        <v>45768</v>
      </c>
      <c r="C1437" t="s">
        <v>1283</v>
      </c>
      <c r="D1437" t="s">
        <v>232</v>
      </c>
      <c r="E1437">
        <v>9</v>
      </c>
      <c r="F1437">
        <f>IFERROR(VLOOKUP(D1437,Products!$A$2:$H$221,6,FALSE),0)</f>
        <v>6.86</v>
      </c>
      <c r="G1437">
        <v>0.1</v>
      </c>
      <c r="H1437">
        <f t="shared" si="22"/>
        <v>55.57</v>
      </c>
      <c r="I1437" t="s">
        <v>2841</v>
      </c>
      <c r="J1437" t="str">
        <f>IFERROR(VLOOKUP(D1437,Products!$A$2:$H$221,3,FALSE),"")</f>
        <v>Grocery</v>
      </c>
      <c r="K1437" t="str">
        <f>IFERROR(VLOOKUP(C1437,Customers!$A$2:$G$751,3,FALSE),"")</f>
        <v>Lankaran-Astara</v>
      </c>
    </row>
    <row r="1438" spans="1:11" x14ac:dyDescent="0.25">
      <c r="A1438" t="s">
        <v>4261</v>
      </c>
      <c r="B1438">
        <v>45768</v>
      </c>
      <c r="C1438" t="s">
        <v>1409</v>
      </c>
      <c r="D1438" t="s">
        <v>244</v>
      </c>
      <c r="E1438">
        <v>12</v>
      </c>
      <c r="F1438">
        <f>IFERROR(VLOOKUP(D1438,Products!$A$2:$H$221,6,FALSE),0)</f>
        <v>3.33</v>
      </c>
      <c r="G1438">
        <v>7.0000000000000007E-2</v>
      </c>
      <c r="H1438">
        <f t="shared" si="22"/>
        <v>37.159999999999997</v>
      </c>
      <c r="I1438" t="s">
        <v>2841</v>
      </c>
      <c r="J1438" t="str">
        <f>IFERROR(VLOOKUP(D1438,Products!$A$2:$H$221,3,FALSE),"")</f>
        <v>Grocery</v>
      </c>
      <c r="K1438" t="str">
        <f>IFERROR(VLOOKUP(C1438,Customers!$A$2:$G$751,3,FALSE),"")</f>
        <v>Absheron</v>
      </c>
    </row>
    <row r="1439" spans="1:11" x14ac:dyDescent="0.25">
      <c r="A1439" t="s">
        <v>4262</v>
      </c>
      <c r="B1439">
        <v>45768</v>
      </c>
      <c r="C1439" t="s">
        <v>1427</v>
      </c>
      <c r="D1439" t="s">
        <v>174</v>
      </c>
      <c r="E1439">
        <v>5</v>
      </c>
      <c r="F1439">
        <f>IFERROR(VLOOKUP(D1439,Products!$A$2:$H$221,6,FALSE),0)</f>
        <v>0.99</v>
      </c>
      <c r="G1439">
        <v>0.12</v>
      </c>
      <c r="H1439">
        <f t="shared" si="22"/>
        <v>4.3600000000000003</v>
      </c>
      <c r="I1439" t="s">
        <v>2841</v>
      </c>
      <c r="J1439" t="str">
        <f>IFERROR(VLOOKUP(D1439,Products!$A$2:$H$221,3,FALSE),"")</f>
        <v>Bakery</v>
      </c>
      <c r="K1439" t="str">
        <f>IFERROR(VLOOKUP(C1439,Customers!$A$2:$G$751,3,FALSE),"")</f>
        <v>Absheron</v>
      </c>
    </row>
    <row r="1440" spans="1:11" x14ac:dyDescent="0.25">
      <c r="A1440" t="s">
        <v>4263</v>
      </c>
      <c r="B1440">
        <v>45768</v>
      </c>
      <c r="C1440" t="s">
        <v>1469</v>
      </c>
      <c r="D1440" t="s">
        <v>17</v>
      </c>
      <c r="E1440">
        <v>6</v>
      </c>
      <c r="F1440">
        <f>IFERROR(VLOOKUP(D1440,Products!$A$2:$H$221,6,FALSE),0)</f>
        <v>2.5499999999999998</v>
      </c>
      <c r="G1440">
        <v>0.12</v>
      </c>
      <c r="H1440">
        <f t="shared" si="22"/>
        <v>13.46</v>
      </c>
      <c r="I1440" t="s">
        <v>2830</v>
      </c>
      <c r="J1440" t="str">
        <f>IFERROR(VLOOKUP(D1440,Products!$A$2:$H$221,3,FALSE),"")</f>
        <v>Beverages</v>
      </c>
      <c r="K1440" t="str">
        <f>IFERROR(VLOOKUP(C1440,Customers!$A$2:$G$751,3,FALSE),"")</f>
        <v>Absheron</v>
      </c>
    </row>
    <row r="1441" spans="1:11" x14ac:dyDescent="0.25">
      <c r="A1441" t="s">
        <v>4264</v>
      </c>
      <c r="B1441">
        <v>45768</v>
      </c>
      <c r="C1441" t="s">
        <v>1487</v>
      </c>
      <c r="D1441" t="s">
        <v>13</v>
      </c>
      <c r="E1441">
        <v>13</v>
      </c>
      <c r="F1441">
        <f>IFERROR(VLOOKUP(D1441,Products!$A$2:$H$221,6,FALSE),0)</f>
        <v>1.77</v>
      </c>
      <c r="G1441">
        <v>0.05</v>
      </c>
      <c r="H1441">
        <f t="shared" si="22"/>
        <v>21.86</v>
      </c>
      <c r="I1441" t="s">
        <v>2824</v>
      </c>
      <c r="J1441" t="str">
        <f>IFERROR(VLOOKUP(D1441,Products!$A$2:$H$221,3,FALSE),"")</f>
        <v>Beverages</v>
      </c>
      <c r="K1441" t="str">
        <f>IFERROR(VLOOKUP(C1441,Customers!$A$2:$G$751,3,FALSE),"")</f>
        <v>Nakhchivan</v>
      </c>
    </row>
    <row r="1442" spans="1:11" x14ac:dyDescent="0.25">
      <c r="A1442" t="s">
        <v>4265</v>
      </c>
      <c r="B1442">
        <v>45768</v>
      </c>
      <c r="C1442" t="s">
        <v>1532</v>
      </c>
      <c r="D1442" t="s">
        <v>160</v>
      </c>
      <c r="E1442">
        <v>13</v>
      </c>
      <c r="F1442">
        <f>IFERROR(VLOOKUP(D1442,Products!$A$2:$H$221,6,FALSE),0)</f>
        <v>1.26</v>
      </c>
      <c r="G1442">
        <v>0.05</v>
      </c>
      <c r="H1442">
        <f t="shared" si="22"/>
        <v>15.56</v>
      </c>
      <c r="I1442" t="s">
        <v>2837</v>
      </c>
      <c r="J1442" t="str">
        <f>IFERROR(VLOOKUP(D1442,Products!$A$2:$H$221,3,FALSE),"")</f>
        <v>Bakery</v>
      </c>
      <c r="K1442" t="str">
        <f>IFERROR(VLOOKUP(C1442,Customers!$A$2:$G$751,3,FALSE),"")</f>
        <v>Aran</v>
      </c>
    </row>
    <row r="1443" spans="1:11" x14ac:dyDescent="0.25">
      <c r="A1443" t="s">
        <v>4266</v>
      </c>
      <c r="B1443">
        <v>45768</v>
      </c>
      <c r="C1443" t="s">
        <v>1535</v>
      </c>
      <c r="D1443" t="s">
        <v>272</v>
      </c>
      <c r="E1443">
        <v>3</v>
      </c>
      <c r="F1443">
        <f>IFERROR(VLOOKUP(D1443,Products!$A$2:$H$221,6,FALSE),0)</f>
        <v>1.81</v>
      </c>
      <c r="G1443">
        <v>0.05</v>
      </c>
      <c r="H1443">
        <f t="shared" si="22"/>
        <v>5.16</v>
      </c>
      <c r="I1443" t="s">
        <v>2830</v>
      </c>
      <c r="J1443" t="str">
        <f>IFERROR(VLOOKUP(D1443,Products!$A$2:$H$221,3,FALSE),"")</f>
        <v>Household</v>
      </c>
      <c r="K1443" t="str">
        <f>IFERROR(VLOOKUP(C1443,Customers!$A$2:$G$751,3,FALSE),"")</f>
        <v>Lankaran-Astara</v>
      </c>
    </row>
    <row r="1444" spans="1:11" x14ac:dyDescent="0.25">
      <c r="A1444" t="s">
        <v>4267</v>
      </c>
      <c r="B1444">
        <v>45768</v>
      </c>
      <c r="C1444" t="s">
        <v>1826</v>
      </c>
      <c r="D1444" t="s">
        <v>20</v>
      </c>
      <c r="E1444">
        <v>14</v>
      </c>
      <c r="F1444">
        <f>IFERROR(VLOOKUP(D1444,Products!$A$2:$H$221,6,FALSE),0)</f>
        <v>2.87</v>
      </c>
      <c r="G1444">
        <v>0</v>
      </c>
      <c r="H1444">
        <f t="shared" si="22"/>
        <v>40.18</v>
      </c>
      <c r="I1444" t="s">
        <v>2841</v>
      </c>
      <c r="J1444" t="str">
        <f>IFERROR(VLOOKUP(D1444,Products!$A$2:$H$221,3,FALSE),"")</f>
        <v>Beverages</v>
      </c>
      <c r="K1444" t="str">
        <f>IFERROR(VLOOKUP(C1444,Customers!$A$2:$G$751,3,FALSE),"")</f>
        <v>Guba-Khachmaz</v>
      </c>
    </row>
    <row r="1445" spans="1:11" x14ac:dyDescent="0.25">
      <c r="A1445" t="s">
        <v>4268</v>
      </c>
      <c r="B1445">
        <v>45768</v>
      </c>
      <c r="C1445" t="s">
        <v>1910</v>
      </c>
      <c r="D1445" t="s">
        <v>211</v>
      </c>
      <c r="E1445">
        <v>3</v>
      </c>
      <c r="F1445">
        <f>IFERROR(VLOOKUP(D1445,Products!$A$2:$H$221,6,FALSE),0)</f>
        <v>2.35</v>
      </c>
      <c r="G1445">
        <v>0.02</v>
      </c>
      <c r="H1445">
        <f t="shared" si="22"/>
        <v>6.91</v>
      </c>
      <c r="I1445" t="s">
        <v>2820</v>
      </c>
      <c r="J1445" t="str">
        <f>IFERROR(VLOOKUP(D1445,Products!$A$2:$H$221,3,FALSE),"")</f>
        <v>Grocery</v>
      </c>
      <c r="K1445" t="str">
        <f>IFERROR(VLOOKUP(C1445,Customers!$A$2:$G$751,3,FALSE),"")</f>
        <v>Aran</v>
      </c>
    </row>
    <row r="1446" spans="1:11" x14ac:dyDescent="0.25">
      <c r="A1446" t="s">
        <v>4269</v>
      </c>
      <c r="B1446">
        <v>45768</v>
      </c>
      <c r="C1446" t="s">
        <v>1931</v>
      </c>
      <c r="D1446" t="s">
        <v>41</v>
      </c>
      <c r="E1446">
        <v>28</v>
      </c>
      <c r="F1446">
        <f>IFERROR(VLOOKUP(D1446,Products!$A$2:$H$221,6,FALSE),0)</f>
        <v>2.34</v>
      </c>
      <c r="G1446">
        <v>7.0000000000000007E-2</v>
      </c>
      <c r="H1446">
        <f t="shared" si="22"/>
        <v>60.93</v>
      </c>
      <c r="I1446" t="s">
        <v>2870</v>
      </c>
      <c r="J1446" t="str">
        <f>IFERROR(VLOOKUP(D1446,Products!$A$2:$H$221,3,FALSE),"")</f>
        <v>Beverages</v>
      </c>
      <c r="K1446" t="str">
        <f>IFERROR(VLOOKUP(C1446,Customers!$A$2:$G$751,3,FALSE),"")</f>
        <v>Absheron</v>
      </c>
    </row>
    <row r="1447" spans="1:11" x14ac:dyDescent="0.25">
      <c r="A1447" t="s">
        <v>4270</v>
      </c>
      <c r="B1447">
        <v>45768</v>
      </c>
      <c r="C1447" t="s">
        <v>1934</v>
      </c>
      <c r="D1447" t="s">
        <v>447</v>
      </c>
      <c r="E1447">
        <v>5</v>
      </c>
      <c r="F1447">
        <f>IFERROR(VLOOKUP(D1447,Products!$A$2:$H$221,6,FALSE),0)</f>
        <v>5.97</v>
      </c>
      <c r="G1447">
        <v>0.03</v>
      </c>
      <c r="H1447">
        <f t="shared" si="22"/>
        <v>28.95</v>
      </c>
      <c r="I1447" t="s">
        <v>2818</v>
      </c>
      <c r="J1447" t="str">
        <f>IFERROR(VLOOKUP(D1447,Products!$A$2:$H$221,3,FALSE),"")</f>
        <v>Cleaning</v>
      </c>
      <c r="K1447" t="str">
        <f>IFERROR(VLOOKUP(C1447,Customers!$A$2:$G$751,3,FALSE),"")</f>
        <v>Ganja-Dashkasan</v>
      </c>
    </row>
    <row r="1448" spans="1:11" x14ac:dyDescent="0.25">
      <c r="A1448" t="s">
        <v>4271</v>
      </c>
      <c r="B1448">
        <v>45768</v>
      </c>
      <c r="C1448" t="s">
        <v>1937</v>
      </c>
      <c r="D1448" t="s">
        <v>184</v>
      </c>
      <c r="E1448">
        <v>12</v>
      </c>
      <c r="F1448">
        <f>IFERROR(VLOOKUP(D1448,Products!$A$2:$H$221,6,FALSE),0)</f>
        <v>2.5499999999999998</v>
      </c>
      <c r="G1448">
        <v>0</v>
      </c>
      <c r="H1448">
        <f t="shared" si="22"/>
        <v>30.6</v>
      </c>
      <c r="I1448" t="s">
        <v>2837</v>
      </c>
      <c r="J1448" t="str">
        <f>IFERROR(VLOOKUP(D1448,Products!$A$2:$H$221,3,FALSE),"")</f>
        <v>Bakery</v>
      </c>
      <c r="K1448" t="str">
        <f>IFERROR(VLOOKUP(C1448,Customers!$A$2:$G$751,3,FALSE),"")</f>
        <v>Absheron</v>
      </c>
    </row>
    <row r="1449" spans="1:11" x14ac:dyDescent="0.25">
      <c r="A1449" t="s">
        <v>4272</v>
      </c>
      <c r="B1449">
        <v>45768</v>
      </c>
      <c r="C1449" t="s">
        <v>2000</v>
      </c>
      <c r="D1449" t="s">
        <v>474</v>
      </c>
      <c r="E1449">
        <v>6</v>
      </c>
      <c r="F1449">
        <f>IFERROR(VLOOKUP(D1449,Products!$A$2:$H$221,6,FALSE),0)</f>
        <v>2.1800000000000002</v>
      </c>
      <c r="G1449">
        <v>0</v>
      </c>
      <c r="H1449">
        <f t="shared" si="22"/>
        <v>13.08</v>
      </c>
      <c r="I1449" t="s">
        <v>2841</v>
      </c>
      <c r="J1449" t="str">
        <f>IFERROR(VLOOKUP(D1449,Products!$A$2:$H$221,3,FALSE),"")</f>
        <v>Cleaning</v>
      </c>
      <c r="K1449" t="str">
        <f>IFERROR(VLOOKUP(C1449,Customers!$A$2:$G$751,3,FALSE),"")</f>
        <v>Karabakh-East Zangezur</v>
      </c>
    </row>
    <row r="1450" spans="1:11" x14ac:dyDescent="0.25">
      <c r="A1450" t="s">
        <v>4273</v>
      </c>
      <c r="B1450">
        <v>45768</v>
      </c>
      <c r="C1450" t="s">
        <v>2369</v>
      </c>
      <c r="D1450" t="s">
        <v>278</v>
      </c>
      <c r="E1450">
        <v>13</v>
      </c>
      <c r="F1450">
        <f>IFERROR(VLOOKUP(D1450,Products!$A$2:$H$221,6,FALSE),0)</f>
        <v>3.74</v>
      </c>
      <c r="G1450">
        <v>7.0000000000000007E-2</v>
      </c>
      <c r="H1450">
        <f t="shared" si="22"/>
        <v>45.22</v>
      </c>
      <c r="I1450" t="s">
        <v>2824</v>
      </c>
      <c r="J1450" t="str">
        <f>IFERROR(VLOOKUP(D1450,Products!$A$2:$H$221,3,FALSE),"")</f>
        <v>Household</v>
      </c>
      <c r="K1450" t="str">
        <f>IFERROR(VLOOKUP(C1450,Customers!$A$2:$G$751,3,FALSE),"")</f>
        <v>Karabakh-East Zangezur</v>
      </c>
    </row>
    <row r="1451" spans="1:11" x14ac:dyDescent="0.25">
      <c r="A1451" t="s">
        <v>4274</v>
      </c>
      <c r="B1451">
        <v>45769</v>
      </c>
      <c r="C1451" t="s">
        <v>758</v>
      </c>
      <c r="D1451" t="s">
        <v>160</v>
      </c>
      <c r="E1451">
        <v>8</v>
      </c>
      <c r="F1451">
        <f>IFERROR(VLOOKUP(D1451,Products!$A$2:$H$221,6,FALSE),0)</f>
        <v>1.26</v>
      </c>
      <c r="G1451">
        <v>0.03</v>
      </c>
      <c r="H1451">
        <f t="shared" si="22"/>
        <v>9.7799999999999994</v>
      </c>
      <c r="I1451" t="s">
        <v>2837</v>
      </c>
      <c r="J1451" t="str">
        <f>IFERROR(VLOOKUP(D1451,Products!$A$2:$H$221,3,FALSE),"")</f>
        <v>Bakery</v>
      </c>
      <c r="K1451" t="str">
        <f>IFERROR(VLOOKUP(C1451,Customers!$A$2:$G$751,3,FALSE),"")</f>
        <v>Absheron</v>
      </c>
    </row>
    <row r="1452" spans="1:11" x14ac:dyDescent="0.25">
      <c r="A1452" t="s">
        <v>4275</v>
      </c>
      <c r="B1452">
        <v>45769</v>
      </c>
      <c r="C1452" t="s">
        <v>773</v>
      </c>
      <c r="D1452" t="s">
        <v>300</v>
      </c>
      <c r="E1452">
        <v>10</v>
      </c>
      <c r="F1452">
        <f>IFERROR(VLOOKUP(D1452,Products!$A$2:$H$221,6,FALSE),0)</f>
        <v>6.1</v>
      </c>
      <c r="G1452">
        <v>0</v>
      </c>
      <c r="H1452">
        <f t="shared" si="22"/>
        <v>61</v>
      </c>
      <c r="I1452" t="s">
        <v>2837</v>
      </c>
      <c r="J1452" t="str">
        <f>IFERROR(VLOOKUP(D1452,Products!$A$2:$H$221,3,FALSE),"")</f>
        <v>Personal Care</v>
      </c>
      <c r="K1452" t="str">
        <f>IFERROR(VLOOKUP(C1452,Customers!$A$2:$G$751,3,FALSE),"")</f>
        <v>Guba-Khachmaz</v>
      </c>
    </row>
    <row r="1453" spans="1:11" x14ac:dyDescent="0.25">
      <c r="A1453" t="s">
        <v>4276</v>
      </c>
      <c r="B1453">
        <v>45769</v>
      </c>
      <c r="C1453" t="s">
        <v>1226</v>
      </c>
      <c r="D1453" t="s">
        <v>17</v>
      </c>
      <c r="E1453">
        <v>20</v>
      </c>
      <c r="F1453">
        <f>IFERROR(VLOOKUP(D1453,Products!$A$2:$H$221,6,FALSE),0)</f>
        <v>2.5499999999999998</v>
      </c>
      <c r="G1453">
        <v>0.1</v>
      </c>
      <c r="H1453">
        <f t="shared" si="22"/>
        <v>45.9</v>
      </c>
      <c r="I1453" t="s">
        <v>2870</v>
      </c>
      <c r="J1453" t="str">
        <f>IFERROR(VLOOKUP(D1453,Products!$A$2:$H$221,3,FALSE),"")</f>
        <v>Beverages</v>
      </c>
      <c r="K1453" t="str">
        <f>IFERROR(VLOOKUP(C1453,Customers!$A$2:$G$751,3,FALSE),"")</f>
        <v>Shaki-Zagatala</v>
      </c>
    </row>
    <row r="1454" spans="1:11" x14ac:dyDescent="0.25">
      <c r="A1454" t="s">
        <v>4277</v>
      </c>
      <c r="B1454">
        <v>45769</v>
      </c>
      <c r="C1454" t="s">
        <v>1661</v>
      </c>
      <c r="D1454" t="s">
        <v>456</v>
      </c>
      <c r="E1454">
        <v>9</v>
      </c>
      <c r="F1454">
        <f>IFERROR(VLOOKUP(D1454,Products!$A$2:$H$221,6,FALSE),0)</f>
        <v>3.09</v>
      </c>
      <c r="G1454">
        <v>0</v>
      </c>
      <c r="H1454">
        <f t="shared" si="22"/>
        <v>27.81</v>
      </c>
      <c r="I1454" t="s">
        <v>2827</v>
      </c>
      <c r="J1454" t="str">
        <f>IFERROR(VLOOKUP(D1454,Products!$A$2:$H$221,3,FALSE),"")</f>
        <v>Cleaning</v>
      </c>
      <c r="K1454" t="str">
        <f>IFERROR(VLOOKUP(C1454,Customers!$A$2:$G$751,3,FALSE),"")</f>
        <v>Ganja-Dashkasan</v>
      </c>
    </row>
    <row r="1455" spans="1:11" x14ac:dyDescent="0.25">
      <c r="A1455" t="s">
        <v>4278</v>
      </c>
      <c r="B1455">
        <v>45769</v>
      </c>
      <c r="C1455" t="s">
        <v>2072</v>
      </c>
      <c r="D1455" t="s">
        <v>148</v>
      </c>
      <c r="E1455">
        <v>17</v>
      </c>
      <c r="F1455">
        <f>IFERROR(VLOOKUP(D1455,Products!$A$2:$H$221,6,FALSE),0)</f>
        <v>1.6</v>
      </c>
      <c r="G1455">
        <v>0.05</v>
      </c>
      <c r="H1455">
        <f t="shared" si="22"/>
        <v>25.84</v>
      </c>
      <c r="I1455" t="s">
        <v>2820</v>
      </c>
      <c r="J1455" t="str">
        <f>IFERROR(VLOOKUP(D1455,Products!$A$2:$H$221,3,FALSE),"")</f>
        <v>Dairy</v>
      </c>
      <c r="K1455" t="str">
        <f>IFERROR(VLOOKUP(C1455,Customers!$A$2:$G$751,3,FALSE),"")</f>
        <v>Absheron</v>
      </c>
    </row>
    <row r="1456" spans="1:11" x14ac:dyDescent="0.25">
      <c r="A1456" t="s">
        <v>4279</v>
      </c>
      <c r="B1456">
        <v>45769</v>
      </c>
      <c r="C1456" t="s">
        <v>2072</v>
      </c>
      <c r="D1456" t="s">
        <v>182</v>
      </c>
      <c r="E1456">
        <v>19</v>
      </c>
      <c r="F1456">
        <f>IFERROR(VLOOKUP(D1456,Products!$A$2:$H$221,6,FALSE),0)</f>
        <v>1</v>
      </c>
      <c r="G1456">
        <v>0</v>
      </c>
      <c r="H1456">
        <f t="shared" si="22"/>
        <v>19</v>
      </c>
      <c r="I1456" t="s">
        <v>2818</v>
      </c>
      <c r="J1456" t="str">
        <f>IFERROR(VLOOKUP(D1456,Products!$A$2:$H$221,3,FALSE),"")</f>
        <v>Bakery</v>
      </c>
      <c r="K1456" t="str">
        <f>IFERROR(VLOOKUP(C1456,Customers!$A$2:$G$751,3,FALSE),"")</f>
        <v>Absheron</v>
      </c>
    </row>
    <row r="1457" spans="1:11" x14ac:dyDescent="0.25">
      <c r="A1457" t="s">
        <v>4280</v>
      </c>
      <c r="B1457">
        <v>45769</v>
      </c>
      <c r="C1457" t="s">
        <v>2669</v>
      </c>
      <c r="D1457" t="s">
        <v>152</v>
      </c>
      <c r="E1457">
        <v>17</v>
      </c>
      <c r="F1457">
        <f>IFERROR(VLOOKUP(D1457,Products!$A$2:$H$221,6,FALSE),0)</f>
        <v>2.0699999999999998</v>
      </c>
      <c r="G1457">
        <v>7.0000000000000007E-2</v>
      </c>
      <c r="H1457">
        <f t="shared" si="22"/>
        <v>32.729999999999997</v>
      </c>
      <c r="I1457" t="s">
        <v>2820</v>
      </c>
      <c r="J1457" t="str">
        <f>IFERROR(VLOOKUP(D1457,Products!$A$2:$H$221,3,FALSE),"")</f>
        <v>Dairy</v>
      </c>
      <c r="K1457" t="str">
        <f>IFERROR(VLOOKUP(C1457,Customers!$A$2:$G$751,3,FALSE),"")</f>
        <v>Absheron</v>
      </c>
    </row>
    <row r="1458" spans="1:11" x14ac:dyDescent="0.25">
      <c r="A1458" t="s">
        <v>4281</v>
      </c>
      <c r="B1458">
        <v>45769</v>
      </c>
      <c r="C1458" t="s">
        <v>2777</v>
      </c>
      <c r="D1458" t="s">
        <v>286</v>
      </c>
      <c r="E1458">
        <v>9</v>
      </c>
      <c r="F1458">
        <f>IFERROR(VLOOKUP(D1458,Products!$A$2:$H$221,6,FALSE),0)</f>
        <v>3.93</v>
      </c>
      <c r="G1458">
        <v>7.0000000000000007E-2</v>
      </c>
      <c r="H1458">
        <f t="shared" si="22"/>
        <v>32.89</v>
      </c>
      <c r="I1458" t="s">
        <v>2820</v>
      </c>
      <c r="J1458" t="str">
        <f>IFERROR(VLOOKUP(D1458,Products!$A$2:$H$221,3,FALSE),"")</f>
        <v>Household</v>
      </c>
      <c r="K1458" t="str">
        <f>IFERROR(VLOOKUP(C1458,Customers!$A$2:$G$751,3,FALSE),"")</f>
        <v>Absheron</v>
      </c>
    </row>
    <row r="1459" spans="1:11" x14ac:dyDescent="0.25">
      <c r="A1459" t="s">
        <v>4282</v>
      </c>
      <c r="B1459">
        <v>45769</v>
      </c>
      <c r="C1459" t="s">
        <v>2785</v>
      </c>
      <c r="D1459" t="s">
        <v>290</v>
      </c>
      <c r="E1459">
        <v>8</v>
      </c>
      <c r="F1459">
        <f>IFERROR(VLOOKUP(D1459,Products!$A$2:$H$221,6,FALSE),0)</f>
        <v>2.31</v>
      </c>
      <c r="G1459">
        <v>0.1</v>
      </c>
      <c r="H1459">
        <f t="shared" si="22"/>
        <v>16.63</v>
      </c>
      <c r="I1459" t="s">
        <v>2837</v>
      </c>
      <c r="J1459" t="str">
        <f>IFERROR(VLOOKUP(D1459,Products!$A$2:$H$221,3,FALSE),"")</f>
        <v>Household</v>
      </c>
      <c r="K1459" t="str">
        <f>IFERROR(VLOOKUP(C1459,Customers!$A$2:$G$751,3,FALSE),"")</f>
        <v>Absheron</v>
      </c>
    </row>
    <row r="1460" spans="1:11" x14ac:dyDescent="0.25">
      <c r="A1460" t="s">
        <v>4283</v>
      </c>
      <c r="B1460">
        <v>45770</v>
      </c>
      <c r="C1460" t="s">
        <v>1136</v>
      </c>
      <c r="D1460" t="s">
        <v>112</v>
      </c>
      <c r="E1460">
        <v>8</v>
      </c>
      <c r="F1460">
        <f>IFERROR(VLOOKUP(D1460,Products!$A$2:$H$221,6,FALSE),0)</f>
        <v>4.12</v>
      </c>
      <c r="G1460">
        <v>7.0000000000000007E-2</v>
      </c>
      <c r="H1460">
        <f t="shared" si="22"/>
        <v>30.65</v>
      </c>
      <c r="I1460" t="s">
        <v>2827</v>
      </c>
      <c r="J1460" t="str">
        <f>IFERROR(VLOOKUP(D1460,Products!$A$2:$H$221,3,FALSE),"")</f>
        <v>Dairy</v>
      </c>
      <c r="K1460" t="str">
        <f>IFERROR(VLOOKUP(C1460,Customers!$A$2:$G$751,3,FALSE),"")</f>
        <v>Absheron</v>
      </c>
    </row>
    <row r="1461" spans="1:11" x14ac:dyDescent="0.25">
      <c r="A1461" t="s">
        <v>4284</v>
      </c>
      <c r="B1461">
        <v>45770</v>
      </c>
      <c r="C1461" t="s">
        <v>1277</v>
      </c>
      <c r="D1461" t="s">
        <v>211</v>
      </c>
      <c r="E1461">
        <v>13</v>
      </c>
      <c r="F1461">
        <f>IFERROR(VLOOKUP(D1461,Products!$A$2:$H$221,6,FALSE),0)</f>
        <v>2.35</v>
      </c>
      <c r="G1461">
        <v>0.02</v>
      </c>
      <c r="H1461">
        <f t="shared" si="22"/>
        <v>29.94</v>
      </c>
      <c r="I1461" t="s">
        <v>2870</v>
      </c>
      <c r="J1461" t="str">
        <f>IFERROR(VLOOKUP(D1461,Products!$A$2:$H$221,3,FALSE),"")</f>
        <v>Grocery</v>
      </c>
      <c r="K1461" t="str">
        <f>IFERROR(VLOOKUP(C1461,Customers!$A$2:$G$751,3,FALSE),"")</f>
        <v>Absheron</v>
      </c>
    </row>
    <row r="1462" spans="1:11" x14ac:dyDescent="0.25">
      <c r="A1462" t="s">
        <v>4285</v>
      </c>
      <c r="B1462">
        <v>45770</v>
      </c>
      <c r="C1462" t="s">
        <v>1289</v>
      </c>
      <c r="D1462" t="s">
        <v>83</v>
      </c>
      <c r="E1462">
        <v>23</v>
      </c>
      <c r="F1462">
        <f>IFERROR(VLOOKUP(D1462,Products!$A$2:$H$221,6,FALSE),0)</f>
        <v>2.52</v>
      </c>
      <c r="G1462">
        <v>0.1</v>
      </c>
      <c r="H1462">
        <f t="shared" si="22"/>
        <v>52.16</v>
      </c>
      <c r="I1462" t="s">
        <v>2841</v>
      </c>
      <c r="J1462" t="str">
        <f>IFERROR(VLOOKUP(D1462,Products!$A$2:$H$221,3,FALSE),"")</f>
        <v>Snacks</v>
      </c>
      <c r="K1462" t="str">
        <f>IFERROR(VLOOKUP(C1462,Customers!$A$2:$G$751,3,FALSE),"")</f>
        <v>Absheron</v>
      </c>
    </row>
    <row r="1463" spans="1:11" x14ac:dyDescent="0.25">
      <c r="A1463" t="s">
        <v>4286</v>
      </c>
      <c r="B1463">
        <v>45770</v>
      </c>
      <c r="C1463" t="s">
        <v>1556</v>
      </c>
      <c r="D1463" t="s">
        <v>126</v>
      </c>
      <c r="E1463">
        <v>13</v>
      </c>
      <c r="F1463">
        <f>IFERROR(VLOOKUP(D1463,Products!$A$2:$H$221,6,FALSE),0)</f>
        <v>2.52</v>
      </c>
      <c r="G1463">
        <v>7.0000000000000007E-2</v>
      </c>
      <c r="H1463">
        <f t="shared" si="22"/>
        <v>30.47</v>
      </c>
      <c r="I1463" t="s">
        <v>2820</v>
      </c>
      <c r="J1463" t="str">
        <f>IFERROR(VLOOKUP(D1463,Products!$A$2:$H$221,3,FALSE),"")</f>
        <v>Dairy</v>
      </c>
      <c r="K1463" t="str">
        <f>IFERROR(VLOOKUP(C1463,Customers!$A$2:$G$751,3,FALSE),"")</f>
        <v>Absheron</v>
      </c>
    </row>
    <row r="1464" spans="1:11" x14ac:dyDescent="0.25">
      <c r="A1464" t="s">
        <v>4287</v>
      </c>
      <c r="B1464">
        <v>45770</v>
      </c>
      <c r="C1464" t="s">
        <v>1679</v>
      </c>
      <c r="D1464" t="s">
        <v>190</v>
      </c>
      <c r="E1464">
        <v>23</v>
      </c>
      <c r="F1464">
        <f>IFERROR(VLOOKUP(D1464,Products!$A$2:$H$221,6,FALSE),0)</f>
        <v>2.85</v>
      </c>
      <c r="G1464">
        <v>0.03</v>
      </c>
      <c r="H1464">
        <f t="shared" si="22"/>
        <v>63.58</v>
      </c>
      <c r="I1464" t="s">
        <v>2818</v>
      </c>
      <c r="J1464" t="str">
        <f>IFERROR(VLOOKUP(D1464,Products!$A$2:$H$221,3,FALSE),"")</f>
        <v>Bakery</v>
      </c>
      <c r="K1464" t="str">
        <f>IFERROR(VLOOKUP(C1464,Customers!$A$2:$G$751,3,FALSE),"")</f>
        <v>Absheron</v>
      </c>
    </row>
    <row r="1465" spans="1:11" x14ac:dyDescent="0.25">
      <c r="A1465" t="s">
        <v>4288</v>
      </c>
      <c r="B1465">
        <v>45770</v>
      </c>
      <c r="C1465" t="s">
        <v>1805</v>
      </c>
      <c r="D1465" t="s">
        <v>77</v>
      </c>
      <c r="E1465">
        <v>3</v>
      </c>
      <c r="F1465">
        <f>IFERROR(VLOOKUP(D1465,Products!$A$2:$H$221,6,FALSE),0)</f>
        <v>2.82</v>
      </c>
      <c r="G1465">
        <v>0.03</v>
      </c>
      <c r="H1465">
        <f t="shared" si="22"/>
        <v>8.2100000000000009</v>
      </c>
      <c r="I1465" t="s">
        <v>2820</v>
      </c>
      <c r="J1465" t="str">
        <f>IFERROR(VLOOKUP(D1465,Products!$A$2:$H$221,3,FALSE),"")</f>
        <v>Snacks</v>
      </c>
      <c r="K1465" t="str">
        <f>IFERROR(VLOOKUP(C1465,Customers!$A$2:$G$751,3,FALSE),"")</f>
        <v>Absheron</v>
      </c>
    </row>
    <row r="1466" spans="1:11" x14ac:dyDescent="0.25">
      <c r="A1466" t="s">
        <v>4289</v>
      </c>
      <c r="B1466">
        <v>45770</v>
      </c>
      <c r="C1466" t="s">
        <v>2027</v>
      </c>
      <c r="D1466" t="s">
        <v>57</v>
      </c>
      <c r="E1466">
        <v>19</v>
      </c>
      <c r="F1466">
        <f>IFERROR(VLOOKUP(D1466,Products!$A$2:$H$221,6,FALSE),0)</f>
        <v>2.57</v>
      </c>
      <c r="G1466">
        <v>0</v>
      </c>
      <c r="H1466">
        <f t="shared" si="22"/>
        <v>48.83</v>
      </c>
      <c r="I1466" t="s">
        <v>2841</v>
      </c>
      <c r="J1466" t="str">
        <f>IFERROR(VLOOKUP(D1466,Products!$A$2:$H$221,3,FALSE),"")</f>
        <v>Beverages</v>
      </c>
      <c r="K1466" t="str">
        <f>IFERROR(VLOOKUP(C1466,Customers!$A$2:$G$751,3,FALSE),"")</f>
        <v>Aran</v>
      </c>
    </row>
    <row r="1467" spans="1:11" x14ac:dyDescent="0.25">
      <c r="A1467" t="s">
        <v>4290</v>
      </c>
      <c r="B1467">
        <v>45770</v>
      </c>
      <c r="C1467" t="s">
        <v>2471</v>
      </c>
      <c r="D1467" t="s">
        <v>53</v>
      </c>
      <c r="E1467">
        <v>18</v>
      </c>
      <c r="F1467">
        <f>IFERROR(VLOOKUP(D1467,Products!$A$2:$H$221,6,FALSE),0)</f>
        <v>3.46</v>
      </c>
      <c r="G1467">
        <v>0.05</v>
      </c>
      <c r="H1467">
        <f t="shared" si="22"/>
        <v>59.17</v>
      </c>
      <c r="I1467" t="s">
        <v>2830</v>
      </c>
      <c r="J1467" t="str">
        <f>IFERROR(VLOOKUP(D1467,Products!$A$2:$H$221,3,FALSE),"")</f>
        <v>Beverages</v>
      </c>
      <c r="K1467" t="str">
        <f>IFERROR(VLOOKUP(C1467,Customers!$A$2:$G$751,3,FALSE),"")</f>
        <v>Karabakh-East Zangezur</v>
      </c>
    </row>
    <row r="1468" spans="1:11" x14ac:dyDescent="0.25">
      <c r="A1468" t="s">
        <v>4291</v>
      </c>
      <c r="B1468">
        <v>45770</v>
      </c>
      <c r="C1468" t="s">
        <v>2612</v>
      </c>
      <c r="D1468" t="s">
        <v>156</v>
      </c>
      <c r="E1468">
        <v>18</v>
      </c>
      <c r="F1468">
        <f>IFERROR(VLOOKUP(D1468,Products!$A$2:$H$221,6,FALSE),0)</f>
        <v>2.0499999999999998</v>
      </c>
      <c r="G1468">
        <v>0.1</v>
      </c>
      <c r="H1468">
        <f t="shared" si="22"/>
        <v>33.21</v>
      </c>
      <c r="I1468" t="s">
        <v>2837</v>
      </c>
      <c r="J1468" t="str">
        <f>IFERROR(VLOOKUP(D1468,Products!$A$2:$H$221,3,FALSE),"")</f>
        <v>Bakery</v>
      </c>
      <c r="K1468" t="str">
        <f>IFERROR(VLOOKUP(C1468,Customers!$A$2:$G$751,3,FALSE),"")</f>
        <v>Absheron</v>
      </c>
    </row>
    <row r="1469" spans="1:11" x14ac:dyDescent="0.25">
      <c r="A1469" t="s">
        <v>4292</v>
      </c>
      <c r="B1469">
        <v>45770</v>
      </c>
      <c r="C1469" t="s">
        <v>2630</v>
      </c>
      <c r="D1469" t="s">
        <v>429</v>
      </c>
      <c r="E1469">
        <v>8</v>
      </c>
      <c r="F1469">
        <f>IFERROR(VLOOKUP(D1469,Products!$A$2:$H$221,6,FALSE),0)</f>
        <v>6.04</v>
      </c>
      <c r="G1469">
        <v>0.03</v>
      </c>
      <c r="H1469">
        <f t="shared" si="22"/>
        <v>46.87</v>
      </c>
      <c r="I1469" t="s">
        <v>2818</v>
      </c>
      <c r="J1469" t="str">
        <f>IFERROR(VLOOKUP(D1469,Products!$A$2:$H$221,3,FALSE),"")</f>
        <v>Canned</v>
      </c>
      <c r="K1469" t="str">
        <f>IFERROR(VLOOKUP(C1469,Customers!$A$2:$G$751,3,FALSE),"")</f>
        <v>Absheron</v>
      </c>
    </row>
    <row r="1470" spans="1:11" x14ac:dyDescent="0.25">
      <c r="A1470" t="s">
        <v>4293</v>
      </c>
      <c r="B1470">
        <v>45770</v>
      </c>
      <c r="C1470" t="s">
        <v>2708</v>
      </c>
      <c r="D1470" t="s">
        <v>43</v>
      </c>
      <c r="E1470">
        <v>30</v>
      </c>
      <c r="F1470">
        <f>IFERROR(VLOOKUP(D1470,Products!$A$2:$H$221,6,FALSE),0)</f>
        <v>3.28</v>
      </c>
      <c r="G1470">
        <v>0.1</v>
      </c>
      <c r="H1470">
        <f t="shared" si="22"/>
        <v>88.56</v>
      </c>
      <c r="I1470" t="s">
        <v>2830</v>
      </c>
      <c r="J1470" t="str">
        <f>IFERROR(VLOOKUP(D1470,Products!$A$2:$H$221,3,FALSE),"")</f>
        <v>Beverages</v>
      </c>
      <c r="K1470" t="str">
        <f>IFERROR(VLOOKUP(C1470,Customers!$A$2:$G$751,3,FALSE),"")</f>
        <v>Shaki-Zagatala</v>
      </c>
    </row>
    <row r="1471" spans="1:11" x14ac:dyDescent="0.25">
      <c r="A1471" t="s">
        <v>4294</v>
      </c>
      <c r="B1471">
        <v>45771</v>
      </c>
      <c r="C1471" t="s">
        <v>719</v>
      </c>
      <c r="D1471" t="s">
        <v>83</v>
      </c>
      <c r="E1471">
        <v>7</v>
      </c>
      <c r="F1471">
        <f>IFERROR(VLOOKUP(D1471,Products!$A$2:$H$221,6,FALSE),0)</f>
        <v>2.52</v>
      </c>
      <c r="G1471">
        <v>0.1</v>
      </c>
      <c r="H1471">
        <f t="shared" si="22"/>
        <v>15.88</v>
      </c>
      <c r="I1471" t="s">
        <v>2841</v>
      </c>
      <c r="J1471" t="str">
        <f>IFERROR(VLOOKUP(D1471,Products!$A$2:$H$221,3,FALSE),"")</f>
        <v>Snacks</v>
      </c>
      <c r="K1471" t="str">
        <f>IFERROR(VLOOKUP(C1471,Customers!$A$2:$G$751,3,FALSE),"")</f>
        <v>Ganja-Dashkasan</v>
      </c>
    </row>
    <row r="1472" spans="1:11" x14ac:dyDescent="0.25">
      <c r="A1472" t="s">
        <v>4295</v>
      </c>
      <c r="B1472">
        <v>45771</v>
      </c>
      <c r="C1472" t="s">
        <v>1838</v>
      </c>
      <c r="D1472" t="s">
        <v>70</v>
      </c>
      <c r="E1472">
        <v>9</v>
      </c>
      <c r="F1472">
        <f>IFERROR(VLOOKUP(D1472,Products!$A$2:$H$221,6,FALSE),0)</f>
        <v>2.06</v>
      </c>
      <c r="G1472">
        <v>7.0000000000000007E-2</v>
      </c>
      <c r="H1472">
        <f t="shared" si="22"/>
        <v>17.239999999999998</v>
      </c>
      <c r="I1472" t="s">
        <v>2827</v>
      </c>
      <c r="J1472" t="str">
        <f>IFERROR(VLOOKUP(D1472,Products!$A$2:$H$221,3,FALSE),"")</f>
        <v>Snacks</v>
      </c>
      <c r="K1472" t="str">
        <f>IFERROR(VLOOKUP(C1472,Customers!$A$2:$G$751,3,FALSE),"")</f>
        <v>Karabakh-East Zangezur</v>
      </c>
    </row>
    <row r="1473" spans="1:11" x14ac:dyDescent="0.25">
      <c r="A1473" t="s">
        <v>4296</v>
      </c>
      <c r="B1473">
        <v>45771</v>
      </c>
      <c r="C1473" t="s">
        <v>2081</v>
      </c>
      <c r="D1473" t="s">
        <v>35</v>
      </c>
      <c r="E1473">
        <v>13</v>
      </c>
      <c r="F1473">
        <f>IFERROR(VLOOKUP(D1473,Products!$A$2:$H$221,6,FALSE),0)</f>
        <v>1.65</v>
      </c>
      <c r="G1473">
        <v>0.02</v>
      </c>
      <c r="H1473">
        <f t="shared" si="22"/>
        <v>21.02</v>
      </c>
      <c r="I1473" t="s">
        <v>2824</v>
      </c>
      <c r="J1473" t="str">
        <f>IFERROR(VLOOKUP(D1473,Products!$A$2:$H$221,3,FALSE),"")</f>
        <v>Beverages</v>
      </c>
      <c r="K1473" t="str">
        <f>IFERROR(VLOOKUP(C1473,Customers!$A$2:$G$751,3,FALSE),"")</f>
        <v>Absheron</v>
      </c>
    </row>
    <row r="1474" spans="1:11" x14ac:dyDescent="0.25">
      <c r="A1474" t="s">
        <v>4297</v>
      </c>
      <c r="B1474">
        <v>45771</v>
      </c>
      <c r="C1474" t="s">
        <v>2111</v>
      </c>
      <c r="D1474" t="s">
        <v>178</v>
      </c>
      <c r="E1474">
        <v>20</v>
      </c>
      <c r="F1474">
        <f>IFERROR(VLOOKUP(D1474,Products!$A$2:$H$221,6,FALSE),0)</f>
        <v>2.5099999999999998</v>
      </c>
      <c r="G1474">
        <v>7.0000000000000007E-2</v>
      </c>
      <c r="H1474">
        <f t="shared" ref="H1474:H1537" si="23">ROUND(E1474*F1474*(1-G1474),2)</f>
        <v>46.69</v>
      </c>
      <c r="I1474" t="s">
        <v>2870</v>
      </c>
      <c r="J1474" t="str">
        <f>IFERROR(VLOOKUP(D1474,Products!$A$2:$H$221,3,FALSE),"")</f>
        <v>Bakery</v>
      </c>
      <c r="K1474" t="str">
        <f>IFERROR(VLOOKUP(C1474,Customers!$A$2:$G$751,3,FALSE),"")</f>
        <v>Shaki-Zagatala</v>
      </c>
    </row>
    <row r="1475" spans="1:11" x14ac:dyDescent="0.25">
      <c r="A1475" t="s">
        <v>4298</v>
      </c>
      <c r="B1475">
        <v>45771</v>
      </c>
      <c r="C1475" t="s">
        <v>2144</v>
      </c>
      <c r="D1475" t="s">
        <v>35</v>
      </c>
      <c r="E1475">
        <v>10</v>
      </c>
      <c r="F1475">
        <f>IFERROR(VLOOKUP(D1475,Products!$A$2:$H$221,6,FALSE),0)</f>
        <v>1.65</v>
      </c>
      <c r="G1475">
        <v>0.05</v>
      </c>
      <c r="H1475">
        <f t="shared" si="23"/>
        <v>15.68</v>
      </c>
      <c r="I1475" t="s">
        <v>2818</v>
      </c>
      <c r="J1475" t="str">
        <f>IFERROR(VLOOKUP(D1475,Products!$A$2:$H$221,3,FALSE),"")</f>
        <v>Beverages</v>
      </c>
      <c r="K1475" t="str">
        <f>IFERROR(VLOOKUP(C1475,Customers!$A$2:$G$751,3,FALSE),"")</f>
        <v>Ganja-Dashkasan</v>
      </c>
    </row>
    <row r="1476" spans="1:11" x14ac:dyDescent="0.25">
      <c r="A1476" t="s">
        <v>4299</v>
      </c>
      <c r="B1476">
        <v>45771</v>
      </c>
      <c r="C1476" t="s">
        <v>2765</v>
      </c>
      <c r="D1476" t="s">
        <v>180</v>
      </c>
      <c r="E1476">
        <v>19</v>
      </c>
      <c r="F1476">
        <f>IFERROR(VLOOKUP(D1476,Products!$A$2:$H$221,6,FALSE),0)</f>
        <v>3.52</v>
      </c>
      <c r="G1476">
        <v>7.0000000000000007E-2</v>
      </c>
      <c r="H1476">
        <f t="shared" si="23"/>
        <v>62.2</v>
      </c>
      <c r="I1476" t="s">
        <v>2827</v>
      </c>
      <c r="J1476" t="str">
        <f>IFERROR(VLOOKUP(D1476,Products!$A$2:$H$221,3,FALSE),"")</f>
        <v>Bakery</v>
      </c>
      <c r="K1476" t="str">
        <f>IFERROR(VLOOKUP(C1476,Customers!$A$2:$G$751,3,FALSE),"")</f>
        <v>Shaki-Zagatala</v>
      </c>
    </row>
    <row r="1477" spans="1:11" x14ac:dyDescent="0.25">
      <c r="A1477" t="s">
        <v>4300</v>
      </c>
      <c r="B1477">
        <v>45772</v>
      </c>
      <c r="C1477" t="s">
        <v>917</v>
      </c>
      <c r="D1477" t="s">
        <v>25</v>
      </c>
      <c r="E1477">
        <v>17</v>
      </c>
      <c r="F1477">
        <f>IFERROR(VLOOKUP(D1477,Products!$A$2:$H$221,6,FALSE),0)</f>
        <v>3.86</v>
      </c>
      <c r="G1477">
        <v>0</v>
      </c>
      <c r="H1477">
        <f t="shared" si="23"/>
        <v>65.62</v>
      </c>
      <c r="I1477" t="s">
        <v>2841</v>
      </c>
      <c r="J1477" t="str">
        <f>IFERROR(VLOOKUP(D1477,Products!$A$2:$H$221,3,FALSE),"")</f>
        <v>Beverages</v>
      </c>
      <c r="K1477" t="str">
        <f>IFERROR(VLOOKUP(C1477,Customers!$A$2:$G$751,3,FALSE),"")</f>
        <v>Shaki-Zagatala</v>
      </c>
    </row>
    <row r="1478" spans="1:11" x14ac:dyDescent="0.25">
      <c r="A1478" t="s">
        <v>4301</v>
      </c>
      <c r="B1478">
        <v>45772</v>
      </c>
      <c r="C1478" t="s">
        <v>1130</v>
      </c>
      <c r="D1478" t="s">
        <v>118</v>
      </c>
      <c r="E1478">
        <v>5</v>
      </c>
      <c r="F1478">
        <f>IFERROR(VLOOKUP(D1478,Products!$A$2:$H$221,6,FALSE),0)</f>
        <v>3.41</v>
      </c>
      <c r="G1478">
        <v>0</v>
      </c>
      <c r="H1478">
        <f t="shared" si="23"/>
        <v>17.05</v>
      </c>
      <c r="I1478" t="s">
        <v>2837</v>
      </c>
      <c r="J1478" t="str">
        <f>IFERROR(VLOOKUP(D1478,Products!$A$2:$H$221,3,FALSE),"")</f>
        <v>Dairy</v>
      </c>
      <c r="K1478" t="str">
        <f>IFERROR(VLOOKUP(C1478,Customers!$A$2:$G$751,3,FALSE),"")</f>
        <v>Shaki-Zagatala</v>
      </c>
    </row>
    <row r="1479" spans="1:11" x14ac:dyDescent="0.25">
      <c r="A1479" t="s">
        <v>4302</v>
      </c>
      <c r="B1479">
        <v>45772</v>
      </c>
      <c r="C1479" t="s">
        <v>1148</v>
      </c>
      <c r="D1479" t="s">
        <v>170</v>
      </c>
      <c r="E1479">
        <v>14</v>
      </c>
      <c r="F1479">
        <f>IFERROR(VLOOKUP(D1479,Products!$A$2:$H$221,6,FALSE),0)</f>
        <v>2.2000000000000002</v>
      </c>
      <c r="G1479">
        <v>0</v>
      </c>
      <c r="H1479">
        <f t="shared" si="23"/>
        <v>30.8</v>
      </c>
      <c r="I1479" t="s">
        <v>2824</v>
      </c>
      <c r="J1479" t="str">
        <f>IFERROR(VLOOKUP(D1479,Products!$A$2:$H$221,3,FALSE),"")</f>
        <v>Bakery</v>
      </c>
      <c r="K1479" t="str">
        <f>IFERROR(VLOOKUP(C1479,Customers!$A$2:$G$751,3,FALSE),"")</f>
        <v>Aran</v>
      </c>
    </row>
    <row r="1480" spans="1:11" x14ac:dyDescent="0.25">
      <c r="A1480" t="s">
        <v>4303</v>
      </c>
      <c r="B1480">
        <v>45772</v>
      </c>
      <c r="C1480" t="s">
        <v>1586</v>
      </c>
      <c r="D1480" t="s">
        <v>99</v>
      </c>
      <c r="E1480">
        <v>8</v>
      </c>
      <c r="F1480">
        <f>IFERROR(VLOOKUP(D1480,Products!$A$2:$H$221,6,FALSE),0)</f>
        <v>4.88</v>
      </c>
      <c r="G1480">
        <v>0.05</v>
      </c>
      <c r="H1480">
        <f t="shared" si="23"/>
        <v>37.090000000000003</v>
      </c>
      <c r="I1480" t="s">
        <v>2820</v>
      </c>
      <c r="J1480" t="str">
        <f>IFERROR(VLOOKUP(D1480,Products!$A$2:$H$221,3,FALSE),"")</f>
        <v>Snacks</v>
      </c>
      <c r="K1480" t="str">
        <f>IFERROR(VLOOKUP(C1480,Customers!$A$2:$G$751,3,FALSE),"")</f>
        <v>Absheron</v>
      </c>
    </row>
    <row r="1481" spans="1:11" x14ac:dyDescent="0.25">
      <c r="A1481" t="s">
        <v>4304</v>
      </c>
      <c r="B1481">
        <v>45772</v>
      </c>
      <c r="C1481" t="s">
        <v>2060</v>
      </c>
      <c r="D1481" t="s">
        <v>31</v>
      </c>
      <c r="E1481">
        <v>20</v>
      </c>
      <c r="F1481">
        <f>IFERROR(VLOOKUP(D1481,Products!$A$2:$H$221,6,FALSE),0)</f>
        <v>4.05</v>
      </c>
      <c r="G1481">
        <v>7.0000000000000007E-2</v>
      </c>
      <c r="H1481">
        <f t="shared" si="23"/>
        <v>75.33</v>
      </c>
      <c r="I1481" t="s">
        <v>2870</v>
      </c>
      <c r="J1481" t="str">
        <f>IFERROR(VLOOKUP(D1481,Products!$A$2:$H$221,3,FALSE),"")</f>
        <v>Beverages</v>
      </c>
      <c r="K1481" t="str">
        <f>IFERROR(VLOOKUP(C1481,Customers!$A$2:$G$751,3,FALSE),"")</f>
        <v>Absheron</v>
      </c>
    </row>
    <row r="1482" spans="1:11" x14ac:dyDescent="0.25">
      <c r="A1482" t="s">
        <v>4305</v>
      </c>
      <c r="B1482">
        <v>45772</v>
      </c>
      <c r="C1482" t="s">
        <v>2489</v>
      </c>
      <c r="D1482" t="s">
        <v>456</v>
      </c>
      <c r="E1482">
        <v>2</v>
      </c>
      <c r="F1482">
        <f>IFERROR(VLOOKUP(D1482,Products!$A$2:$H$221,6,FALSE),0)</f>
        <v>3.09</v>
      </c>
      <c r="G1482">
        <v>0.05</v>
      </c>
      <c r="H1482">
        <f t="shared" si="23"/>
        <v>5.87</v>
      </c>
      <c r="I1482" t="s">
        <v>2841</v>
      </c>
      <c r="J1482" t="str">
        <f>IFERROR(VLOOKUP(D1482,Products!$A$2:$H$221,3,FALSE),"")</f>
        <v>Cleaning</v>
      </c>
      <c r="K1482" t="str">
        <f>IFERROR(VLOOKUP(C1482,Customers!$A$2:$G$751,3,FALSE),"")</f>
        <v>Aran</v>
      </c>
    </row>
    <row r="1483" spans="1:11" x14ac:dyDescent="0.25">
      <c r="A1483" t="s">
        <v>4306</v>
      </c>
      <c r="B1483">
        <v>45772</v>
      </c>
      <c r="C1483" t="s">
        <v>2570</v>
      </c>
      <c r="D1483" t="s">
        <v>272</v>
      </c>
      <c r="E1483">
        <v>3</v>
      </c>
      <c r="F1483">
        <f>IFERROR(VLOOKUP(D1483,Products!$A$2:$H$221,6,FALSE),0)</f>
        <v>1.81</v>
      </c>
      <c r="G1483">
        <v>0.03</v>
      </c>
      <c r="H1483">
        <f t="shared" si="23"/>
        <v>5.27</v>
      </c>
      <c r="I1483" t="s">
        <v>2820</v>
      </c>
      <c r="J1483" t="str">
        <f>IFERROR(VLOOKUP(D1483,Products!$A$2:$H$221,3,FALSE),"")</f>
        <v>Household</v>
      </c>
      <c r="K1483" t="str">
        <f>IFERROR(VLOOKUP(C1483,Customers!$A$2:$G$751,3,FALSE),"")</f>
        <v>Aran</v>
      </c>
    </row>
    <row r="1484" spans="1:11" x14ac:dyDescent="0.25">
      <c r="A1484" t="s">
        <v>4307</v>
      </c>
      <c r="B1484">
        <v>45773</v>
      </c>
      <c r="C1484" t="s">
        <v>561</v>
      </c>
      <c r="D1484" t="s">
        <v>134</v>
      </c>
      <c r="E1484">
        <v>4</v>
      </c>
      <c r="F1484">
        <f>IFERROR(VLOOKUP(D1484,Products!$A$2:$H$221,6,FALSE),0)</f>
        <v>5.84</v>
      </c>
      <c r="G1484">
        <v>0.05</v>
      </c>
      <c r="H1484">
        <f t="shared" si="23"/>
        <v>22.19</v>
      </c>
      <c r="I1484" t="s">
        <v>2870</v>
      </c>
      <c r="J1484" t="str">
        <f>IFERROR(VLOOKUP(D1484,Products!$A$2:$H$221,3,FALSE),"")</f>
        <v>Dairy</v>
      </c>
      <c r="K1484" t="str">
        <f>IFERROR(VLOOKUP(C1484,Customers!$A$2:$G$751,3,FALSE),"")</f>
        <v>Karabakh-East Zangezur</v>
      </c>
    </row>
    <row r="1485" spans="1:11" x14ac:dyDescent="0.25">
      <c r="A1485" t="s">
        <v>4308</v>
      </c>
      <c r="B1485">
        <v>45773</v>
      </c>
      <c r="C1485" t="s">
        <v>568</v>
      </c>
      <c r="D1485" t="s">
        <v>160</v>
      </c>
      <c r="E1485">
        <v>18</v>
      </c>
      <c r="F1485">
        <f>IFERROR(VLOOKUP(D1485,Products!$A$2:$H$221,6,FALSE),0)</f>
        <v>1.26</v>
      </c>
      <c r="G1485">
        <v>0.03</v>
      </c>
      <c r="H1485">
        <f t="shared" si="23"/>
        <v>22</v>
      </c>
      <c r="I1485" t="s">
        <v>2830</v>
      </c>
      <c r="J1485" t="str">
        <f>IFERROR(VLOOKUP(D1485,Products!$A$2:$H$221,3,FALSE),"")</f>
        <v>Bakery</v>
      </c>
      <c r="K1485" t="str">
        <f>IFERROR(VLOOKUP(C1485,Customers!$A$2:$G$751,3,FALSE),"")</f>
        <v>Aran</v>
      </c>
    </row>
    <row r="1486" spans="1:11" x14ac:dyDescent="0.25">
      <c r="A1486" t="s">
        <v>4309</v>
      </c>
      <c r="B1486">
        <v>45773</v>
      </c>
      <c r="C1486" t="s">
        <v>633</v>
      </c>
      <c r="D1486" t="s">
        <v>20</v>
      </c>
      <c r="E1486">
        <v>30</v>
      </c>
      <c r="F1486">
        <f>IFERROR(VLOOKUP(D1486,Products!$A$2:$H$221,6,FALSE),0)</f>
        <v>2.87</v>
      </c>
      <c r="G1486">
        <v>0</v>
      </c>
      <c r="H1486">
        <f t="shared" si="23"/>
        <v>86.1</v>
      </c>
      <c r="I1486" t="s">
        <v>2841</v>
      </c>
      <c r="J1486" t="str">
        <f>IFERROR(VLOOKUP(D1486,Products!$A$2:$H$221,3,FALSE),"")</f>
        <v>Beverages</v>
      </c>
      <c r="K1486" t="str">
        <f>IFERROR(VLOOKUP(C1486,Customers!$A$2:$G$751,3,FALSE),"")</f>
        <v>Nakhchivan</v>
      </c>
    </row>
    <row r="1487" spans="1:11" x14ac:dyDescent="0.25">
      <c r="A1487" t="s">
        <v>4310</v>
      </c>
      <c r="B1487">
        <v>45773</v>
      </c>
      <c r="C1487" t="s">
        <v>833</v>
      </c>
      <c r="D1487" t="s">
        <v>176</v>
      </c>
      <c r="E1487">
        <v>6</v>
      </c>
      <c r="F1487">
        <f>IFERROR(VLOOKUP(D1487,Products!$A$2:$H$221,6,FALSE),0)</f>
        <v>1.4</v>
      </c>
      <c r="G1487">
        <v>0.05</v>
      </c>
      <c r="H1487">
        <f t="shared" si="23"/>
        <v>7.98</v>
      </c>
      <c r="I1487" t="s">
        <v>2818</v>
      </c>
      <c r="J1487" t="str">
        <f>IFERROR(VLOOKUP(D1487,Products!$A$2:$H$221,3,FALSE),"")</f>
        <v>Bakery</v>
      </c>
      <c r="K1487" t="str">
        <f>IFERROR(VLOOKUP(C1487,Customers!$A$2:$G$751,3,FALSE),"")</f>
        <v>Aran</v>
      </c>
    </row>
    <row r="1488" spans="1:11" x14ac:dyDescent="0.25">
      <c r="A1488" t="s">
        <v>4311</v>
      </c>
      <c r="B1488">
        <v>45773</v>
      </c>
      <c r="C1488" t="s">
        <v>1154</v>
      </c>
      <c r="D1488" t="s">
        <v>224</v>
      </c>
      <c r="E1488">
        <v>2</v>
      </c>
      <c r="F1488">
        <f>IFERROR(VLOOKUP(D1488,Products!$A$2:$H$221,6,FALSE),0)</f>
        <v>5.82</v>
      </c>
      <c r="G1488">
        <v>7.0000000000000007E-2</v>
      </c>
      <c r="H1488">
        <f t="shared" si="23"/>
        <v>10.83</v>
      </c>
      <c r="I1488" t="s">
        <v>2830</v>
      </c>
      <c r="J1488" t="str">
        <f>IFERROR(VLOOKUP(D1488,Products!$A$2:$H$221,3,FALSE),"")</f>
        <v>Grocery</v>
      </c>
      <c r="K1488" t="str">
        <f>IFERROR(VLOOKUP(C1488,Customers!$A$2:$G$751,3,FALSE),"")</f>
        <v>Lankaran-Astara</v>
      </c>
    </row>
    <row r="1489" spans="1:11" x14ac:dyDescent="0.25">
      <c r="A1489" t="s">
        <v>4312</v>
      </c>
      <c r="B1489">
        <v>45773</v>
      </c>
      <c r="C1489" t="s">
        <v>1160</v>
      </c>
      <c r="D1489" t="s">
        <v>43</v>
      </c>
      <c r="E1489">
        <v>11</v>
      </c>
      <c r="F1489">
        <f>IFERROR(VLOOKUP(D1489,Products!$A$2:$H$221,6,FALSE),0)</f>
        <v>3.28</v>
      </c>
      <c r="G1489">
        <v>0.03</v>
      </c>
      <c r="H1489">
        <f t="shared" si="23"/>
        <v>35</v>
      </c>
      <c r="I1489" t="s">
        <v>2827</v>
      </c>
      <c r="J1489" t="str">
        <f>IFERROR(VLOOKUP(D1489,Products!$A$2:$H$221,3,FALSE),"")</f>
        <v>Beverages</v>
      </c>
      <c r="K1489" t="str">
        <f>IFERROR(VLOOKUP(C1489,Customers!$A$2:$G$751,3,FALSE),"")</f>
        <v>Nakhchivan</v>
      </c>
    </row>
    <row r="1490" spans="1:11" x14ac:dyDescent="0.25">
      <c r="A1490" t="s">
        <v>4313</v>
      </c>
      <c r="B1490">
        <v>45773</v>
      </c>
      <c r="C1490" t="s">
        <v>1214</v>
      </c>
      <c r="D1490" t="s">
        <v>251</v>
      </c>
      <c r="E1490">
        <v>9</v>
      </c>
      <c r="F1490">
        <f>IFERROR(VLOOKUP(D1490,Products!$A$2:$H$221,6,FALSE),0)</f>
        <v>3.27</v>
      </c>
      <c r="G1490">
        <v>0.03</v>
      </c>
      <c r="H1490">
        <f t="shared" si="23"/>
        <v>28.55</v>
      </c>
      <c r="I1490" t="s">
        <v>2824</v>
      </c>
      <c r="J1490" t="str">
        <f>IFERROR(VLOOKUP(D1490,Products!$A$2:$H$221,3,FALSE),"")</f>
        <v>Grocery</v>
      </c>
      <c r="K1490" t="str">
        <f>IFERROR(VLOOKUP(C1490,Customers!$A$2:$G$751,3,FALSE),"")</f>
        <v>Shaki-Zagatala</v>
      </c>
    </row>
    <row r="1491" spans="1:11" x14ac:dyDescent="0.25">
      <c r="A1491" t="s">
        <v>4314</v>
      </c>
      <c r="B1491">
        <v>45773</v>
      </c>
      <c r="C1491" t="s">
        <v>1268</v>
      </c>
      <c r="D1491" t="s">
        <v>33</v>
      </c>
      <c r="E1491">
        <v>4</v>
      </c>
      <c r="F1491">
        <f>IFERROR(VLOOKUP(D1491,Products!$A$2:$H$221,6,FALSE),0)</f>
        <v>1.21</v>
      </c>
      <c r="G1491">
        <v>7.0000000000000007E-2</v>
      </c>
      <c r="H1491">
        <f t="shared" si="23"/>
        <v>4.5</v>
      </c>
      <c r="I1491" t="s">
        <v>2870</v>
      </c>
      <c r="J1491" t="str">
        <f>IFERROR(VLOOKUP(D1491,Products!$A$2:$H$221,3,FALSE),"")</f>
        <v>Beverages</v>
      </c>
      <c r="K1491" t="str">
        <f>IFERROR(VLOOKUP(C1491,Customers!$A$2:$G$751,3,FALSE),"")</f>
        <v>Shaki-Zagatala</v>
      </c>
    </row>
    <row r="1492" spans="1:11" x14ac:dyDescent="0.25">
      <c r="A1492" t="s">
        <v>4315</v>
      </c>
      <c r="B1492">
        <v>45773</v>
      </c>
      <c r="C1492" t="s">
        <v>1319</v>
      </c>
      <c r="D1492" t="s">
        <v>246</v>
      </c>
      <c r="E1492">
        <v>6</v>
      </c>
      <c r="F1492">
        <f>IFERROR(VLOOKUP(D1492,Products!$A$2:$H$221,6,FALSE),0)</f>
        <v>7.97</v>
      </c>
      <c r="G1492">
        <v>0.05</v>
      </c>
      <c r="H1492">
        <f t="shared" si="23"/>
        <v>45.43</v>
      </c>
      <c r="I1492" t="s">
        <v>2830</v>
      </c>
      <c r="J1492" t="str">
        <f>IFERROR(VLOOKUP(D1492,Products!$A$2:$H$221,3,FALSE),"")</f>
        <v>Grocery</v>
      </c>
      <c r="K1492" t="str">
        <f>IFERROR(VLOOKUP(C1492,Customers!$A$2:$G$751,3,FALSE),"")</f>
        <v>Guba-Khachmaz</v>
      </c>
    </row>
    <row r="1493" spans="1:11" x14ac:dyDescent="0.25">
      <c r="A1493" t="s">
        <v>4316</v>
      </c>
      <c r="B1493">
        <v>45773</v>
      </c>
      <c r="C1493" t="s">
        <v>1409</v>
      </c>
      <c r="D1493" t="s">
        <v>338</v>
      </c>
      <c r="E1493">
        <v>7</v>
      </c>
      <c r="F1493">
        <f>IFERROR(VLOOKUP(D1493,Products!$A$2:$H$221,6,FALSE),0)</f>
        <v>2.2000000000000002</v>
      </c>
      <c r="G1493">
        <v>0.05</v>
      </c>
      <c r="H1493">
        <f t="shared" si="23"/>
        <v>14.63</v>
      </c>
      <c r="I1493" t="s">
        <v>2818</v>
      </c>
      <c r="J1493" t="str">
        <f>IFERROR(VLOOKUP(D1493,Products!$A$2:$H$221,3,FALSE),"")</f>
        <v>Personal Care</v>
      </c>
      <c r="K1493" t="str">
        <f>IFERROR(VLOOKUP(C1493,Customers!$A$2:$G$751,3,FALSE),"")</f>
        <v>Absheron</v>
      </c>
    </row>
    <row r="1494" spans="1:11" x14ac:dyDescent="0.25">
      <c r="A1494" t="s">
        <v>4317</v>
      </c>
      <c r="B1494">
        <v>45773</v>
      </c>
      <c r="C1494" t="s">
        <v>1640</v>
      </c>
      <c r="D1494" t="s">
        <v>368</v>
      </c>
      <c r="E1494">
        <v>9</v>
      </c>
      <c r="F1494">
        <f>IFERROR(VLOOKUP(D1494,Products!$A$2:$H$221,6,FALSE),0)</f>
        <v>8.4</v>
      </c>
      <c r="G1494">
        <v>0</v>
      </c>
      <c r="H1494">
        <f t="shared" si="23"/>
        <v>75.599999999999994</v>
      </c>
      <c r="I1494" t="s">
        <v>2827</v>
      </c>
      <c r="J1494" t="str">
        <f>IFERROR(VLOOKUP(D1494,Products!$A$2:$H$221,3,FALSE),"")</f>
        <v>Frozen</v>
      </c>
      <c r="K1494" t="str">
        <f>IFERROR(VLOOKUP(C1494,Customers!$A$2:$G$751,3,FALSE),"")</f>
        <v>Absheron</v>
      </c>
    </row>
    <row r="1495" spans="1:11" x14ac:dyDescent="0.25">
      <c r="A1495" t="s">
        <v>4318</v>
      </c>
      <c r="B1495">
        <v>45773</v>
      </c>
      <c r="C1495" t="s">
        <v>2150</v>
      </c>
      <c r="D1495" t="s">
        <v>232</v>
      </c>
      <c r="E1495">
        <v>4</v>
      </c>
      <c r="F1495">
        <f>IFERROR(VLOOKUP(D1495,Products!$A$2:$H$221,6,FALSE),0)</f>
        <v>6.86</v>
      </c>
      <c r="G1495">
        <v>0.02</v>
      </c>
      <c r="H1495">
        <f t="shared" si="23"/>
        <v>26.89</v>
      </c>
      <c r="I1495" t="s">
        <v>2830</v>
      </c>
      <c r="J1495" t="str">
        <f>IFERROR(VLOOKUP(D1495,Products!$A$2:$H$221,3,FALSE),"")</f>
        <v>Grocery</v>
      </c>
      <c r="K1495" t="str">
        <f>IFERROR(VLOOKUP(C1495,Customers!$A$2:$G$751,3,FALSE),"")</f>
        <v>Absheron</v>
      </c>
    </row>
    <row r="1496" spans="1:11" x14ac:dyDescent="0.25">
      <c r="A1496" t="s">
        <v>4319</v>
      </c>
      <c r="B1496">
        <v>45773</v>
      </c>
      <c r="C1496" t="s">
        <v>2183</v>
      </c>
      <c r="D1496" t="s">
        <v>150</v>
      </c>
      <c r="E1496">
        <v>18</v>
      </c>
      <c r="F1496">
        <f>IFERROR(VLOOKUP(D1496,Products!$A$2:$H$221,6,FALSE),0)</f>
        <v>3.64</v>
      </c>
      <c r="G1496">
        <v>0.05</v>
      </c>
      <c r="H1496">
        <f t="shared" si="23"/>
        <v>62.24</v>
      </c>
      <c r="I1496" t="s">
        <v>2820</v>
      </c>
      <c r="J1496" t="str">
        <f>IFERROR(VLOOKUP(D1496,Products!$A$2:$H$221,3,FALSE),"")</f>
        <v>Dairy</v>
      </c>
      <c r="K1496" t="str">
        <f>IFERROR(VLOOKUP(C1496,Customers!$A$2:$G$751,3,FALSE),"")</f>
        <v>Absheron</v>
      </c>
    </row>
    <row r="1497" spans="1:11" x14ac:dyDescent="0.25">
      <c r="A1497" t="s">
        <v>4320</v>
      </c>
      <c r="B1497">
        <v>45773</v>
      </c>
      <c r="C1497" t="s">
        <v>2303</v>
      </c>
      <c r="D1497" t="s">
        <v>286</v>
      </c>
      <c r="E1497">
        <v>12</v>
      </c>
      <c r="F1497">
        <f>IFERROR(VLOOKUP(D1497,Products!$A$2:$H$221,6,FALSE),0)</f>
        <v>3.93</v>
      </c>
      <c r="G1497">
        <v>0.05</v>
      </c>
      <c r="H1497">
        <f t="shared" si="23"/>
        <v>44.8</v>
      </c>
      <c r="I1497" t="s">
        <v>2837</v>
      </c>
      <c r="J1497" t="str">
        <f>IFERROR(VLOOKUP(D1497,Products!$A$2:$H$221,3,FALSE),"")</f>
        <v>Household</v>
      </c>
      <c r="K1497" t="str">
        <f>IFERROR(VLOOKUP(C1497,Customers!$A$2:$G$751,3,FALSE),"")</f>
        <v>Absheron</v>
      </c>
    </row>
    <row r="1498" spans="1:11" x14ac:dyDescent="0.25">
      <c r="A1498" t="s">
        <v>4321</v>
      </c>
      <c r="B1498">
        <v>45773</v>
      </c>
      <c r="C1498" t="s">
        <v>2438</v>
      </c>
      <c r="D1498" t="s">
        <v>263</v>
      </c>
      <c r="E1498">
        <v>7</v>
      </c>
      <c r="F1498">
        <f>IFERROR(VLOOKUP(D1498,Products!$A$2:$H$221,6,FALSE),0)</f>
        <v>1.34</v>
      </c>
      <c r="G1498">
        <v>0.05</v>
      </c>
      <c r="H1498">
        <f t="shared" si="23"/>
        <v>8.91</v>
      </c>
      <c r="I1498" t="s">
        <v>2820</v>
      </c>
      <c r="J1498" t="str">
        <f>IFERROR(VLOOKUP(D1498,Products!$A$2:$H$221,3,FALSE),"")</f>
        <v>Household</v>
      </c>
      <c r="K1498" t="str">
        <f>IFERROR(VLOOKUP(C1498,Customers!$A$2:$G$751,3,FALSE),"")</f>
        <v>Guba-Khachmaz</v>
      </c>
    </row>
    <row r="1499" spans="1:11" x14ac:dyDescent="0.25">
      <c r="A1499" t="s">
        <v>4322</v>
      </c>
      <c r="B1499">
        <v>45773</v>
      </c>
      <c r="C1499" t="s">
        <v>2552</v>
      </c>
      <c r="D1499" t="s">
        <v>288</v>
      </c>
      <c r="E1499">
        <v>7</v>
      </c>
      <c r="F1499">
        <f>IFERROR(VLOOKUP(D1499,Products!$A$2:$H$221,6,FALSE),0)</f>
        <v>3.88</v>
      </c>
      <c r="G1499">
        <v>0.1</v>
      </c>
      <c r="H1499">
        <f t="shared" si="23"/>
        <v>24.44</v>
      </c>
      <c r="I1499" t="s">
        <v>2824</v>
      </c>
      <c r="J1499" t="str">
        <f>IFERROR(VLOOKUP(D1499,Products!$A$2:$H$221,3,FALSE),"")</f>
        <v>Household</v>
      </c>
      <c r="K1499" t="str">
        <f>IFERROR(VLOOKUP(C1499,Customers!$A$2:$G$751,3,FALSE),"")</f>
        <v>Guba-Khachmaz</v>
      </c>
    </row>
    <row r="1500" spans="1:11" x14ac:dyDescent="0.25">
      <c r="A1500" t="s">
        <v>4323</v>
      </c>
      <c r="B1500">
        <v>45773</v>
      </c>
      <c r="C1500" t="s">
        <v>2609</v>
      </c>
      <c r="D1500" t="s">
        <v>39</v>
      </c>
      <c r="E1500">
        <v>5</v>
      </c>
      <c r="F1500">
        <f>IFERROR(VLOOKUP(D1500,Products!$A$2:$H$221,6,FALSE),0)</f>
        <v>1.98</v>
      </c>
      <c r="G1500">
        <v>7.0000000000000007E-2</v>
      </c>
      <c r="H1500">
        <f t="shared" si="23"/>
        <v>9.2100000000000009</v>
      </c>
      <c r="I1500" t="s">
        <v>2830</v>
      </c>
      <c r="J1500" t="str">
        <f>IFERROR(VLOOKUP(D1500,Products!$A$2:$H$221,3,FALSE),"")</f>
        <v>Beverages</v>
      </c>
      <c r="K1500" t="str">
        <f>IFERROR(VLOOKUP(C1500,Customers!$A$2:$G$751,3,FALSE),"")</f>
        <v>Shaki-Zagatala</v>
      </c>
    </row>
    <row r="1501" spans="1:11" x14ac:dyDescent="0.25">
      <c r="A1501" t="s">
        <v>4324</v>
      </c>
      <c r="B1501">
        <v>45773</v>
      </c>
      <c r="C1501" t="s">
        <v>2717</v>
      </c>
      <c r="D1501" t="s">
        <v>108</v>
      </c>
      <c r="E1501">
        <v>14</v>
      </c>
      <c r="F1501">
        <f>IFERROR(VLOOKUP(D1501,Products!$A$2:$H$221,6,FALSE),0)</f>
        <v>3.94</v>
      </c>
      <c r="G1501">
        <v>0</v>
      </c>
      <c r="H1501">
        <f t="shared" si="23"/>
        <v>55.16</v>
      </c>
      <c r="I1501" t="s">
        <v>2830</v>
      </c>
      <c r="J1501" t="str">
        <f>IFERROR(VLOOKUP(D1501,Products!$A$2:$H$221,3,FALSE),"")</f>
        <v>Dairy</v>
      </c>
      <c r="K1501" t="str">
        <f>IFERROR(VLOOKUP(C1501,Customers!$A$2:$G$751,3,FALSE),"")</f>
        <v>Guba-Khachmaz</v>
      </c>
    </row>
    <row r="1502" spans="1:11" x14ac:dyDescent="0.25">
      <c r="A1502" t="s">
        <v>4325</v>
      </c>
      <c r="B1502">
        <v>45773</v>
      </c>
      <c r="C1502" t="s">
        <v>2753</v>
      </c>
      <c r="D1502" t="s">
        <v>176</v>
      </c>
      <c r="E1502">
        <v>6</v>
      </c>
      <c r="F1502">
        <f>IFERROR(VLOOKUP(D1502,Products!$A$2:$H$221,6,FALSE),0)</f>
        <v>1.4</v>
      </c>
      <c r="G1502">
        <v>0.12</v>
      </c>
      <c r="H1502">
        <f t="shared" si="23"/>
        <v>7.39</v>
      </c>
      <c r="I1502" t="s">
        <v>2837</v>
      </c>
      <c r="J1502" t="str">
        <f>IFERROR(VLOOKUP(D1502,Products!$A$2:$H$221,3,FALSE),"")</f>
        <v>Bakery</v>
      </c>
      <c r="K1502" t="str">
        <f>IFERROR(VLOOKUP(C1502,Customers!$A$2:$G$751,3,FALSE),"")</f>
        <v>Shaki-Zagatala</v>
      </c>
    </row>
    <row r="1503" spans="1:11" x14ac:dyDescent="0.25">
      <c r="A1503" t="s">
        <v>4326</v>
      </c>
      <c r="B1503">
        <v>45774</v>
      </c>
      <c r="C1503" t="s">
        <v>620</v>
      </c>
      <c r="D1503" t="s">
        <v>417</v>
      </c>
      <c r="E1503">
        <v>10</v>
      </c>
      <c r="F1503">
        <f>IFERROR(VLOOKUP(D1503,Products!$A$2:$H$221,6,FALSE),0)</f>
        <v>6.31</v>
      </c>
      <c r="G1503">
        <v>0.1</v>
      </c>
      <c r="H1503">
        <f t="shared" si="23"/>
        <v>56.79</v>
      </c>
      <c r="I1503" t="s">
        <v>2818</v>
      </c>
      <c r="J1503" t="str">
        <f>IFERROR(VLOOKUP(D1503,Products!$A$2:$H$221,3,FALSE),"")</f>
        <v>Canned</v>
      </c>
      <c r="K1503" t="str">
        <f>IFERROR(VLOOKUP(C1503,Customers!$A$2:$G$751,3,FALSE),"")</f>
        <v>Shaki-Zagatala</v>
      </c>
    </row>
    <row r="1504" spans="1:11" x14ac:dyDescent="0.25">
      <c r="A1504" t="s">
        <v>4327</v>
      </c>
      <c r="B1504">
        <v>45774</v>
      </c>
      <c r="C1504" t="s">
        <v>764</v>
      </c>
      <c r="D1504" t="s">
        <v>35</v>
      </c>
      <c r="E1504">
        <v>5</v>
      </c>
      <c r="F1504">
        <f>IFERROR(VLOOKUP(D1504,Products!$A$2:$H$221,6,FALSE),0)</f>
        <v>1.65</v>
      </c>
      <c r="G1504">
        <v>0.05</v>
      </c>
      <c r="H1504">
        <f t="shared" si="23"/>
        <v>7.84</v>
      </c>
      <c r="I1504" t="s">
        <v>2824</v>
      </c>
      <c r="J1504" t="str">
        <f>IFERROR(VLOOKUP(D1504,Products!$A$2:$H$221,3,FALSE),"")</f>
        <v>Beverages</v>
      </c>
      <c r="K1504" t="str">
        <f>IFERROR(VLOOKUP(C1504,Customers!$A$2:$G$751,3,FALSE),"")</f>
        <v>Lankaran-Astara</v>
      </c>
    </row>
    <row r="1505" spans="1:11" x14ac:dyDescent="0.25">
      <c r="A1505" t="s">
        <v>4328</v>
      </c>
      <c r="B1505">
        <v>45774</v>
      </c>
      <c r="C1505" t="s">
        <v>911</v>
      </c>
      <c r="D1505" t="s">
        <v>270</v>
      </c>
      <c r="E1505">
        <v>10</v>
      </c>
      <c r="F1505">
        <f>IFERROR(VLOOKUP(D1505,Products!$A$2:$H$221,6,FALSE),0)</f>
        <v>4.96</v>
      </c>
      <c r="G1505">
        <v>0.03</v>
      </c>
      <c r="H1505">
        <f t="shared" si="23"/>
        <v>48.11</v>
      </c>
      <c r="I1505" t="s">
        <v>2841</v>
      </c>
      <c r="J1505" t="str">
        <f>IFERROR(VLOOKUP(D1505,Products!$A$2:$H$221,3,FALSE),"")</f>
        <v>Household</v>
      </c>
      <c r="K1505" t="str">
        <f>IFERROR(VLOOKUP(C1505,Customers!$A$2:$G$751,3,FALSE),"")</f>
        <v>Aran</v>
      </c>
    </row>
    <row r="1506" spans="1:11" x14ac:dyDescent="0.25">
      <c r="A1506" t="s">
        <v>4329</v>
      </c>
      <c r="B1506">
        <v>45774</v>
      </c>
      <c r="C1506" t="s">
        <v>944</v>
      </c>
      <c r="D1506" t="s">
        <v>234</v>
      </c>
      <c r="E1506">
        <v>16</v>
      </c>
      <c r="F1506">
        <f>IFERROR(VLOOKUP(D1506,Products!$A$2:$H$221,6,FALSE),0)</f>
        <v>2.0299999999999998</v>
      </c>
      <c r="G1506">
        <v>0.02</v>
      </c>
      <c r="H1506">
        <f t="shared" si="23"/>
        <v>31.83</v>
      </c>
      <c r="I1506" t="s">
        <v>2841</v>
      </c>
      <c r="J1506" t="str">
        <f>IFERROR(VLOOKUP(D1506,Products!$A$2:$H$221,3,FALSE),"")</f>
        <v>Grocery</v>
      </c>
      <c r="K1506" t="str">
        <f>IFERROR(VLOOKUP(C1506,Customers!$A$2:$G$751,3,FALSE),"")</f>
        <v>Aran</v>
      </c>
    </row>
    <row r="1507" spans="1:11" x14ac:dyDescent="0.25">
      <c r="A1507" t="s">
        <v>4330</v>
      </c>
      <c r="B1507">
        <v>45774</v>
      </c>
      <c r="C1507" t="s">
        <v>1112</v>
      </c>
      <c r="D1507" t="s">
        <v>8</v>
      </c>
      <c r="E1507">
        <v>6</v>
      </c>
      <c r="F1507">
        <f>IFERROR(VLOOKUP(D1507,Products!$A$2:$H$221,6,FALSE),0)</f>
        <v>3.39</v>
      </c>
      <c r="G1507">
        <v>0.02</v>
      </c>
      <c r="H1507">
        <f t="shared" si="23"/>
        <v>19.93</v>
      </c>
      <c r="I1507" t="s">
        <v>2870</v>
      </c>
      <c r="J1507" t="str">
        <f>IFERROR(VLOOKUP(D1507,Products!$A$2:$H$221,3,FALSE),"")</f>
        <v>Beverages</v>
      </c>
      <c r="K1507" t="str">
        <f>IFERROR(VLOOKUP(C1507,Customers!$A$2:$G$751,3,FALSE),"")</f>
        <v>Absheron</v>
      </c>
    </row>
    <row r="1508" spans="1:11" x14ac:dyDescent="0.25">
      <c r="A1508" t="s">
        <v>4331</v>
      </c>
      <c r="B1508">
        <v>45774</v>
      </c>
      <c r="C1508" t="s">
        <v>1394</v>
      </c>
      <c r="D1508" t="s">
        <v>390</v>
      </c>
      <c r="E1508">
        <v>1</v>
      </c>
      <c r="F1508">
        <f>IFERROR(VLOOKUP(D1508,Products!$A$2:$H$221,6,FALSE),0)</f>
        <v>4.55</v>
      </c>
      <c r="G1508">
        <v>0</v>
      </c>
      <c r="H1508">
        <f t="shared" si="23"/>
        <v>4.55</v>
      </c>
      <c r="I1508" t="s">
        <v>2837</v>
      </c>
      <c r="J1508" t="str">
        <f>IFERROR(VLOOKUP(D1508,Products!$A$2:$H$221,3,FALSE),"")</f>
        <v>Frozen</v>
      </c>
      <c r="K1508" t="str">
        <f>IFERROR(VLOOKUP(C1508,Customers!$A$2:$G$751,3,FALSE),"")</f>
        <v>Guba-Khachmaz</v>
      </c>
    </row>
    <row r="1509" spans="1:11" x14ac:dyDescent="0.25">
      <c r="A1509" t="s">
        <v>4332</v>
      </c>
      <c r="B1509">
        <v>45774</v>
      </c>
      <c r="C1509" t="s">
        <v>1592</v>
      </c>
      <c r="D1509" t="s">
        <v>138</v>
      </c>
      <c r="E1509">
        <v>10</v>
      </c>
      <c r="F1509">
        <f>IFERROR(VLOOKUP(D1509,Products!$A$2:$H$221,6,FALSE),0)</f>
        <v>2.11</v>
      </c>
      <c r="G1509">
        <v>0.02</v>
      </c>
      <c r="H1509">
        <f t="shared" si="23"/>
        <v>20.68</v>
      </c>
      <c r="I1509" t="s">
        <v>2818</v>
      </c>
      <c r="J1509" t="str">
        <f>IFERROR(VLOOKUP(D1509,Products!$A$2:$H$221,3,FALSE),"")</f>
        <v>Dairy</v>
      </c>
      <c r="K1509" t="str">
        <f>IFERROR(VLOOKUP(C1509,Customers!$A$2:$G$751,3,FALSE),"")</f>
        <v>Karabakh-East Zangezur</v>
      </c>
    </row>
    <row r="1510" spans="1:11" x14ac:dyDescent="0.25">
      <c r="A1510" t="s">
        <v>4333</v>
      </c>
      <c r="B1510">
        <v>45774</v>
      </c>
      <c r="C1510" t="s">
        <v>1610</v>
      </c>
      <c r="D1510" t="s">
        <v>460</v>
      </c>
      <c r="E1510">
        <v>2</v>
      </c>
      <c r="F1510">
        <f>IFERROR(VLOOKUP(D1510,Products!$A$2:$H$221,6,FALSE),0)</f>
        <v>4.2699999999999996</v>
      </c>
      <c r="G1510">
        <v>0.05</v>
      </c>
      <c r="H1510">
        <f t="shared" si="23"/>
        <v>8.11</v>
      </c>
      <c r="I1510" t="s">
        <v>2827</v>
      </c>
      <c r="J1510" t="str">
        <f>IFERROR(VLOOKUP(D1510,Products!$A$2:$H$221,3,FALSE),"")</f>
        <v>Cleaning</v>
      </c>
      <c r="K1510" t="str">
        <f>IFERROR(VLOOKUP(C1510,Customers!$A$2:$G$751,3,FALSE),"")</f>
        <v>Nakhchivan</v>
      </c>
    </row>
    <row r="1511" spans="1:11" x14ac:dyDescent="0.25">
      <c r="A1511" t="s">
        <v>4334</v>
      </c>
      <c r="B1511">
        <v>45774</v>
      </c>
      <c r="C1511" t="s">
        <v>1631</v>
      </c>
      <c r="D1511" t="s">
        <v>53</v>
      </c>
      <c r="E1511">
        <v>9</v>
      </c>
      <c r="F1511">
        <f>IFERROR(VLOOKUP(D1511,Products!$A$2:$H$221,6,FALSE),0)</f>
        <v>3.46</v>
      </c>
      <c r="G1511">
        <v>0.03</v>
      </c>
      <c r="H1511">
        <f t="shared" si="23"/>
        <v>30.21</v>
      </c>
      <c r="I1511" t="s">
        <v>2830</v>
      </c>
      <c r="J1511" t="str">
        <f>IFERROR(VLOOKUP(D1511,Products!$A$2:$H$221,3,FALSE),"")</f>
        <v>Beverages</v>
      </c>
      <c r="K1511" t="str">
        <f>IFERROR(VLOOKUP(C1511,Customers!$A$2:$G$751,3,FALSE),"")</f>
        <v>Aran</v>
      </c>
    </row>
    <row r="1512" spans="1:11" x14ac:dyDescent="0.25">
      <c r="A1512" t="s">
        <v>4335</v>
      </c>
      <c r="B1512">
        <v>45774</v>
      </c>
      <c r="C1512" t="s">
        <v>1733</v>
      </c>
      <c r="D1512" t="s">
        <v>70</v>
      </c>
      <c r="E1512">
        <v>7</v>
      </c>
      <c r="F1512">
        <f>IFERROR(VLOOKUP(D1512,Products!$A$2:$H$221,6,FALSE),0)</f>
        <v>2.06</v>
      </c>
      <c r="G1512">
        <v>7.0000000000000007E-2</v>
      </c>
      <c r="H1512">
        <f t="shared" si="23"/>
        <v>13.41</v>
      </c>
      <c r="I1512" t="s">
        <v>2827</v>
      </c>
      <c r="J1512" t="str">
        <f>IFERROR(VLOOKUP(D1512,Products!$A$2:$H$221,3,FALSE),"")</f>
        <v>Snacks</v>
      </c>
      <c r="K1512" t="str">
        <f>IFERROR(VLOOKUP(C1512,Customers!$A$2:$G$751,3,FALSE),"")</f>
        <v>Absheron</v>
      </c>
    </row>
    <row r="1513" spans="1:11" x14ac:dyDescent="0.25">
      <c r="A1513" t="s">
        <v>4336</v>
      </c>
      <c r="B1513">
        <v>45774</v>
      </c>
      <c r="C1513" t="s">
        <v>1853</v>
      </c>
      <c r="D1513" t="s">
        <v>224</v>
      </c>
      <c r="E1513">
        <v>5</v>
      </c>
      <c r="F1513">
        <f>IFERROR(VLOOKUP(D1513,Products!$A$2:$H$221,6,FALSE),0)</f>
        <v>5.82</v>
      </c>
      <c r="G1513">
        <v>0.1</v>
      </c>
      <c r="H1513">
        <f t="shared" si="23"/>
        <v>26.19</v>
      </c>
      <c r="I1513" t="s">
        <v>2824</v>
      </c>
      <c r="J1513" t="str">
        <f>IFERROR(VLOOKUP(D1513,Products!$A$2:$H$221,3,FALSE),"")</f>
        <v>Grocery</v>
      </c>
      <c r="K1513" t="str">
        <f>IFERROR(VLOOKUP(C1513,Customers!$A$2:$G$751,3,FALSE),"")</f>
        <v>Aran</v>
      </c>
    </row>
    <row r="1514" spans="1:11" x14ac:dyDescent="0.25">
      <c r="A1514" t="s">
        <v>4337</v>
      </c>
      <c r="B1514">
        <v>45774</v>
      </c>
      <c r="C1514" t="s">
        <v>1871</v>
      </c>
      <c r="D1514" t="s">
        <v>27</v>
      </c>
      <c r="E1514">
        <v>15</v>
      </c>
      <c r="F1514">
        <f>IFERROR(VLOOKUP(D1514,Products!$A$2:$H$221,6,FALSE),0)</f>
        <v>1.98</v>
      </c>
      <c r="G1514">
        <v>0.03</v>
      </c>
      <c r="H1514">
        <f t="shared" si="23"/>
        <v>28.81</v>
      </c>
      <c r="I1514" t="s">
        <v>2870</v>
      </c>
      <c r="J1514" t="str">
        <f>IFERROR(VLOOKUP(D1514,Products!$A$2:$H$221,3,FALSE),"")</f>
        <v>Beverages</v>
      </c>
      <c r="K1514" t="str">
        <f>IFERROR(VLOOKUP(C1514,Customers!$A$2:$G$751,3,FALSE),"")</f>
        <v>Lankaran-Astara</v>
      </c>
    </row>
    <row r="1515" spans="1:11" x14ac:dyDescent="0.25">
      <c r="A1515" t="s">
        <v>4338</v>
      </c>
      <c r="B1515">
        <v>45774</v>
      </c>
      <c r="C1515" t="s">
        <v>1964</v>
      </c>
      <c r="D1515" t="s">
        <v>59</v>
      </c>
      <c r="E1515">
        <v>22</v>
      </c>
      <c r="F1515">
        <f>IFERROR(VLOOKUP(D1515,Products!$A$2:$H$221,6,FALSE),0)</f>
        <v>1.45</v>
      </c>
      <c r="G1515">
        <v>7.0000000000000007E-2</v>
      </c>
      <c r="H1515">
        <f t="shared" si="23"/>
        <v>29.67</v>
      </c>
      <c r="I1515" t="s">
        <v>2837</v>
      </c>
      <c r="J1515" t="str">
        <f>IFERROR(VLOOKUP(D1515,Products!$A$2:$H$221,3,FALSE),"")</f>
        <v>Snacks</v>
      </c>
      <c r="K1515" t="str">
        <f>IFERROR(VLOOKUP(C1515,Customers!$A$2:$G$751,3,FALSE),"")</f>
        <v>Ganja-Dashkasan</v>
      </c>
    </row>
    <row r="1516" spans="1:11" x14ac:dyDescent="0.25">
      <c r="A1516" t="s">
        <v>4339</v>
      </c>
      <c r="B1516">
        <v>45774</v>
      </c>
      <c r="C1516" t="s">
        <v>2081</v>
      </c>
      <c r="D1516" t="s">
        <v>352</v>
      </c>
      <c r="E1516">
        <v>8</v>
      </c>
      <c r="F1516">
        <f>IFERROR(VLOOKUP(D1516,Products!$A$2:$H$221,6,FALSE),0)</f>
        <v>7.72</v>
      </c>
      <c r="G1516">
        <v>0</v>
      </c>
      <c r="H1516">
        <f t="shared" si="23"/>
        <v>61.76</v>
      </c>
      <c r="I1516" t="s">
        <v>2824</v>
      </c>
      <c r="J1516" t="str">
        <f>IFERROR(VLOOKUP(D1516,Products!$A$2:$H$221,3,FALSE),"")</f>
        <v>Frozen</v>
      </c>
      <c r="K1516" t="str">
        <f>IFERROR(VLOOKUP(C1516,Customers!$A$2:$G$751,3,FALSE),"")</f>
        <v>Absheron</v>
      </c>
    </row>
    <row r="1517" spans="1:11" x14ac:dyDescent="0.25">
      <c r="A1517" t="s">
        <v>4340</v>
      </c>
      <c r="B1517">
        <v>45774</v>
      </c>
      <c r="C1517" t="s">
        <v>2420</v>
      </c>
      <c r="D1517" t="s">
        <v>226</v>
      </c>
      <c r="E1517">
        <v>14</v>
      </c>
      <c r="F1517">
        <f>IFERROR(VLOOKUP(D1517,Products!$A$2:$H$221,6,FALSE),0)</f>
        <v>2.0299999999999998</v>
      </c>
      <c r="G1517">
        <v>0.05</v>
      </c>
      <c r="H1517">
        <f t="shared" si="23"/>
        <v>27</v>
      </c>
      <c r="I1517" t="s">
        <v>2841</v>
      </c>
      <c r="J1517" t="str">
        <f>IFERROR(VLOOKUP(D1517,Products!$A$2:$H$221,3,FALSE),"")</f>
        <v>Grocery</v>
      </c>
      <c r="K1517" t="str">
        <f>IFERROR(VLOOKUP(C1517,Customers!$A$2:$G$751,3,FALSE),"")</f>
        <v>Absheron</v>
      </c>
    </row>
    <row r="1518" spans="1:11" x14ac:dyDescent="0.25">
      <c r="A1518" t="s">
        <v>4341</v>
      </c>
      <c r="B1518">
        <v>45774</v>
      </c>
      <c r="C1518" t="s">
        <v>2426</v>
      </c>
      <c r="D1518" t="s">
        <v>453</v>
      </c>
      <c r="E1518">
        <v>8</v>
      </c>
      <c r="F1518">
        <f>IFERROR(VLOOKUP(D1518,Products!$A$2:$H$221,6,FALSE),0)</f>
        <v>5.14</v>
      </c>
      <c r="G1518">
        <v>0.05</v>
      </c>
      <c r="H1518">
        <f t="shared" si="23"/>
        <v>39.06</v>
      </c>
      <c r="I1518" t="s">
        <v>2870</v>
      </c>
      <c r="J1518" t="str">
        <f>IFERROR(VLOOKUP(D1518,Products!$A$2:$H$221,3,FALSE),"")</f>
        <v>Cleaning</v>
      </c>
      <c r="K1518" t="str">
        <f>IFERROR(VLOOKUP(C1518,Customers!$A$2:$G$751,3,FALSE),"")</f>
        <v>Absheron</v>
      </c>
    </row>
    <row r="1519" spans="1:11" x14ac:dyDescent="0.25">
      <c r="A1519" t="s">
        <v>4342</v>
      </c>
      <c r="B1519">
        <v>45774</v>
      </c>
      <c r="C1519" t="s">
        <v>2753</v>
      </c>
      <c r="D1519" t="s">
        <v>359</v>
      </c>
      <c r="E1519">
        <v>1</v>
      </c>
      <c r="F1519">
        <f>IFERROR(VLOOKUP(D1519,Products!$A$2:$H$221,6,FALSE),0)</f>
        <v>7.99</v>
      </c>
      <c r="G1519">
        <v>0.02</v>
      </c>
      <c r="H1519">
        <f t="shared" si="23"/>
        <v>7.83</v>
      </c>
      <c r="I1519" t="s">
        <v>2870</v>
      </c>
      <c r="J1519" t="str">
        <f>IFERROR(VLOOKUP(D1519,Products!$A$2:$H$221,3,FALSE),"")</f>
        <v>Frozen</v>
      </c>
      <c r="K1519" t="str">
        <f>IFERROR(VLOOKUP(C1519,Customers!$A$2:$G$751,3,FALSE),"")</f>
        <v>Shaki-Zagatala</v>
      </c>
    </row>
    <row r="1520" spans="1:11" x14ac:dyDescent="0.25">
      <c r="A1520" t="s">
        <v>4343</v>
      </c>
      <c r="B1520">
        <v>45775</v>
      </c>
      <c r="C1520" t="s">
        <v>1172</v>
      </c>
      <c r="D1520" t="s">
        <v>107</v>
      </c>
      <c r="E1520">
        <v>16</v>
      </c>
      <c r="F1520">
        <f>IFERROR(VLOOKUP(D1520,Products!$A$2:$H$221,6,FALSE),0)</f>
        <v>4.54</v>
      </c>
      <c r="G1520">
        <v>0.03</v>
      </c>
      <c r="H1520">
        <f t="shared" si="23"/>
        <v>70.459999999999994</v>
      </c>
      <c r="I1520" t="s">
        <v>2818</v>
      </c>
      <c r="J1520" t="str">
        <f>IFERROR(VLOOKUP(D1520,Products!$A$2:$H$221,3,FALSE),"")</f>
        <v>Snacks</v>
      </c>
      <c r="K1520" t="str">
        <f>IFERROR(VLOOKUP(C1520,Customers!$A$2:$G$751,3,FALSE),"")</f>
        <v>Karabakh-East Zangezur</v>
      </c>
    </row>
    <row r="1521" spans="1:11" x14ac:dyDescent="0.25">
      <c r="A1521" t="s">
        <v>4344</v>
      </c>
      <c r="B1521">
        <v>45775</v>
      </c>
      <c r="C1521" t="s">
        <v>1472</v>
      </c>
      <c r="D1521" t="s">
        <v>70</v>
      </c>
      <c r="E1521">
        <v>5</v>
      </c>
      <c r="F1521">
        <f>IFERROR(VLOOKUP(D1521,Products!$A$2:$H$221,6,FALSE),0)</f>
        <v>2.06</v>
      </c>
      <c r="G1521">
        <v>0.02</v>
      </c>
      <c r="H1521">
        <f t="shared" si="23"/>
        <v>10.09</v>
      </c>
      <c r="I1521" t="s">
        <v>2827</v>
      </c>
      <c r="J1521" t="str">
        <f>IFERROR(VLOOKUP(D1521,Products!$A$2:$H$221,3,FALSE),"")</f>
        <v>Snacks</v>
      </c>
      <c r="K1521" t="str">
        <f>IFERROR(VLOOKUP(C1521,Customers!$A$2:$G$751,3,FALSE),"")</f>
        <v>Ganja-Dashkasan</v>
      </c>
    </row>
    <row r="1522" spans="1:11" x14ac:dyDescent="0.25">
      <c r="A1522" t="s">
        <v>4345</v>
      </c>
      <c r="B1522">
        <v>45775</v>
      </c>
      <c r="C1522" t="s">
        <v>1649</v>
      </c>
      <c r="D1522" t="s">
        <v>234</v>
      </c>
      <c r="E1522">
        <v>6</v>
      </c>
      <c r="F1522">
        <f>IFERROR(VLOOKUP(D1522,Products!$A$2:$H$221,6,FALSE),0)</f>
        <v>2.0299999999999998</v>
      </c>
      <c r="G1522">
        <v>0</v>
      </c>
      <c r="H1522">
        <f t="shared" si="23"/>
        <v>12.18</v>
      </c>
      <c r="I1522" t="s">
        <v>2841</v>
      </c>
      <c r="J1522" t="str">
        <f>IFERROR(VLOOKUP(D1522,Products!$A$2:$H$221,3,FALSE),"")</f>
        <v>Grocery</v>
      </c>
      <c r="K1522" t="str">
        <f>IFERROR(VLOOKUP(C1522,Customers!$A$2:$G$751,3,FALSE),"")</f>
        <v>Lankaran-Astara</v>
      </c>
    </row>
    <row r="1523" spans="1:11" x14ac:dyDescent="0.25">
      <c r="A1523" t="s">
        <v>4346</v>
      </c>
      <c r="B1523">
        <v>45775</v>
      </c>
      <c r="C1523" t="s">
        <v>1862</v>
      </c>
      <c r="D1523" t="s">
        <v>194</v>
      </c>
      <c r="E1523">
        <v>23</v>
      </c>
      <c r="F1523">
        <f>IFERROR(VLOOKUP(D1523,Products!$A$2:$H$221,6,FALSE),0)</f>
        <v>3.24</v>
      </c>
      <c r="G1523">
        <v>0.03</v>
      </c>
      <c r="H1523">
        <f t="shared" si="23"/>
        <v>72.28</v>
      </c>
      <c r="I1523" t="s">
        <v>2870</v>
      </c>
      <c r="J1523" t="str">
        <f>IFERROR(VLOOKUP(D1523,Products!$A$2:$H$221,3,FALSE),"")</f>
        <v>Bakery</v>
      </c>
      <c r="K1523" t="str">
        <f>IFERROR(VLOOKUP(C1523,Customers!$A$2:$G$751,3,FALSE),"")</f>
        <v>Ganja-Dashkasan</v>
      </c>
    </row>
    <row r="1524" spans="1:11" x14ac:dyDescent="0.25">
      <c r="A1524" t="s">
        <v>4347</v>
      </c>
      <c r="B1524">
        <v>45775</v>
      </c>
      <c r="C1524" t="s">
        <v>2048</v>
      </c>
      <c r="D1524" t="s">
        <v>242</v>
      </c>
      <c r="E1524">
        <v>8</v>
      </c>
      <c r="F1524">
        <f>IFERROR(VLOOKUP(D1524,Products!$A$2:$H$221,6,FALSE),0)</f>
        <v>3.43</v>
      </c>
      <c r="G1524">
        <v>0.03</v>
      </c>
      <c r="H1524">
        <f t="shared" si="23"/>
        <v>26.62</v>
      </c>
      <c r="I1524" t="s">
        <v>2837</v>
      </c>
      <c r="J1524" t="str">
        <f>IFERROR(VLOOKUP(D1524,Products!$A$2:$H$221,3,FALSE),"")</f>
        <v>Grocery</v>
      </c>
      <c r="K1524" t="str">
        <f>IFERROR(VLOOKUP(C1524,Customers!$A$2:$G$751,3,FALSE),"")</f>
        <v>Guba-Khachmaz</v>
      </c>
    </row>
    <row r="1525" spans="1:11" x14ac:dyDescent="0.25">
      <c r="A1525" t="s">
        <v>4348</v>
      </c>
      <c r="B1525">
        <v>45775</v>
      </c>
      <c r="C1525" t="s">
        <v>2192</v>
      </c>
      <c r="D1525" t="s">
        <v>421</v>
      </c>
      <c r="E1525">
        <v>7</v>
      </c>
      <c r="F1525">
        <f>IFERROR(VLOOKUP(D1525,Products!$A$2:$H$221,6,FALSE),0)</f>
        <v>2.52</v>
      </c>
      <c r="G1525">
        <v>0.02</v>
      </c>
      <c r="H1525">
        <f t="shared" si="23"/>
        <v>17.29</v>
      </c>
      <c r="I1525" t="s">
        <v>2824</v>
      </c>
      <c r="J1525" t="str">
        <f>IFERROR(VLOOKUP(D1525,Products!$A$2:$H$221,3,FALSE),"")</f>
        <v>Canned</v>
      </c>
      <c r="K1525" t="str">
        <f>IFERROR(VLOOKUP(C1525,Customers!$A$2:$G$751,3,FALSE),"")</f>
        <v>Absheron</v>
      </c>
    </row>
    <row r="1526" spans="1:11" x14ac:dyDescent="0.25">
      <c r="A1526" t="s">
        <v>4349</v>
      </c>
      <c r="B1526">
        <v>45775</v>
      </c>
      <c r="C1526" t="s">
        <v>2477</v>
      </c>
      <c r="D1526" t="s">
        <v>462</v>
      </c>
      <c r="E1526">
        <v>2</v>
      </c>
      <c r="F1526">
        <f>IFERROR(VLOOKUP(D1526,Products!$A$2:$H$221,6,FALSE),0)</f>
        <v>7.89</v>
      </c>
      <c r="G1526">
        <v>7.0000000000000007E-2</v>
      </c>
      <c r="H1526">
        <f t="shared" si="23"/>
        <v>14.68</v>
      </c>
      <c r="I1526" t="s">
        <v>2824</v>
      </c>
      <c r="J1526" t="str">
        <f>IFERROR(VLOOKUP(D1526,Products!$A$2:$H$221,3,FALSE),"")</f>
        <v>Cleaning</v>
      </c>
      <c r="K1526" t="str">
        <f>IFERROR(VLOOKUP(C1526,Customers!$A$2:$G$751,3,FALSE),"")</f>
        <v>Absheron</v>
      </c>
    </row>
    <row r="1527" spans="1:11" x14ac:dyDescent="0.25">
      <c r="A1527" t="s">
        <v>4350</v>
      </c>
      <c r="B1527">
        <v>45775</v>
      </c>
      <c r="C1527" t="s">
        <v>2630</v>
      </c>
      <c r="D1527" t="s">
        <v>13</v>
      </c>
      <c r="E1527">
        <v>25</v>
      </c>
      <c r="F1527">
        <f>IFERROR(VLOOKUP(D1527,Products!$A$2:$H$221,6,FALSE),0)</f>
        <v>1.77</v>
      </c>
      <c r="G1527">
        <v>0.05</v>
      </c>
      <c r="H1527">
        <f t="shared" si="23"/>
        <v>42.04</v>
      </c>
      <c r="I1527" t="s">
        <v>2830</v>
      </c>
      <c r="J1527" t="str">
        <f>IFERROR(VLOOKUP(D1527,Products!$A$2:$H$221,3,FALSE),"")</f>
        <v>Beverages</v>
      </c>
      <c r="K1527" t="str">
        <f>IFERROR(VLOOKUP(C1527,Customers!$A$2:$G$751,3,FALSE),"")</f>
        <v>Absheron</v>
      </c>
    </row>
    <row r="1528" spans="1:11" x14ac:dyDescent="0.25">
      <c r="A1528" t="s">
        <v>4351</v>
      </c>
      <c r="B1528">
        <v>45775</v>
      </c>
      <c r="C1528" t="s">
        <v>2654</v>
      </c>
      <c r="D1528" t="s">
        <v>196</v>
      </c>
      <c r="E1528">
        <v>13</v>
      </c>
      <c r="F1528">
        <f>IFERROR(VLOOKUP(D1528,Products!$A$2:$H$221,6,FALSE),0)</f>
        <v>0.54</v>
      </c>
      <c r="G1528">
        <v>0.03</v>
      </c>
      <c r="H1528">
        <f t="shared" si="23"/>
        <v>6.81</v>
      </c>
      <c r="I1528" t="s">
        <v>2820</v>
      </c>
      <c r="J1528" t="str">
        <f>IFERROR(VLOOKUP(D1528,Products!$A$2:$H$221,3,FALSE),"")</f>
        <v>Bakery</v>
      </c>
      <c r="K1528" t="str">
        <f>IFERROR(VLOOKUP(C1528,Customers!$A$2:$G$751,3,FALSE),"")</f>
        <v>Absheron</v>
      </c>
    </row>
    <row r="1529" spans="1:11" x14ac:dyDescent="0.25">
      <c r="A1529" t="s">
        <v>4352</v>
      </c>
      <c r="B1529">
        <v>45776</v>
      </c>
      <c r="C1529" t="s">
        <v>503</v>
      </c>
      <c r="D1529" t="s">
        <v>288</v>
      </c>
      <c r="E1529">
        <v>9</v>
      </c>
      <c r="F1529">
        <f>IFERROR(VLOOKUP(D1529,Products!$A$2:$H$221,6,FALSE),0)</f>
        <v>3.88</v>
      </c>
      <c r="G1529">
        <v>0.05</v>
      </c>
      <c r="H1529">
        <f t="shared" si="23"/>
        <v>33.17</v>
      </c>
      <c r="I1529" t="s">
        <v>2837</v>
      </c>
      <c r="J1529" t="str">
        <f>IFERROR(VLOOKUP(D1529,Products!$A$2:$H$221,3,FALSE),"")</f>
        <v>Household</v>
      </c>
      <c r="K1529" t="str">
        <f>IFERROR(VLOOKUP(C1529,Customers!$A$2:$G$751,3,FALSE),"")</f>
        <v>Nakhchivan</v>
      </c>
    </row>
    <row r="1530" spans="1:11" x14ac:dyDescent="0.25">
      <c r="A1530" t="s">
        <v>4353</v>
      </c>
      <c r="B1530">
        <v>45776</v>
      </c>
      <c r="C1530" t="s">
        <v>773</v>
      </c>
      <c r="D1530" t="s">
        <v>25</v>
      </c>
      <c r="E1530">
        <v>26</v>
      </c>
      <c r="F1530">
        <f>IFERROR(VLOOKUP(D1530,Products!$A$2:$H$221,6,FALSE),0)</f>
        <v>3.86</v>
      </c>
      <c r="G1530">
        <v>0</v>
      </c>
      <c r="H1530">
        <f t="shared" si="23"/>
        <v>100.36</v>
      </c>
      <c r="I1530" t="s">
        <v>2820</v>
      </c>
      <c r="J1530" t="str">
        <f>IFERROR(VLOOKUP(D1530,Products!$A$2:$H$221,3,FALSE),"")</f>
        <v>Beverages</v>
      </c>
      <c r="K1530" t="str">
        <f>IFERROR(VLOOKUP(C1530,Customers!$A$2:$G$751,3,FALSE),"")</f>
        <v>Guba-Khachmaz</v>
      </c>
    </row>
    <row r="1531" spans="1:11" x14ac:dyDescent="0.25">
      <c r="A1531" t="s">
        <v>4354</v>
      </c>
      <c r="B1531">
        <v>45776</v>
      </c>
      <c r="C1531" t="s">
        <v>1025</v>
      </c>
      <c r="D1531" t="s">
        <v>208</v>
      </c>
      <c r="E1531">
        <v>7</v>
      </c>
      <c r="F1531">
        <f>IFERROR(VLOOKUP(D1531,Products!$A$2:$H$221,6,FALSE),0)</f>
        <v>7.9</v>
      </c>
      <c r="G1531">
        <v>7.0000000000000007E-2</v>
      </c>
      <c r="H1531">
        <f t="shared" si="23"/>
        <v>51.43</v>
      </c>
      <c r="I1531" t="s">
        <v>2870</v>
      </c>
      <c r="J1531" t="str">
        <f>IFERROR(VLOOKUP(D1531,Products!$A$2:$H$221,3,FALSE),"")</f>
        <v>Grocery</v>
      </c>
      <c r="K1531" t="str">
        <f>IFERROR(VLOOKUP(C1531,Customers!$A$2:$G$751,3,FALSE),"")</f>
        <v>Lankaran-Astara</v>
      </c>
    </row>
    <row r="1532" spans="1:11" x14ac:dyDescent="0.25">
      <c r="A1532" t="s">
        <v>4355</v>
      </c>
      <c r="B1532">
        <v>45776</v>
      </c>
      <c r="C1532" t="s">
        <v>1040</v>
      </c>
      <c r="D1532" t="s">
        <v>252</v>
      </c>
      <c r="E1532">
        <v>14</v>
      </c>
      <c r="F1532">
        <f>IFERROR(VLOOKUP(D1532,Products!$A$2:$H$221,6,FALSE),0)</f>
        <v>4.38</v>
      </c>
      <c r="G1532">
        <v>0.03</v>
      </c>
      <c r="H1532">
        <f t="shared" si="23"/>
        <v>59.48</v>
      </c>
      <c r="I1532" t="s">
        <v>2824</v>
      </c>
      <c r="J1532" t="str">
        <f>IFERROR(VLOOKUP(D1532,Products!$A$2:$H$221,3,FALSE),"")</f>
        <v>Grocery</v>
      </c>
      <c r="K1532" t="str">
        <f>IFERROR(VLOOKUP(C1532,Customers!$A$2:$G$751,3,FALSE),"")</f>
        <v>Absheron</v>
      </c>
    </row>
    <row r="1533" spans="1:11" x14ac:dyDescent="0.25">
      <c r="A1533" t="s">
        <v>4356</v>
      </c>
      <c r="B1533">
        <v>45776</v>
      </c>
      <c r="C1533" t="s">
        <v>1220</v>
      </c>
      <c r="D1533" t="s">
        <v>140</v>
      </c>
      <c r="E1533">
        <v>18</v>
      </c>
      <c r="F1533">
        <f>IFERROR(VLOOKUP(D1533,Products!$A$2:$H$221,6,FALSE),0)</f>
        <v>2.6</v>
      </c>
      <c r="G1533">
        <v>0.1</v>
      </c>
      <c r="H1533">
        <f t="shared" si="23"/>
        <v>42.12</v>
      </c>
      <c r="I1533" t="s">
        <v>2841</v>
      </c>
      <c r="J1533" t="str">
        <f>IFERROR(VLOOKUP(D1533,Products!$A$2:$H$221,3,FALSE),"")</f>
        <v>Dairy</v>
      </c>
      <c r="K1533" t="str">
        <f>IFERROR(VLOOKUP(C1533,Customers!$A$2:$G$751,3,FALSE),"")</f>
        <v>Ganja-Dashkasan</v>
      </c>
    </row>
    <row r="1534" spans="1:11" x14ac:dyDescent="0.25">
      <c r="A1534" t="s">
        <v>4357</v>
      </c>
      <c r="B1534">
        <v>45776</v>
      </c>
      <c r="C1534" t="s">
        <v>1358</v>
      </c>
      <c r="D1534" t="s">
        <v>388</v>
      </c>
      <c r="E1534">
        <v>2</v>
      </c>
      <c r="F1534">
        <f>IFERROR(VLOOKUP(D1534,Products!$A$2:$H$221,6,FALSE),0)</f>
        <v>4.24</v>
      </c>
      <c r="G1534">
        <v>0.03</v>
      </c>
      <c r="H1534">
        <f t="shared" si="23"/>
        <v>8.23</v>
      </c>
      <c r="I1534" t="s">
        <v>2830</v>
      </c>
      <c r="J1534" t="str">
        <f>IFERROR(VLOOKUP(D1534,Products!$A$2:$H$221,3,FALSE),"")</f>
        <v>Frozen</v>
      </c>
      <c r="K1534" t="str">
        <f>IFERROR(VLOOKUP(C1534,Customers!$A$2:$G$751,3,FALSE),"")</f>
        <v>Karabakh-East Zangezur</v>
      </c>
    </row>
    <row r="1535" spans="1:11" x14ac:dyDescent="0.25">
      <c r="A1535" t="s">
        <v>4358</v>
      </c>
      <c r="B1535">
        <v>45776</v>
      </c>
      <c r="C1535" t="s">
        <v>1517</v>
      </c>
      <c r="D1535" t="s">
        <v>155</v>
      </c>
      <c r="E1535">
        <v>16</v>
      </c>
      <c r="F1535">
        <f>IFERROR(VLOOKUP(D1535,Products!$A$2:$H$221,6,FALSE),0)</f>
        <v>5.52</v>
      </c>
      <c r="G1535">
        <v>0.05</v>
      </c>
      <c r="H1535">
        <f t="shared" si="23"/>
        <v>83.9</v>
      </c>
      <c r="I1535" t="s">
        <v>2841</v>
      </c>
      <c r="J1535" t="str">
        <f>IFERROR(VLOOKUP(D1535,Products!$A$2:$H$221,3,FALSE),"")</f>
        <v>Dairy</v>
      </c>
      <c r="K1535" t="str">
        <f>IFERROR(VLOOKUP(C1535,Customers!$A$2:$G$751,3,FALSE),"")</f>
        <v>Absheron</v>
      </c>
    </row>
    <row r="1536" spans="1:11" x14ac:dyDescent="0.25">
      <c r="A1536" t="s">
        <v>4359</v>
      </c>
      <c r="B1536">
        <v>45776</v>
      </c>
      <c r="C1536" t="s">
        <v>1679</v>
      </c>
      <c r="D1536" t="s">
        <v>41</v>
      </c>
      <c r="E1536">
        <v>12</v>
      </c>
      <c r="F1536">
        <f>IFERROR(VLOOKUP(D1536,Products!$A$2:$H$221,6,FALSE),0)</f>
        <v>2.34</v>
      </c>
      <c r="G1536">
        <v>0.1</v>
      </c>
      <c r="H1536">
        <f t="shared" si="23"/>
        <v>25.27</v>
      </c>
      <c r="I1536" t="s">
        <v>2837</v>
      </c>
      <c r="J1536" t="str">
        <f>IFERROR(VLOOKUP(D1536,Products!$A$2:$H$221,3,FALSE),"")</f>
        <v>Beverages</v>
      </c>
      <c r="K1536" t="str">
        <f>IFERROR(VLOOKUP(C1536,Customers!$A$2:$G$751,3,FALSE),"")</f>
        <v>Absheron</v>
      </c>
    </row>
    <row r="1537" spans="1:11" x14ac:dyDescent="0.25">
      <c r="A1537" t="s">
        <v>4360</v>
      </c>
      <c r="B1537">
        <v>45776</v>
      </c>
      <c r="C1537" t="s">
        <v>1736</v>
      </c>
      <c r="D1537" t="s">
        <v>77</v>
      </c>
      <c r="E1537">
        <v>7</v>
      </c>
      <c r="F1537">
        <f>IFERROR(VLOOKUP(D1537,Products!$A$2:$H$221,6,FALSE),0)</f>
        <v>2.82</v>
      </c>
      <c r="G1537">
        <v>0.1</v>
      </c>
      <c r="H1537">
        <f t="shared" si="23"/>
        <v>17.77</v>
      </c>
      <c r="I1537" t="s">
        <v>2841</v>
      </c>
      <c r="J1537" t="str">
        <f>IFERROR(VLOOKUP(D1537,Products!$A$2:$H$221,3,FALSE),"")</f>
        <v>Snacks</v>
      </c>
      <c r="K1537" t="str">
        <f>IFERROR(VLOOKUP(C1537,Customers!$A$2:$G$751,3,FALSE),"")</f>
        <v>Lankaran-Astara</v>
      </c>
    </row>
    <row r="1538" spans="1:11" x14ac:dyDescent="0.25">
      <c r="A1538" t="s">
        <v>4361</v>
      </c>
      <c r="B1538">
        <v>45776</v>
      </c>
      <c r="C1538" t="s">
        <v>1814</v>
      </c>
      <c r="D1538" t="s">
        <v>215</v>
      </c>
      <c r="E1538">
        <v>14</v>
      </c>
      <c r="F1538">
        <f>IFERROR(VLOOKUP(D1538,Products!$A$2:$H$221,6,FALSE),0)</f>
        <v>7.38</v>
      </c>
      <c r="G1538">
        <v>0.03</v>
      </c>
      <c r="H1538">
        <f t="shared" ref="H1538:H1601" si="24">ROUND(E1538*F1538*(1-G1538),2)</f>
        <v>100.22</v>
      </c>
      <c r="I1538" t="s">
        <v>2837</v>
      </c>
      <c r="J1538" t="str">
        <f>IFERROR(VLOOKUP(D1538,Products!$A$2:$H$221,3,FALSE),"")</f>
        <v>Grocery</v>
      </c>
      <c r="K1538" t="str">
        <f>IFERROR(VLOOKUP(C1538,Customers!$A$2:$G$751,3,FALSE),"")</f>
        <v>Absheron</v>
      </c>
    </row>
    <row r="1539" spans="1:11" x14ac:dyDescent="0.25">
      <c r="A1539" t="s">
        <v>4362</v>
      </c>
      <c r="B1539">
        <v>45776</v>
      </c>
      <c r="C1539" t="s">
        <v>1892</v>
      </c>
      <c r="D1539" t="s">
        <v>95</v>
      </c>
      <c r="E1539">
        <v>24</v>
      </c>
      <c r="F1539">
        <f>IFERROR(VLOOKUP(D1539,Products!$A$2:$H$221,6,FALSE),0)</f>
        <v>3.11</v>
      </c>
      <c r="G1539">
        <v>0</v>
      </c>
      <c r="H1539">
        <f t="shared" si="24"/>
        <v>74.64</v>
      </c>
      <c r="I1539" t="s">
        <v>2827</v>
      </c>
      <c r="J1539" t="str">
        <f>IFERROR(VLOOKUP(D1539,Products!$A$2:$H$221,3,FALSE),"")</f>
        <v>Snacks</v>
      </c>
      <c r="K1539" t="str">
        <f>IFERROR(VLOOKUP(C1539,Customers!$A$2:$G$751,3,FALSE),"")</f>
        <v>Guba-Khachmaz</v>
      </c>
    </row>
    <row r="1540" spans="1:11" x14ac:dyDescent="0.25">
      <c r="A1540" t="s">
        <v>4363</v>
      </c>
      <c r="B1540">
        <v>45776</v>
      </c>
      <c r="C1540" t="s">
        <v>2000</v>
      </c>
      <c r="D1540" t="s">
        <v>202</v>
      </c>
      <c r="E1540">
        <v>10</v>
      </c>
      <c r="F1540">
        <f>IFERROR(VLOOKUP(D1540,Products!$A$2:$H$221,6,FALSE),0)</f>
        <v>1.82</v>
      </c>
      <c r="G1540">
        <v>0.05</v>
      </c>
      <c r="H1540">
        <f t="shared" si="24"/>
        <v>17.29</v>
      </c>
      <c r="I1540" t="s">
        <v>2818</v>
      </c>
      <c r="J1540" t="str">
        <f>IFERROR(VLOOKUP(D1540,Products!$A$2:$H$221,3,FALSE),"")</f>
        <v>Bakery</v>
      </c>
      <c r="K1540" t="str">
        <f>IFERROR(VLOOKUP(C1540,Customers!$A$2:$G$751,3,FALSE),"")</f>
        <v>Karabakh-East Zangezur</v>
      </c>
    </row>
    <row r="1541" spans="1:11" x14ac:dyDescent="0.25">
      <c r="A1541" t="s">
        <v>4364</v>
      </c>
      <c r="B1541">
        <v>45776</v>
      </c>
      <c r="C1541" t="s">
        <v>2153</v>
      </c>
      <c r="D1541" t="s">
        <v>328</v>
      </c>
      <c r="E1541">
        <v>5</v>
      </c>
      <c r="F1541">
        <f>IFERROR(VLOOKUP(D1541,Products!$A$2:$H$221,6,FALSE),0)</f>
        <v>6.09</v>
      </c>
      <c r="G1541">
        <v>0.03</v>
      </c>
      <c r="H1541">
        <f t="shared" si="24"/>
        <v>29.54</v>
      </c>
      <c r="I1541" t="s">
        <v>2824</v>
      </c>
      <c r="J1541" t="str">
        <f>IFERROR(VLOOKUP(D1541,Products!$A$2:$H$221,3,FALSE),"")</f>
        <v>Personal Care</v>
      </c>
      <c r="K1541" t="str">
        <f>IFERROR(VLOOKUP(C1541,Customers!$A$2:$G$751,3,FALSE),"")</f>
        <v>Absheron</v>
      </c>
    </row>
    <row r="1542" spans="1:11" x14ac:dyDescent="0.25">
      <c r="A1542" t="s">
        <v>4365</v>
      </c>
      <c r="B1542">
        <v>45776</v>
      </c>
      <c r="C1542" t="s">
        <v>2192</v>
      </c>
      <c r="D1542" t="s">
        <v>234</v>
      </c>
      <c r="E1542">
        <v>6</v>
      </c>
      <c r="F1542">
        <f>IFERROR(VLOOKUP(D1542,Products!$A$2:$H$221,6,FALSE),0)</f>
        <v>2.0299999999999998</v>
      </c>
      <c r="G1542">
        <v>0.1</v>
      </c>
      <c r="H1542">
        <f t="shared" si="24"/>
        <v>10.96</v>
      </c>
      <c r="I1542" t="s">
        <v>2830</v>
      </c>
      <c r="J1542" t="str">
        <f>IFERROR(VLOOKUP(D1542,Products!$A$2:$H$221,3,FALSE),"")</f>
        <v>Grocery</v>
      </c>
      <c r="K1542" t="str">
        <f>IFERROR(VLOOKUP(C1542,Customers!$A$2:$G$751,3,FALSE),"")</f>
        <v>Absheron</v>
      </c>
    </row>
    <row r="1543" spans="1:11" x14ac:dyDescent="0.25">
      <c r="A1543" t="s">
        <v>4366</v>
      </c>
      <c r="B1543">
        <v>45776</v>
      </c>
      <c r="C1543" t="s">
        <v>2510</v>
      </c>
      <c r="D1543" t="s">
        <v>246</v>
      </c>
      <c r="E1543">
        <v>4</v>
      </c>
      <c r="F1543">
        <f>IFERROR(VLOOKUP(D1543,Products!$A$2:$H$221,6,FALSE),0)</f>
        <v>7.97</v>
      </c>
      <c r="G1543">
        <v>7.0000000000000007E-2</v>
      </c>
      <c r="H1543">
        <f t="shared" si="24"/>
        <v>29.65</v>
      </c>
      <c r="I1543" t="s">
        <v>2818</v>
      </c>
      <c r="J1543" t="str">
        <f>IFERROR(VLOOKUP(D1543,Products!$A$2:$H$221,3,FALSE),"")</f>
        <v>Grocery</v>
      </c>
      <c r="K1543" t="str">
        <f>IFERROR(VLOOKUP(C1543,Customers!$A$2:$G$751,3,FALSE),"")</f>
        <v>Absheron</v>
      </c>
    </row>
    <row r="1544" spans="1:11" x14ac:dyDescent="0.25">
      <c r="A1544" t="s">
        <v>4367</v>
      </c>
      <c r="B1544">
        <v>45776</v>
      </c>
      <c r="C1544" t="s">
        <v>2525</v>
      </c>
      <c r="D1544" t="s">
        <v>226</v>
      </c>
      <c r="E1544">
        <v>16</v>
      </c>
      <c r="F1544">
        <f>IFERROR(VLOOKUP(D1544,Products!$A$2:$H$221,6,FALSE),0)</f>
        <v>2.0299999999999998</v>
      </c>
      <c r="G1544">
        <v>0</v>
      </c>
      <c r="H1544">
        <f t="shared" si="24"/>
        <v>32.479999999999997</v>
      </c>
      <c r="I1544" t="s">
        <v>2830</v>
      </c>
      <c r="J1544" t="str">
        <f>IFERROR(VLOOKUP(D1544,Products!$A$2:$H$221,3,FALSE),"")</f>
        <v>Grocery</v>
      </c>
      <c r="K1544" t="str">
        <f>IFERROR(VLOOKUP(C1544,Customers!$A$2:$G$751,3,FALSE),"")</f>
        <v>Guba-Khachmaz</v>
      </c>
    </row>
    <row r="1545" spans="1:11" x14ac:dyDescent="0.25">
      <c r="A1545" t="s">
        <v>4368</v>
      </c>
      <c r="B1545">
        <v>45777</v>
      </c>
      <c r="C1545" t="s">
        <v>611</v>
      </c>
      <c r="D1545" t="s">
        <v>41</v>
      </c>
      <c r="E1545">
        <v>27</v>
      </c>
      <c r="F1545">
        <f>IFERROR(VLOOKUP(D1545,Products!$A$2:$H$221,6,FALSE),0)</f>
        <v>2.34</v>
      </c>
      <c r="G1545">
        <v>0.15</v>
      </c>
      <c r="H1545">
        <f t="shared" si="24"/>
        <v>53.7</v>
      </c>
      <c r="I1545" t="s">
        <v>2841</v>
      </c>
      <c r="J1545" t="str">
        <f>IFERROR(VLOOKUP(D1545,Products!$A$2:$H$221,3,FALSE),"")</f>
        <v>Beverages</v>
      </c>
      <c r="K1545" t="str">
        <f>IFERROR(VLOOKUP(C1545,Customers!$A$2:$G$751,3,FALSE),"")</f>
        <v>Guba-Khachmaz</v>
      </c>
    </row>
    <row r="1546" spans="1:11" x14ac:dyDescent="0.25">
      <c r="A1546" t="s">
        <v>4369</v>
      </c>
      <c r="B1546">
        <v>45777</v>
      </c>
      <c r="C1546" t="s">
        <v>782</v>
      </c>
      <c r="D1546" t="s">
        <v>35</v>
      </c>
      <c r="E1546">
        <v>8</v>
      </c>
      <c r="F1546">
        <f>IFERROR(VLOOKUP(D1546,Products!$A$2:$H$221,6,FALSE),0)</f>
        <v>1.65</v>
      </c>
      <c r="G1546">
        <v>0.02</v>
      </c>
      <c r="H1546">
        <f t="shared" si="24"/>
        <v>12.94</v>
      </c>
      <c r="I1546" t="s">
        <v>2824</v>
      </c>
      <c r="J1546" t="str">
        <f>IFERROR(VLOOKUP(D1546,Products!$A$2:$H$221,3,FALSE),"")</f>
        <v>Beverages</v>
      </c>
      <c r="K1546" t="str">
        <f>IFERROR(VLOOKUP(C1546,Customers!$A$2:$G$751,3,FALSE),"")</f>
        <v>Ganja-Dashkasan</v>
      </c>
    </row>
    <row r="1547" spans="1:11" x14ac:dyDescent="0.25">
      <c r="A1547" t="s">
        <v>4370</v>
      </c>
      <c r="B1547">
        <v>45777</v>
      </c>
      <c r="C1547" t="s">
        <v>1196</v>
      </c>
      <c r="D1547" t="s">
        <v>388</v>
      </c>
      <c r="E1547">
        <v>1</v>
      </c>
      <c r="F1547">
        <f>IFERROR(VLOOKUP(D1547,Products!$A$2:$H$221,6,FALSE),0)</f>
        <v>4.24</v>
      </c>
      <c r="G1547">
        <v>0.05</v>
      </c>
      <c r="H1547">
        <f t="shared" si="24"/>
        <v>4.03</v>
      </c>
      <c r="I1547" t="s">
        <v>2827</v>
      </c>
      <c r="J1547" t="str">
        <f>IFERROR(VLOOKUP(D1547,Products!$A$2:$H$221,3,FALSE),"")</f>
        <v>Frozen</v>
      </c>
      <c r="K1547" t="str">
        <f>IFERROR(VLOOKUP(C1547,Customers!$A$2:$G$751,3,FALSE),"")</f>
        <v>Lankaran-Astara</v>
      </c>
    </row>
    <row r="1548" spans="1:11" x14ac:dyDescent="0.25">
      <c r="A1548" t="s">
        <v>4371</v>
      </c>
      <c r="B1548">
        <v>45777</v>
      </c>
      <c r="C1548" t="s">
        <v>1316</v>
      </c>
      <c r="D1548" t="s">
        <v>93</v>
      </c>
      <c r="E1548">
        <v>21</v>
      </c>
      <c r="F1548">
        <f>IFERROR(VLOOKUP(D1548,Products!$A$2:$H$221,6,FALSE),0)</f>
        <v>3.61</v>
      </c>
      <c r="G1548">
        <v>0.12</v>
      </c>
      <c r="H1548">
        <f t="shared" si="24"/>
        <v>66.709999999999994</v>
      </c>
      <c r="I1548" t="s">
        <v>2841</v>
      </c>
      <c r="J1548" t="str">
        <f>IFERROR(VLOOKUP(D1548,Products!$A$2:$H$221,3,FALSE),"")</f>
        <v>Snacks</v>
      </c>
      <c r="K1548" t="str">
        <f>IFERROR(VLOOKUP(C1548,Customers!$A$2:$G$751,3,FALSE),"")</f>
        <v>Ganja-Dashkasan</v>
      </c>
    </row>
    <row r="1549" spans="1:11" x14ac:dyDescent="0.25">
      <c r="A1549" t="s">
        <v>4372</v>
      </c>
      <c r="B1549">
        <v>45777</v>
      </c>
      <c r="C1549" t="s">
        <v>1598</v>
      </c>
      <c r="D1549" t="s">
        <v>190</v>
      </c>
      <c r="E1549">
        <v>4</v>
      </c>
      <c r="F1549">
        <f>IFERROR(VLOOKUP(D1549,Products!$A$2:$H$221,6,FALSE),0)</f>
        <v>2.85</v>
      </c>
      <c r="G1549">
        <v>0.05</v>
      </c>
      <c r="H1549">
        <f t="shared" si="24"/>
        <v>10.83</v>
      </c>
      <c r="I1549" t="s">
        <v>2820</v>
      </c>
      <c r="J1549" t="str">
        <f>IFERROR(VLOOKUP(D1549,Products!$A$2:$H$221,3,FALSE),"")</f>
        <v>Bakery</v>
      </c>
      <c r="K1549" t="str">
        <f>IFERROR(VLOOKUP(C1549,Customers!$A$2:$G$751,3,FALSE),"")</f>
        <v>Guba-Khachmaz</v>
      </c>
    </row>
    <row r="1550" spans="1:11" x14ac:dyDescent="0.25">
      <c r="A1550" t="s">
        <v>4373</v>
      </c>
      <c r="B1550">
        <v>45777</v>
      </c>
      <c r="C1550" t="s">
        <v>1736</v>
      </c>
      <c r="D1550" t="s">
        <v>392</v>
      </c>
      <c r="E1550">
        <v>6</v>
      </c>
      <c r="F1550">
        <f>IFERROR(VLOOKUP(D1550,Products!$A$2:$H$221,6,FALSE),0)</f>
        <v>3.87</v>
      </c>
      <c r="G1550">
        <v>0.03</v>
      </c>
      <c r="H1550">
        <f t="shared" si="24"/>
        <v>22.52</v>
      </c>
      <c r="I1550" t="s">
        <v>2818</v>
      </c>
      <c r="J1550" t="str">
        <f>IFERROR(VLOOKUP(D1550,Products!$A$2:$H$221,3,FALSE),"")</f>
        <v>Frozen</v>
      </c>
      <c r="K1550" t="str">
        <f>IFERROR(VLOOKUP(C1550,Customers!$A$2:$G$751,3,FALSE),"")</f>
        <v>Lankaran-Astara</v>
      </c>
    </row>
    <row r="1551" spans="1:11" x14ac:dyDescent="0.25">
      <c r="A1551" t="s">
        <v>4374</v>
      </c>
      <c r="B1551">
        <v>45777</v>
      </c>
      <c r="C1551" t="s">
        <v>2252</v>
      </c>
      <c r="D1551" t="s">
        <v>419</v>
      </c>
      <c r="E1551">
        <v>12</v>
      </c>
      <c r="F1551">
        <f>IFERROR(VLOOKUP(D1551,Products!$A$2:$H$221,6,FALSE),0)</f>
        <v>4.47</v>
      </c>
      <c r="G1551">
        <v>0.03</v>
      </c>
      <c r="H1551">
        <f t="shared" si="24"/>
        <v>52.03</v>
      </c>
      <c r="I1551" t="s">
        <v>2818</v>
      </c>
      <c r="J1551" t="str">
        <f>IFERROR(VLOOKUP(D1551,Products!$A$2:$H$221,3,FALSE),"")</f>
        <v>Canned</v>
      </c>
      <c r="K1551" t="str">
        <f>IFERROR(VLOOKUP(C1551,Customers!$A$2:$G$751,3,FALSE),"")</f>
        <v>Ganja-Dashkasan</v>
      </c>
    </row>
    <row r="1552" spans="1:11" x14ac:dyDescent="0.25">
      <c r="A1552" t="s">
        <v>4375</v>
      </c>
      <c r="B1552">
        <v>45777</v>
      </c>
      <c r="C1552" t="s">
        <v>2375</v>
      </c>
      <c r="D1552" t="s">
        <v>313</v>
      </c>
      <c r="E1552">
        <v>1</v>
      </c>
      <c r="F1552">
        <f>IFERROR(VLOOKUP(D1552,Products!$A$2:$H$221,6,FALSE),0)</f>
        <v>5.58</v>
      </c>
      <c r="G1552">
        <v>0</v>
      </c>
      <c r="H1552">
        <f t="shared" si="24"/>
        <v>5.58</v>
      </c>
      <c r="I1552" t="s">
        <v>2820</v>
      </c>
      <c r="J1552" t="str">
        <f>IFERROR(VLOOKUP(D1552,Products!$A$2:$H$221,3,FALSE),"")</f>
        <v>Personal Care</v>
      </c>
      <c r="K1552" t="str">
        <f>IFERROR(VLOOKUP(C1552,Customers!$A$2:$G$751,3,FALSE),"")</f>
        <v>Aran</v>
      </c>
    </row>
    <row r="1553" spans="1:11" x14ac:dyDescent="0.25">
      <c r="A1553" t="s">
        <v>4376</v>
      </c>
      <c r="B1553">
        <v>45777</v>
      </c>
      <c r="C1553" t="s">
        <v>2498</v>
      </c>
      <c r="D1553" t="s">
        <v>352</v>
      </c>
      <c r="E1553">
        <v>10</v>
      </c>
      <c r="F1553">
        <f>IFERROR(VLOOKUP(D1553,Products!$A$2:$H$221,6,FALSE),0)</f>
        <v>7.72</v>
      </c>
      <c r="G1553">
        <v>0</v>
      </c>
      <c r="H1553">
        <f t="shared" si="24"/>
        <v>77.2</v>
      </c>
      <c r="I1553" t="s">
        <v>2841</v>
      </c>
      <c r="J1553" t="str">
        <f>IFERROR(VLOOKUP(D1553,Products!$A$2:$H$221,3,FALSE),"")</f>
        <v>Frozen</v>
      </c>
      <c r="K1553" t="str">
        <f>IFERROR(VLOOKUP(C1553,Customers!$A$2:$G$751,3,FALSE),"")</f>
        <v>Shaki-Zagatala</v>
      </c>
    </row>
    <row r="1554" spans="1:11" x14ac:dyDescent="0.25">
      <c r="A1554" t="s">
        <v>4377</v>
      </c>
      <c r="B1554">
        <v>45777</v>
      </c>
      <c r="C1554" t="s">
        <v>2726</v>
      </c>
      <c r="D1554" t="s">
        <v>146</v>
      </c>
      <c r="E1554">
        <v>18</v>
      </c>
      <c r="F1554">
        <f>IFERROR(VLOOKUP(D1554,Products!$A$2:$H$221,6,FALSE),0)</f>
        <v>2.75</v>
      </c>
      <c r="G1554">
        <v>0.05</v>
      </c>
      <c r="H1554">
        <f t="shared" si="24"/>
        <v>47.03</v>
      </c>
      <c r="I1554" t="s">
        <v>2830</v>
      </c>
      <c r="J1554" t="str">
        <f>IFERROR(VLOOKUP(D1554,Products!$A$2:$H$221,3,FALSE),"")</f>
        <v>Dairy</v>
      </c>
      <c r="K1554" t="str">
        <f>IFERROR(VLOOKUP(C1554,Customers!$A$2:$G$751,3,FALSE),"")</f>
        <v>Ganja-Dashkasan</v>
      </c>
    </row>
    <row r="1555" spans="1:11" x14ac:dyDescent="0.25">
      <c r="A1555" t="s">
        <v>4378</v>
      </c>
      <c r="B1555">
        <v>45777</v>
      </c>
      <c r="C1555" t="s">
        <v>2757</v>
      </c>
      <c r="D1555" t="s">
        <v>472</v>
      </c>
      <c r="E1555">
        <v>1</v>
      </c>
      <c r="F1555">
        <f>IFERROR(VLOOKUP(D1555,Products!$A$2:$H$221,6,FALSE),0)</f>
        <v>6.47</v>
      </c>
      <c r="G1555">
        <v>0.03</v>
      </c>
      <c r="H1555">
        <f t="shared" si="24"/>
        <v>6.28</v>
      </c>
      <c r="I1555" t="s">
        <v>2837</v>
      </c>
      <c r="J1555" t="str">
        <f>IFERROR(VLOOKUP(D1555,Products!$A$2:$H$221,3,FALSE),"")</f>
        <v>Cleaning</v>
      </c>
      <c r="K1555" t="str">
        <f>IFERROR(VLOOKUP(C1555,Customers!$A$2:$G$751,3,FALSE),"")</f>
        <v>Aran</v>
      </c>
    </row>
    <row r="1556" spans="1:11" x14ac:dyDescent="0.25">
      <c r="A1556" t="s">
        <v>4379</v>
      </c>
      <c r="B1556">
        <v>45778</v>
      </c>
      <c r="C1556" t="s">
        <v>592</v>
      </c>
      <c r="D1556" t="s">
        <v>107</v>
      </c>
      <c r="E1556">
        <v>7</v>
      </c>
      <c r="F1556">
        <f>IFERROR(VLOOKUP(D1556,Products!$A$2:$H$221,6,FALSE),0)</f>
        <v>4.54</v>
      </c>
      <c r="G1556">
        <v>0</v>
      </c>
      <c r="H1556">
        <f t="shared" si="24"/>
        <v>31.78</v>
      </c>
      <c r="I1556" t="s">
        <v>2820</v>
      </c>
      <c r="J1556" t="str">
        <f>IFERROR(VLOOKUP(D1556,Products!$A$2:$H$221,3,FALSE),"")</f>
        <v>Snacks</v>
      </c>
      <c r="K1556" t="str">
        <f>IFERROR(VLOOKUP(C1556,Customers!$A$2:$G$751,3,FALSE),"")</f>
        <v>Ganja-Dashkasan</v>
      </c>
    </row>
    <row r="1557" spans="1:11" x14ac:dyDescent="0.25">
      <c r="A1557" t="s">
        <v>4380</v>
      </c>
      <c r="B1557">
        <v>45778</v>
      </c>
      <c r="C1557" t="s">
        <v>752</v>
      </c>
      <c r="D1557" t="s">
        <v>148</v>
      </c>
      <c r="E1557">
        <v>13</v>
      </c>
      <c r="F1557">
        <f>IFERROR(VLOOKUP(D1557,Products!$A$2:$H$221,6,FALSE),0)</f>
        <v>1.6</v>
      </c>
      <c r="G1557">
        <v>0.03</v>
      </c>
      <c r="H1557">
        <f t="shared" si="24"/>
        <v>20.18</v>
      </c>
      <c r="I1557" t="s">
        <v>2841</v>
      </c>
      <c r="J1557" t="str">
        <f>IFERROR(VLOOKUP(D1557,Products!$A$2:$H$221,3,FALSE),"")</f>
        <v>Dairy</v>
      </c>
      <c r="K1557" t="str">
        <f>IFERROR(VLOOKUP(C1557,Customers!$A$2:$G$751,3,FALSE),"")</f>
        <v>Absheron</v>
      </c>
    </row>
    <row r="1558" spans="1:11" x14ac:dyDescent="0.25">
      <c r="A1558" t="s">
        <v>4381</v>
      </c>
      <c r="B1558">
        <v>45778</v>
      </c>
      <c r="C1558" t="s">
        <v>1031</v>
      </c>
      <c r="D1558" t="s">
        <v>270</v>
      </c>
      <c r="E1558">
        <v>11</v>
      </c>
      <c r="F1558">
        <f>IFERROR(VLOOKUP(D1558,Products!$A$2:$H$221,6,FALSE),0)</f>
        <v>4.96</v>
      </c>
      <c r="G1558">
        <v>0.03</v>
      </c>
      <c r="H1558">
        <f t="shared" si="24"/>
        <v>52.92</v>
      </c>
      <c r="I1558" t="s">
        <v>2818</v>
      </c>
      <c r="J1558" t="str">
        <f>IFERROR(VLOOKUP(D1558,Products!$A$2:$H$221,3,FALSE),"")</f>
        <v>Household</v>
      </c>
      <c r="K1558" t="str">
        <f>IFERROR(VLOOKUP(C1558,Customers!$A$2:$G$751,3,FALSE),"")</f>
        <v>Absheron</v>
      </c>
    </row>
    <row r="1559" spans="1:11" x14ac:dyDescent="0.25">
      <c r="A1559" t="s">
        <v>4382</v>
      </c>
      <c r="B1559">
        <v>45778</v>
      </c>
      <c r="C1559" t="s">
        <v>1169</v>
      </c>
      <c r="D1559" t="s">
        <v>49</v>
      </c>
      <c r="E1559">
        <v>23</v>
      </c>
      <c r="F1559">
        <f>IFERROR(VLOOKUP(D1559,Products!$A$2:$H$221,6,FALSE),0)</f>
        <v>4.04</v>
      </c>
      <c r="G1559">
        <v>0.12</v>
      </c>
      <c r="H1559">
        <f t="shared" si="24"/>
        <v>81.77</v>
      </c>
      <c r="I1559" t="s">
        <v>2830</v>
      </c>
      <c r="J1559" t="str">
        <f>IFERROR(VLOOKUP(D1559,Products!$A$2:$H$221,3,FALSE),"")</f>
        <v>Beverages</v>
      </c>
      <c r="K1559" t="str">
        <f>IFERROR(VLOOKUP(C1559,Customers!$A$2:$G$751,3,FALSE),"")</f>
        <v>Guba-Khachmaz</v>
      </c>
    </row>
    <row r="1560" spans="1:11" x14ac:dyDescent="0.25">
      <c r="A1560" t="s">
        <v>4383</v>
      </c>
      <c r="B1560">
        <v>45778</v>
      </c>
      <c r="C1560" t="s">
        <v>1388</v>
      </c>
      <c r="D1560" t="s">
        <v>140</v>
      </c>
      <c r="E1560">
        <v>2</v>
      </c>
      <c r="F1560">
        <f>IFERROR(VLOOKUP(D1560,Products!$A$2:$H$221,6,FALSE),0)</f>
        <v>2.6</v>
      </c>
      <c r="G1560">
        <v>0.05</v>
      </c>
      <c r="H1560">
        <f t="shared" si="24"/>
        <v>4.9400000000000004</v>
      </c>
      <c r="I1560" t="s">
        <v>2841</v>
      </c>
      <c r="J1560" t="str">
        <f>IFERROR(VLOOKUP(D1560,Products!$A$2:$H$221,3,FALSE),"")</f>
        <v>Dairy</v>
      </c>
      <c r="K1560" t="str">
        <f>IFERROR(VLOOKUP(C1560,Customers!$A$2:$G$751,3,FALSE),"")</f>
        <v>Absheron</v>
      </c>
    </row>
    <row r="1561" spans="1:11" x14ac:dyDescent="0.25">
      <c r="A1561" t="s">
        <v>4384</v>
      </c>
      <c r="B1561">
        <v>45778</v>
      </c>
      <c r="C1561" t="s">
        <v>1391</v>
      </c>
      <c r="D1561" t="s">
        <v>300</v>
      </c>
      <c r="E1561">
        <v>10</v>
      </c>
      <c r="F1561">
        <f>IFERROR(VLOOKUP(D1561,Products!$A$2:$H$221,6,FALSE),0)</f>
        <v>6.1</v>
      </c>
      <c r="G1561">
        <v>0.05</v>
      </c>
      <c r="H1561">
        <f t="shared" si="24"/>
        <v>57.95</v>
      </c>
      <c r="I1561" t="s">
        <v>2870</v>
      </c>
      <c r="J1561" t="str">
        <f>IFERROR(VLOOKUP(D1561,Products!$A$2:$H$221,3,FALSE),"")</f>
        <v>Personal Care</v>
      </c>
      <c r="K1561" t="str">
        <f>IFERROR(VLOOKUP(C1561,Customers!$A$2:$G$751,3,FALSE),"")</f>
        <v>Absheron</v>
      </c>
    </row>
    <row r="1562" spans="1:11" x14ac:dyDescent="0.25">
      <c r="A1562" t="s">
        <v>4385</v>
      </c>
      <c r="B1562">
        <v>45778</v>
      </c>
      <c r="C1562" t="s">
        <v>1457</v>
      </c>
      <c r="D1562" t="s">
        <v>13</v>
      </c>
      <c r="E1562">
        <v>27</v>
      </c>
      <c r="F1562">
        <f>IFERROR(VLOOKUP(D1562,Products!$A$2:$H$221,6,FALSE),0)</f>
        <v>1.77</v>
      </c>
      <c r="G1562">
        <v>0.02</v>
      </c>
      <c r="H1562">
        <f t="shared" si="24"/>
        <v>46.83</v>
      </c>
      <c r="I1562" t="s">
        <v>2818</v>
      </c>
      <c r="J1562" t="str">
        <f>IFERROR(VLOOKUP(D1562,Products!$A$2:$H$221,3,FALSE),"")</f>
        <v>Beverages</v>
      </c>
      <c r="K1562" t="str">
        <f>IFERROR(VLOOKUP(C1562,Customers!$A$2:$G$751,3,FALSE),"")</f>
        <v>Karabakh-East Zangezur</v>
      </c>
    </row>
    <row r="1563" spans="1:11" x14ac:dyDescent="0.25">
      <c r="A1563" t="s">
        <v>4386</v>
      </c>
      <c r="B1563">
        <v>45778</v>
      </c>
      <c r="C1563" t="s">
        <v>1523</v>
      </c>
      <c r="D1563" t="s">
        <v>253</v>
      </c>
      <c r="E1563">
        <v>5</v>
      </c>
      <c r="F1563">
        <f>IFERROR(VLOOKUP(D1563,Products!$A$2:$H$221,6,FALSE),0)</f>
        <v>1.43</v>
      </c>
      <c r="G1563">
        <v>7.0000000000000007E-2</v>
      </c>
      <c r="H1563">
        <f t="shared" si="24"/>
        <v>6.65</v>
      </c>
      <c r="I1563" t="s">
        <v>2818</v>
      </c>
      <c r="J1563" t="str">
        <f>IFERROR(VLOOKUP(D1563,Products!$A$2:$H$221,3,FALSE),"")</f>
        <v>Household</v>
      </c>
      <c r="K1563" t="str">
        <f>IFERROR(VLOOKUP(C1563,Customers!$A$2:$G$751,3,FALSE),"")</f>
        <v>Shaki-Zagatala</v>
      </c>
    </row>
    <row r="1564" spans="1:11" x14ac:dyDescent="0.25">
      <c r="A1564" t="s">
        <v>4387</v>
      </c>
      <c r="B1564">
        <v>45778</v>
      </c>
      <c r="C1564" t="s">
        <v>1664</v>
      </c>
      <c r="D1564" t="s">
        <v>368</v>
      </c>
      <c r="E1564">
        <v>10</v>
      </c>
      <c r="F1564">
        <f>IFERROR(VLOOKUP(D1564,Products!$A$2:$H$221,6,FALSE),0)</f>
        <v>8.4</v>
      </c>
      <c r="G1564">
        <v>0.12</v>
      </c>
      <c r="H1564">
        <f t="shared" si="24"/>
        <v>73.92</v>
      </c>
      <c r="I1564" t="s">
        <v>2818</v>
      </c>
      <c r="J1564" t="str">
        <f>IFERROR(VLOOKUP(D1564,Products!$A$2:$H$221,3,FALSE),"")</f>
        <v>Frozen</v>
      </c>
      <c r="K1564" t="str">
        <f>IFERROR(VLOOKUP(C1564,Customers!$A$2:$G$751,3,FALSE),"")</f>
        <v>Lankaran-Astara</v>
      </c>
    </row>
    <row r="1565" spans="1:11" x14ac:dyDescent="0.25">
      <c r="A1565" t="s">
        <v>4388</v>
      </c>
      <c r="B1565">
        <v>45778</v>
      </c>
      <c r="C1565" t="s">
        <v>2204</v>
      </c>
      <c r="D1565" t="s">
        <v>340</v>
      </c>
      <c r="E1565">
        <v>4</v>
      </c>
      <c r="F1565">
        <f>IFERROR(VLOOKUP(D1565,Products!$A$2:$H$221,6,FALSE),0)</f>
        <v>5.77</v>
      </c>
      <c r="G1565">
        <v>0</v>
      </c>
      <c r="H1565">
        <f t="shared" si="24"/>
        <v>23.08</v>
      </c>
      <c r="I1565" t="s">
        <v>2824</v>
      </c>
      <c r="J1565" t="str">
        <f>IFERROR(VLOOKUP(D1565,Products!$A$2:$H$221,3,FALSE),"")</f>
        <v>Personal Care</v>
      </c>
      <c r="K1565" t="str">
        <f>IFERROR(VLOOKUP(C1565,Customers!$A$2:$G$751,3,FALSE),"")</f>
        <v>Ganja-Dashkasan</v>
      </c>
    </row>
    <row r="1566" spans="1:11" x14ac:dyDescent="0.25">
      <c r="A1566" t="s">
        <v>4389</v>
      </c>
      <c r="B1566">
        <v>45778</v>
      </c>
      <c r="C1566" t="s">
        <v>2495</v>
      </c>
      <c r="D1566" t="s">
        <v>20</v>
      </c>
      <c r="E1566">
        <v>6</v>
      </c>
      <c r="F1566">
        <f>IFERROR(VLOOKUP(D1566,Products!$A$2:$H$221,6,FALSE),0)</f>
        <v>2.87</v>
      </c>
      <c r="G1566">
        <v>0.03</v>
      </c>
      <c r="H1566">
        <f t="shared" si="24"/>
        <v>16.7</v>
      </c>
      <c r="I1566" t="s">
        <v>2837</v>
      </c>
      <c r="J1566" t="str">
        <f>IFERROR(VLOOKUP(D1566,Products!$A$2:$H$221,3,FALSE),"")</f>
        <v>Beverages</v>
      </c>
      <c r="K1566" t="str">
        <f>IFERROR(VLOOKUP(C1566,Customers!$A$2:$G$751,3,FALSE),"")</f>
        <v>Shaki-Zagatala</v>
      </c>
    </row>
    <row r="1567" spans="1:11" x14ac:dyDescent="0.25">
      <c r="A1567" t="s">
        <v>4390</v>
      </c>
      <c r="B1567">
        <v>45778</v>
      </c>
      <c r="C1567" t="s">
        <v>2630</v>
      </c>
      <c r="D1567" t="s">
        <v>156</v>
      </c>
      <c r="E1567">
        <v>27</v>
      </c>
      <c r="F1567">
        <f>IFERROR(VLOOKUP(D1567,Products!$A$2:$H$221,6,FALSE),0)</f>
        <v>2.0499999999999998</v>
      </c>
      <c r="G1567">
        <v>0.03</v>
      </c>
      <c r="H1567">
        <f t="shared" si="24"/>
        <v>53.69</v>
      </c>
      <c r="I1567" t="s">
        <v>2837</v>
      </c>
      <c r="J1567" t="str">
        <f>IFERROR(VLOOKUP(D1567,Products!$A$2:$H$221,3,FALSE),"")</f>
        <v>Bakery</v>
      </c>
      <c r="K1567" t="str">
        <f>IFERROR(VLOOKUP(C1567,Customers!$A$2:$G$751,3,FALSE),"")</f>
        <v>Absheron</v>
      </c>
    </row>
    <row r="1568" spans="1:11" x14ac:dyDescent="0.25">
      <c r="A1568" t="s">
        <v>4391</v>
      </c>
      <c r="B1568">
        <v>45779</v>
      </c>
      <c r="C1568" t="s">
        <v>568</v>
      </c>
      <c r="D1568" t="s">
        <v>435</v>
      </c>
      <c r="E1568">
        <v>7</v>
      </c>
      <c r="F1568">
        <f>IFERROR(VLOOKUP(D1568,Products!$A$2:$H$221,6,FALSE),0)</f>
        <v>5.86</v>
      </c>
      <c r="G1568">
        <v>0.1</v>
      </c>
      <c r="H1568">
        <f t="shared" si="24"/>
        <v>36.92</v>
      </c>
      <c r="I1568" t="s">
        <v>2818</v>
      </c>
      <c r="J1568" t="str">
        <f>IFERROR(VLOOKUP(D1568,Products!$A$2:$H$221,3,FALSE),"")</f>
        <v>Canned</v>
      </c>
      <c r="K1568" t="str">
        <f>IFERROR(VLOOKUP(C1568,Customers!$A$2:$G$751,3,FALSE),"")</f>
        <v>Aran</v>
      </c>
    </row>
    <row r="1569" spans="1:11" x14ac:dyDescent="0.25">
      <c r="A1569" t="s">
        <v>4392</v>
      </c>
      <c r="B1569">
        <v>45779</v>
      </c>
      <c r="C1569" t="s">
        <v>614</v>
      </c>
      <c r="D1569" t="s">
        <v>57</v>
      </c>
      <c r="E1569">
        <v>30</v>
      </c>
      <c r="F1569">
        <f>IFERROR(VLOOKUP(D1569,Products!$A$2:$H$221,6,FALSE),0)</f>
        <v>2.57</v>
      </c>
      <c r="G1569">
        <v>0.02</v>
      </c>
      <c r="H1569">
        <f t="shared" si="24"/>
        <v>75.56</v>
      </c>
      <c r="I1569" t="s">
        <v>2830</v>
      </c>
      <c r="J1569" t="str">
        <f>IFERROR(VLOOKUP(D1569,Products!$A$2:$H$221,3,FALSE),"")</f>
        <v>Beverages</v>
      </c>
      <c r="K1569" t="str">
        <f>IFERROR(VLOOKUP(C1569,Customers!$A$2:$G$751,3,FALSE),"")</f>
        <v>Absheron</v>
      </c>
    </row>
    <row r="1570" spans="1:11" x14ac:dyDescent="0.25">
      <c r="A1570" t="s">
        <v>4393</v>
      </c>
      <c r="B1570">
        <v>45779</v>
      </c>
      <c r="C1570" t="s">
        <v>887</v>
      </c>
      <c r="D1570" t="s">
        <v>232</v>
      </c>
      <c r="E1570">
        <v>7</v>
      </c>
      <c r="F1570">
        <f>IFERROR(VLOOKUP(D1570,Products!$A$2:$H$221,6,FALSE),0)</f>
        <v>6.86</v>
      </c>
      <c r="G1570">
        <v>7.0000000000000007E-2</v>
      </c>
      <c r="H1570">
        <f t="shared" si="24"/>
        <v>44.66</v>
      </c>
      <c r="I1570" t="s">
        <v>2830</v>
      </c>
      <c r="J1570" t="str">
        <f>IFERROR(VLOOKUP(D1570,Products!$A$2:$H$221,3,FALSE),"")</f>
        <v>Grocery</v>
      </c>
      <c r="K1570" t="str">
        <f>IFERROR(VLOOKUP(C1570,Customers!$A$2:$G$751,3,FALSE),"")</f>
        <v>Absheron</v>
      </c>
    </row>
    <row r="1571" spans="1:11" x14ac:dyDescent="0.25">
      <c r="A1571" t="s">
        <v>4394</v>
      </c>
      <c r="B1571">
        <v>45779</v>
      </c>
      <c r="C1571" t="s">
        <v>908</v>
      </c>
      <c r="D1571" t="s">
        <v>132</v>
      </c>
      <c r="E1571">
        <v>17</v>
      </c>
      <c r="F1571">
        <f>IFERROR(VLOOKUP(D1571,Products!$A$2:$H$221,6,FALSE),0)</f>
        <v>1.55</v>
      </c>
      <c r="G1571">
        <v>0.05</v>
      </c>
      <c r="H1571">
        <f t="shared" si="24"/>
        <v>25.03</v>
      </c>
      <c r="I1571" t="s">
        <v>2824</v>
      </c>
      <c r="J1571" t="str">
        <f>IFERROR(VLOOKUP(D1571,Products!$A$2:$H$221,3,FALSE),"")</f>
        <v>Dairy</v>
      </c>
      <c r="K1571" t="str">
        <f>IFERROR(VLOOKUP(C1571,Customers!$A$2:$G$751,3,FALSE),"")</f>
        <v>Absheron</v>
      </c>
    </row>
    <row r="1572" spans="1:11" x14ac:dyDescent="0.25">
      <c r="A1572" t="s">
        <v>4395</v>
      </c>
      <c r="B1572">
        <v>45779</v>
      </c>
      <c r="C1572" t="s">
        <v>1268</v>
      </c>
      <c r="D1572" t="s">
        <v>13</v>
      </c>
      <c r="E1572">
        <v>28</v>
      </c>
      <c r="F1572">
        <f>IFERROR(VLOOKUP(D1572,Products!$A$2:$H$221,6,FALSE),0)</f>
        <v>1.77</v>
      </c>
      <c r="G1572">
        <v>0</v>
      </c>
      <c r="H1572">
        <f t="shared" si="24"/>
        <v>49.56</v>
      </c>
      <c r="I1572" t="s">
        <v>2841</v>
      </c>
      <c r="J1572" t="str">
        <f>IFERROR(VLOOKUP(D1572,Products!$A$2:$H$221,3,FALSE),"")</f>
        <v>Beverages</v>
      </c>
      <c r="K1572" t="str">
        <f>IFERROR(VLOOKUP(C1572,Customers!$A$2:$G$751,3,FALSE),"")</f>
        <v>Shaki-Zagatala</v>
      </c>
    </row>
    <row r="1573" spans="1:11" x14ac:dyDescent="0.25">
      <c r="A1573" t="s">
        <v>4396</v>
      </c>
      <c r="B1573">
        <v>45779</v>
      </c>
      <c r="C1573" t="s">
        <v>1433</v>
      </c>
      <c r="D1573" t="s">
        <v>366</v>
      </c>
      <c r="E1573">
        <v>12</v>
      </c>
      <c r="F1573">
        <f>IFERROR(VLOOKUP(D1573,Products!$A$2:$H$221,6,FALSE),0)</f>
        <v>8.19</v>
      </c>
      <c r="G1573">
        <v>0</v>
      </c>
      <c r="H1573">
        <f t="shared" si="24"/>
        <v>98.28</v>
      </c>
      <c r="I1573" t="s">
        <v>2824</v>
      </c>
      <c r="J1573" t="str">
        <f>IFERROR(VLOOKUP(D1573,Products!$A$2:$H$221,3,FALSE),"")</f>
        <v>Frozen</v>
      </c>
      <c r="K1573" t="str">
        <f>IFERROR(VLOOKUP(C1573,Customers!$A$2:$G$751,3,FALSE),"")</f>
        <v>Aran</v>
      </c>
    </row>
    <row r="1574" spans="1:11" x14ac:dyDescent="0.25">
      <c r="A1574" t="s">
        <v>4397</v>
      </c>
      <c r="B1574">
        <v>45779</v>
      </c>
      <c r="C1574" t="s">
        <v>1547</v>
      </c>
      <c r="D1574" t="s">
        <v>374</v>
      </c>
      <c r="E1574">
        <v>5</v>
      </c>
      <c r="F1574">
        <f>IFERROR(VLOOKUP(D1574,Products!$A$2:$H$221,6,FALSE),0)</f>
        <v>7.83</v>
      </c>
      <c r="G1574">
        <v>0.05</v>
      </c>
      <c r="H1574">
        <f t="shared" si="24"/>
        <v>37.19</v>
      </c>
      <c r="I1574" t="s">
        <v>2818</v>
      </c>
      <c r="J1574" t="str">
        <f>IFERROR(VLOOKUP(D1574,Products!$A$2:$H$221,3,FALSE),"")</f>
        <v>Frozen</v>
      </c>
      <c r="K1574" t="str">
        <f>IFERROR(VLOOKUP(C1574,Customers!$A$2:$G$751,3,FALSE),"")</f>
        <v>Aran</v>
      </c>
    </row>
    <row r="1575" spans="1:11" x14ac:dyDescent="0.25">
      <c r="A1575" t="s">
        <v>4398</v>
      </c>
      <c r="B1575">
        <v>45779</v>
      </c>
      <c r="C1575" t="s">
        <v>1571</v>
      </c>
      <c r="D1575" t="s">
        <v>292</v>
      </c>
      <c r="E1575">
        <v>14</v>
      </c>
      <c r="F1575">
        <f>IFERROR(VLOOKUP(D1575,Products!$A$2:$H$221,6,FALSE),0)</f>
        <v>1.37</v>
      </c>
      <c r="G1575">
        <v>0</v>
      </c>
      <c r="H1575">
        <f t="shared" si="24"/>
        <v>19.18</v>
      </c>
      <c r="I1575" t="s">
        <v>2870</v>
      </c>
      <c r="J1575" t="str">
        <f>IFERROR(VLOOKUP(D1575,Products!$A$2:$H$221,3,FALSE),"")</f>
        <v>Household</v>
      </c>
      <c r="K1575" t="str">
        <f>IFERROR(VLOOKUP(C1575,Customers!$A$2:$G$751,3,FALSE),"")</f>
        <v>Ganja-Dashkasan</v>
      </c>
    </row>
    <row r="1576" spans="1:11" x14ac:dyDescent="0.25">
      <c r="A1576" t="s">
        <v>4399</v>
      </c>
      <c r="B1576">
        <v>45779</v>
      </c>
      <c r="C1576" t="s">
        <v>1634</v>
      </c>
      <c r="D1576" t="s">
        <v>340</v>
      </c>
      <c r="E1576">
        <v>10</v>
      </c>
      <c r="F1576">
        <f>IFERROR(VLOOKUP(D1576,Products!$A$2:$H$221,6,FALSE),0)</f>
        <v>5.77</v>
      </c>
      <c r="G1576">
        <v>0.1</v>
      </c>
      <c r="H1576">
        <f t="shared" si="24"/>
        <v>51.93</v>
      </c>
      <c r="I1576" t="s">
        <v>2827</v>
      </c>
      <c r="J1576" t="str">
        <f>IFERROR(VLOOKUP(D1576,Products!$A$2:$H$221,3,FALSE),"")</f>
        <v>Personal Care</v>
      </c>
      <c r="K1576" t="str">
        <f>IFERROR(VLOOKUP(C1576,Customers!$A$2:$G$751,3,FALSE),"")</f>
        <v>Ganja-Dashkasan</v>
      </c>
    </row>
    <row r="1577" spans="1:11" x14ac:dyDescent="0.25">
      <c r="A1577" t="s">
        <v>4400</v>
      </c>
      <c r="B1577">
        <v>45779</v>
      </c>
      <c r="C1577" t="s">
        <v>1850</v>
      </c>
      <c r="D1577" t="s">
        <v>115</v>
      </c>
      <c r="E1577">
        <v>2</v>
      </c>
      <c r="F1577">
        <f>IFERROR(VLOOKUP(D1577,Products!$A$2:$H$221,6,FALSE),0)</f>
        <v>5.26</v>
      </c>
      <c r="G1577">
        <v>0.12</v>
      </c>
      <c r="H1577">
        <f t="shared" si="24"/>
        <v>9.26</v>
      </c>
      <c r="I1577" t="s">
        <v>2820</v>
      </c>
      <c r="J1577" t="str">
        <f>IFERROR(VLOOKUP(D1577,Products!$A$2:$H$221,3,FALSE),"")</f>
        <v>Dairy</v>
      </c>
      <c r="K1577" t="str">
        <f>IFERROR(VLOOKUP(C1577,Customers!$A$2:$G$751,3,FALSE),"")</f>
        <v>Aran</v>
      </c>
    </row>
    <row r="1578" spans="1:11" x14ac:dyDescent="0.25">
      <c r="A1578" t="s">
        <v>4401</v>
      </c>
      <c r="B1578">
        <v>45779</v>
      </c>
      <c r="C1578" t="s">
        <v>1940</v>
      </c>
      <c r="D1578" t="s">
        <v>112</v>
      </c>
      <c r="E1578">
        <v>3</v>
      </c>
      <c r="F1578">
        <f>IFERROR(VLOOKUP(D1578,Products!$A$2:$H$221,6,FALSE),0)</f>
        <v>4.12</v>
      </c>
      <c r="G1578">
        <v>0.05</v>
      </c>
      <c r="H1578">
        <f t="shared" si="24"/>
        <v>11.74</v>
      </c>
      <c r="I1578" t="s">
        <v>2830</v>
      </c>
      <c r="J1578" t="str">
        <f>IFERROR(VLOOKUP(D1578,Products!$A$2:$H$221,3,FALSE),"")</f>
        <v>Dairy</v>
      </c>
      <c r="K1578" t="str">
        <f>IFERROR(VLOOKUP(C1578,Customers!$A$2:$G$751,3,FALSE),"")</f>
        <v>Aran</v>
      </c>
    </row>
    <row r="1579" spans="1:11" x14ac:dyDescent="0.25">
      <c r="A1579" t="s">
        <v>4402</v>
      </c>
      <c r="B1579">
        <v>45779</v>
      </c>
      <c r="C1579" t="s">
        <v>2573</v>
      </c>
      <c r="D1579" t="s">
        <v>196</v>
      </c>
      <c r="E1579">
        <v>22</v>
      </c>
      <c r="F1579">
        <f>IFERROR(VLOOKUP(D1579,Products!$A$2:$H$221,6,FALSE),0)</f>
        <v>0.54</v>
      </c>
      <c r="G1579">
        <v>0.12</v>
      </c>
      <c r="H1579">
        <f t="shared" si="24"/>
        <v>10.45</v>
      </c>
      <c r="I1579" t="s">
        <v>2827</v>
      </c>
      <c r="J1579" t="str">
        <f>IFERROR(VLOOKUP(D1579,Products!$A$2:$H$221,3,FALSE),"")</f>
        <v>Bakery</v>
      </c>
      <c r="K1579" t="str">
        <f>IFERROR(VLOOKUP(C1579,Customers!$A$2:$G$751,3,FALSE),"")</f>
        <v>Nakhchivan</v>
      </c>
    </row>
    <row r="1580" spans="1:11" x14ac:dyDescent="0.25">
      <c r="A1580" t="s">
        <v>4403</v>
      </c>
      <c r="B1580">
        <v>45779</v>
      </c>
      <c r="C1580" t="s">
        <v>2627</v>
      </c>
      <c r="D1580" t="s">
        <v>251</v>
      </c>
      <c r="E1580">
        <v>9</v>
      </c>
      <c r="F1580">
        <f>IFERROR(VLOOKUP(D1580,Products!$A$2:$H$221,6,FALSE),0)</f>
        <v>3.27</v>
      </c>
      <c r="G1580">
        <v>7.0000000000000007E-2</v>
      </c>
      <c r="H1580">
        <f t="shared" si="24"/>
        <v>27.37</v>
      </c>
      <c r="I1580" t="s">
        <v>2824</v>
      </c>
      <c r="J1580" t="str">
        <f>IFERROR(VLOOKUP(D1580,Products!$A$2:$H$221,3,FALSE),"")</f>
        <v>Grocery</v>
      </c>
      <c r="K1580" t="str">
        <f>IFERROR(VLOOKUP(C1580,Customers!$A$2:$G$751,3,FALSE),"")</f>
        <v>Aran</v>
      </c>
    </row>
    <row r="1581" spans="1:11" x14ac:dyDescent="0.25">
      <c r="A1581" t="s">
        <v>4404</v>
      </c>
      <c r="B1581">
        <v>45779</v>
      </c>
      <c r="C1581" t="s">
        <v>2657</v>
      </c>
      <c r="D1581" t="s">
        <v>13</v>
      </c>
      <c r="E1581">
        <v>29</v>
      </c>
      <c r="F1581">
        <f>IFERROR(VLOOKUP(D1581,Products!$A$2:$H$221,6,FALSE),0)</f>
        <v>1.77</v>
      </c>
      <c r="G1581">
        <v>0</v>
      </c>
      <c r="H1581">
        <f t="shared" si="24"/>
        <v>51.33</v>
      </c>
      <c r="I1581" t="s">
        <v>2837</v>
      </c>
      <c r="J1581" t="str">
        <f>IFERROR(VLOOKUP(D1581,Products!$A$2:$H$221,3,FALSE),"")</f>
        <v>Beverages</v>
      </c>
      <c r="K1581" t="str">
        <f>IFERROR(VLOOKUP(C1581,Customers!$A$2:$G$751,3,FALSE),"")</f>
        <v>Aran</v>
      </c>
    </row>
    <row r="1582" spans="1:11" x14ac:dyDescent="0.25">
      <c r="A1582" t="s">
        <v>4405</v>
      </c>
      <c r="B1582">
        <v>45780</v>
      </c>
      <c r="C1582" t="s">
        <v>1007</v>
      </c>
      <c r="D1582" t="s">
        <v>87</v>
      </c>
      <c r="E1582">
        <v>14</v>
      </c>
      <c r="F1582">
        <f>IFERROR(VLOOKUP(D1582,Products!$A$2:$H$221,6,FALSE),0)</f>
        <v>4.17</v>
      </c>
      <c r="G1582">
        <v>0.02</v>
      </c>
      <c r="H1582">
        <f t="shared" si="24"/>
        <v>57.21</v>
      </c>
      <c r="I1582" t="s">
        <v>2820</v>
      </c>
      <c r="J1582" t="str">
        <f>IFERROR(VLOOKUP(D1582,Products!$A$2:$H$221,3,FALSE),"")</f>
        <v>Snacks</v>
      </c>
      <c r="K1582" t="str">
        <f>IFERROR(VLOOKUP(C1582,Customers!$A$2:$G$751,3,FALSE),"")</f>
        <v>Lankaran-Astara</v>
      </c>
    </row>
    <row r="1583" spans="1:11" x14ac:dyDescent="0.25">
      <c r="A1583" t="s">
        <v>4406</v>
      </c>
      <c r="B1583">
        <v>45780</v>
      </c>
      <c r="C1583" t="s">
        <v>1370</v>
      </c>
      <c r="D1583" t="s">
        <v>288</v>
      </c>
      <c r="E1583">
        <v>10</v>
      </c>
      <c r="F1583">
        <f>IFERROR(VLOOKUP(D1583,Products!$A$2:$H$221,6,FALSE),0)</f>
        <v>3.88</v>
      </c>
      <c r="G1583">
        <v>0.05</v>
      </c>
      <c r="H1583">
        <f t="shared" si="24"/>
        <v>36.86</v>
      </c>
      <c r="I1583" t="s">
        <v>2841</v>
      </c>
      <c r="J1583" t="str">
        <f>IFERROR(VLOOKUP(D1583,Products!$A$2:$H$221,3,FALSE),"")</f>
        <v>Household</v>
      </c>
      <c r="K1583" t="str">
        <f>IFERROR(VLOOKUP(C1583,Customers!$A$2:$G$751,3,FALSE),"")</f>
        <v>Absheron</v>
      </c>
    </row>
    <row r="1584" spans="1:11" x14ac:dyDescent="0.25">
      <c r="A1584" t="s">
        <v>4407</v>
      </c>
      <c r="B1584">
        <v>45780</v>
      </c>
      <c r="C1584" t="s">
        <v>1388</v>
      </c>
      <c r="D1584" t="s">
        <v>290</v>
      </c>
      <c r="E1584">
        <v>6</v>
      </c>
      <c r="F1584">
        <f>IFERROR(VLOOKUP(D1584,Products!$A$2:$H$221,6,FALSE),0)</f>
        <v>2.31</v>
      </c>
      <c r="G1584">
        <v>7.0000000000000007E-2</v>
      </c>
      <c r="H1584">
        <f t="shared" si="24"/>
        <v>12.89</v>
      </c>
      <c r="I1584" t="s">
        <v>2841</v>
      </c>
      <c r="J1584" t="str">
        <f>IFERROR(VLOOKUP(D1584,Products!$A$2:$H$221,3,FALSE),"")</f>
        <v>Household</v>
      </c>
      <c r="K1584" t="str">
        <f>IFERROR(VLOOKUP(C1584,Customers!$A$2:$G$751,3,FALSE),"")</f>
        <v>Absheron</v>
      </c>
    </row>
    <row r="1585" spans="1:11" x14ac:dyDescent="0.25">
      <c r="A1585" t="s">
        <v>4408</v>
      </c>
      <c r="B1585">
        <v>45780</v>
      </c>
      <c r="C1585" t="s">
        <v>1553</v>
      </c>
      <c r="D1585" t="s">
        <v>348</v>
      </c>
      <c r="E1585">
        <v>6</v>
      </c>
      <c r="F1585">
        <f>IFERROR(VLOOKUP(D1585,Products!$A$2:$H$221,6,FALSE),0)</f>
        <v>3.09</v>
      </c>
      <c r="G1585">
        <v>0.05</v>
      </c>
      <c r="H1585">
        <f t="shared" si="24"/>
        <v>17.61</v>
      </c>
      <c r="I1585" t="s">
        <v>2870</v>
      </c>
      <c r="J1585" t="str">
        <f>IFERROR(VLOOKUP(D1585,Products!$A$2:$H$221,3,FALSE),"")</f>
        <v>Frozen</v>
      </c>
      <c r="K1585" t="str">
        <f>IFERROR(VLOOKUP(C1585,Customers!$A$2:$G$751,3,FALSE),"")</f>
        <v>Shaki-Zagatala</v>
      </c>
    </row>
    <row r="1586" spans="1:11" x14ac:dyDescent="0.25">
      <c r="A1586" t="s">
        <v>4409</v>
      </c>
      <c r="B1586">
        <v>45780</v>
      </c>
      <c r="C1586" t="s">
        <v>1586</v>
      </c>
      <c r="D1586" t="s">
        <v>347</v>
      </c>
      <c r="E1586">
        <v>10</v>
      </c>
      <c r="F1586">
        <f>IFERROR(VLOOKUP(D1586,Products!$A$2:$H$221,6,FALSE),0)</f>
        <v>5.63</v>
      </c>
      <c r="G1586">
        <v>7.0000000000000007E-2</v>
      </c>
      <c r="H1586">
        <f t="shared" si="24"/>
        <v>52.36</v>
      </c>
      <c r="I1586" t="s">
        <v>2870</v>
      </c>
      <c r="J1586" t="str">
        <f>IFERROR(VLOOKUP(D1586,Products!$A$2:$H$221,3,FALSE),"")</f>
        <v>Personal Care</v>
      </c>
      <c r="K1586" t="str">
        <f>IFERROR(VLOOKUP(C1586,Customers!$A$2:$G$751,3,FALSE),"")</f>
        <v>Absheron</v>
      </c>
    </row>
    <row r="1587" spans="1:11" x14ac:dyDescent="0.25">
      <c r="A1587" t="s">
        <v>4410</v>
      </c>
      <c r="B1587">
        <v>45780</v>
      </c>
      <c r="C1587" t="s">
        <v>2054</v>
      </c>
      <c r="D1587" t="s">
        <v>182</v>
      </c>
      <c r="E1587">
        <v>23</v>
      </c>
      <c r="F1587">
        <f>IFERROR(VLOOKUP(D1587,Products!$A$2:$H$221,6,FALSE),0)</f>
        <v>1</v>
      </c>
      <c r="G1587">
        <v>0.1</v>
      </c>
      <c r="H1587">
        <f t="shared" si="24"/>
        <v>20.7</v>
      </c>
      <c r="I1587" t="s">
        <v>2870</v>
      </c>
      <c r="J1587" t="str">
        <f>IFERROR(VLOOKUP(D1587,Products!$A$2:$H$221,3,FALSE),"")</f>
        <v>Bakery</v>
      </c>
      <c r="K1587" t="str">
        <f>IFERROR(VLOOKUP(C1587,Customers!$A$2:$G$751,3,FALSE),"")</f>
        <v>Shaki-Zagatala</v>
      </c>
    </row>
    <row r="1588" spans="1:11" x14ac:dyDescent="0.25">
      <c r="A1588" t="s">
        <v>4411</v>
      </c>
      <c r="B1588">
        <v>45780</v>
      </c>
      <c r="C1588" t="s">
        <v>2321</v>
      </c>
      <c r="D1588" t="s">
        <v>228</v>
      </c>
      <c r="E1588">
        <v>3</v>
      </c>
      <c r="F1588">
        <f>IFERROR(VLOOKUP(D1588,Products!$A$2:$H$221,6,FALSE),0)</f>
        <v>5.38</v>
      </c>
      <c r="G1588">
        <v>0</v>
      </c>
      <c r="H1588">
        <f t="shared" si="24"/>
        <v>16.14</v>
      </c>
      <c r="I1588" t="s">
        <v>2837</v>
      </c>
      <c r="J1588" t="str">
        <f>IFERROR(VLOOKUP(D1588,Products!$A$2:$H$221,3,FALSE),"")</f>
        <v>Grocery</v>
      </c>
      <c r="K1588" t="str">
        <f>IFERROR(VLOOKUP(C1588,Customers!$A$2:$G$751,3,FALSE),"")</f>
        <v>Shaki-Zagatala</v>
      </c>
    </row>
    <row r="1589" spans="1:11" x14ac:dyDescent="0.25">
      <c r="A1589" t="s">
        <v>4412</v>
      </c>
      <c r="B1589">
        <v>45780</v>
      </c>
      <c r="C1589" t="s">
        <v>2552</v>
      </c>
      <c r="D1589" t="s">
        <v>315</v>
      </c>
      <c r="E1589">
        <v>5</v>
      </c>
      <c r="F1589">
        <f>IFERROR(VLOOKUP(D1589,Products!$A$2:$H$221,6,FALSE),0)</f>
        <v>6.63</v>
      </c>
      <c r="G1589">
        <v>0.12</v>
      </c>
      <c r="H1589">
        <f t="shared" si="24"/>
        <v>29.17</v>
      </c>
      <c r="I1589" t="s">
        <v>2830</v>
      </c>
      <c r="J1589" t="str">
        <f>IFERROR(VLOOKUP(D1589,Products!$A$2:$H$221,3,FALSE),"")</f>
        <v>Personal Care</v>
      </c>
      <c r="K1589" t="str">
        <f>IFERROR(VLOOKUP(C1589,Customers!$A$2:$G$751,3,FALSE),"")</f>
        <v>Guba-Khachmaz</v>
      </c>
    </row>
    <row r="1590" spans="1:11" x14ac:dyDescent="0.25">
      <c r="A1590" t="s">
        <v>4413</v>
      </c>
      <c r="B1590">
        <v>45780</v>
      </c>
      <c r="C1590" t="s">
        <v>2672</v>
      </c>
      <c r="D1590" t="s">
        <v>70</v>
      </c>
      <c r="E1590">
        <v>4</v>
      </c>
      <c r="F1590">
        <f>IFERROR(VLOOKUP(D1590,Products!$A$2:$H$221,6,FALSE),0)</f>
        <v>2.06</v>
      </c>
      <c r="G1590">
        <v>0</v>
      </c>
      <c r="H1590">
        <f t="shared" si="24"/>
        <v>8.24</v>
      </c>
      <c r="I1590" t="s">
        <v>2820</v>
      </c>
      <c r="J1590" t="str">
        <f>IFERROR(VLOOKUP(D1590,Products!$A$2:$H$221,3,FALSE),"")</f>
        <v>Snacks</v>
      </c>
      <c r="K1590" t="str">
        <f>IFERROR(VLOOKUP(C1590,Customers!$A$2:$G$751,3,FALSE),"")</f>
        <v>Lankaran-Astara</v>
      </c>
    </row>
    <row r="1591" spans="1:11" x14ac:dyDescent="0.25">
      <c r="A1591" t="s">
        <v>4414</v>
      </c>
      <c r="B1591">
        <v>45781</v>
      </c>
      <c r="C1591" t="s">
        <v>568</v>
      </c>
      <c r="D1591" t="s">
        <v>394</v>
      </c>
      <c r="E1591">
        <v>10</v>
      </c>
      <c r="F1591">
        <f>IFERROR(VLOOKUP(D1591,Products!$A$2:$H$221,6,FALSE),0)</f>
        <v>8.06</v>
      </c>
      <c r="G1591">
        <v>0.05</v>
      </c>
      <c r="H1591">
        <f t="shared" si="24"/>
        <v>76.569999999999993</v>
      </c>
      <c r="I1591" t="s">
        <v>2827</v>
      </c>
      <c r="J1591" t="str">
        <f>IFERROR(VLOOKUP(D1591,Products!$A$2:$H$221,3,FALSE),"")</f>
        <v>Frozen</v>
      </c>
      <c r="K1591" t="str">
        <f>IFERROR(VLOOKUP(C1591,Customers!$A$2:$G$751,3,FALSE),"")</f>
        <v>Aran</v>
      </c>
    </row>
    <row r="1592" spans="1:11" x14ac:dyDescent="0.25">
      <c r="A1592" t="s">
        <v>4415</v>
      </c>
      <c r="B1592">
        <v>45781</v>
      </c>
      <c r="C1592" t="s">
        <v>742</v>
      </c>
      <c r="D1592" t="s">
        <v>388</v>
      </c>
      <c r="E1592">
        <v>2</v>
      </c>
      <c r="F1592">
        <f>IFERROR(VLOOKUP(D1592,Products!$A$2:$H$221,6,FALSE),0)</f>
        <v>4.24</v>
      </c>
      <c r="G1592">
        <v>0</v>
      </c>
      <c r="H1592">
        <f t="shared" si="24"/>
        <v>8.48</v>
      </c>
      <c r="I1592" t="s">
        <v>2841</v>
      </c>
      <c r="J1592" t="str">
        <f>IFERROR(VLOOKUP(D1592,Products!$A$2:$H$221,3,FALSE),"")</f>
        <v>Frozen</v>
      </c>
      <c r="K1592" t="str">
        <f>IFERROR(VLOOKUP(C1592,Customers!$A$2:$G$751,3,FALSE),"")</f>
        <v>Guba-Khachmaz</v>
      </c>
    </row>
    <row r="1593" spans="1:11" x14ac:dyDescent="0.25">
      <c r="A1593" t="s">
        <v>4416</v>
      </c>
      <c r="B1593">
        <v>45781</v>
      </c>
      <c r="C1593" t="s">
        <v>788</v>
      </c>
      <c r="D1593" t="s">
        <v>307</v>
      </c>
      <c r="E1593">
        <v>8</v>
      </c>
      <c r="F1593">
        <f>IFERROR(VLOOKUP(D1593,Products!$A$2:$H$221,6,FALSE),0)</f>
        <v>6.98</v>
      </c>
      <c r="G1593">
        <v>0.02</v>
      </c>
      <c r="H1593">
        <f t="shared" si="24"/>
        <v>54.72</v>
      </c>
      <c r="I1593" t="s">
        <v>2830</v>
      </c>
      <c r="J1593" t="str">
        <f>IFERROR(VLOOKUP(D1593,Products!$A$2:$H$221,3,FALSE),"")</f>
        <v>Personal Care</v>
      </c>
      <c r="K1593" t="str">
        <f>IFERROR(VLOOKUP(C1593,Customers!$A$2:$G$751,3,FALSE),"")</f>
        <v>Aran</v>
      </c>
    </row>
    <row r="1594" spans="1:11" x14ac:dyDescent="0.25">
      <c r="A1594" t="s">
        <v>4417</v>
      </c>
      <c r="B1594">
        <v>45781</v>
      </c>
      <c r="C1594" t="s">
        <v>1070</v>
      </c>
      <c r="D1594" t="s">
        <v>336</v>
      </c>
      <c r="E1594">
        <v>6</v>
      </c>
      <c r="F1594">
        <f>IFERROR(VLOOKUP(D1594,Products!$A$2:$H$221,6,FALSE),0)</f>
        <v>5.29</v>
      </c>
      <c r="G1594">
        <v>0.05</v>
      </c>
      <c r="H1594">
        <f t="shared" si="24"/>
        <v>30.15</v>
      </c>
      <c r="I1594" t="s">
        <v>2818</v>
      </c>
      <c r="J1594" t="str">
        <f>IFERROR(VLOOKUP(D1594,Products!$A$2:$H$221,3,FALSE),"")</f>
        <v>Personal Care</v>
      </c>
      <c r="K1594" t="str">
        <f>IFERROR(VLOOKUP(C1594,Customers!$A$2:$G$751,3,FALSE),"")</f>
        <v>Absheron</v>
      </c>
    </row>
    <row r="1595" spans="1:11" x14ac:dyDescent="0.25">
      <c r="A1595" t="s">
        <v>4418</v>
      </c>
      <c r="B1595">
        <v>45781</v>
      </c>
      <c r="C1595" t="s">
        <v>1103</v>
      </c>
      <c r="D1595" t="s">
        <v>87</v>
      </c>
      <c r="E1595">
        <v>17</v>
      </c>
      <c r="F1595">
        <f>IFERROR(VLOOKUP(D1595,Products!$A$2:$H$221,6,FALSE),0)</f>
        <v>4.17</v>
      </c>
      <c r="G1595">
        <v>0.15</v>
      </c>
      <c r="H1595">
        <f t="shared" si="24"/>
        <v>60.26</v>
      </c>
      <c r="I1595" t="s">
        <v>2830</v>
      </c>
      <c r="J1595" t="str">
        <f>IFERROR(VLOOKUP(D1595,Products!$A$2:$H$221,3,FALSE),"")</f>
        <v>Snacks</v>
      </c>
      <c r="K1595" t="str">
        <f>IFERROR(VLOOKUP(C1595,Customers!$A$2:$G$751,3,FALSE),"")</f>
        <v>Absheron</v>
      </c>
    </row>
    <row r="1596" spans="1:11" x14ac:dyDescent="0.25">
      <c r="A1596" t="s">
        <v>4419</v>
      </c>
      <c r="B1596">
        <v>45781</v>
      </c>
      <c r="C1596" t="s">
        <v>1160</v>
      </c>
      <c r="D1596" t="s">
        <v>83</v>
      </c>
      <c r="E1596">
        <v>6</v>
      </c>
      <c r="F1596">
        <f>IFERROR(VLOOKUP(D1596,Products!$A$2:$H$221,6,FALSE),0)</f>
        <v>2.52</v>
      </c>
      <c r="G1596">
        <v>0.1</v>
      </c>
      <c r="H1596">
        <f t="shared" si="24"/>
        <v>13.61</v>
      </c>
      <c r="I1596" t="s">
        <v>2870</v>
      </c>
      <c r="J1596" t="str">
        <f>IFERROR(VLOOKUP(D1596,Products!$A$2:$H$221,3,FALSE),"")</f>
        <v>Snacks</v>
      </c>
      <c r="K1596" t="str">
        <f>IFERROR(VLOOKUP(C1596,Customers!$A$2:$G$751,3,FALSE),"")</f>
        <v>Nakhchivan</v>
      </c>
    </row>
    <row r="1597" spans="1:11" x14ac:dyDescent="0.25">
      <c r="A1597" t="s">
        <v>4420</v>
      </c>
      <c r="B1597">
        <v>45781</v>
      </c>
      <c r="C1597" t="s">
        <v>1445</v>
      </c>
      <c r="D1597" t="s">
        <v>126</v>
      </c>
      <c r="E1597">
        <v>7</v>
      </c>
      <c r="F1597">
        <f>IFERROR(VLOOKUP(D1597,Products!$A$2:$H$221,6,FALSE),0)</f>
        <v>2.52</v>
      </c>
      <c r="G1597">
        <v>7.0000000000000007E-2</v>
      </c>
      <c r="H1597">
        <f t="shared" si="24"/>
        <v>16.41</v>
      </c>
      <c r="I1597" t="s">
        <v>2841</v>
      </c>
      <c r="J1597" t="str">
        <f>IFERROR(VLOOKUP(D1597,Products!$A$2:$H$221,3,FALSE),"")</f>
        <v>Dairy</v>
      </c>
      <c r="K1597" t="str">
        <f>IFERROR(VLOOKUP(C1597,Customers!$A$2:$G$751,3,FALSE),"")</f>
        <v>Absheron</v>
      </c>
    </row>
    <row r="1598" spans="1:11" x14ac:dyDescent="0.25">
      <c r="A1598" t="s">
        <v>4421</v>
      </c>
      <c r="B1598">
        <v>45781</v>
      </c>
      <c r="C1598" t="s">
        <v>1814</v>
      </c>
      <c r="D1598" t="s">
        <v>23</v>
      </c>
      <c r="E1598">
        <v>17</v>
      </c>
      <c r="F1598">
        <f>IFERROR(VLOOKUP(D1598,Products!$A$2:$H$221,6,FALSE),0)</f>
        <v>2.54</v>
      </c>
      <c r="G1598">
        <v>0</v>
      </c>
      <c r="H1598">
        <f t="shared" si="24"/>
        <v>43.18</v>
      </c>
      <c r="I1598" t="s">
        <v>2824</v>
      </c>
      <c r="J1598" t="str">
        <f>IFERROR(VLOOKUP(D1598,Products!$A$2:$H$221,3,FALSE),"")</f>
        <v>Beverages</v>
      </c>
      <c r="K1598" t="str">
        <f>IFERROR(VLOOKUP(C1598,Customers!$A$2:$G$751,3,FALSE),"")</f>
        <v>Absheron</v>
      </c>
    </row>
    <row r="1599" spans="1:11" x14ac:dyDescent="0.25">
      <c r="A1599" t="s">
        <v>4422</v>
      </c>
      <c r="B1599">
        <v>45781</v>
      </c>
      <c r="C1599" t="s">
        <v>1892</v>
      </c>
      <c r="D1599" t="s">
        <v>118</v>
      </c>
      <c r="E1599">
        <v>4</v>
      </c>
      <c r="F1599">
        <f>IFERROR(VLOOKUP(D1599,Products!$A$2:$H$221,6,FALSE),0)</f>
        <v>3.41</v>
      </c>
      <c r="G1599">
        <v>0.05</v>
      </c>
      <c r="H1599">
        <f t="shared" si="24"/>
        <v>12.96</v>
      </c>
      <c r="I1599" t="s">
        <v>2818</v>
      </c>
      <c r="J1599" t="str">
        <f>IFERROR(VLOOKUP(D1599,Products!$A$2:$H$221,3,FALSE),"")</f>
        <v>Dairy</v>
      </c>
      <c r="K1599" t="str">
        <f>IFERROR(VLOOKUP(C1599,Customers!$A$2:$G$751,3,FALSE),"")</f>
        <v>Guba-Khachmaz</v>
      </c>
    </row>
    <row r="1600" spans="1:11" x14ac:dyDescent="0.25">
      <c r="A1600" t="s">
        <v>4423</v>
      </c>
      <c r="B1600">
        <v>45781</v>
      </c>
      <c r="C1600" t="s">
        <v>1994</v>
      </c>
      <c r="D1600" t="s">
        <v>51</v>
      </c>
      <c r="E1600">
        <v>21</v>
      </c>
      <c r="F1600">
        <f>IFERROR(VLOOKUP(D1600,Products!$A$2:$H$221,6,FALSE),0)</f>
        <v>4.46</v>
      </c>
      <c r="G1600">
        <v>0.05</v>
      </c>
      <c r="H1600">
        <f t="shared" si="24"/>
        <v>88.98</v>
      </c>
      <c r="I1600" t="s">
        <v>2820</v>
      </c>
      <c r="J1600" t="str">
        <f>IFERROR(VLOOKUP(D1600,Products!$A$2:$H$221,3,FALSE),"")</f>
        <v>Beverages</v>
      </c>
      <c r="K1600" t="str">
        <f>IFERROR(VLOOKUP(C1600,Customers!$A$2:$G$751,3,FALSE),"")</f>
        <v>Aran</v>
      </c>
    </row>
    <row r="1601" spans="1:11" x14ac:dyDescent="0.25">
      <c r="A1601" t="s">
        <v>4424</v>
      </c>
      <c r="B1601">
        <v>45781</v>
      </c>
      <c r="C1601" t="s">
        <v>2027</v>
      </c>
      <c r="D1601" t="s">
        <v>439</v>
      </c>
      <c r="E1601">
        <v>7</v>
      </c>
      <c r="F1601">
        <f>IFERROR(VLOOKUP(D1601,Products!$A$2:$H$221,6,FALSE),0)</f>
        <v>2.0699999999999998</v>
      </c>
      <c r="G1601">
        <v>0.15</v>
      </c>
      <c r="H1601">
        <f t="shared" si="24"/>
        <v>12.32</v>
      </c>
      <c r="I1601" t="s">
        <v>2841</v>
      </c>
      <c r="J1601" t="str">
        <f>IFERROR(VLOOKUP(D1601,Products!$A$2:$H$221,3,FALSE),"")</f>
        <v>Canned</v>
      </c>
      <c r="K1601" t="str">
        <f>IFERROR(VLOOKUP(C1601,Customers!$A$2:$G$751,3,FALSE),"")</f>
        <v>Aran</v>
      </c>
    </row>
    <row r="1602" spans="1:11" x14ac:dyDescent="0.25">
      <c r="A1602" t="s">
        <v>4425</v>
      </c>
      <c r="B1602">
        <v>45781</v>
      </c>
      <c r="C1602" t="s">
        <v>2039</v>
      </c>
      <c r="D1602" t="s">
        <v>376</v>
      </c>
      <c r="E1602">
        <v>11</v>
      </c>
      <c r="F1602">
        <f>IFERROR(VLOOKUP(D1602,Products!$A$2:$H$221,6,FALSE),0)</f>
        <v>2.4700000000000002</v>
      </c>
      <c r="G1602">
        <v>0.03</v>
      </c>
      <c r="H1602">
        <f t="shared" ref="H1602:H1665" si="25">ROUND(E1602*F1602*(1-G1602),2)</f>
        <v>26.35</v>
      </c>
      <c r="I1602" t="s">
        <v>2870</v>
      </c>
      <c r="J1602" t="str">
        <f>IFERROR(VLOOKUP(D1602,Products!$A$2:$H$221,3,FALSE),"")</f>
        <v>Frozen</v>
      </c>
      <c r="K1602" t="str">
        <f>IFERROR(VLOOKUP(C1602,Customers!$A$2:$G$751,3,FALSE),"")</f>
        <v>Absheron</v>
      </c>
    </row>
    <row r="1603" spans="1:11" x14ac:dyDescent="0.25">
      <c r="A1603" t="s">
        <v>4426</v>
      </c>
      <c r="B1603">
        <v>45781</v>
      </c>
      <c r="C1603" t="s">
        <v>2213</v>
      </c>
      <c r="D1603" t="s">
        <v>431</v>
      </c>
      <c r="E1603">
        <v>4</v>
      </c>
      <c r="F1603">
        <f>IFERROR(VLOOKUP(D1603,Products!$A$2:$H$221,6,FALSE),0)</f>
        <v>5.65</v>
      </c>
      <c r="G1603">
        <v>0.02</v>
      </c>
      <c r="H1603">
        <f t="shared" si="25"/>
        <v>22.15</v>
      </c>
      <c r="I1603" t="s">
        <v>2818</v>
      </c>
      <c r="J1603" t="str">
        <f>IFERROR(VLOOKUP(D1603,Products!$A$2:$H$221,3,FALSE),"")</f>
        <v>Canned</v>
      </c>
      <c r="K1603" t="str">
        <f>IFERROR(VLOOKUP(C1603,Customers!$A$2:$G$751,3,FALSE),"")</f>
        <v>Aran</v>
      </c>
    </row>
    <row r="1604" spans="1:11" x14ac:dyDescent="0.25">
      <c r="A1604" t="s">
        <v>4427</v>
      </c>
      <c r="B1604">
        <v>45781</v>
      </c>
      <c r="C1604" t="s">
        <v>2576</v>
      </c>
      <c r="D1604" t="s">
        <v>101</v>
      </c>
      <c r="E1604">
        <v>10</v>
      </c>
      <c r="F1604">
        <f>IFERROR(VLOOKUP(D1604,Products!$A$2:$H$221,6,FALSE),0)</f>
        <v>2.82</v>
      </c>
      <c r="G1604">
        <v>7.0000000000000007E-2</v>
      </c>
      <c r="H1604">
        <f t="shared" si="25"/>
        <v>26.23</v>
      </c>
      <c r="I1604" t="s">
        <v>2830</v>
      </c>
      <c r="J1604" t="str">
        <f>IFERROR(VLOOKUP(D1604,Products!$A$2:$H$221,3,FALSE),"")</f>
        <v>Snacks</v>
      </c>
      <c r="K1604" t="str">
        <f>IFERROR(VLOOKUP(C1604,Customers!$A$2:$G$751,3,FALSE),"")</f>
        <v>Guba-Khachmaz</v>
      </c>
    </row>
    <row r="1605" spans="1:11" x14ac:dyDescent="0.25">
      <c r="A1605" t="s">
        <v>4428</v>
      </c>
      <c r="B1605">
        <v>45782</v>
      </c>
      <c r="C1605" t="s">
        <v>884</v>
      </c>
      <c r="D1605" t="s">
        <v>211</v>
      </c>
      <c r="E1605">
        <v>16</v>
      </c>
      <c r="F1605">
        <f>IFERROR(VLOOKUP(D1605,Products!$A$2:$H$221,6,FALSE),0)</f>
        <v>2.35</v>
      </c>
      <c r="G1605">
        <v>0.05</v>
      </c>
      <c r="H1605">
        <f t="shared" si="25"/>
        <v>35.72</v>
      </c>
      <c r="I1605" t="s">
        <v>2837</v>
      </c>
      <c r="J1605" t="str">
        <f>IFERROR(VLOOKUP(D1605,Products!$A$2:$H$221,3,FALSE),"")</f>
        <v>Grocery</v>
      </c>
      <c r="K1605" t="str">
        <f>IFERROR(VLOOKUP(C1605,Customers!$A$2:$G$751,3,FALSE),"")</f>
        <v>Absheron</v>
      </c>
    </row>
    <row r="1606" spans="1:11" x14ac:dyDescent="0.25">
      <c r="A1606" t="s">
        <v>4429</v>
      </c>
      <c r="B1606">
        <v>45782</v>
      </c>
      <c r="C1606" t="s">
        <v>1022</v>
      </c>
      <c r="D1606" t="s">
        <v>334</v>
      </c>
      <c r="E1606">
        <v>2</v>
      </c>
      <c r="F1606">
        <f>IFERROR(VLOOKUP(D1606,Products!$A$2:$H$221,6,FALSE),0)</f>
        <v>6.1</v>
      </c>
      <c r="G1606">
        <v>0</v>
      </c>
      <c r="H1606">
        <f t="shared" si="25"/>
        <v>12.2</v>
      </c>
      <c r="I1606" t="s">
        <v>2818</v>
      </c>
      <c r="J1606" t="str">
        <f>IFERROR(VLOOKUP(D1606,Products!$A$2:$H$221,3,FALSE),"")</f>
        <v>Personal Care</v>
      </c>
      <c r="K1606" t="str">
        <f>IFERROR(VLOOKUP(C1606,Customers!$A$2:$G$751,3,FALSE),"")</f>
        <v>Lankaran-Astara</v>
      </c>
    </row>
    <row r="1607" spans="1:11" x14ac:dyDescent="0.25">
      <c r="A1607" t="s">
        <v>4430</v>
      </c>
      <c r="B1607">
        <v>45782</v>
      </c>
      <c r="C1607" t="s">
        <v>1298</v>
      </c>
      <c r="D1607" t="s">
        <v>364</v>
      </c>
      <c r="E1607">
        <v>6</v>
      </c>
      <c r="F1607">
        <f>IFERROR(VLOOKUP(D1607,Products!$A$2:$H$221,6,FALSE),0)</f>
        <v>7.67</v>
      </c>
      <c r="G1607">
        <v>0.02</v>
      </c>
      <c r="H1607">
        <f t="shared" si="25"/>
        <v>45.1</v>
      </c>
      <c r="I1607" t="s">
        <v>2824</v>
      </c>
      <c r="J1607" t="str">
        <f>IFERROR(VLOOKUP(D1607,Products!$A$2:$H$221,3,FALSE),"")</f>
        <v>Frozen</v>
      </c>
      <c r="K1607" t="str">
        <f>IFERROR(VLOOKUP(C1607,Customers!$A$2:$G$751,3,FALSE),"")</f>
        <v>Lankaran-Astara</v>
      </c>
    </row>
    <row r="1608" spans="1:11" x14ac:dyDescent="0.25">
      <c r="A1608" t="s">
        <v>4431</v>
      </c>
      <c r="B1608">
        <v>45782</v>
      </c>
      <c r="C1608" t="s">
        <v>1625</v>
      </c>
      <c r="D1608" t="s">
        <v>67</v>
      </c>
      <c r="E1608">
        <v>14</v>
      </c>
      <c r="F1608">
        <f>IFERROR(VLOOKUP(D1608,Products!$A$2:$H$221,6,FALSE),0)</f>
        <v>1.34</v>
      </c>
      <c r="G1608">
        <v>7.0000000000000007E-2</v>
      </c>
      <c r="H1608">
        <f t="shared" si="25"/>
        <v>17.45</v>
      </c>
      <c r="I1608" t="s">
        <v>2824</v>
      </c>
      <c r="J1608" t="str">
        <f>IFERROR(VLOOKUP(D1608,Products!$A$2:$H$221,3,FALSE),"")</f>
        <v>Snacks</v>
      </c>
      <c r="K1608" t="str">
        <f>IFERROR(VLOOKUP(C1608,Customers!$A$2:$G$751,3,FALSE),"")</f>
        <v>Absheron</v>
      </c>
    </row>
    <row r="1609" spans="1:11" x14ac:dyDescent="0.25">
      <c r="A1609" t="s">
        <v>4432</v>
      </c>
      <c r="B1609">
        <v>45782</v>
      </c>
      <c r="C1609" t="s">
        <v>1640</v>
      </c>
      <c r="D1609" t="s">
        <v>388</v>
      </c>
      <c r="E1609">
        <v>1</v>
      </c>
      <c r="F1609">
        <f>IFERROR(VLOOKUP(D1609,Products!$A$2:$H$221,6,FALSE),0)</f>
        <v>4.24</v>
      </c>
      <c r="G1609">
        <v>7.0000000000000007E-2</v>
      </c>
      <c r="H1609">
        <f t="shared" si="25"/>
        <v>3.94</v>
      </c>
      <c r="I1609" t="s">
        <v>2820</v>
      </c>
      <c r="J1609" t="str">
        <f>IFERROR(VLOOKUP(D1609,Products!$A$2:$H$221,3,FALSE),"")</f>
        <v>Frozen</v>
      </c>
      <c r="K1609" t="str">
        <f>IFERROR(VLOOKUP(C1609,Customers!$A$2:$G$751,3,FALSE),"")</f>
        <v>Absheron</v>
      </c>
    </row>
    <row r="1610" spans="1:11" x14ac:dyDescent="0.25">
      <c r="A1610" t="s">
        <v>4433</v>
      </c>
      <c r="B1610">
        <v>45782</v>
      </c>
      <c r="C1610" t="s">
        <v>1850</v>
      </c>
      <c r="D1610" t="s">
        <v>176</v>
      </c>
      <c r="E1610">
        <v>19</v>
      </c>
      <c r="F1610">
        <f>IFERROR(VLOOKUP(D1610,Products!$A$2:$H$221,6,FALSE),0)</f>
        <v>1.4</v>
      </c>
      <c r="G1610">
        <v>0.1</v>
      </c>
      <c r="H1610">
        <f t="shared" si="25"/>
        <v>23.94</v>
      </c>
      <c r="I1610" t="s">
        <v>2841</v>
      </c>
      <c r="J1610" t="str">
        <f>IFERROR(VLOOKUP(D1610,Products!$A$2:$H$221,3,FALSE),"")</f>
        <v>Bakery</v>
      </c>
      <c r="K1610" t="str">
        <f>IFERROR(VLOOKUP(C1610,Customers!$A$2:$G$751,3,FALSE),"")</f>
        <v>Aran</v>
      </c>
    </row>
    <row r="1611" spans="1:11" x14ac:dyDescent="0.25">
      <c r="A1611" t="s">
        <v>4434</v>
      </c>
      <c r="B1611">
        <v>45782</v>
      </c>
      <c r="C1611" t="s">
        <v>1868</v>
      </c>
      <c r="D1611" t="s">
        <v>242</v>
      </c>
      <c r="E1611">
        <v>9</v>
      </c>
      <c r="F1611">
        <f>IFERROR(VLOOKUP(D1611,Products!$A$2:$H$221,6,FALSE),0)</f>
        <v>3.43</v>
      </c>
      <c r="G1611">
        <v>0</v>
      </c>
      <c r="H1611">
        <f t="shared" si="25"/>
        <v>30.87</v>
      </c>
      <c r="I1611" t="s">
        <v>2818</v>
      </c>
      <c r="J1611" t="str">
        <f>IFERROR(VLOOKUP(D1611,Products!$A$2:$H$221,3,FALSE),"")</f>
        <v>Grocery</v>
      </c>
      <c r="K1611" t="str">
        <f>IFERROR(VLOOKUP(C1611,Customers!$A$2:$G$751,3,FALSE),"")</f>
        <v>Aran</v>
      </c>
    </row>
    <row r="1612" spans="1:11" x14ac:dyDescent="0.25">
      <c r="A1612" t="s">
        <v>4435</v>
      </c>
      <c r="B1612">
        <v>45782</v>
      </c>
      <c r="C1612" t="s">
        <v>2042</v>
      </c>
      <c r="D1612" t="s">
        <v>276</v>
      </c>
      <c r="E1612">
        <v>11</v>
      </c>
      <c r="F1612">
        <f>IFERROR(VLOOKUP(D1612,Products!$A$2:$H$221,6,FALSE),0)</f>
        <v>1.61</v>
      </c>
      <c r="G1612">
        <v>0</v>
      </c>
      <c r="H1612">
        <f t="shared" si="25"/>
        <v>17.71</v>
      </c>
      <c r="I1612" t="s">
        <v>2841</v>
      </c>
      <c r="J1612" t="str">
        <f>IFERROR(VLOOKUP(D1612,Products!$A$2:$H$221,3,FALSE),"")</f>
        <v>Household</v>
      </c>
      <c r="K1612" t="str">
        <f>IFERROR(VLOOKUP(C1612,Customers!$A$2:$G$751,3,FALSE),"")</f>
        <v>Ganja-Dashkasan</v>
      </c>
    </row>
    <row r="1613" spans="1:11" x14ac:dyDescent="0.25">
      <c r="A1613" t="s">
        <v>4436</v>
      </c>
      <c r="B1613">
        <v>45782</v>
      </c>
      <c r="C1613" t="s">
        <v>2123</v>
      </c>
      <c r="D1613" t="s">
        <v>35</v>
      </c>
      <c r="E1613">
        <v>8</v>
      </c>
      <c r="F1613">
        <f>IFERROR(VLOOKUP(D1613,Products!$A$2:$H$221,6,FALSE),0)</f>
        <v>1.65</v>
      </c>
      <c r="G1613">
        <v>0.02</v>
      </c>
      <c r="H1613">
        <f t="shared" si="25"/>
        <v>12.94</v>
      </c>
      <c r="I1613" t="s">
        <v>2824</v>
      </c>
      <c r="J1613" t="str">
        <f>IFERROR(VLOOKUP(D1613,Products!$A$2:$H$221,3,FALSE),"")</f>
        <v>Beverages</v>
      </c>
      <c r="K1613" t="str">
        <f>IFERROR(VLOOKUP(C1613,Customers!$A$2:$G$751,3,FALSE),"")</f>
        <v>Absheron</v>
      </c>
    </row>
    <row r="1614" spans="1:11" x14ac:dyDescent="0.25">
      <c r="A1614" t="s">
        <v>4437</v>
      </c>
      <c r="B1614">
        <v>45782</v>
      </c>
      <c r="C1614" t="s">
        <v>2717</v>
      </c>
      <c r="D1614" t="s">
        <v>403</v>
      </c>
      <c r="E1614">
        <v>9</v>
      </c>
      <c r="F1614">
        <f>IFERROR(VLOOKUP(D1614,Products!$A$2:$H$221,6,FALSE),0)</f>
        <v>3.78</v>
      </c>
      <c r="G1614">
        <v>0.1</v>
      </c>
      <c r="H1614">
        <f t="shared" si="25"/>
        <v>30.62</v>
      </c>
      <c r="I1614" t="s">
        <v>2841</v>
      </c>
      <c r="J1614" t="str">
        <f>IFERROR(VLOOKUP(D1614,Products!$A$2:$H$221,3,FALSE),"")</f>
        <v>Canned</v>
      </c>
      <c r="K1614" t="str">
        <f>IFERROR(VLOOKUP(C1614,Customers!$A$2:$G$751,3,FALSE),"")</f>
        <v>Guba-Khachmaz</v>
      </c>
    </row>
    <row r="1615" spans="1:11" x14ac:dyDescent="0.25">
      <c r="A1615" t="s">
        <v>4438</v>
      </c>
      <c r="B1615">
        <v>45782</v>
      </c>
      <c r="C1615" t="s">
        <v>2789</v>
      </c>
      <c r="D1615" t="s">
        <v>298</v>
      </c>
      <c r="E1615">
        <v>14</v>
      </c>
      <c r="F1615">
        <f>IFERROR(VLOOKUP(D1615,Products!$A$2:$H$221,6,FALSE),0)</f>
        <v>4.83</v>
      </c>
      <c r="G1615">
        <v>0.05</v>
      </c>
      <c r="H1615">
        <f t="shared" si="25"/>
        <v>64.239999999999995</v>
      </c>
      <c r="I1615" t="s">
        <v>2827</v>
      </c>
      <c r="J1615" t="str">
        <f>IFERROR(VLOOKUP(D1615,Products!$A$2:$H$221,3,FALSE),"")</f>
        <v>Household</v>
      </c>
      <c r="K1615" t="str">
        <f>IFERROR(VLOOKUP(C1615,Customers!$A$2:$G$751,3,FALSE),"")</f>
        <v>Karabakh-East Zangezur</v>
      </c>
    </row>
    <row r="1616" spans="1:11" x14ac:dyDescent="0.25">
      <c r="A1616" t="s">
        <v>4439</v>
      </c>
      <c r="B1616">
        <v>45783</v>
      </c>
      <c r="C1616" t="s">
        <v>561</v>
      </c>
      <c r="D1616" t="s">
        <v>348</v>
      </c>
      <c r="E1616">
        <v>2</v>
      </c>
      <c r="F1616">
        <f>IFERROR(VLOOKUP(D1616,Products!$A$2:$H$221,6,FALSE),0)</f>
        <v>3.09</v>
      </c>
      <c r="G1616">
        <v>7.0000000000000007E-2</v>
      </c>
      <c r="H1616">
        <f t="shared" si="25"/>
        <v>5.75</v>
      </c>
      <c r="I1616" t="s">
        <v>2830</v>
      </c>
      <c r="J1616" t="str">
        <f>IFERROR(VLOOKUP(D1616,Products!$A$2:$H$221,3,FALSE),"")</f>
        <v>Frozen</v>
      </c>
      <c r="K1616" t="str">
        <f>IFERROR(VLOOKUP(C1616,Customers!$A$2:$G$751,3,FALSE),"")</f>
        <v>Karabakh-East Zangezur</v>
      </c>
    </row>
    <row r="1617" spans="1:11" x14ac:dyDescent="0.25">
      <c r="A1617" t="s">
        <v>4440</v>
      </c>
      <c r="B1617">
        <v>45783</v>
      </c>
      <c r="C1617" t="s">
        <v>592</v>
      </c>
      <c r="D1617" t="s">
        <v>251</v>
      </c>
      <c r="E1617">
        <v>11</v>
      </c>
      <c r="F1617">
        <f>IFERROR(VLOOKUP(D1617,Products!$A$2:$H$221,6,FALSE),0)</f>
        <v>3.27</v>
      </c>
      <c r="G1617">
        <v>0</v>
      </c>
      <c r="H1617">
        <f t="shared" si="25"/>
        <v>35.97</v>
      </c>
      <c r="I1617" t="s">
        <v>2824</v>
      </c>
      <c r="J1617" t="str">
        <f>IFERROR(VLOOKUP(D1617,Products!$A$2:$H$221,3,FALSE),"")</f>
        <v>Grocery</v>
      </c>
      <c r="K1617" t="str">
        <f>IFERROR(VLOOKUP(C1617,Customers!$A$2:$G$751,3,FALSE),"")</f>
        <v>Ganja-Dashkasan</v>
      </c>
    </row>
    <row r="1618" spans="1:11" x14ac:dyDescent="0.25">
      <c r="A1618" t="s">
        <v>4441</v>
      </c>
      <c r="B1618">
        <v>45783</v>
      </c>
      <c r="C1618" t="s">
        <v>683</v>
      </c>
      <c r="D1618" t="s">
        <v>276</v>
      </c>
      <c r="E1618">
        <v>9</v>
      </c>
      <c r="F1618">
        <f>IFERROR(VLOOKUP(D1618,Products!$A$2:$H$221,6,FALSE),0)</f>
        <v>1.61</v>
      </c>
      <c r="G1618">
        <v>0</v>
      </c>
      <c r="H1618">
        <f t="shared" si="25"/>
        <v>14.49</v>
      </c>
      <c r="I1618" t="s">
        <v>2841</v>
      </c>
      <c r="J1618" t="str">
        <f>IFERROR(VLOOKUP(D1618,Products!$A$2:$H$221,3,FALSE),"")</f>
        <v>Household</v>
      </c>
      <c r="K1618" t="str">
        <f>IFERROR(VLOOKUP(C1618,Customers!$A$2:$G$751,3,FALSE),"")</f>
        <v>Shaki-Zagatala</v>
      </c>
    </row>
    <row r="1619" spans="1:11" x14ac:dyDescent="0.25">
      <c r="A1619" t="s">
        <v>4442</v>
      </c>
      <c r="B1619">
        <v>45783</v>
      </c>
      <c r="C1619" t="s">
        <v>848</v>
      </c>
      <c r="D1619" t="s">
        <v>81</v>
      </c>
      <c r="E1619">
        <v>18</v>
      </c>
      <c r="F1619">
        <f>IFERROR(VLOOKUP(D1619,Products!$A$2:$H$221,6,FALSE),0)</f>
        <v>2.23</v>
      </c>
      <c r="G1619">
        <v>0</v>
      </c>
      <c r="H1619">
        <f t="shared" si="25"/>
        <v>40.14</v>
      </c>
      <c r="I1619" t="s">
        <v>2824</v>
      </c>
      <c r="J1619" t="str">
        <f>IFERROR(VLOOKUP(D1619,Products!$A$2:$H$221,3,FALSE),"")</f>
        <v>Snacks</v>
      </c>
      <c r="K1619" t="str">
        <f>IFERROR(VLOOKUP(C1619,Customers!$A$2:$G$751,3,FALSE),"")</f>
        <v>Aran</v>
      </c>
    </row>
    <row r="1620" spans="1:11" x14ac:dyDescent="0.25">
      <c r="A1620" t="s">
        <v>4443</v>
      </c>
      <c r="B1620">
        <v>45783</v>
      </c>
      <c r="C1620" t="s">
        <v>851</v>
      </c>
      <c r="D1620" t="s">
        <v>154</v>
      </c>
      <c r="E1620">
        <v>9</v>
      </c>
      <c r="F1620">
        <f>IFERROR(VLOOKUP(D1620,Products!$A$2:$H$221,6,FALSE),0)</f>
        <v>5.47</v>
      </c>
      <c r="G1620">
        <v>7.0000000000000007E-2</v>
      </c>
      <c r="H1620">
        <f t="shared" si="25"/>
        <v>45.78</v>
      </c>
      <c r="I1620" t="s">
        <v>2820</v>
      </c>
      <c r="J1620" t="str">
        <f>IFERROR(VLOOKUP(D1620,Products!$A$2:$H$221,3,FALSE),"")</f>
        <v>Dairy</v>
      </c>
      <c r="K1620" t="str">
        <f>IFERROR(VLOOKUP(C1620,Customers!$A$2:$G$751,3,FALSE),"")</f>
        <v>Absheron</v>
      </c>
    </row>
    <row r="1621" spans="1:11" x14ac:dyDescent="0.25">
      <c r="A1621" t="s">
        <v>4444</v>
      </c>
      <c r="B1621">
        <v>45783</v>
      </c>
      <c r="C1621" t="s">
        <v>1064</v>
      </c>
      <c r="D1621" t="s">
        <v>411</v>
      </c>
      <c r="E1621">
        <v>11</v>
      </c>
      <c r="F1621">
        <f>IFERROR(VLOOKUP(D1621,Products!$A$2:$H$221,6,FALSE),0)</f>
        <v>2.21</v>
      </c>
      <c r="G1621">
        <v>0.1</v>
      </c>
      <c r="H1621">
        <f t="shared" si="25"/>
        <v>21.88</v>
      </c>
      <c r="I1621" t="s">
        <v>2837</v>
      </c>
      <c r="J1621" t="str">
        <f>IFERROR(VLOOKUP(D1621,Products!$A$2:$H$221,3,FALSE),"")</f>
        <v>Canned</v>
      </c>
      <c r="K1621" t="str">
        <f>IFERROR(VLOOKUP(C1621,Customers!$A$2:$G$751,3,FALSE),"")</f>
        <v>Lankaran-Astara</v>
      </c>
    </row>
    <row r="1622" spans="1:11" x14ac:dyDescent="0.25">
      <c r="A1622" t="s">
        <v>4445</v>
      </c>
      <c r="B1622">
        <v>45783</v>
      </c>
      <c r="C1622" t="s">
        <v>1361</v>
      </c>
      <c r="D1622" t="s">
        <v>27</v>
      </c>
      <c r="E1622">
        <v>29</v>
      </c>
      <c r="F1622">
        <f>IFERROR(VLOOKUP(D1622,Products!$A$2:$H$221,6,FALSE),0)</f>
        <v>1.98</v>
      </c>
      <c r="G1622">
        <v>0.03</v>
      </c>
      <c r="H1622">
        <f t="shared" si="25"/>
        <v>55.7</v>
      </c>
      <c r="I1622" t="s">
        <v>2824</v>
      </c>
      <c r="J1622" t="str">
        <f>IFERROR(VLOOKUP(D1622,Products!$A$2:$H$221,3,FALSE),"")</f>
        <v>Beverages</v>
      </c>
      <c r="K1622" t="str">
        <f>IFERROR(VLOOKUP(C1622,Customers!$A$2:$G$751,3,FALSE),"")</f>
        <v>Absheron</v>
      </c>
    </row>
    <row r="1623" spans="1:11" x14ac:dyDescent="0.25">
      <c r="A1623" t="s">
        <v>4446</v>
      </c>
      <c r="B1623">
        <v>45783</v>
      </c>
      <c r="C1623" t="s">
        <v>1361</v>
      </c>
      <c r="D1623" t="s">
        <v>470</v>
      </c>
      <c r="E1623">
        <v>6</v>
      </c>
      <c r="F1623">
        <f>IFERROR(VLOOKUP(D1623,Products!$A$2:$H$221,6,FALSE),0)</f>
        <v>7.94</v>
      </c>
      <c r="G1623">
        <v>0.03</v>
      </c>
      <c r="H1623">
        <f t="shared" si="25"/>
        <v>46.21</v>
      </c>
      <c r="I1623" t="s">
        <v>2818</v>
      </c>
      <c r="J1623" t="str">
        <f>IFERROR(VLOOKUP(D1623,Products!$A$2:$H$221,3,FALSE),"")</f>
        <v>Cleaning</v>
      </c>
      <c r="K1623" t="str">
        <f>IFERROR(VLOOKUP(C1623,Customers!$A$2:$G$751,3,FALSE),"")</f>
        <v>Absheron</v>
      </c>
    </row>
    <row r="1624" spans="1:11" x14ac:dyDescent="0.25">
      <c r="A1624" t="s">
        <v>4447</v>
      </c>
      <c r="B1624">
        <v>45783</v>
      </c>
      <c r="C1624" t="s">
        <v>1595</v>
      </c>
      <c r="D1624" t="s">
        <v>470</v>
      </c>
      <c r="E1624">
        <v>1</v>
      </c>
      <c r="F1624">
        <f>IFERROR(VLOOKUP(D1624,Products!$A$2:$H$221,6,FALSE),0)</f>
        <v>7.94</v>
      </c>
      <c r="G1624">
        <v>7.0000000000000007E-2</v>
      </c>
      <c r="H1624">
        <f t="shared" si="25"/>
        <v>7.38</v>
      </c>
      <c r="I1624" t="s">
        <v>2841</v>
      </c>
      <c r="J1624" t="str">
        <f>IFERROR(VLOOKUP(D1624,Products!$A$2:$H$221,3,FALSE),"")</f>
        <v>Cleaning</v>
      </c>
      <c r="K1624" t="str">
        <f>IFERROR(VLOOKUP(C1624,Customers!$A$2:$G$751,3,FALSE),"")</f>
        <v>Karabakh-East Zangezur</v>
      </c>
    </row>
    <row r="1625" spans="1:11" x14ac:dyDescent="0.25">
      <c r="A1625" t="s">
        <v>4448</v>
      </c>
      <c r="B1625">
        <v>45783</v>
      </c>
      <c r="C1625" t="s">
        <v>1598</v>
      </c>
      <c r="D1625" t="s">
        <v>315</v>
      </c>
      <c r="E1625">
        <v>3</v>
      </c>
      <c r="F1625">
        <f>IFERROR(VLOOKUP(D1625,Products!$A$2:$H$221,6,FALSE),0)</f>
        <v>6.63</v>
      </c>
      <c r="G1625">
        <v>7.0000000000000007E-2</v>
      </c>
      <c r="H1625">
        <f t="shared" si="25"/>
        <v>18.5</v>
      </c>
      <c r="I1625" t="s">
        <v>2830</v>
      </c>
      <c r="J1625" t="str">
        <f>IFERROR(VLOOKUP(D1625,Products!$A$2:$H$221,3,FALSE),"")</f>
        <v>Personal Care</v>
      </c>
      <c r="K1625" t="str">
        <f>IFERROR(VLOOKUP(C1625,Customers!$A$2:$G$751,3,FALSE),"")</f>
        <v>Guba-Khachmaz</v>
      </c>
    </row>
    <row r="1626" spans="1:11" x14ac:dyDescent="0.25">
      <c r="A1626" t="s">
        <v>4449</v>
      </c>
      <c r="B1626">
        <v>45783</v>
      </c>
      <c r="C1626" t="s">
        <v>2087</v>
      </c>
      <c r="D1626" t="s">
        <v>138</v>
      </c>
      <c r="E1626">
        <v>17</v>
      </c>
      <c r="F1626">
        <f>IFERROR(VLOOKUP(D1626,Products!$A$2:$H$221,6,FALSE),0)</f>
        <v>2.11</v>
      </c>
      <c r="G1626">
        <v>0.03</v>
      </c>
      <c r="H1626">
        <f t="shared" si="25"/>
        <v>34.79</v>
      </c>
      <c r="I1626" t="s">
        <v>2820</v>
      </c>
      <c r="J1626" t="str">
        <f>IFERROR(VLOOKUP(D1626,Products!$A$2:$H$221,3,FALSE),"")</f>
        <v>Dairy</v>
      </c>
      <c r="K1626" t="str">
        <f>IFERROR(VLOOKUP(C1626,Customers!$A$2:$G$751,3,FALSE),"")</f>
        <v>Guba-Khachmaz</v>
      </c>
    </row>
    <row r="1627" spans="1:11" x14ac:dyDescent="0.25">
      <c r="A1627" t="s">
        <v>4450</v>
      </c>
      <c r="B1627">
        <v>45783</v>
      </c>
      <c r="C1627" t="s">
        <v>2114</v>
      </c>
      <c r="D1627" t="s">
        <v>234</v>
      </c>
      <c r="E1627">
        <v>4</v>
      </c>
      <c r="F1627">
        <f>IFERROR(VLOOKUP(D1627,Products!$A$2:$H$221,6,FALSE),0)</f>
        <v>2.0299999999999998</v>
      </c>
      <c r="G1627">
        <v>0.1</v>
      </c>
      <c r="H1627">
        <f t="shared" si="25"/>
        <v>7.31</v>
      </c>
      <c r="I1627" t="s">
        <v>2820</v>
      </c>
      <c r="J1627" t="str">
        <f>IFERROR(VLOOKUP(D1627,Products!$A$2:$H$221,3,FALSE),"")</f>
        <v>Grocery</v>
      </c>
      <c r="K1627" t="str">
        <f>IFERROR(VLOOKUP(C1627,Customers!$A$2:$G$751,3,FALSE),"")</f>
        <v>Guba-Khachmaz</v>
      </c>
    </row>
    <row r="1628" spans="1:11" x14ac:dyDescent="0.25">
      <c r="A1628" t="s">
        <v>4451</v>
      </c>
      <c r="B1628">
        <v>45783</v>
      </c>
      <c r="C1628" t="s">
        <v>2246</v>
      </c>
      <c r="D1628" t="s">
        <v>140</v>
      </c>
      <c r="E1628">
        <v>16</v>
      </c>
      <c r="F1628">
        <f>IFERROR(VLOOKUP(D1628,Products!$A$2:$H$221,6,FALSE),0)</f>
        <v>2.6</v>
      </c>
      <c r="G1628">
        <v>0.03</v>
      </c>
      <c r="H1628">
        <f t="shared" si="25"/>
        <v>40.35</v>
      </c>
      <c r="I1628" t="s">
        <v>2870</v>
      </c>
      <c r="J1628" t="str">
        <f>IFERROR(VLOOKUP(D1628,Products!$A$2:$H$221,3,FALSE),"")</f>
        <v>Dairy</v>
      </c>
      <c r="K1628" t="str">
        <f>IFERROR(VLOOKUP(C1628,Customers!$A$2:$G$751,3,FALSE),"")</f>
        <v>Aran</v>
      </c>
    </row>
    <row r="1629" spans="1:11" x14ac:dyDescent="0.25">
      <c r="A1629" t="s">
        <v>4452</v>
      </c>
      <c r="B1629">
        <v>45783</v>
      </c>
      <c r="C1629" t="s">
        <v>2414</v>
      </c>
      <c r="D1629" t="s">
        <v>390</v>
      </c>
      <c r="E1629">
        <v>10</v>
      </c>
      <c r="F1629">
        <f>IFERROR(VLOOKUP(D1629,Products!$A$2:$H$221,6,FALSE),0)</f>
        <v>4.55</v>
      </c>
      <c r="G1629">
        <v>0.05</v>
      </c>
      <c r="H1629">
        <f t="shared" si="25"/>
        <v>43.23</v>
      </c>
      <c r="I1629" t="s">
        <v>2824</v>
      </c>
      <c r="J1629" t="str">
        <f>IFERROR(VLOOKUP(D1629,Products!$A$2:$H$221,3,FALSE),"")</f>
        <v>Frozen</v>
      </c>
      <c r="K1629" t="str">
        <f>IFERROR(VLOOKUP(C1629,Customers!$A$2:$G$751,3,FALSE),"")</f>
        <v>Lankaran-Astara</v>
      </c>
    </row>
    <row r="1630" spans="1:11" x14ac:dyDescent="0.25">
      <c r="A1630" t="s">
        <v>4453</v>
      </c>
      <c r="B1630">
        <v>45783</v>
      </c>
      <c r="C1630" t="s">
        <v>2525</v>
      </c>
      <c r="D1630" t="s">
        <v>184</v>
      </c>
      <c r="E1630">
        <v>10</v>
      </c>
      <c r="F1630">
        <f>IFERROR(VLOOKUP(D1630,Products!$A$2:$H$221,6,FALSE),0)</f>
        <v>2.5499999999999998</v>
      </c>
      <c r="G1630">
        <v>0</v>
      </c>
      <c r="H1630">
        <f t="shared" si="25"/>
        <v>25.5</v>
      </c>
      <c r="I1630" t="s">
        <v>2820</v>
      </c>
      <c r="J1630" t="str">
        <f>IFERROR(VLOOKUP(D1630,Products!$A$2:$H$221,3,FALSE),"")</f>
        <v>Bakery</v>
      </c>
      <c r="K1630" t="str">
        <f>IFERROR(VLOOKUP(C1630,Customers!$A$2:$G$751,3,FALSE),"")</f>
        <v>Guba-Khachmaz</v>
      </c>
    </row>
    <row r="1631" spans="1:11" x14ac:dyDescent="0.25">
      <c r="A1631" t="s">
        <v>4454</v>
      </c>
      <c r="B1631">
        <v>45783</v>
      </c>
      <c r="C1631" t="s">
        <v>2630</v>
      </c>
      <c r="D1631" t="s">
        <v>315</v>
      </c>
      <c r="E1631">
        <v>6</v>
      </c>
      <c r="F1631">
        <f>IFERROR(VLOOKUP(D1631,Products!$A$2:$H$221,6,FALSE),0)</f>
        <v>6.63</v>
      </c>
      <c r="G1631">
        <v>0.12</v>
      </c>
      <c r="H1631">
        <f t="shared" si="25"/>
        <v>35.01</v>
      </c>
      <c r="I1631" t="s">
        <v>2830</v>
      </c>
      <c r="J1631" t="str">
        <f>IFERROR(VLOOKUP(D1631,Products!$A$2:$H$221,3,FALSE),"")</f>
        <v>Personal Care</v>
      </c>
      <c r="K1631" t="str">
        <f>IFERROR(VLOOKUP(C1631,Customers!$A$2:$G$751,3,FALSE),"")</f>
        <v>Absheron</v>
      </c>
    </row>
    <row r="1632" spans="1:11" x14ac:dyDescent="0.25">
      <c r="A1632" t="s">
        <v>4455</v>
      </c>
      <c r="B1632">
        <v>45783</v>
      </c>
      <c r="C1632" t="s">
        <v>2789</v>
      </c>
      <c r="D1632" t="s">
        <v>282</v>
      </c>
      <c r="E1632">
        <v>14</v>
      </c>
      <c r="F1632">
        <f>IFERROR(VLOOKUP(D1632,Products!$A$2:$H$221,6,FALSE),0)</f>
        <v>5.17</v>
      </c>
      <c r="G1632">
        <v>0.15</v>
      </c>
      <c r="H1632">
        <f t="shared" si="25"/>
        <v>61.52</v>
      </c>
      <c r="I1632" t="s">
        <v>2818</v>
      </c>
      <c r="J1632" t="str">
        <f>IFERROR(VLOOKUP(D1632,Products!$A$2:$H$221,3,FALSE),"")</f>
        <v>Household</v>
      </c>
      <c r="K1632" t="str">
        <f>IFERROR(VLOOKUP(C1632,Customers!$A$2:$G$751,3,FALSE),"")</f>
        <v>Karabakh-East Zangezur</v>
      </c>
    </row>
    <row r="1633" spans="1:11" x14ac:dyDescent="0.25">
      <c r="A1633" t="s">
        <v>4456</v>
      </c>
      <c r="B1633">
        <v>45784</v>
      </c>
      <c r="C1633" t="s">
        <v>568</v>
      </c>
      <c r="D1633" t="s">
        <v>200</v>
      </c>
      <c r="E1633">
        <v>12</v>
      </c>
      <c r="F1633">
        <f>IFERROR(VLOOKUP(D1633,Products!$A$2:$H$221,6,FALSE),0)</f>
        <v>0.97</v>
      </c>
      <c r="G1633">
        <v>0.03</v>
      </c>
      <c r="H1633">
        <f t="shared" si="25"/>
        <v>11.29</v>
      </c>
      <c r="I1633" t="s">
        <v>2837</v>
      </c>
      <c r="J1633" t="str">
        <f>IFERROR(VLOOKUP(D1633,Products!$A$2:$H$221,3,FALSE),"")</f>
        <v>Bakery</v>
      </c>
      <c r="K1633" t="str">
        <f>IFERROR(VLOOKUP(C1633,Customers!$A$2:$G$751,3,FALSE),"")</f>
        <v>Aran</v>
      </c>
    </row>
    <row r="1634" spans="1:11" x14ac:dyDescent="0.25">
      <c r="A1634" t="s">
        <v>4457</v>
      </c>
      <c r="B1634">
        <v>45784</v>
      </c>
      <c r="C1634" t="s">
        <v>788</v>
      </c>
      <c r="D1634" t="s">
        <v>95</v>
      </c>
      <c r="E1634">
        <v>13</v>
      </c>
      <c r="F1634">
        <f>IFERROR(VLOOKUP(D1634,Products!$A$2:$H$221,6,FALSE),0)</f>
        <v>3.11</v>
      </c>
      <c r="G1634">
        <v>0.1</v>
      </c>
      <c r="H1634">
        <f t="shared" si="25"/>
        <v>36.39</v>
      </c>
      <c r="I1634" t="s">
        <v>2824</v>
      </c>
      <c r="J1634" t="str">
        <f>IFERROR(VLOOKUP(D1634,Products!$A$2:$H$221,3,FALSE),"")</f>
        <v>Snacks</v>
      </c>
      <c r="K1634" t="str">
        <f>IFERROR(VLOOKUP(C1634,Customers!$A$2:$G$751,3,FALSE),"")</f>
        <v>Aran</v>
      </c>
    </row>
    <row r="1635" spans="1:11" x14ac:dyDescent="0.25">
      <c r="A1635" t="s">
        <v>4458</v>
      </c>
      <c r="B1635">
        <v>45784</v>
      </c>
      <c r="C1635" t="s">
        <v>866</v>
      </c>
      <c r="D1635" t="s">
        <v>244</v>
      </c>
      <c r="E1635">
        <v>13</v>
      </c>
      <c r="F1635">
        <f>IFERROR(VLOOKUP(D1635,Products!$A$2:$H$221,6,FALSE),0)</f>
        <v>3.33</v>
      </c>
      <c r="G1635">
        <v>0.05</v>
      </c>
      <c r="H1635">
        <f t="shared" si="25"/>
        <v>41.13</v>
      </c>
      <c r="I1635" t="s">
        <v>2818</v>
      </c>
      <c r="J1635" t="str">
        <f>IFERROR(VLOOKUP(D1635,Products!$A$2:$H$221,3,FALSE),"")</f>
        <v>Grocery</v>
      </c>
      <c r="K1635" t="str">
        <f>IFERROR(VLOOKUP(C1635,Customers!$A$2:$G$751,3,FALSE),"")</f>
        <v>Shaki-Zagatala</v>
      </c>
    </row>
    <row r="1636" spans="1:11" x14ac:dyDescent="0.25">
      <c r="A1636" t="s">
        <v>4459</v>
      </c>
      <c r="B1636">
        <v>45784</v>
      </c>
      <c r="C1636" t="s">
        <v>1037</v>
      </c>
      <c r="D1636" t="s">
        <v>403</v>
      </c>
      <c r="E1636">
        <v>4</v>
      </c>
      <c r="F1636">
        <f>IFERROR(VLOOKUP(D1636,Products!$A$2:$H$221,6,FALSE),0)</f>
        <v>3.78</v>
      </c>
      <c r="G1636">
        <v>0.12</v>
      </c>
      <c r="H1636">
        <f t="shared" si="25"/>
        <v>13.31</v>
      </c>
      <c r="I1636" t="s">
        <v>2837</v>
      </c>
      <c r="J1636" t="str">
        <f>IFERROR(VLOOKUP(D1636,Products!$A$2:$H$221,3,FALSE),"")</f>
        <v>Canned</v>
      </c>
      <c r="K1636" t="str">
        <f>IFERROR(VLOOKUP(C1636,Customers!$A$2:$G$751,3,FALSE),"")</f>
        <v>Guba-Khachmaz</v>
      </c>
    </row>
    <row r="1637" spans="1:11" x14ac:dyDescent="0.25">
      <c r="A1637" t="s">
        <v>4460</v>
      </c>
      <c r="B1637">
        <v>45784</v>
      </c>
      <c r="C1637" t="s">
        <v>1205</v>
      </c>
      <c r="D1637" t="s">
        <v>51</v>
      </c>
      <c r="E1637">
        <v>28</v>
      </c>
      <c r="F1637">
        <f>IFERROR(VLOOKUP(D1637,Products!$A$2:$H$221,6,FALSE),0)</f>
        <v>4.46</v>
      </c>
      <c r="G1637">
        <v>0.02</v>
      </c>
      <c r="H1637">
        <f t="shared" si="25"/>
        <v>122.38</v>
      </c>
      <c r="I1637" t="s">
        <v>2824</v>
      </c>
      <c r="J1637" t="str">
        <f>IFERROR(VLOOKUP(D1637,Products!$A$2:$H$221,3,FALSE),"")</f>
        <v>Beverages</v>
      </c>
      <c r="K1637" t="str">
        <f>IFERROR(VLOOKUP(C1637,Customers!$A$2:$G$751,3,FALSE),"")</f>
        <v>Ganja-Dashkasan</v>
      </c>
    </row>
    <row r="1638" spans="1:11" x14ac:dyDescent="0.25">
      <c r="A1638" t="s">
        <v>4461</v>
      </c>
      <c r="B1638">
        <v>45784</v>
      </c>
      <c r="C1638" t="s">
        <v>1436</v>
      </c>
      <c r="D1638" t="s">
        <v>292</v>
      </c>
      <c r="E1638">
        <v>1</v>
      </c>
      <c r="F1638">
        <f>IFERROR(VLOOKUP(D1638,Products!$A$2:$H$221,6,FALSE),0)</f>
        <v>1.37</v>
      </c>
      <c r="G1638">
        <v>7.0000000000000007E-2</v>
      </c>
      <c r="H1638">
        <f t="shared" si="25"/>
        <v>1.27</v>
      </c>
      <c r="I1638" t="s">
        <v>2837</v>
      </c>
      <c r="J1638" t="str">
        <f>IFERROR(VLOOKUP(D1638,Products!$A$2:$H$221,3,FALSE),"")</f>
        <v>Household</v>
      </c>
      <c r="K1638" t="str">
        <f>IFERROR(VLOOKUP(C1638,Customers!$A$2:$G$751,3,FALSE),"")</f>
        <v>Ganja-Dashkasan</v>
      </c>
    </row>
    <row r="1639" spans="1:11" x14ac:dyDescent="0.25">
      <c r="A1639" t="s">
        <v>4462</v>
      </c>
      <c r="B1639">
        <v>45784</v>
      </c>
      <c r="C1639" t="s">
        <v>1439</v>
      </c>
      <c r="D1639" t="s">
        <v>67</v>
      </c>
      <c r="E1639">
        <v>16</v>
      </c>
      <c r="F1639">
        <f>IFERROR(VLOOKUP(D1639,Products!$A$2:$H$221,6,FALSE),0)</f>
        <v>1.34</v>
      </c>
      <c r="G1639">
        <v>0</v>
      </c>
      <c r="H1639">
        <f t="shared" si="25"/>
        <v>21.44</v>
      </c>
      <c r="I1639" t="s">
        <v>2818</v>
      </c>
      <c r="J1639" t="str">
        <f>IFERROR(VLOOKUP(D1639,Products!$A$2:$H$221,3,FALSE),"")</f>
        <v>Snacks</v>
      </c>
      <c r="K1639" t="str">
        <f>IFERROR(VLOOKUP(C1639,Customers!$A$2:$G$751,3,FALSE),"")</f>
        <v>Ganja-Dashkasan</v>
      </c>
    </row>
    <row r="1640" spans="1:11" x14ac:dyDescent="0.25">
      <c r="A1640" t="s">
        <v>4463</v>
      </c>
      <c r="B1640">
        <v>45784</v>
      </c>
      <c r="C1640" t="s">
        <v>1553</v>
      </c>
      <c r="D1640" t="s">
        <v>156</v>
      </c>
      <c r="E1640">
        <v>8</v>
      </c>
      <c r="F1640">
        <f>IFERROR(VLOOKUP(D1640,Products!$A$2:$H$221,6,FALSE),0)</f>
        <v>2.0499999999999998</v>
      </c>
      <c r="G1640">
        <v>0.1</v>
      </c>
      <c r="H1640">
        <f t="shared" si="25"/>
        <v>14.76</v>
      </c>
      <c r="I1640" t="s">
        <v>2824</v>
      </c>
      <c r="J1640" t="str">
        <f>IFERROR(VLOOKUP(D1640,Products!$A$2:$H$221,3,FALSE),"")</f>
        <v>Bakery</v>
      </c>
      <c r="K1640" t="str">
        <f>IFERROR(VLOOKUP(C1640,Customers!$A$2:$G$751,3,FALSE),"")</f>
        <v>Shaki-Zagatala</v>
      </c>
    </row>
    <row r="1641" spans="1:11" x14ac:dyDescent="0.25">
      <c r="A1641" t="s">
        <v>4464</v>
      </c>
      <c r="B1641">
        <v>45784</v>
      </c>
      <c r="C1641" t="s">
        <v>1646</v>
      </c>
      <c r="D1641" t="s">
        <v>266</v>
      </c>
      <c r="E1641">
        <v>8</v>
      </c>
      <c r="F1641">
        <f>IFERROR(VLOOKUP(D1641,Products!$A$2:$H$221,6,FALSE),0)</f>
        <v>1.89</v>
      </c>
      <c r="G1641">
        <v>0.05</v>
      </c>
      <c r="H1641">
        <f t="shared" si="25"/>
        <v>14.36</v>
      </c>
      <c r="I1641" t="s">
        <v>2827</v>
      </c>
      <c r="J1641" t="str">
        <f>IFERROR(VLOOKUP(D1641,Products!$A$2:$H$221,3,FALSE),"")</f>
        <v>Household</v>
      </c>
      <c r="K1641" t="str">
        <f>IFERROR(VLOOKUP(C1641,Customers!$A$2:$G$751,3,FALSE),"")</f>
        <v>Aran</v>
      </c>
    </row>
    <row r="1642" spans="1:11" x14ac:dyDescent="0.25">
      <c r="A1642" t="s">
        <v>4465</v>
      </c>
      <c r="B1642">
        <v>45784</v>
      </c>
      <c r="C1642" t="s">
        <v>1655</v>
      </c>
      <c r="D1642" t="s">
        <v>53</v>
      </c>
      <c r="E1642">
        <v>10</v>
      </c>
      <c r="F1642">
        <f>IFERROR(VLOOKUP(D1642,Products!$A$2:$H$221,6,FALSE),0)</f>
        <v>3.46</v>
      </c>
      <c r="G1642">
        <v>0</v>
      </c>
      <c r="H1642">
        <f t="shared" si="25"/>
        <v>34.6</v>
      </c>
      <c r="I1642" t="s">
        <v>2824</v>
      </c>
      <c r="J1642" t="str">
        <f>IFERROR(VLOOKUP(D1642,Products!$A$2:$H$221,3,FALSE),"")</f>
        <v>Beverages</v>
      </c>
      <c r="K1642" t="str">
        <f>IFERROR(VLOOKUP(C1642,Customers!$A$2:$G$751,3,FALSE),"")</f>
        <v>Shaki-Zagatala</v>
      </c>
    </row>
    <row r="1643" spans="1:11" x14ac:dyDescent="0.25">
      <c r="A1643" t="s">
        <v>4466</v>
      </c>
      <c r="B1643">
        <v>45784</v>
      </c>
      <c r="C1643" t="s">
        <v>1916</v>
      </c>
      <c r="D1643" t="s">
        <v>307</v>
      </c>
      <c r="E1643">
        <v>7</v>
      </c>
      <c r="F1643">
        <f>IFERROR(VLOOKUP(D1643,Products!$A$2:$H$221,6,FALSE),0)</f>
        <v>6.98</v>
      </c>
      <c r="G1643">
        <v>7.0000000000000007E-2</v>
      </c>
      <c r="H1643">
        <f t="shared" si="25"/>
        <v>45.44</v>
      </c>
      <c r="I1643" t="s">
        <v>2820</v>
      </c>
      <c r="J1643" t="str">
        <f>IFERROR(VLOOKUP(D1643,Products!$A$2:$H$221,3,FALSE),"")</f>
        <v>Personal Care</v>
      </c>
      <c r="K1643" t="str">
        <f>IFERROR(VLOOKUP(C1643,Customers!$A$2:$G$751,3,FALSE),"")</f>
        <v>Lankaran-Astara</v>
      </c>
    </row>
    <row r="1644" spans="1:11" x14ac:dyDescent="0.25">
      <c r="A1644" t="s">
        <v>4467</v>
      </c>
      <c r="B1644">
        <v>45784</v>
      </c>
      <c r="C1644" t="s">
        <v>2045</v>
      </c>
      <c r="D1644" t="s">
        <v>248</v>
      </c>
      <c r="E1644">
        <v>14</v>
      </c>
      <c r="F1644">
        <f>IFERROR(VLOOKUP(D1644,Products!$A$2:$H$221,6,FALSE),0)</f>
        <v>5.3</v>
      </c>
      <c r="G1644">
        <v>0.05</v>
      </c>
      <c r="H1644">
        <f t="shared" si="25"/>
        <v>70.489999999999995</v>
      </c>
      <c r="I1644" t="s">
        <v>2870</v>
      </c>
      <c r="J1644" t="str">
        <f>IFERROR(VLOOKUP(D1644,Products!$A$2:$H$221,3,FALSE),"")</f>
        <v>Grocery</v>
      </c>
      <c r="K1644" t="str">
        <f>IFERROR(VLOOKUP(C1644,Customers!$A$2:$G$751,3,FALSE),"")</f>
        <v>Karabakh-East Zangezur</v>
      </c>
    </row>
    <row r="1645" spans="1:11" x14ac:dyDescent="0.25">
      <c r="A1645" t="s">
        <v>4468</v>
      </c>
      <c r="B1645">
        <v>45784</v>
      </c>
      <c r="C1645" t="s">
        <v>2153</v>
      </c>
      <c r="D1645" t="s">
        <v>174</v>
      </c>
      <c r="E1645">
        <v>22</v>
      </c>
      <c r="F1645">
        <f>IFERROR(VLOOKUP(D1645,Products!$A$2:$H$221,6,FALSE),0)</f>
        <v>0.99</v>
      </c>
      <c r="G1645">
        <v>0.1</v>
      </c>
      <c r="H1645">
        <f t="shared" si="25"/>
        <v>19.600000000000001</v>
      </c>
      <c r="I1645" t="s">
        <v>2820</v>
      </c>
      <c r="J1645" t="str">
        <f>IFERROR(VLOOKUP(D1645,Products!$A$2:$H$221,3,FALSE),"")</f>
        <v>Bakery</v>
      </c>
      <c r="K1645" t="str">
        <f>IFERROR(VLOOKUP(C1645,Customers!$A$2:$G$751,3,FALSE),"")</f>
        <v>Absheron</v>
      </c>
    </row>
    <row r="1646" spans="1:11" x14ac:dyDescent="0.25">
      <c r="A1646" t="s">
        <v>4469</v>
      </c>
      <c r="B1646">
        <v>45784</v>
      </c>
      <c r="C1646" t="s">
        <v>2258</v>
      </c>
      <c r="D1646" t="s">
        <v>278</v>
      </c>
      <c r="E1646">
        <v>3</v>
      </c>
      <c r="F1646">
        <f>IFERROR(VLOOKUP(D1646,Products!$A$2:$H$221,6,FALSE),0)</f>
        <v>3.74</v>
      </c>
      <c r="G1646">
        <v>0.03</v>
      </c>
      <c r="H1646">
        <f t="shared" si="25"/>
        <v>10.88</v>
      </c>
      <c r="I1646" t="s">
        <v>2841</v>
      </c>
      <c r="J1646" t="str">
        <f>IFERROR(VLOOKUP(D1646,Products!$A$2:$H$221,3,FALSE),"")</f>
        <v>Household</v>
      </c>
      <c r="K1646" t="str">
        <f>IFERROR(VLOOKUP(C1646,Customers!$A$2:$G$751,3,FALSE),"")</f>
        <v>Nakhchivan</v>
      </c>
    </row>
    <row r="1647" spans="1:11" x14ac:dyDescent="0.25">
      <c r="A1647" t="s">
        <v>4470</v>
      </c>
      <c r="B1647">
        <v>45784</v>
      </c>
      <c r="C1647" t="s">
        <v>2276</v>
      </c>
      <c r="D1647" t="s">
        <v>263</v>
      </c>
      <c r="E1647">
        <v>8</v>
      </c>
      <c r="F1647">
        <f>IFERROR(VLOOKUP(D1647,Products!$A$2:$H$221,6,FALSE),0)</f>
        <v>1.34</v>
      </c>
      <c r="G1647">
        <v>0.05</v>
      </c>
      <c r="H1647">
        <f t="shared" si="25"/>
        <v>10.18</v>
      </c>
      <c r="I1647" t="s">
        <v>2841</v>
      </c>
      <c r="J1647" t="str">
        <f>IFERROR(VLOOKUP(D1647,Products!$A$2:$H$221,3,FALSE),"")</f>
        <v>Household</v>
      </c>
      <c r="K1647" t="str">
        <f>IFERROR(VLOOKUP(C1647,Customers!$A$2:$G$751,3,FALSE),"")</f>
        <v>Absheron</v>
      </c>
    </row>
    <row r="1648" spans="1:11" x14ac:dyDescent="0.25">
      <c r="A1648" t="s">
        <v>4471</v>
      </c>
      <c r="B1648">
        <v>45785</v>
      </c>
      <c r="C1648" t="s">
        <v>596</v>
      </c>
      <c r="D1648" t="s">
        <v>462</v>
      </c>
      <c r="E1648">
        <v>3</v>
      </c>
      <c r="F1648">
        <f>IFERROR(VLOOKUP(D1648,Products!$A$2:$H$221,6,FALSE),0)</f>
        <v>7.89</v>
      </c>
      <c r="G1648">
        <v>0.05</v>
      </c>
      <c r="H1648">
        <f t="shared" si="25"/>
        <v>22.49</v>
      </c>
      <c r="I1648" t="s">
        <v>2830</v>
      </c>
      <c r="J1648" t="str">
        <f>IFERROR(VLOOKUP(D1648,Products!$A$2:$H$221,3,FALSE),"")</f>
        <v>Cleaning</v>
      </c>
      <c r="K1648" t="str">
        <f>IFERROR(VLOOKUP(C1648,Customers!$A$2:$G$751,3,FALSE),"")</f>
        <v>Guba-Khachmaz</v>
      </c>
    </row>
    <row r="1649" spans="1:11" x14ac:dyDescent="0.25">
      <c r="A1649" t="s">
        <v>4472</v>
      </c>
      <c r="B1649">
        <v>45785</v>
      </c>
      <c r="C1649" t="s">
        <v>890</v>
      </c>
      <c r="D1649" t="s">
        <v>83</v>
      </c>
      <c r="E1649">
        <v>15</v>
      </c>
      <c r="F1649">
        <f>IFERROR(VLOOKUP(D1649,Products!$A$2:$H$221,6,FALSE),0)</f>
        <v>2.52</v>
      </c>
      <c r="G1649">
        <v>0.05</v>
      </c>
      <c r="H1649">
        <f t="shared" si="25"/>
        <v>35.909999999999997</v>
      </c>
      <c r="I1649" t="s">
        <v>2830</v>
      </c>
      <c r="J1649" t="str">
        <f>IFERROR(VLOOKUP(D1649,Products!$A$2:$H$221,3,FALSE),"")</f>
        <v>Snacks</v>
      </c>
      <c r="K1649" t="str">
        <f>IFERROR(VLOOKUP(C1649,Customers!$A$2:$G$751,3,FALSE),"")</f>
        <v>Nakhchivan</v>
      </c>
    </row>
    <row r="1650" spans="1:11" x14ac:dyDescent="0.25">
      <c r="A1650" t="s">
        <v>4473</v>
      </c>
      <c r="B1650">
        <v>45785</v>
      </c>
      <c r="C1650" t="s">
        <v>908</v>
      </c>
      <c r="D1650" t="s">
        <v>252</v>
      </c>
      <c r="E1650">
        <v>2</v>
      </c>
      <c r="F1650">
        <f>IFERROR(VLOOKUP(D1650,Products!$A$2:$H$221,6,FALSE),0)</f>
        <v>4.38</v>
      </c>
      <c r="G1650">
        <v>0</v>
      </c>
      <c r="H1650">
        <f t="shared" si="25"/>
        <v>8.76</v>
      </c>
      <c r="I1650" t="s">
        <v>2841</v>
      </c>
      <c r="J1650" t="str">
        <f>IFERROR(VLOOKUP(D1650,Products!$A$2:$H$221,3,FALSE),"")</f>
        <v>Grocery</v>
      </c>
      <c r="K1650" t="str">
        <f>IFERROR(VLOOKUP(C1650,Customers!$A$2:$G$751,3,FALSE),"")</f>
        <v>Absheron</v>
      </c>
    </row>
    <row r="1651" spans="1:11" x14ac:dyDescent="0.25">
      <c r="A1651" t="s">
        <v>4474</v>
      </c>
      <c r="B1651">
        <v>45785</v>
      </c>
      <c r="C1651" t="s">
        <v>989</v>
      </c>
      <c r="D1651" t="s">
        <v>263</v>
      </c>
      <c r="E1651">
        <v>12</v>
      </c>
      <c r="F1651">
        <f>IFERROR(VLOOKUP(D1651,Products!$A$2:$H$221,6,FALSE),0)</f>
        <v>1.34</v>
      </c>
      <c r="G1651">
        <v>0.02</v>
      </c>
      <c r="H1651">
        <f t="shared" si="25"/>
        <v>15.76</v>
      </c>
      <c r="I1651" t="s">
        <v>2820</v>
      </c>
      <c r="J1651" t="str">
        <f>IFERROR(VLOOKUP(D1651,Products!$A$2:$H$221,3,FALSE),"")</f>
        <v>Household</v>
      </c>
      <c r="K1651" t="str">
        <f>IFERROR(VLOOKUP(C1651,Customers!$A$2:$G$751,3,FALSE),"")</f>
        <v>Karabakh-East Zangezur</v>
      </c>
    </row>
    <row r="1652" spans="1:11" x14ac:dyDescent="0.25">
      <c r="A1652" t="s">
        <v>4475</v>
      </c>
      <c r="B1652">
        <v>45785</v>
      </c>
      <c r="C1652" t="s">
        <v>1010</v>
      </c>
      <c r="D1652" t="s">
        <v>8</v>
      </c>
      <c r="E1652">
        <v>15</v>
      </c>
      <c r="F1652">
        <f>IFERROR(VLOOKUP(D1652,Products!$A$2:$H$221,6,FALSE),0)</f>
        <v>3.39</v>
      </c>
      <c r="G1652">
        <v>0.03</v>
      </c>
      <c r="H1652">
        <f t="shared" si="25"/>
        <v>49.32</v>
      </c>
      <c r="I1652" t="s">
        <v>2820</v>
      </c>
      <c r="J1652" t="str">
        <f>IFERROR(VLOOKUP(D1652,Products!$A$2:$H$221,3,FALSE),"")</f>
        <v>Beverages</v>
      </c>
      <c r="K1652" t="str">
        <f>IFERROR(VLOOKUP(C1652,Customers!$A$2:$G$751,3,FALSE),"")</f>
        <v>Absheron</v>
      </c>
    </row>
    <row r="1653" spans="1:11" x14ac:dyDescent="0.25">
      <c r="A1653" t="s">
        <v>4476</v>
      </c>
      <c r="B1653">
        <v>45785</v>
      </c>
      <c r="C1653" t="s">
        <v>1070</v>
      </c>
      <c r="D1653" t="s">
        <v>73</v>
      </c>
      <c r="E1653">
        <v>13</v>
      </c>
      <c r="F1653">
        <f>IFERROR(VLOOKUP(D1653,Products!$A$2:$H$221,6,FALSE),0)</f>
        <v>3.84</v>
      </c>
      <c r="G1653">
        <v>0.05</v>
      </c>
      <c r="H1653">
        <f t="shared" si="25"/>
        <v>47.42</v>
      </c>
      <c r="I1653" t="s">
        <v>2837</v>
      </c>
      <c r="J1653" t="str">
        <f>IFERROR(VLOOKUP(D1653,Products!$A$2:$H$221,3,FALSE),"")</f>
        <v>Snacks</v>
      </c>
      <c r="K1653" t="str">
        <f>IFERROR(VLOOKUP(C1653,Customers!$A$2:$G$751,3,FALSE),"")</f>
        <v>Absheron</v>
      </c>
    </row>
    <row r="1654" spans="1:11" x14ac:dyDescent="0.25">
      <c r="A1654" t="s">
        <v>4477</v>
      </c>
      <c r="B1654">
        <v>45785</v>
      </c>
      <c r="C1654" t="s">
        <v>1112</v>
      </c>
      <c r="D1654" t="s">
        <v>150</v>
      </c>
      <c r="E1654">
        <v>18</v>
      </c>
      <c r="F1654">
        <f>IFERROR(VLOOKUP(D1654,Products!$A$2:$H$221,6,FALSE),0)</f>
        <v>3.64</v>
      </c>
      <c r="G1654">
        <v>0.02</v>
      </c>
      <c r="H1654">
        <f t="shared" si="25"/>
        <v>64.209999999999994</v>
      </c>
      <c r="I1654" t="s">
        <v>2870</v>
      </c>
      <c r="J1654" t="str">
        <f>IFERROR(VLOOKUP(D1654,Products!$A$2:$H$221,3,FALSE),"")</f>
        <v>Dairy</v>
      </c>
      <c r="K1654" t="str">
        <f>IFERROR(VLOOKUP(C1654,Customers!$A$2:$G$751,3,FALSE),"")</f>
        <v>Absheron</v>
      </c>
    </row>
    <row r="1655" spans="1:11" x14ac:dyDescent="0.25">
      <c r="A1655" t="s">
        <v>4478</v>
      </c>
      <c r="B1655">
        <v>45785</v>
      </c>
      <c r="C1655" t="s">
        <v>1178</v>
      </c>
      <c r="D1655" t="s">
        <v>49</v>
      </c>
      <c r="E1655">
        <v>12</v>
      </c>
      <c r="F1655">
        <f>IFERROR(VLOOKUP(D1655,Products!$A$2:$H$221,6,FALSE),0)</f>
        <v>4.04</v>
      </c>
      <c r="G1655">
        <v>0.15</v>
      </c>
      <c r="H1655">
        <f t="shared" si="25"/>
        <v>41.21</v>
      </c>
      <c r="I1655" t="s">
        <v>2837</v>
      </c>
      <c r="J1655" t="str">
        <f>IFERROR(VLOOKUP(D1655,Products!$A$2:$H$221,3,FALSE),"")</f>
        <v>Beverages</v>
      </c>
      <c r="K1655" t="str">
        <f>IFERROR(VLOOKUP(C1655,Customers!$A$2:$G$751,3,FALSE),"")</f>
        <v>Karabakh-East Zangezur</v>
      </c>
    </row>
    <row r="1656" spans="1:11" x14ac:dyDescent="0.25">
      <c r="A1656" t="s">
        <v>4479</v>
      </c>
      <c r="B1656">
        <v>45785</v>
      </c>
      <c r="C1656" t="s">
        <v>1226</v>
      </c>
      <c r="D1656" t="s">
        <v>460</v>
      </c>
      <c r="E1656">
        <v>9</v>
      </c>
      <c r="F1656">
        <f>IFERROR(VLOOKUP(D1656,Products!$A$2:$H$221,6,FALSE),0)</f>
        <v>4.2699999999999996</v>
      </c>
      <c r="G1656">
        <v>0.12</v>
      </c>
      <c r="H1656">
        <f t="shared" si="25"/>
        <v>33.82</v>
      </c>
      <c r="I1656" t="s">
        <v>2820</v>
      </c>
      <c r="J1656" t="str">
        <f>IFERROR(VLOOKUP(D1656,Products!$A$2:$H$221,3,FALSE),"")</f>
        <v>Cleaning</v>
      </c>
      <c r="K1656" t="str">
        <f>IFERROR(VLOOKUP(C1656,Customers!$A$2:$G$751,3,FALSE),"")</f>
        <v>Shaki-Zagatala</v>
      </c>
    </row>
    <row r="1657" spans="1:11" x14ac:dyDescent="0.25">
      <c r="A1657" t="s">
        <v>4480</v>
      </c>
      <c r="B1657">
        <v>45785</v>
      </c>
      <c r="C1657" t="s">
        <v>1601</v>
      </c>
      <c r="D1657" t="s">
        <v>64</v>
      </c>
      <c r="E1657">
        <v>6</v>
      </c>
      <c r="F1657">
        <f>IFERROR(VLOOKUP(D1657,Products!$A$2:$H$221,6,FALSE),0)</f>
        <v>3.48</v>
      </c>
      <c r="G1657">
        <v>7.0000000000000007E-2</v>
      </c>
      <c r="H1657">
        <f t="shared" si="25"/>
        <v>19.420000000000002</v>
      </c>
      <c r="I1657" t="s">
        <v>2824</v>
      </c>
      <c r="J1657" t="str">
        <f>IFERROR(VLOOKUP(D1657,Products!$A$2:$H$221,3,FALSE),"")</f>
        <v>Snacks</v>
      </c>
      <c r="K1657" t="str">
        <f>IFERROR(VLOOKUP(C1657,Customers!$A$2:$G$751,3,FALSE),"")</f>
        <v>Lankaran-Astara</v>
      </c>
    </row>
    <row r="1658" spans="1:11" x14ac:dyDescent="0.25">
      <c r="A1658" t="s">
        <v>4481</v>
      </c>
      <c r="B1658">
        <v>45785</v>
      </c>
      <c r="C1658" t="s">
        <v>1655</v>
      </c>
      <c r="D1658" t="s">
        <v>196</v>
      </c>
      <c r="E1658">
        <v>4</v>
      </c>
      <c r="F1658">
        <f>IFERROR(VLOOKUP(D1658,Products!$A$2:$H$221,6,FALSE),0)</f>
        <v>0.54</v>
      </c>
      <c r="G1658">
        <v>0.03</v>
      </c>
      <c r="H1658">
        <f t="shared" si="25"/>
        <v>2.1</v>
      </c>
      <c r="I1658" t="s">
        <v>2827</v>
      </c>
      <c r="J1658" t="str">
        <f>IFERROR(VLOOKUP(D1658,Products!$A$2:$H$221,3,FALSE),"")</f>
        <v>Bakery</v>
      </c>
      <c r="K1658" t="str">
        <f>IFERROR(VLOOKUP(C1658,Customers!$A$2:$G$751,3,FALSE),"")</f>
        <v>Shaki-Zagatala</v>
      </c>
    </row>
    <row r="1659" spans="1:11" x14ac:dyDescent="0.25">
      <c r="A1659" t="s">
        <v>4482</v>
      </c>
      <c r="B1659">
        <v>45785</v>
      </c>
      <c r="C1659" t="s">
        <v>1709</v>
      </c>
      <c r="D1659" t="s">
        <v>20</v>
      </c>
      <c r="E1659">
        <v>8</v>
      </c>
      <c r="F1659">
        <f>IFERROR(VLOOKUP(D1659,Products!$A$2:$H$221,6,FALSE),0)</f>
        <v>2.87</v>
      </c>
      <c r="G1659">
        <v>0.1</v>
      </c>
      <c r="H1659">
        <f t="shared" si="25"/>
        <v>20.66</v>
      </c>
      <c r="I1659" t="s">
        <v>2820</v>
      </c>
      <c r="J1659" t="str">
        <f>IFERROR(VLOOKUP(D1659,Products!$A$2:$H$221,3,FALSE),"")</f>
        <v>Beverages</v>
      </c>
      <c r="K1659" t="str">
        <f>IFERROR(VLOOKUP(C1659,Customers!$A$2:$G$751,3,FALSE),"")</f>
        <v>Aran</v>
      </c>
    </row>
    <row r="1660" spans="1:11" x14ac:dyDescent="0.25">
      <c r="A1660" t="s">
        <v>4483</v>
      </c>
      <c r="B1660">
        <v>45785</v>
      </c>
      <c r="C1660" t="s">
        <v>1736</v>
      </c>
      <c r="D1660" t="s">
        <v>344</v>
      </c>
      <c r="E1660">
        <v>1</v>
      </c>
      <c r="F1660">
        <f>IFERROR(VLOOKUP(D1660,Products!$A$2:$H$221,6,FALSE),0)</f>
        <v>2.2000000000000002</v>
      </c>
      <c r="G1660">
        <v>0</v>
      </c>
      <c r="H1660">
        <f t="shared" si="25"/>
        <v>2.2000000000000002</v>
      </c>
      <c r="I1660" t="s">
        <v>2827</v>
      </c>
      <c r="J1660" t="str">
        <f>IFERROR(VLOOKUP(D1660,Products!$A$2:$H$221,3,FALSE),"")</f>
        <v>Personal Care</v>
      </c>
      <c r="K1660" t="str">
        <f>IFERROR(VLOOKUP(C1660,Customers!$A$2:$G$751,3,FALSE),"")</f>
        <v>Lankaran-Astara</v>
      </c>
    </row>
    <row r="1661" spans="1:11" x14ac:dyDescent="0.25">
      <c r="A1661" t="s">
        <v>4484</v>
      </c>
      <c r="B1661">
        <v>45785</v>
      </c>
      <c r="C1661" t="s">
        <v>1829</v>
      </c>
      <c r="D1661" t="s">
        <v>368</v>
      </c>
      <c r="E1661">
        <v>10</v>
      </c>
      <c r="F1661">
        <f>IFERROR(VLOOKUP(D1661,Products!$A$2:$H$221,6,FALSE),0)</f>
        <v>8.4</v>
      </c>
      <c r="G1661">
        <v>0.1</v>
      </c>
      <c r="H1661">
        <f t="shared" si="25"/>
        <v>75.599999999999994</v>
      </c>
      <c r="I1661" t="s">
        <v>2841</v>
      </c>
      <c r="J1661" t="str">
        <f>IFERROR(VLOOKUP(D1661,Products!$A$2:$H$221,3,FALSE),"")</f>
        <v>Frozen</v>
      </c>
      <c r="K1661" t="str">
        <f>IFERROR(VLOOKUP(C1661,Customers!$A$2:$G$751,3,FALSE),"")</f>
        <v>Absheron</v>
      </c>
    </row>
    <row r="1662" spans="1:11" x14ac:dyDescent="0.25">
      <c r="A1662" t="s">
        <v>4485</v>
      </c>
      <c r="B1662">
        <v>45785</v>
      </c>
      <c r="C1662" t="s">
        <v>2153</v>
      </c>
      <c r="D1662" t="s">
        <v>429</v>
      </c>
      <c r="E1662">
        <v>8</v>
      </c>
      <c r="F1662">
        <f>IFERROR(VLOOKUP(D1662,Products!$A$2:$H$221,6,FALSE),0)</f>
        <v>6.04</v>
      </c>
      <c r="G1662">
        <v>0.05</v>
      </c>
      <c r="H1662">
        <f t="shared" si="25"/>
        <v>45.9</v>
      </c>
      <c r="I1662" t="s">
        <v>2870</v>
      </c>
      <c r="J1662" t="str">
        <f>IFERROR(VLOOKUP(D1662,Products!$A$2:$H$221,3,FALSE),"")</f>
        <v>Canned</v>
      </c>
      <c r="K1662" t="str">
        <f>IFERROR(VLOOKUP(C1662,Customers!$A$2:$G$751,3,FALSE),"")</f>
        <v>Absheron</v>
      </c>
    </row>
    <row r="1663" spans="1:11" x14ac:dyDescent="0.25">
      <c r="A1663" t="s">
        <v>4486</v>
      </c>
      <c r="B1663">
        <v>45785</v>
      </c>
      <c r="C1663" t="s">
        <v>2327</v>
      </c>
      <c r="D1663" t="s">
        <v>176</v>
      </c>
      <c r="E1663">
        <v>4</v>
      </c>
      <c r="F1663">
        <f>IFERROR(VLOOKUP(D1663,Products!$A$2:$H$221,6,FALSE),0)</f>
        <v>1.4</v>
      </c>
      <c r="G1663">
        <v>0.03</v>
      </c>
      <c r="H1663">
        <f t="shared" si="25"/>
        <v>5.43</v>
      </c>
      <c r="I1663" t="s">
        <v>2837</v>
      </c>
      <c r="J1663" t="str">
        <f>IFERROR(VLOOKUP(D1663,Products!$A$2:$H$221,3,FALSE),"")</f>
        <v>Bakery</v>
      </c>
      <c r="K1663" t="str">
        <f>IFERROR(VLOOKUP(C1663,Customers!$A$2:$G$751,3,FALSE),"")</f>
        <v>Guba-Khachmaz</v>
      </c>
    </row>
    <row r="1664" spans="1:11" x14ac:dyDescent="0.25">
      <c r="A1664" t="s">
        <v>4487</v>
      </c>
      <c r="B1664">
        <v>45786</v>
      </c>
      <c r="C1664" t="s">
        <v>725</v>
      </c>
      <c r="D1664" t="s">
        <v>415</v>
      </c>
      <c r="E1664">
        <v>15</v>
      </c>
      <c r="F1664">
        <f>IFERROR(VLOOKUP(D1664,Products!$A$2:$H$221,6,FALSE),0)</f>
        <v>4.62</v>
      </c>
      <c r="G1664">
        <v>0.03</v>
      </c>
      <c r="H1664">
        <f t="shared" si="25"/>
        <v>67.22</v>
      </c>
      <c r="I1664" t="s">
        <v>2841</v>
      </c>
      <c r="J1664" t="str">
        <f>IFERROR(VLOOKUP(D1664,Products!$A$2:$H$221,3,FALSE),"")</f>
        <v>Canned</v>
      </c>
      <c r="K1664" t="str">
        <f>IFERROR(VLOOKUP(C1664,Customers!$A$2:$G$751,3,FALSE),"")</f>
        <v>Ganja-Dashkasan</v>
      </c>
    </row>
    <row r="1665" spans="1:11" x14ac:dyDescent="0.25">
      <c r="A1665" t="s">
        <v>4488</v>
      </c>
      <c r="B1665">
        <v>45786</v>
      </c>
      <c r="C1665" t="s">
        <v>803</v>
      </c>
      <c r="D1665" t="s">
        <v>441</v>
      </c>
      <c r="E1665">
        <v>7</v>
      </c>
      <c r="F1665">
        <f>IFERROR(VLOOKUP(D1665,Products!$A$2:$H$221,6,FALSE),0)</f>
        <v>4.0999999999999996</v>
      </c>
      <c r="G1665">
        <v>7.0000000000000007E-2</v>
      </c>
      <c r="H1665">
        <f t="shared" si="25"/>
        <v>26.69</v>
      </c>
      <c r="I1665" t="s">
        <v>2870</v>
      </c>
      <c r="J1665" t="str">
        <f>IFERROR(VLOOKUP(D1665,Products!$A$2:$H$221,3,FALSE),"")</f>
        <v>Canned</v>
      </c>
      <c r="K1665" t="str">
        <f>IFERROR(VLOOKUP(C1665,Customers!$A$2:$G$751,3,FALSE),"")</f>
        <v>Lankaran-Astara</v>
      </c>
    </row>
    <row r="1666" spans="1:11" x14ac:dyDescent="0.25">
      <c r="A1666" t="s">
        <v>4489</v>
      </c>
      <c r="B1666">
        <v>45786</v>
      </c>
      <c r="C1666" t="s">
        <v>935</v>
      </c>
      <c r="D1666" t="s">
        <v>294</v>
      </c>
      <c r="E1666">
        <v>12</v>
      </c>
      <c r="F1666">
        <f>IFERROR(VLOOKUP(D1666,Products!$A$2:$H$221,6,FALSE),0)</f>
        <v>1.7</v>
      </c>
      <c r="G1666">
        <v>0.03</v>
      </c>
      <c r="H1666">
        <f t="shared" ref="H1666:H1729" si="26">ROUND(E1666*F1666*(1-G1666),2)</f>
        <v>19.79</v>
      </c>
      <c r="I1666" t="s">
        <v>2841</v>
      </c>
      <c r="J1666" t="str">
        <f>IFERROR(VLOOKUP(D1666,Products!$A$2:$H$221,3,FALSE),"")</f>
        <v>Household</v>
      </c>
      <c r="K1666" t="str">
        <f>IFERROR(VLOOKUP(C1666,Customers!$A$2:$G$751,3,FALSE),"")</f>
        <v>Aran</v>
      </c>
    </row>
    <row r="1667" spans="1:11" x14ac:dyDescent="0.25">
      <c r="A1667" t="s">
        <v>4490</v>
      </c>
      <c r="B1667">
        <v>45786</v>
      </c>
      <c r="C1667" t="s">
        <v>1637</v>
      </c>
      <c r="D1667" t="s">
        <v>344</v>
      </c>
      <c r="E1667">
        <v>9</v>
      </c>
      <c r="F1667">
        <f>IFERROR(VLOOKUP(D1667,Products!$A$2:$H$221,6,FALSE),0)</f>
        <v>2.2000000000000002</v>
      </c>
      <c r="G1667">
        <v>0.02</v>
      </c>
      <c r="H1667">
        <f t="shared" si="26"/>
        <v>19.399999999999999</v>
      </c>
      <c r="I1667" t="s">
        <v>2824</v>
      </c>
      <c r="J1667" t="str">
        <f>IFERROR(VLOOKUP(D1667,Products!$A$2:$H$221,3,FALSE),"")</f>
        <v>Personal Care</v>
      </c>
      <c r="K1667" t="str">
        <f>IFERROR(VLOOKUP(C1667,Customers!$A$2:$G$751,3,FALSE),"")</f>
        <v>Lankaran-Astara</v>
      </c>
    </row>
    <row r="1668" spans="1:11" x14ac:dyDescent="0.25">
      <c r="A1668" t="s">
        <v>4491</v>
      </c>
      <c r="B1668">
        <v>45786</v>
      </c>
      <c r="C1668" t="s">
        <v>1676</v>
      </c>
      <c r="D1668" t="s">
        <v>64</v>
      </c>
      <c r="E1668">
        <v>5</v>
      </c>
      <c r="F1668">
        <f>IFERROR(VLOOKUP(D1668,Products!$A$2:$H$221,6,FALSE),0)</f>
        <v>3.48</v>
      </c>
      <c r="G1668">
        <v>0.03</v>
      </c>
      <c r="H1668">
        <f t="shared" si="26"/>
        <v>16.88</v>
      </c>
      <c r="I1668" t="s">
        <v>2818</v>
      </c>
      <c r="J1668" t="str">
        <f>IFERROR(VLOOKUP(D1668,Products!$A$2:$H$221,3,FALSE),"")</f>
        <v>Snacks</v>
      </c>
      <c r="K1668" t="str">
        <f>IFERROR(VLOOKUP(C1668,Customers!$A$2:$G$751,3,FALSE),"")</f>
        <v>Shaki-Zagatala</v>
      </c>
    </row>
    <row r="1669" spans="1:11" x14ac:dyDescent="0.25">
      <c r="A1669" t="s">
        <v>4492</v>
      </c>
      <c r="B1669">
        <v>45786</v>
      </c>
      <c r="C1669" t="s">
        <v>1961</v>
      </c>
      <c r="D1669" t="s">
        <v>453</v>
      </c>
      <c r="E1669">
        <v>5</v>
      </c>
      <c r="F1669">
        <f>IFERROR(VLOOKUP(D1669,Products!$A$2:$H$221,6,FALSE),0)</f>
        <v>5.14</v>
      </c>
      <c r="G1669">
        <v>0.05</v>
      </c>
      <c r="H1669">
        <f t="shared" si="26"/>
        <v>24.42</v>
      </c>
      <c r="I1669" t="s">
        <v>2837</v>
      </c>
      <c r="J1669" t="str">
        <f>IFERROR(VLOOKUP(D1669,Products!$A$2:$H$221,3,FALSE),"")</f>
        <v>Cleaning</v>
      </c>
      <c r="K1669" t="str">
        <f>IFERROR(VLOOKUP(C1669,Customers!$A$2:$G$751,3,FALSE),"")</f>
        <v>Absheron</v>
      </c>
    </row>
    <row r="1670" spans="1:11" x14ac:dyDescent="0.25">
      <c r="A1670" t="s">
        <v>4493</v>
      </c>
      <c r="B1670">
        <v>45786</v>
      </c>
      <c r="C1670" t="s">
        <v>2090</v>
      </c>
      <c r="D1670" t="s">
        <v>8</v>
      </c>
      <c r="E1670">
        <v>17</v>
      </c>
      <c r="F1670">
        <f>IFERROR(VLOOKUP(D1670,Products!$A$2:$H$221,6,FALSE),0)</f>
        <v>3.39</v>
      </c>
      <c r="G1670">
        <v>0.05</v>
      </c>
      <c r="H1670">
        <f t="shared" si="26"/>
        <v>54.75</v>
      </c>
      <c r="I1670" t="s">
        <v>2837</v>
      </c>
      <c r="J1670" t="str">
        <f>IFERROR(VLOOKUP(D1670,Products!$A$2:$H$221,3,FALSE),"")</f>
        <v>Beverages</v>
      </c>
      <c r="K1670" t="str">
        <f>IFERROR(VLOOKUP(C1670,Customers!$A$2:$G$751,3,FALSE),"")</f>
        <v>Ganja-Dashkasan</v>
      </c>
    </row>
    <row r="1671" spans="1:11" x14ac:dyDescent="0.25">
      <c r="A1671" t="s">
        <v>4494</v>
      </c>
      <c r="B1671">
        <v>45786</v>
      </c>
      <c r="C1671" t="s">
        <v>2240</v>
      </c>
      <c r="D1671" t="s">
        <v>252</v>
      </c>
      <c r="E1671">
        <v>9</v>
      </c>
      <c r="F1671">
        <f>IFERROR(VLOOKUP(D1671,Products!$A$2:$H$221,6,FALSE),0)</f>
        <v>4.38</v>
      </c>
      <c r="G1671">
        <v>0.05</v>
      </c>
      <c r="H1671">
        <f t="shared" si="26"/>
        <v>37.450000000000003</v>
      </c>
      <c r="I1671" t="s">
        <v>2824</v>
      </c>
      <c r="J1671" t="str">
        <f>IFERROR(VLOOKUP(D1671,Products!$A$2:$H$221,3,FALSE),"")</f>
        <v>Grocery</v>
      </c>
      <c r="K1671" t="str">
        <f>IFERROR(VLOOKUP(C1671,Customers!$A$2:$G$751,3,FALSE),"")</f>
        <v>Shaki-Zagatala</v>
      </c>
    </row>
    <row r="1672" spans="1:11" x14ac:dyDescent="0.25">
      <c r="A1672" t="s">
        <v>4495</v>
      </c>
      <c r="B1672">
        <v>45786</v>
      </c>
      <c r="C1672" t="s">
        <v>2405</v>
      </c>
      <c r="D1672" t="s">
        <v>304</v>
      </c>
      <c r="E1672">
        <v>1</v>
      </c>
      <c r="F1672">
        <f>IFERROR(VLOOKUP(D1672,Products!$A$2:$H$221,6,FALSE),0)</f>
        <v>4.78</v>
      </c>
      <c r="G1672">
        <v>0.03</v>
      </c>
      <c r="H1672">
        <f t="shared" si="26"/>
        <v>4.6399999999999997</v>
      </c>
      <c r="I1672" t="s">
        <v>2827</v>
      </c>
      <c r="J1672" t="str">
        <f>IFERROR(VLOOKUP(D1672,Products!$A$2:$H$221,3,FALSE),"")</f>
        <v>Personal Care</v>
      </c>
      <c r="K1672" t="str">
        <f>IFERROR(VLOOKUP(C1672,Customers!$A$2:$G$751,3,FALSE),"")</f>
        <v>Ganja-Dashkasan</v>
      </c>
    </row>
    <row r="1673" spans="1:11" x14ac:dyDescent="0.25">
      <c r="A1673" t="s">
        <v>4496</v>
      </c>
      <c r="B1673">
        <v>45786</v>
      </c>
      <c r="C1673" t="s">
        <v>2447</v>
      </c>
      <c r="D1673" t="s">
        <v>346</v>
      </c>
      <c r="E1673">
        <v>7</v>
      </c>
      <c r="F1673">
        <f>IFERROR(VLOOKUP(D1673,Products!$A$2:$H$221,6,FALSE),0)</f>
        <v>2.16</v>
      </c>
      <c r="G1673">
        <v>0.05</v>
      </c>
      <c r="H1673">
        <f t="shared" si="26"/>
        <v>14.36</v>
      </c>
      <c r="I1673" t="s">
        <v>2837</v>
      </c>
      <c r="J1673" t="str">
        <f>IFERROR(VLOOKUP(D1673,Products!$A$2:$H$221,3,FALSE),"")</f>
        <v>Personal Care</v>
      </c>
      <c r="K1673" t="str">
        <f>IFERROR(VLOOKUP(C1673,Customers!$A$2:$G$751,3,FALSE),"")</f>
        <v>Absheron</v>
      </c>
    </row>
    <row r="1674" spans="1:11" x14ac:dyDescent="0.25">
      <c r="A1674" t="s">
        <v>4497</v>
      </c>
      <c r="B1674">
        <v>45786</v>
      </c>
      <c r="C1674" t="s">
        <v>2624</v>
      </c>
      <c r="D1674" t="s">
        <v>144</v>
      </c>
      <c r="E1674">
        <v>8</v>
      </c>
      <c r="F1674">
        <f>IFERROR(VLOOKUP(D1674,Products!$A$2:$H$221,6,FALSE),0)</f>
        <v>4.54</v>
      </c>
      <c r="G1674">
        <v>0.12</v>
      </c>
      <c r="H1674">
        <f t="shared" si="26"/>
        <v>31.96</v>
      </c>
      <c r="I1674" t="s">
        <v>2818</v>
      </c>
      <c r="J1674" t="str">
        <f>IFERROR(VLOOKUP(D1674,Products!$A$2:$H$221,3,FALSE),"")</f>
        <v>Dairy</v>
      </c>
      <c r="K1674" t="str">
        <f>IFERROR(VLOOKUP(C1674,Customers!$A$2:$G$751,3,FALSE),"")</f>
        <v>Nakhchivan</v>
      </c>
    </row>
    <row r="1675" spans="1:11" x14ac:dyDescent="0.25">
      <c r="A1675" t="s">
        <v>4498</v>
      </c>
      <c r="B1675">
        <v>45786</v>
      </c>
      <c r="C1675" t="s">
        <v>2648</v>
      </c>
      <c r="D1675" t="s">
        <v>433</v>
      </c>
      <c r="E1675">
        <v>15</v>
      </c>
      <c r="F1675">
        <f>IFERROR(VLOOKUP(D1675,Products!$A$2:$H$221,6,FALSE),0)</f>
        <v>2.02</v>
      </c>
      <c r="G1675">
        <v>7.0000000000000007E-2</v>
      </c>
      <c r="H1675">
        <f t="shared" si="26"/>
        <v>28.18</v>
      </c>
      <c r="I1675" t="s">
        <v>2818</v>
      </c>
      <c r="J1675" t="str">
        <f>IFERROR(VLOOKUP(D1675,Products!$A$2:$H$221,3,FALSE),"")</f>
        <v>Canned</v>
      </c>
      <c r="K1675" t="str">
        <f>IFERROR(VLOOKUP(C1675,Customers!$A$2:$G$751,3,FALSE),"")</f>
        <v>Ganja-Dashkasan</v>
      </c>
    </row>
    <row r="1676" spans="1:11" x14ac:dyDescent="0.25">
      <c r="A1676" t="s">
        <v>4499</v>
      </c>
      <c r="B1676">
        <v>45787</v>
      </c>
      <c r="C1676" t="s">
        <v>652</v>
      </c>
      <c r="D1676" t="s">
        <v>33</v>
      </c>
      <c r="E1676">
        <v>6</v>
      </c>
      <c r="F1676">
        <f>IFERROR(VLOOKUP(D1676,Products!$A$2:$H$221,6,FALSE),0)</f>
        <v>1.21</v>
      </c>
      <c r="G1676">
        <v>0.05</v>
      </c>
      <c r="H1676">
        <f t="shared" si="26"/>
        <v>6.9</v>
      </c>
      <c r="I1676" t="s">
        <v>2841</v>
      </c>
      <c r="J1676" t="str">
        <f>IFERROR(VLOOKUP(D1676,Products!$A$2:$H$221,3,FALSE),"")</f>
        <v>Beverages</v>
      </c>
      <c r="K1676" t="str">
        <f>IFERROR(VLOOKUP(C1676,Customers!$A$2:$G$751,3,FALSE),"")</f>
        <v>Absheron</v>
      </c>
    </row>
    <row r="1677" spans="1:11" x14ac:dyDescent="0.25">
      <c r="A1677" t="s">
        <v>4500</v>
      </c>
      <c r="B1677">
        <v>45787</v>
      </c>
      <c r="C1677" t="s">
        <v>1118</v>
      </c>
      <c r="D1677" t="s">
        <v>362</v>
      </c>
      <c r="E1677">
        <v>7</v>
      </c>
      <c r="F1677">
        <f>IFERROR(VLOOKUP(D1677,Products!$A$2:$H$221,6,FALSE),0)</f>
        <v>7.21</v>
      </c>
      <c r="G1677">
        <v>0.1</v>
      </c>
      <c r="H1677">
        <f t="shared" si="26"/>
        <v>45.42</v>
      </c>
      <c r="I1677" t="s">
        <v>2827</v>
      </c>
      <c r="J1677" t="str">
        <f>IFERROR(VLOOKUP(D1677,Products!$A$2:$H$221,3,FALSE),"")</f>
        <v>Frozen</v>
      </c>
      <c r="K1677" t="str">
        <f>IFERROR(VLOOKUP(C1677,Customers!$A$2:$G$751,3,FALSE),"")</f>
        <v>Absheron</v>
      </c>
    </row>
    <row r="1678" spans="1:11" x14ac:dyDescent="0.25">
      <c r="A1678" t="s">
        <v>4501</v>
      </c>
      <c r="B1678">
        <v>45787</v>
      </c>
      <c r="C1678" t="s">
        <v>1250</v>
      </c>
      <c r="D1678" t="s">
        <v>23</v>
      </c>
      <c r="E1678">
        <v>17</v>
      </c>
      <c r="F1678">
        <f>IFERROR(VLOOKUP(D1678,Products!$A$2:$H$221,6,FALSE),0)</f>
        <v>2.54</v>
      </c>
      <c r="G1678">
        <v>0.05</v>
      </c>
      <c r="H1678">
        <f t="shared" si="26"/>
        <v>41.02</v>
      </c>
      <c r="I1678" t="s">
        <v>2830</v>
      </c>
      <c r="J1678" t="str">
        <f>IFERROR(VLOOKUP(D1678,Products!$A$2:$H$221,3,FALSE),"")</f>
        <v>Beverages</v>
      </c>
      <c r="K1678" t="str">
        <f>IFERROR(VLOOKUP(C1678,Customers!$A$2:$G$751,3,FALSE),"")</f>
        <v>Aran</v>
      </c>
    </row>
    <row r="1679" spans="1:11" x14ac:dyDescent="0.25">
      <c r="A1679" t="s">
        <v>4502</v>
      </c>
      <c r="B1679">
        <v>45787</v>
      </c>
      <c r="C1679" t="s">
        <v>1406</v>
      </c>
      <c r="D1679" t="s">
        <v>89</v>
      </c>
      <c r="E1679">
        <v>14</v>
      </c>
      <c r="F1679">
        <f>IFERROR(VLOOKUP(D1679,Products!$A$2:$H$221,6,FALSE),0)</f>
        <v>4.7</v>
      </c>
      <c r="G1679">
        <v>0</v>
      </c>
      <c r="H1679">
        <f t="shared" si="26"/>
        <v>65.8</v>
      </c>
      <c r="I1679" t="s">
        <v>2830</v>
      </c>
      <c r="J1679" t="str">
        <f>IFERROR(VLOOKUP(D1679,Products!$A$2:$H$221,3,FALSE),"")</f>
        <v>Snacks</v>
      </c>
      <c r="K1679" t="str">
        <f>IFERROR(VLOOKUP(C1679,Customers!$A$2:$G$751,3,FALSE),"")</f>
        <v>Ganja-Dashkasan</v>
      </c>
    </row>
    <row r="1680" spans="1:11" x14ac:dyDescent="0.25">
      <c r="A1680" t="s">
        <v>4503</v>
      </c>
      <c r="B1680">
        <v>45787</v>
      </c>
      <c r="C1680" t="s">
        <v>1421</v>
      </c>
      <c r="D1680" t="s">
        <v>474</v>
      </c>
      <c r="E1680">
        <v>9</v>
      </c>
      <c r="F1680">
        <f>IFERROR(VLOOKUP(D1680,Products!$A$2:$H$221,6,FALSE),0)</f>
        <v>2.1800000000000002</v>
      </c>
      <c r="G1680">
        <v>0.12</v>
      </c>
      <c r="H1680">
        <f t="shared" si="26"/>
        <v>17.27</v>
      </c>
      <c r="I1680" t="s">
        <v>2841</v>
      </c>
      <c r="J1680" t="str">
        <f>IFERROR(VLOOKUP(D1680,Products!$A$2:$H$221,3,FALSE),"")</f>
        <v>Cleaning</v>
      </c>
      <c r="K1680" t="str">
        <f>IFERROR(VLOOKUP(C1680,Customers!$A$2:$G$751,3,FALSE),"")</f>
        <v>Shaki-Zagatala</v>
      </c>
    </row>
    <row r="1681" spans="1:11" x14ac:dyDescent="0.25">
      <c r="A1681" t="s">
        <v>4504</v>
      </c>
      <c r="B1681">
        <v>45787</v>
      </c>
      <c r="C1681" t="s">
        <v>1577</v>
      </c>
      <c r="D1681" t="s">
        <v>325</v>
      </c>
      <c r="E1681">
        <v>6</v>
      </c>
      <c r="F1681">
        <f>IFERROR(VLOOKUP(D1681,Products!$A$2:$H$221,6,FALSE),0)</f>
        <v>4.2699999999999996</v>
      </c>
      <c r="G1681">
        <v>0</v>
      </c>
      <c r="H1681">
        <f t="shared" si="26"/>
        <v>25.62</v>
      </c>
      <c r="I1681" t="s">
        <v>2870</v>
      </c>
      <c r="J1681" t="str">
        <f>IFERROR(VLOOKUP(D1681,Products!$A$2:$H$221,3,FALSE),"")</f>
        <v>Personal Care</v>
      </c>
      <c r="K1681" t="str">
        <f>IFERROR(VLOOKUP(C1681,Customers!$A$2:$G$751,3,FALSE),"")</f>
        <v>Absheron</v>
      </c>
    </row>
    <row r="1682" spans="1:11" x14ac:dyDescent="0.25">
      <c r="A1682" t="s">
        <v>4505</v>
      </c>
      <c r="B1682">
        <v>45787</v>
      </c>
      <c r="C1682" t="s">
        <v>1682</v>
      </c>
      <c r="D1682" t="s">
        <v>13</v>
      </c>
      <c r="E1682">
        <v>12</v>
      </c>
      <c r="F1682">
        <f>IFERROR(VLOOKUP(D1682,Products!$A$2:$H$221,6,FALSE),0)</f>
        <v>1.77</v>
      </c>
      <c r="G1682">
        <v>0</v>
      </c>
      <c r="H1682">
        <f t="shared" si="26"/>
        <v>21.24</v>
      </c>
      <c r="I1682" t="s">
        <v>2820</v>
      </c>
      <c r="J1682" t="str">
        <f>IFERROR(VLOOKUP(D1682,Products!$A$2:$H$221,3,FALSE),"")</f>
        <v>Beverages</v>
      </c>
      <c r="K1682" t="str">
        <f>IFERROR(VLOOKUP(C1682,Customers!$A$2:$G$751,3,FALSE),"")</f>
        <v>Karabakh-East Zangezur</v>
      </c>
    </row>
    <row r="1683" spans="1:11" x14ac:dyDescent="0.25">
      <c r="A1683" t="s">
        <v>4506</v>
      </c>
      <c r="B1683">
        <v>45787</v>
      </c>
      <c r="C1683" t="s">
        <v>1745</v>
      </c>
      <c r="D1683" t="s">
        <v>382</v>
      </c>
      <c r="E1683">
        <v>6</v>
      </c>
      <c r="F1683">
        <f>IFERROR(VLOOKUP(D1683,Products!$A$2:$H$221,6,FALSE),0)</f>
        <v>4.4000000000000004</v>
      </c>
      <c r="G1683">
        <v>0.03</v>
      </c>
      <c r="H1683">
        <f t="shared" si="26"/>
        <v>25.61</v>
      </c>
      <c r="I1683" t="s">
        <v>2870</v>
      </c>
      <c r="J1683" t="str">
        <f>IFERROR(VLOOKUP(D1683,Products!$A$2:$H$221,3,FALSE),"")</f>
        <v>Frozen</v>
      </c>
      <c r="K1683" t="str">
        <f>IFERROR(VLOOKUP(C1683,Customers!$A$2:$G$751,3,FALSE),"")</f>
        <v>Aran</v>
      </c>
    </row>
    <row r="1684" spans="1:11" x14ac:dyDescent="0.25">
      <c r="A1684" t="s">
        <v>4507</v>
      </c>
      <c r="B1684">
        <v>45787</v>
      </c>
      <c r="C1684" t="s">
        <v>1868</v>
      </c>
      <c r="D1684" t="s">
        <v>299</v>
      </c>
      <c r="E1684">
        <v>8</v>
      </c>
      <c r="F1684">
        <f>IFERROR(VLOOKUP(D1684,Products!$A$2:$H$221,6,FALSE),0)</f>
        <v>1.0900000000000001</v>
      </c>
      <c r="G1684">
        <v>0</v>
      </c>
      <c r="H1684">
        <f t="shared" si="26"/>
        <v>8.7200000000000006</v>
      </c>
      <c r="I1684" t="s">
        <v>2870</v>
      </c>
      <c r="J1684" t="str">
        <f>IFERROR(VLOOKUP(D1684,Products!$A$2:$H$221,3,FALSE),"")</f>
        <v>Household</v>
      </c>
      <c r="K1684" t="str">
        <f>IFERROR(VLOOKUP(C1684,Customers!$A$2:$G$751,3,FALSE),"")</f>
        <v>Aran</v>
      </c>
    </row>
    <row r="1685" spans="1:11" x14ac:dyDescent="0.25">
      <c r="A1685" t="s">
        <v>4508</v>
      </c>
      <c r="B1685">
        <v>45787</v>
      </c>
      <c r="C1685" t="s">
        <v>1895</v>
      </c>
      <c r="D1685" t="s">
        <v>266</v>
      </c>
      <c r="E1685">
        <v>7</v>
      </c>
      <c r="F1685">
        <f>IFERROR(VLOOKUP(D1685,Products!$A$2:$H$221,6,FALSE),0)</f>
        <v>1.89</v>
      </c>
      <c r="G1685">
        <v>0</v>
      </c>
      <c r="H1685">
        <f t="shared" si="26"/>
        <v>13.23</v>
      </c>
      <c r="I1685" t="s">
        <v>2870</v>
      </c>
      <c r="J1685" t="str">
        <f>IFERROR(VLOOKUP(D1685,Products!$A$2:$H$221,3,FALSE),"")</f>
        <v>Household</v>
      </c>
      <c r="K1685" t="str">
        <f>IFERROR(VLOOKUP(C1685,Customers!$A$2:$G$751,3,FALSE),"")</f>
        <v>Aran</v>
      </c>
    </row>
    <row r="1686" spans="1:11" x14ac:dyDescent="0.25">
      <c r="A1686" t="s">
        <v>4509</v>
      </c>
      <c r="B1686">
        <v>45787</v>
      </c>
      <c r="C1686" t="s">
        <v>1904</v>
      </c>
      <c r="D1686" t="s">
        <v>332</v>
      </c>
      <c r="E1686">
        <v>3</v>
      </c>
      <c r="F1686">
        <f>IFERROR(VLOOKUP(D1686,Products!$A$2:$H$221,6,FALSE),0)</f>
        <v>2.87</v>
      </c>
      <c r="G1686">
        <v>0.03</v>
      </c>
      <c r="H1686">
        <f t="shared" si="26"/>
        <v>8.35</v>
      </c>
      <c r="I1686" t="s">
        <v>2830</v>
      </c>
      <c r="J1686" t="str">
        <f>IFERROR(VLOOKUP(D1686,Products!$A$2:$H$221,3,FALSE),"")</f>
        <v>Personal Care</v>
      </c>
      <c r="K1686" t="str">
        <f>IFERROR(VLOOKUP(C1686,Customers!$A$2:$G$751,3,FALSE),"")</f>
        <v>Shaki-Zagatala</v>
      </c>
    </row>
    <row r="1687" spans="1:11" x14ac:dyDescent="0.25">
      <c r="A1687" t="s">
        <v>4510</v>
      </c>
      <c r="B1687">
        <v>45787</v>
      </c>
      <c r="C1687" t="s">
        <v>2015</v>
      </c>
      <c r="D1687" t="s">
        <v>105</v>
      </c>
      <c r="E1687">
        <v>13</v>
      </c>
      <c r="F1687">
        <f>IFERROR(VLOOKUP(D1687,Products!$A$2:$H$221,6,FALSE),0)</f>
        <v>1.37</v>
      </c>
      <c r="G1687">
        <v>0.05</v>
      </c>
      <c r="H1687">
        <f t="shared" si="26"/>
        <v>16.920000000000002</v>
      </c>
      <c r="I1687" t="s">
        <v>2820</v>
      </c>
      <c r="J1687" t="str">
        <f>IFERROR(VLOOKUP(D1687,Products!$A$2:$H$221,3,FALSE),"")</f>
        <v>Snacks</v>
      </c>
      <c r="K1687" t="str">
        <f>IFERROR(VLOOKUP(C1687,Customers!$A$2:$G$751,3,FALSE),"")</f>
        <v>Guba-Khachmaz</v>
      </c>
    </row>
    <row r="1688" spans="1:11" x14ac:dyDescent="0.25">
      <c r="A1688" t="s">
        <v>4511</v>
      </c>
      <c r="B1688">
        <v>45787</v>
      </c>
      <c r="C1688" t="s">
        <v>2093</v>
      </c>
      <c r="D1688" t="s">
        <v>240</v>
      </c>
      <c r="E1688">
        <v>15</v>
      </c>
      <c r="F1688">
        <f>IFERROR(VLOOKUP(D1688,Products!$A$2:$H$221,6,FALSE),0)</f>
        <v>3.46</v>
      </c>
      <c r="G1688">
        <v>7.0000000000000007E-2</v>
      </c>
      <c r="H1688">
        <f t="shared" si="26"/>
        <v>48.27</v>
      </c>
      <c r="I1688" t="s">
        <v>2827</v>
      </c>
      <c r="J1688" t="str">
        <f>IFERROR(VLOOKUP(D1688,Products!$A$2:$H$221,3,FALSE),"")</f>
        <v>Grocery</v>
      </c>
      <c r="K1688" t="str">
        <f>IFERROR(VLOOKUP(C1688,Customers!$A$2:$G$751,3,FALSE),"")</f>
        <v>Absheron</v>
      </c>
    </row>
    <row r="1689" spans="1:11" x14ac:dyDescent="0.25">
      <c r="A1689" t="s">
        <v>4512</v>
      </c>
      <c r="B1689">
        <v>45787</v>
      </c>
      <c r="C1689" t="s">
        <v>2414</v>
      </c>
      <c r="D1689" t="s">
        <v>35</v>
      </c>
      <c r="E1689">
        <v>25</v>
      </c>
      <c r="F1689">
        <f>IFERROR(VLOOKUP(D1689,Products!$A$2:$H$221,6,FALSE),0)</f>
        <v>1.65</v>
      </c>
      <c r="G1689">
        <v>7.0000000000000007E-2</v>
      </c>
      <c r="H1689">
        <f t="shared" si="26"/>
        <v>38.36</v>
      </c>
      <c r="I1689" t="s">
        <v>2870</v>
      </c>
      <c r="J1689" t="str">
        <f>IFERROR(VLOOKUP(D1689,Products!$A$2:$H$221,3,FALSE),"")</f>
        <v>Beverages</v>
      </c>
      <c r="K1689" t="str">
        <f>IFERROR(VLOOKUP(C1689,Customers!$A$2:$G$751,3,FALSE),"")</f>
        <v>Lankaran-Astara</v>
      </c>
    </row>
    <row r="1690" spans="1:11" x14ac:dyDescent="0.25">
      <c r="A1690" t="s">
        <v>4513</v>
      </c>
      <c r="B1690">
        <v>45787</v>
      </c>
      <c r="C1690" t="s">
        <v>2426</v>
      </c>
      <c r="D1690" t="s">
        <v>51</v>
      </c>
      <c r="E1690">
        <v>21</v>
      </c>
      <c r="F1690">
        <f>IFERROR(VLOOKUP(D1690,Products!$A$2:$H$221,6,FALSE),0)</f>
        <v>4.46</v>
      </c>
      <c r="G1690">
        <v>0.12</v>
      </c>
      <c r="H1690">
        <f t="shared" si="26"/>
        <v>82.42</v>
      </c>
      <c r="I1690" t="s">
        <v>2818</v>
      </c>
      <c r="J1690" t="str">
        <f>IFERROR(VLOOKUP(D1690,Products!$A$2:$H$221,3,FALSE),"")</f>
        <v>Beverages</v>
      </c>
      <c r="K1690" t="str">
        <f>IFERROR(VLOOKUP(C1690,Customers!$A$2:$G$751,3,FALSE),"")</f>
        <v>Absheron</v>
      </c>
    </row>
    <row r="1691" spans="1:11" x14ac:dyDescent="0.25">
      <c r="A1691" t="s">
        <v>4514</v>
      </c>
      <c r="B1691">
        <v>45787</v>
      </c>
      <c r="C1691" t="s">
        <v>2723</v>
      </c>
      <c r="D1691" t="s">
        <v>330</v>
      </c>
      <c r="E1691">
        <v>9</v>
      </c>
      <c r="F1691">
        <f>IFERROR(VLOOKUP(D1691,Products!$A$2:$H$221,6,FALSE),0)</f>
        <v>4.37</v>
      </c>
      <c r="G1691">
        <v>0</v>
      </c>
      <c r="H1691">
        <f t="shared" si="26"/>
        <v>39.33</v>
      </c>
      <c r="I1691" t="s">
        <v>2827</v>
      </c>
      <c r="J1691" t="str">
        <f>IFERROR(VLOOKUP(D1691,Products!$A$2:$H$221,3,FALSE),"")</f>
        <v>Personal Care</v>
      </c>
      <c r="K1691" t="str">
        <f>IFERROR(VLOOKUP(C1691,Customers!$A$2:$G$751,3,FALSE),"")</f>
        <v>Karabakh-East Zangezur</v>
      </c>
    </row>
    <row r="1692" spans="1:11" x14ac:dyDescent="0.25">
      <c r="A1692" t="s">
        <v>4515</v>
      </c>
      <c r="B1692">
        <v>45788</v>
      </c>
      <c r="C1692" t="s">
        <v>1034</v>
      </c>
      <c r="D1692" t="s">
        <v>172</v>
      </c>
      <c r="E1692">
        <v>8</v>
      </c>
      <c r="F1692">
        <f>IFERROR(VLOOKUP(D1692,Products!$A$2:$H$221,6,FALSE),0)</f>
        <v>0.77</v>
      </c>
      <c r="G1692">
        <v>0.12</v>
      </c>
      <c r="H1692">
        <f t="shared" si="26"/>
        <v>5.42</v>
      </c>
      <c r="I1692" t="s">
        <v>2824</v>
      </c>
      <c r="J1692" t="str">
        <f>IFERROR(VLOOKUP(D1692,Products!$A$2:$H$221,3,FALSE),"")</f>
        <v>Bakery</v>
      </c>
      <c r="K1692" t="str">
        <f>IFERROR(VLOOKUP(C1692,Customers!$A$2:$G$751,3,FALSE),"")</f>
        <v>Shaki-Zagatala</v>
      </c>
    </row>
    <row r="1693" spans="1:11" x14ac:dyDescent="0.25">
      <c r="A1693" t="s">
        <v>4516</v>
      </c>
      <c r="B1693">
        <v>45788</v>
      </c>
      <c r="C1693" t="s">
        <v>1118</v>
      </c>
      <c r="D1693" t="s">
        <v>288</v>
      </c>
      <c r="E1693">
        <v>6</v>
      </c>
      <c r="F1693">
        <f>IFERROR(VLOOKUP(D1693,Products!$A$2:$H$221,6,FALSE),0)</f>
        <v>3.88</v>
      </c>
      <c r="G1693">
        <v>0.03</v>
      </c>
      <c r="H1693">
        <f t="shared" si="26"/>
        <v>22.58</v>
      </c>
      <c r="I1693" t="s">
        <v>2841</v>
      </c>
      <c r="J1693" t="str">
        <f>IFERROR(VLOOKUP(D1693,Products!$A$2:$H$221,3,FALSE),"")</f>
        <v>Household</v>
      </c>
      <c r="K1693" t="str">
        <f>IFERROR(VLOOKUP(C1693,Customers!$A$2:$G$751,3,FALSE),"")</f>
        <v>Absheron</v>
      </c>
    </row>
    <row r="1694" spans="1:11" x14ac:dyDescent="0.25">
      <c r="A1694" t="s">
        <v>4517</v>
      </c>
      <c r="B1694">
        <v>45788</v>
      </c>
      <c r="C1694" t="s">
        <v>1142</v>
      </c>
      <c r="D1694" t="s">
        <v>20</v>
      </c>
      <c r="E1694">
        <v>23</v>
      </c>
      <c r="F1694">
        <f>IFERROR(VLOOKUP(D1694,Products!$A$2:$H$221,6,FALSE),0)</f>
        <v>2.87</v>
      </c>
      <c r="G1694">
        <v>0.05</v>
      </c>
      <c r="H1694">
        <f t="shared" si="26"/>
        <v>62.71</v>
      </c>
      <c r="I1694" t="s">
        <v>2841</v>
      </c>
      <c r="J1694" t="str">
        <f>IFERROR(VLOOKUP(D1694,Products!$A$2:$H$221,3,FALSE),"")</f>
        <v>Beverages</v>
      </c>
      <c r="K1694" t="str">
        <f>IFERROR(VLOOKUP(C1694,Customers!$A$2:$G$751,3,FALSE),"")</f>
        <v>Absheron</v>
      </c>
    </row>
    <row r="1695" spans="1:11" x14ac:dyDescent="0.25">
      <c r="A1695" t="s">
        <v>4518</v>
      </c>
      <c r="B1695">
        <v>45788</v>
      </c>
      <c r="C1695" t="s">
        <v>1238</v>
      </c>
      <c r="D1695" t="s">
        <v>150</v>
      </c>
      <c r="E1695">
        <v>16</v>
      </c>
      <c r="F1695">
        <f>IFERROR(VLOOKUP(D1695,Products!$A$2:$H$221,6,FALSE),0)</f>
        <v>3.64</v>
      </c>
      <c r="G1695">
        <v>0.03</v>
      </c>
      <c r="H1695">
        <f t="shared" si="26"/>
        <v>56.49</v>
      </c>
      <c r="I1695" t="s">
        <v>2830</v>
      </c>
      <c r="J1695" t="str">
        <f>IFERROR(VLOOKUP(D1695,Products!$A$2:$H$221,3,FALSE),"")</f>
        <v>Dairy</v>
      </c>
      <c r="K1695" t="str">
        <f>IFERROR(VLOOKUP(C1695,Customers!$A$2:$G$751,3,FALSE),"")</f>
        <v>Absheron</v>
      </c>
    </row>
    <row r="1696" spans="1:11" x14ac:dyDescent="0.25">
      <c r="A1696" t="s">
        <v>4519</v>
      </c>
      <c r="B1696">
        <v>45788</v>
      </c>
      <c r="C1696" t="s">
        <v>1271</v>
      </c>
      <c r="D1696" t="s">
        <v>272</v>
      </c>
      <c r="E1696">
        <v>13</v>
      </c>
      <c r="F1696">
        <f>IFERROR(VLOOKUP(D1696,Products!$A$2:$H$221,6,FALSE),0)</f>
        <v>1.81</v>
      </c>
      <c r="G1696">
        <v>7.0000000000000007E-2</v>
      </c>
      <c r="H1696">
        <f t="shared" si="26"/>
        <v>21.88</v>
      </c>
      <c r="I1696" t="s">
        <v>2818</v>
      </c>
      <c r="J1696" t="str">
        <f>IFERROR(VLOOKUP(D1696,Products!$A$2:$H$221,3,FALSE),"")</f>
        <v>Household</v>
      </c>
      <c r="K1696" t="str">
        <f>IFERROR(VLOOKUP(C1696,Customers!$A$2:$G$751,3,FALSE),"")</f>
        <v>Guba-Khachmaz</v>
      </c>
    </row>
    <row r="1697" spans="1:11" x14ac:dyDescent="0.25">
      <c r="A1697" t="s">
        <v>4520</v>
      </c>
      <c r="B1697">
        <v>45788</v>
      </c>
      <c r="C1697" t="s">
        <v>1418</v>
      </c>
      <c r="D1697" t="s">
        <v>276</v>
      </c>
      <c r="E1697">
        <v>2</v>
      </c>
      <c r="F1697">
        <f>IFERROR(VLOOKUP(D1697,Products!$A$2:$H$221,6,FALSE),0)</f>
        <v>1.61</v>
      </c>
      <c r="G1697">
        <v>0.15</v>
      </c>
      <c r="H1697">
        <f t="shared" si="26"/>
        <v>2.74</v>
      </c>
      <c r="I1697" t="s">
        <v>2837</v>
      </c>
      <c r="J1697" t="str">
        <f>IFERROR(VLOOKUP(D1697,Products!$A$2:$H$221,3,FALSE),"")</f>
        <v>Household</v>
      </c>
      <c r="K1697" t="str">
        <f>IFERROR(VLOOKUP(C1697,Customers!$A$2:$G$751,3,FALSE),"")</f>
        <v>Lankaran-Astara</v>
      </c>
    </row>
    <row r="1698" spans="1:11" x14ac:dyDescent="0.25">
      <c r="A1698" t="s">
        <v>4521</v>
      </c>
      <c r="B1698">
        <v>45788</v>
      </c>
      <c r="C1698" t="s">
        <v>1634</v>
      </c>
      <c r="D1698" t="s">
        <v>178</v>
      </c>
      <c r="E1698">
        <v>20</v>
      </c>
      <c r="F1698">
        <f>IFERROR(VLOOKUP(D1698,Products!$A$2:$H$221,6,FALSE),0)</f>
        <v>2.5099999999999998</v>
      </c>
      <c r="G1698">
        <v>7.0000000000000007E-2</v>
      </c>
      <c r="H1698">
        <f t="shared" si="26"/>
        <v>46.69</v>
      </c>
      <c r="I1698" t="s">
        <v>2830</v>
      </c>
      <c r="J1698" t="str">
        <f>IFERROR(VLOOKUP(D1698,Products!$A$2:$H$221,3,FALSE),"")</f>
        <v>Bakery</v>
      </c>
      <c r="K1698" t="str">
        <f>IFERROR(VLOOKUP(C1698,Customers!$A$2:$G$751,3,FALSE),"")</f>
        <v>Ganja-Dashkasan</v>
      </c>
    </row>
    <row r="1699" spans="1:11" x14ac:dyDescent="0.25">
      <c r="A1699" t="s">
        <v>4522</v>
      </c>
      <c r="B1699">
        <v>45788</v>
      </c>
      <c r="C1699" t="s">
        <v>1763</v>
      </c>
      <c r="D1699" t="s">
        <v>156</v>
      </c>
      <c r="E1699">
        <v>7</v>
      </c>
      <c r="F1699">
        <f>IFERROR(VLOOKUP(D1699,Products!$A$2:$H$221,6,FALSE),0)</f>
        <v>2.0499999999999998</v>
      </c>
      <c r="G1699">
        <v>0</v>
      </c>
      <c r="H1699">
        <f t="shared" si="26"/>
        <v>14.35</v>
      </c>
      <c r="I1699" t="s">
        <v>2830</v>
      </c>
      <c r="J1699" t="str">
        <f>IFERROR(VLOOKUP(D1699,Products!$A$2:$H$221,3,FALSE),"")</f>
        <v>Bakery</v>
      </c>
      <c r="K1699" t="str">
        <f>IFERROR(VLOOKUP(C1699,Customers!$A$2:$G$751,3,FALSE),"")</f>
        <v>Nakhchivan</v>
      </c>
    </row>
    <row r="1700" spans="1:11" x14ac:dyDescent="0.25">
      <c r="A1700" t="s">
        <v>4523</v>
      </c>
      <c r="B1700">
        <v>45788</v>
      </c>
      <c r="C1700" t="s">
        <v>2162</v>
      </c>
      <c r="D1700" t="s">
        <v>107</v>
      </c>
      <c r="E1700">
        <v>5</v>
      </c>
      <c r="F1700">
        <f>IFERROR(VLOOKUP(D1700,Products!$A$2:$H$221,6,FALSE),0)</f>
        <v>4.54</v>
      </c>
      <c r="G1700">
        <v>0</v>
      </c>
      <c r="H1700">
        <f t="shared" si="26"/>
        <v>22.7</v>
      </c>
      <c r="I1700" t="s">
        <v>2870</v>
      </c>
      <c r="J1700" t="str">
        <f>IFERROR(VLOOKUP(D1700,Products!$A$2:$H$221,3,FALSE),"")</f>
        <v>Snacks</v>
      </c>
      <c r="K1700" t="str">
        <f>IFERROR(VLOOKUP(C1700,Customers!$A$2:$G$751,3,FALSE),"")</f>
        <v>Absheron</v>
      </c>
    </row>
    <row r="1701" spans="1:11" x14ac:dyDescent="0.25">
      <c r="A1701" t="s">
        <v>4524</v>
      </c>
      <c r="B1701">
        <v>45789</v>
      </c>
      <c r="C1701" t="s">
        <v>785</v>
      </c>
      <c r="D1701" t="s">
        <v>59</v>
      </c>
      <c r="E1701">
        <v>10</v>
      </c>
      <c r="F1701">
        <f>IFERROR(VLOOKUP(D1701,Products!$A$2:$H$221,6,FALSE),0)</f>
        <v>1.45</v>
      </c>
      <c r="G1701">
        <v>0.1</v>
      </c>
      <c r="H1701">
        <f t="shared" si="26"/>
        <v>13.05</v>
      </c>
      <c r="I1701" t="s">
        <v>2837</v>
      </c>
      <c r="J1701" t="str">
        <f>IFERROR(VLOOKUP(D1701,Products!$A$2:$H$221,3,FALSE),"")</f>
        <v>Snacks</v>
      </c>
      <c r="K1701" t="str">
        <f>IFERROR(VLOOKUP(C1701,Customers!$A$2:$G$751,3,FALSE),"")</f>
        <v>Absheron</v>
      </c>
    </row>
    <row r="1702" spans="1:11" x14ac:dyDescent="0.25">
      <c r="A1702" t="s">
        <v>4525</v>
      </c>
      <c r="B1702">
        <v>45789</v>
      </c>
      <c r="C1702" t="s">
        <v>917</v>
      </c>
      <c r="D1702" t="s">
        <v>144</v>
      </c>
      <c r="E1702">
        <v>11</v>
      </c>
      <c r="F1702">
        <f>IFERROR(VLOOKUP(D1702,Products!$A$2:$H$221,6,FALSE),0)</f>
        <v>4.54</v>
      </c>
      <c r="G1702">
        <v>0.12</v>
      </c>
      <c r="H1702">
        <f t="shared" si="26"/>
        <v>43.95</v>
      </c>
      <c r="I1702" t="s">
        <v>2818</v>
      </c>
      <c r="J1702" t="str">
        <f>IFERROR(VLOOKUP(D1702,Products!$A$2:$H$221,3,FALSE),"")</f>
        <v>Dairy</v>
      </c>
      <c r="K1702" t="str">
        <f>IFERROR(VLOOKUP(C1702,Customers!$A$2:$G$751,3,FALSE),"")</f>
        <v>Shaki-Zagatala</v>
      </c>
    </row>
    <row r="1703" spans="1:11" x14ac:dyDescent="0.25">
      <c r="A1703" t="s">
        <v>4526</v>
      </c>
      <c r="B1703">
        <v>45789</v>
      </c>
      <c r="C1703" t="s">
        <v>1016</v>
      </c>
      <c r="D1703" t="s">
        <v>152</v>
      </c>
      <c r="E1703">
        <v>18</v>
      </c>
      <c r="F1703">
        <f>IFERROR(VLOOKUP(D1703,Products!$A$2:$H$221,6,FALSE),0)</f>
        <v>2.0699999999999998</v>
      </c>
      <c r="G1703">
        <v>0.03</v>
      </c>
      <c r="H1703">
        <f t="shared" si="26"/>
        <v>36.14</v>
      </c>
      <c r="I1703" t="s">
        <v>2820</v>
      </c>
      <c r="J1703" t="str">
        <f>IFERROR(VLOOKUP(D1703,Products!$A$2:$H$221,3,FALSE),"")</f>
        <v>Dairy</v>
      </c>
      <c r="K1703" t="str">
        <f>IFERROR(VLOOKUP(C1703,Customers!$A$2:$G$751,3,FALSE),"")</f>
        <v>Nakhchivan</v>
      </c>
    </row>
    <row r="1704" spans="1:11" x14ac:dyDescent="0.25">
      <c r="A1704" t="s">
        <v>4527</v>
      </c>
      <c r="B1704">
        <v>45789</v>
      </c>
      <c r="C1704" t="s">
        <v>1391</v>
      </c>
      <c r="D1704" t="s">
        <v>134</v>
      </c>
      <c r="E1704">
        <v>12</v>
      </c>
      <c r="F1704">
        <f>IFERROR(VLOOKUP(D1704,Products!$A$2:$H$221,6,FALSE),0)</f>
        <v>5.84</v>
      </c>
      <c r="G1704">
        <v>0.05</v>
      </c>
      <c r="H1704">
        <f t="shared" si="26"/>
        <v>66.58</v>
      </c>
      <c r="I1704" t="s">
        <v>2818</v>
      </c>
      <c r="J1704" t="str">
        <f>IFERROR(VLOOKUP(D1704,Products!$A$2:$H$221,3,FALSE),"")</f>
        <v>Dairy</v>
      </c>
      <c r="K1704" t="str">
        <f>IFERROR(VLOOKUP(C1704,Customers!$A$2:$G$751,3,FALSE),"")</f>
        <v>Absheron</v>
      </c>
    </row>
    <row r="1705" spans="1:11" x14ac:dyDescent="0.25">
      <c r="A1705" t="s">
        <v>4528</v>
      </c>
      <c r="B1705">
        <v>45789</v>
      </c>
      <c r="C1705" t="s">
        <v>2045</v>
      </c>
      <c r="D1705" t="s">
        <v>464</v>
      </c>
      <c r="E1705">
        <v>2</v>
      </c>
      <c r="F1705">
        <f>IFERROR(VLOOKUP(D1705,Products!$A$2:$H$221,6,FALSE),0)</f>
        <v>3.85</v>
      </c>
      <c r="G1705">
        <v>7.0000000000000007E-2</v>
      </c>
      <c r="H1705">
        <f t="shared" si="26"/>
        <v>7.16</v>
      </c>
      <c r="I1705" t="s">
        <v>2870</v>
      </c>
      <c r="J1705" t="str">
        <f>IFERROR(VLOOKUP(D1705,Products!$A$2:$H$221,3,FALSE),"")</f>
        <v>Cleaning</v>
      </c>
      <c r="K1705" t="str">
        <f>IFERROR(VLOOKUP(C1705,Customers!$A$2:$G$751,3,FALSE),"")</f>
        <v>Karabakh-East Zangezur</v>
      </c>
    </row>
    <row r="1706" spans="1:11" x14ac:dyDescent="0.25">
      <c r="A1706" t="s">
        <v>4529</v>
      </c>
      <c r="B1706">
        <v>45789</v>
      </c>
      <c r="C1706" t="s">
        <v>2258</v>
      </c>
      <c r="D1706" t="s">
        <v>184</v>
      </c>
      <c r="E1706">
        <v>8</v>
      </c>
      <c r="F1706">
        <f>IFERROR(VLOOKUP(D1706,Products!$A$2:$H$221,6,FALSE),0)</f>
        <v>2.5499999999999998</v>
      </c>
      <c r="G1706">
        <v>0.12</v>
      </c>
      <c r="H1706">
        <f t="shared" si="26"/>
        <v>17.95</v>
      </c>
      <c r="I1706" t="s">
        <v>2870</v>
      </c>
      <c r="J1706" t="str">
        <f>IFERROR(VLOOKUP(D1706,Products!$A$2:$H$221,3,FALSE),"")</f>
        <v>Bakery</v>
      </c>
      <c r="K1706" t="str">
        <f>IFERROR(VLOOKUP(C1706,Customers!$A$2:$G$751,3,FALSE),"")</f>
        <v>Nakhchivan</v>
      </c>
    </row>
    <row r="1707" spans="1:11" x14ac:dyDescent="0.25">
      <c r="A1707" t="s">
        <v>4530</v>
      </c>
      <c r="B1707">
        <v>45789</v>
      </c>
      <c r="C1707" t="s">
        <v>2375</v>
      </c>
      <c r="D1707" t="s">
        <v>480</v>
      </c>
      <c r="E1707">
        <v>10</v>
      </c>
      <c r="F1707">
        <f>IFERROR(VLOOKUP(D1707,Products!$A$2:$H$221,6,FALSE),0)</f>
        <v>4.91</v>
      </c>
      <c r="G1707">
        <v>0.12</v>
      </c>
      <c r="H1707">
        <f t="shared" si="26"/>
        <v>43.21</v>
      </c>
      <c r="I1707" t="s">
        <v>2818</v>
      </c>
      <c r="J1707" t="str">
        <f>IFERROR(VLOOKUP(D1707,Products!$A$2:$H$221,3,FALSE),"")</f>
        <v>Cleaning</v>
      </c>
      <c r="K1707" t="str">
        <f>IFERROR(VLOOKUP(C1707,Customers!$A$2:$G$751,3,FALSE),"")</f>
        <v>Aran</v>
      </c>
    </row>
    <row r="1708" spans="1:11" x14ac:dyDescent="0.25">
      <c r="A1708" t="s">
        <v>4531</v>
      </c>
      <c r="B1708">
        <v>45789</v>
      </c>
      <c r="C1708" t="s">
        <v>2588</v>
      </c>
      <c r="D1708" t="s">
        <v>384</v>
      </c>
      <c r="E1708">
        <v>11</v>
      </c>
      <c r="F1708">
        <f>IFERROR(VLOOKUP(D1708,Products!$A$2:$H$221,6,FALSE),0)</f>
        <v>6.91</v>
      </c>
      <c r="G1708">
        <v>0</v>
      </c>
      <c r="H1708">
        <f t="shared" si="26"/>
        <v>76.010000000000005</v>
      </c>
      <c r="I1708" t="s">
        <v>2820</v>
      </c>
      <c r="J1708" t="str">
        <f>IFERROR(VLOOKUP(D1708,Products!$A$2:$H$221,3,FALSE),"")</f>
        <v>Frozen</v>
      </c>
      <c r="K1708" t="str">
        <f>IFERROR(VLOOKUP(C1708,Customers!$A$2:$G$751,3,FALSE),"")</f>
        <v>Absheron</v>
      </c>
    </row>
    <row r="1709" spans="1:11" x14ac:dyDescent="0.25">
      <c r="A1709" t="s">
        <v>4532</v>
      </c>
      <c r="B1709">
        <v>45790</v>
      </c>
      <c r="C1709" t="s">
        <v>592</v>
      </c>
      <c r="D1709" t="s">
        <v>313</v>
      </c>
      <c r="E1709">
        <v>10</v>
      </c>
      <c r="F1709">
        <f>IFERROR(VLOOKUP(D1709,Products!$A$2:$H$221,6,FALSE),0)</f>
        <v>5.58</v>
      </c>
      <c r="G1709">
        <v>0</v>
      </c>
      <c r="H1709">
        <f t="shared" si="26"/>
        <v>55.8</v>
      </c>
      <c r="I1709" t="s">
        <v>2824</v>
      </c>
      <c r="J1709" t="str">
        <f>IFERROR(VLOOKUP(D1709,Products!$A$2:$H$221,3,FALSE),"")</f>
        <v>Personal Care</v>
      </c>
      <c r="K1709" t="str">
        <f>IFERROR(VLOOKUP(C1709,Customers!$A$2:$G$751,3,FALSE),"")</f>
        <v>Ganja-Dashkasan</v>
      </c>
    </row>
    <row r="1710" spans="1:11" x14ac:dyDescent="0.25">
      <c r="A1710" t="s">
        <v>4533</v>
      </c>
      <c r="B1710">
        <v>45790</v>
      </c>
      <c r="C1710" t="s">
        <v>836</v>
      </c>
      <c r="D1710" t="s">
        <v>224</v>
      </c>
      <c r="E1710">
        <v>7</v>
      </c>
      <c r="F1710">
        <f>IFERROR(VLOOKUP(D1710,Products!$A$2:$H$221,6,FALSE),0)</f>
        <v>5.82</v>
      </c>
      <c r="G1710">
        <v>7.0000000000000007E-2</v>
      </c>
      <c r="H1710">
        <f t="shared" si="26"/>
        <v>37.89</v>
      </c>
      <c r="I1710" t="s">
        <v>2830</v>
      </c>
      <c r="J1710" t="str">
        <f>IFERROR(VLOOKUP(D1710,Products!$A$2:$H$221,3,FALSE),"")</f>
        <v>Grocery</v>
      </c>
      <c r="K1710" t="str">
        <f>IFERROR(VLOOKUP(C1710,Customers!$A$2:$G$751,3,FALSE),"")</f>
        <v>Aran</v>
      </c>
    </row>
    <row r="1711" spans="1:11" x14ac:dyDescent="0.25">
      <c r="A1711" t="s">
        <v>4534</v>
      </c>
      <c r="B1711">
        <v>45790</v>
      </c>
      <c r="C1711" t="s">
        <v>941</v>
      </c>
      <c r="D1711" t="s">
        <v>164</v>
      </c>
      <c r="E1711">
        <v>11</v>
      </c>
      <c r="F1711">
        <f>IFERROR(VLOOKUP(D1711,Products!$A$2:$H$221,6,FALSE),0)</f>
        <v>1.96</v>
      </c>
      <c r="G1711">
        <v>0.03</v>
      </c>
      <c r="H1711">
        <f t="shared" si="26"/>
        <v>20.91</v>
      </c>
      <c r="I1711" t="s">
        <v>2820</v>
      </c>
      <c r="J1711" t="str">
        <f>IFERROR(VLOOKUP(D1711,Products!$A$2:$H$221,3,FALSE),"")</f>
        <v>Bakery</v>
      </c>
      <c r="K1711" t="str">
        <f>IFERROR(VLOOKUP(C1711,Customers!$A$2:$G$751,3,FALSE),"")</f>
        <v>Shaki-Zagatala</v>
      </c>
    </row>
    <row r="1712" spans="1:11" x14ac:dyDescent="0.25">
      <c r="A1712" t="s">
        <v>4535</v>
      </c>
      <c r="B1712">
        <v>45790</v>
      </c>
      <c r="C1712" t="s">
        <v>1145</v>
      </c>
      <c r="D1712" t="s">
        <v>292</v>
      </c>
      <c r="E1712">
        <v>11</v>
      </c>
      <c r="F1712">
        <f>IFERROR(VLOOKUP(D1712,Products!$A$2:$H$221,6,FALSE),0)</f>
        <v>1.37</v>
      </c>
      <c r="G1712">
        <v>0.05</v>
      </c>
      <c r="H1712">
        <f t="shared" si="26"/>
        <v>14.32</v>
      </c>
      <c r="I1712" t="s">
        <v>2827</v>
      </c>
      <c r="J1712" t="str">
        <f>IFERROR(VLOOKUP(D1712,Products!$A$2:$H$221,3,FALSE),"")</f>
        <v>Household</v>
      </c>
      <c r="K1712" t="str">
        <f>IFERROR(VLOOKUP(C1712,Customers!$A$2:$G$751,3,FALSE),"")</f>
        <v>Guba-Khachmaz</v>
      </c>
    </row>
    <row r="1713" spans="1:11" x14ac:dyDescent="0.25">
      <c r="A1713" t="s">
        <v>4536</v>
      </c>
      <c r="B1713">
        <v>45790</v>
      </c>
      <c r="C1713" t="s">
        <v>1316</v>
      </c>
      <c r="D1713" t="s">
        <v>478</v>
      </c>
      <c r="E1713">
        <v>3</v>
      </c>
      <c r="F1713">
        <f>IFERROR(VLOOKUP(D1713,Products!$A$2:$H$221,6,FALSE),0)</f>
        <v>3.25</v>
      </c>
      <c r="G1713">
        <v>0.02</v>
      </c>
      <c r="H1713">
        <f t="shared" si="26"/>
        <v>9.56</v>
      </c>
      <c r="I1713" t="s">
        <v>2841</v>
      </c>
      <c r="J1713" t="str">
        <f>IFERROR(VLOOKUP(D1713,Products!$A$2:$H$221,3,FALSE),"")</f>
        <v>Cleaning</v>
      </c>
      <c r="K1713" t="str">
        <f>IFERROR(VLOOKUP(C1713,Customers!$A$2:$G$751,3,FALSE),"")</f>
        <v>Ganja-Dashkasan</v>
      </c>
    </row>
    <row r="1714" spans="1:11" x14ac:dyDescent="0.25">
      <c r="A1714" t="s">
        <v>4537</v>
      </c>
      <c r="B1714">
        <v>45790</v>
      </c>
      <c r="C1714" t="s">
        <v>1487</v>
      </c>
      <c r="D1714" t="s">
        <v>174</v>
      </c>
      <c r="E1714">
        <v>20</v>
      </c>
      <c r="F1714">
        <f>IFERROR(VLOOKUP(D1714,Products!$A$2:$H$221,6,FALSE),0)</f>
        <v>0.99</v>
      </c>
      <c r="G1714">
        <v>0.05</v>
      </c>
      <c r="H1714">
        <f t="shared" si="26"/>
        <v>18.809999999999999</v>
      </c>
      <c r="I1714" t="s">
        <v>2830</v>
      </c>
      <c r="J1714" t="str">
        <f>IFERROR(VLOOKUP(D1714,Products!$A$2:$H$221,3,FALSE),"")</f>
        <v>Bakery</v>
      </c>
      <c r="K1714" t="str">
        <f>IFERROR(VLOOKUP(C1714,Customers!$A$2:$G$751,3,FALSE),"")</f>
        <v>Nakhchivan</v>
      </c>
    </row>
    <row r="1715" spans="1:11" x14ac:dyDescent="0.25">
      <c r="A1715" t="s">
        <v>4538</v>
      </c>
      <c r="B1715">
        <v>45790</v>
      </c>
      <c r="C1715" t="s">
        <v>1676</v>
      </c>
      <c r="D1715" t="s">
        <v>200</v>
      </c>
      <c r="E1715">
        <v>16</v>
      </c>
      <c r="F1715">
        <f>IFERROR(VLOOKUP(D1715,Products!$A$2:$H$221,6,FALSE),0)</f>
        <v>0.97</v>
      </c>
      <c r="G1715">
        <v>0.03</v>
      </c>
      <c r="H1715">
        <f t="shared" si="26"/>
        <v>15.05</v>
      </c>
      <c r="I1715" t="s">
        <v>2820</v>
      </c>
      <c r="J1715" t="str">
        <f>IFERROR(VLOOKUP(D1715,Products!$A$2:$H$221,3,FALSE),"")</f>
        <v>Bakery</v>
      </c>
      <c r="K1715" t="str">
        <f>IFERROR(VLOOKUP(C1715,Customers!$A$2:$G$751,3,FALSE),"")</f>
        <v>Shaki-Zagatala</v>
      </c>
    </row>
    <row r="1716" spans="1:11" x14ac:dyDescent="0.25">
      <c r="A1716" t="s">
        <v>4539</v>
      </c>
      <c r="B1716">
        <v>45790</v>
      </c>
      <c r="C1716" t="s">
        <v>2030</v>
      </c>
      <c r="D1716" t="s">
        <v>230</v>
      </c>
      <c r="E1716">
        <v>13</v>
      </c>
      <c r="F1716">
        <f>IFERROR(VLOOKUP(D1716,Products!$A$2:$H$221,6,FALSE),0)</f>
        <v>1.98</v>
      </c>
      <c r="G1716">
        <v>7.0000000000000007E-2</v>
      </c>
      <c r="H1716">
        <f t="shared" si="26"/>
        <v>23.94</v>
      </c>
      <c r="I1716" t="s">
        <v>2827</v>
      </c>
      <c r="J1716" t="str">
        <f>IFERROR(VLOOKUP(D1716,Products!$A$2:$H$221,3,FALSE),"")</f>
        <v>Grocery</v>
      </c>
      <c r="K1716" t="str">
        <f>IFERROR(VLOOKUP(C1716,Customers!$A$2:$G$751,3,FALSE),"")</f>
        <v>Ganja-Dashkasan</v>
      </c>
    </row>
    <row r="1717" spans="1:11" x14ac:dyDescent="0.25">
      <c r="A1717" t="s">
        <v>4540</v>
      </c>
      <c r="B1717">
        <v>45790</v>
      </c>
      <c r="C1717" t="s">
        <v>2111</v>
      </c>
      <c r="D1717" t="s">
        <v>105</v>
      </c>
      <c r="E1717">
        <v>18</v>
      </c>
      <c r="F1717">
        <f>IFERROR(VLOOKUP(D1717,Products!$A$2:$H$221,6,FALSE),0)</f>
        <v>1.37</v>
      </c>
      <c r="G1717">
        <v>0.03</v>
      </c>
      <c r="H1717">
        <f t="shared" si="26"/>
        <v>23.92</v>
      </c>
      <c r="I1717" t="s">
        <v>2824</v>
      </c>
      <c r="J1717" t="str">
        <f>IFERROR(VLOOKUP(D1717,Products!$A$2:$H$221,3,FALSE),"")</f>
        <v>Snacks</v>
      </c>
      <c r="K1717" t="str">
        <f>IFERROR(VLOOKUP(C1717,Customers!$A$2:$G$751,3,FALSE),"")</f>
        <v>Shaki-Zagatala</v>
      </c>
    </row>
    <row r="1718" spans="1:11" x14ac:dyDescent="0.25">
      <c r="A1718" t="s">
        <v>4541</v>
      </c>
      <c r="B1718">
        <v>45790</v>
      </c>
      <c r="C1718" t="s">
        <v>2558</v>
      </c>
      <c r="D1718" t="s">
        <v>91</v>
      </c>
      <c r="E1718">
        <v>6</v>
      </c>
      <c r="F1718">
        <f>IFERROR(VLOOKUP(D1718,Products!$A$2:$H$221,6,FALSE),0)</f>
        <v>1.36</v>
      </c>
      <c r="G1718">
        <v>7.0000000000000007E-2</v>
      </c>
      <c r="H1718">
        <f t="shared" si="26"/>
        <v>7.59</v>
      </c>
      <c r="I1718" t="s">
        <v>2820</v>
      </c>
      <c r="J1718" t="str">
        <f>IFERROR(VLOOKUP(D1718,Products!$A$2:$H$221,3,FALSE),"")</f>
        <v>Snacks</v>
      </c>
      <c r="K1718" t="str">
        <f>IFERROR(VLOOKUP(C1718,Customers!$A$2:$G$751,3,FALSE),"")</f>
        <v>Guba-Khachmaz</v>
      </c>
    </row>
    <row r="1719" spans="1:11" x14ac:dyDescent="0.25">
      <c r="A1719" t="s">
        <v>4542</v>
      </c>
      <c r="B1719">
        <v>45791</v>
      </c>
      <c r="C1719" t="s">
        <v>670</v>
      </c>
      <c r="D1719" t="s">
        <v>419</v>
      </c>
      <c r="E1719">
        <v>11</v>
      </c>
      <c r="F1719">
        <f>IFERROR(VLOOKUP(D1719,Products!$A$2:$H$221,6,FALSE),0)</f>
        <v>4.47</v>
      </c>
      <c r="G1719">
        <v>7.0000000000000007E-2</v>
      </c>
      <c r="H1719">
        <f t="shared" si="26"/>
        <v>45.73</v>
      </c>
      <c r="I1719" t="s">
        <v>2824</v>
      </c>
      <c r="J1719" t="str">
        <f>IFERROR(VLOOKUP(D1719,Products!$A$2:$H$221,3,FALSE),"")</f>
        <v>Canned</v>
      </c>
      <c r="K1719" t="str">
        <f>IFERROR(VLOOKUP(C1719,Customers!$A$2:$G$751,3,FALSE),"")</f>
        <v>Aran</v>
      </c>
    </row>
    <row r="1720" spans="1:11" x14ac:dyDescent="0.25">
      <c r="A1720" t="s">
        <v>4543</v>
      </c>
      <c r="B1720">
        <v>45791</v>
      </c>
      <c r="C1720" t="s">
        <v>1049</v>
      </c>
      <c r="D1720" t="s">
        <v>81</v>
      </c>
      <c r="E1720">
        <v>23</v>
      </c>
      <c r="F1720">
        <f>IFERROR(VLOOKUP(D1720,Products!$A$2:$H$221,6,FALSE),0)</f>
        <v>2.23</v>
      </c>
      <c r="G1720">
        <v>0.05</v>
      </c>
      <c r="H1720">
        <f t="shared" si="26"/>
        <v>48.73</v>
      </c>
      <c r="I1720" t="s">
        <v>2827</v>
      </c>
      <c r="J1720" t="str">
        <f>IFERROR(VLOOKUP(D1720,Products!$A$2:$H$221,3,FALSE),"")</f>
        <v>Snacks</v>
      </c>
      <c r="K1720" t="str">
        <f>IFERROR(VLOOKUP(C1720,Customers!$A$2:$G$751,3,FALSE),"")</f>
        <v>Shaki-Zagatala</v>
      </c>
    </row>
    <row r="1721" spans="1:11" x14ac:dyDescent="0.25">
      <c r="A1721" t="s">
        <v>4544</v>
      </c>
      <c r="B1721">
        <v>45791</v>
      </c>
      <c r="C1721" t="s">
        <v>1235</v>
      </c>
      <c r="D1721" t="s">
        <v>55</v>
      </c>
      <c r="E1721">
        <v>28</v>
      </c>
      <c r="F1721">
        <f>IFERROR(VLOOKUP(D1721,Products!$A$2:$H$221,6,FALSE),0)</f>
        <v>1.93</v>
      </c>
      <c r="G1721">
        <v>0</v>
      </c>
      <c r="H1721">
        <f t="shared" si="26"/>
        <v>54.04</v>
      </c>
      <c r="I1721" t="s">
        <v>2824</v>
      </c>
      <c r="J1721" t="str">
        <f>IFERROR(VLOOKUP(D1721,Products!$A$2:$H$221,3,FALSE),"")</f>
        <v>Beverages</v>
      </c>
      <c r="K1721" t="str">
        <f>IFERROR(VLOOKUP(C1721,Customers!$A$2:$G$751,3,FALSE),"")</f>
        <v>Absheron</v>
      </c>
    </row>
    <row r="1722" spans="1:11" x14ac:dyDescent="0.25">
      <c r="A1722" t="s">
        <v>4545</v>
      </c>
      <c r="B1722">
        <v>45791</v>
      </c>
      <c r="C1722" t="s">
        <v>1418</v>
      </c>
      <c r="D1722" t="s">
        <v>55</v>
      </c>
      <c r="E1722">
        <v>4</v>
      </c>
      <c r="F1722">
        <f>IFERROR(VLOOKUP(D1722,Products!$A$2:$H$221,6,FALSE),0)</f>
        <v>1.93</v>
      </c>
      <c r="G1722">
        <v>0.12</v>
      </c>
      <c r="H1722">
        <f t="shared" si="26"/>
        <v>6.79</v>
      </c>
      <c r="I1722" t="s">
        <v>2820</v>
      </c>
      <c r="J1722" t="str">
        <f>IFERROR(VLOOKUP(D1722,Products!$A$2:$H$221,3,FALSE),"")</f>
        <v>Beverages</v>
      </c>
      <c r="K1722" t="str">
        <f>IFERROR(VLOOKUP(C1722,Customers!$A$2:$G$751,3,FALSE),"")</f>
        <v>Lankaran-Astara</v>
      </c>
    </row>
    <row r="1723" spans="1:11" x14ac:dyDescent="0.25">
      <c r="A1723" t="s">
        <v>4546</v>
      </c>
      <c r="B1723">
        <v>45791</v>
      </c>
      <c r="C1723" t="s">
        <v>1454</v>
      </c>
      <c r="D1723" t="s">
        <v>91</v>
      </c>
      <c r="E1723">
        <v>23</v>
      </c>
      <c r="F1723">
        <f>IFERROR(VLOOKUP(D1723,Products!$A$2:$H$221,6,FALSE),0)</f>
        <v>1.36</v>
      </c>
      <c r="G1723">
        <v>0.05</v>
      </c>
      <c r="H1723">
        <f t="shared" si="26"/>
        <v>29.72</v>
      </c>
      <c r="I1723" t="s">
        <v>2824</v>
      </c>
      <c r="J1723" t="str">
        <f>IFERROR(VLOOKUP(D1723,Products!$A$2:$H$221,3,FALSE),"")</f>
        <v>Snacks</v>
      </c>
      <c r="K1723" t="str">
        <f>IFERROR(VLOOKUP(C1723,Customers!$A$2:$G$751,3,FALSE),"")</f>
        <v>Aran</v>
      </c>
    </row>
    <row r="1724" spans="1:11" x14ac:dyDescent="0.25">
      <c r="A1724" t="s">
        <v>4547</v>
      </c>
      <c r="B1724">
        <v>45791</v>
      </c>
      <c r="C1724" t="s">
        <v>1739</v>
      </c>
      <c r="D1724" t="s">
        <v>215</v>
      </c>
      <c r="E1724">
        <v>11</v>
      </c>
      <c r="F1724">
        <f>IFERROR(VLOOKUP(D1724,Products!$A$2:$H$221,6,FALSE),0)</f>
        <v>7.38</v>
      </c>
      <c r="G1724">
        <v>0.05</v>
      </c>
      <c r="H1724">
        <f t="shared" si="26"/>
        <v>77.12</v>
      </c>
      <c r="I1724" t="s">
        <v>2830</v>
      </c>
      <c r="J1724" t="str">
        <f>IFERROR(VLOOKUP(D1724,Products!$A$2:$H$221,3,FALSE),"")</f>
        <v>Grocery</v>
      </c>
      <c r="K1724" t="str">
        <f>IFERROR(VLOOKUP(C1724,Customers!$A$2:$G$751,3,FALSE),"")</f>
        <v>Absheron</v>
      </c>
    </row>
    <row r="1725" spans="1:11" x14ac:dyDescent="0.25">
      <c r="A1725" t="s">
        <v>4548</v>
      </c>
      <c r="B1725">
        <v>45791</v>
      </c>
      <c r="C1725" t="s">
        <v>1907</v>
      </c>
      <c r="D1725" t="s">
        <v>460</v>
      </c>
      <c r="E1725">
        <v>3</v>
      </c>
      <c r="F1725">
        <f>IFERROR(VLOOKUP(D1725,Products!$A$2:$H$221,6,FALSE),0)</f>
        <v>4.2699999999999996</v>
      </c>
      <c r="G1725">
        <v>0.02</v>
      </c>
      <c r="H1725">
        <f t="shared" si="26"/>
        <v>12.55</v>
      </c>
      <c r="I1725" t="s">
        <v>2830</v>
      </c>
      <c r="J1725" t="str">
        <f>IFERROR(VLOOKUP(D1725,Products!$A$2:$H$221,3,FALSE),"")</f>
        <v>Cleaning</v>
      </c>
      <c r="K1725" t="str">
        <f>IFERROR(VLOOKUP(C1725,Customers!$A$2:$G$751,3,FALSE),"")</f>
        <v>Shaki-Zagatala</v>
      </c>
    </row>
    <row r="1726" spans="1:11" x14ac:dyDescent="0.25">
      <c r="A1726" t="s">
        <v>4549</v>
      </c>
      <c r="B1726">
        <v>45791</v>
      </c>
      <c r="C1726" t="s">
        <v>1910</v>
      </c>
      <c r="D1726" t="s">
        <v>443</v>
      </c>
      <c r="E1726">
        <v>1</v>
      </c>
      <c r="F1726">
        <f>IFERROR(VLOOKUP(D1726,Products!$A$2:$H$221,6,FALSE),0)</f>
        <v>8.6300000000000008</v>
      </c>
      <c r="G1726">
        <v>0.02</v>
      </c>
      <c r="H1726">
        <f t="shared" si="26"/>
        <v>8.4600000000000009</v>
      </c>
      <c r="I1726" t="s">
        <v>2820</v>
      </c>
      <c r="J1726" t="str">
        <f>IFERROR(VLOOKUP(D1726,Products!$A$2:$H$221,3,FALSE),"")</f>
        <v>Cleaning</v>
      </c>
      <c r="K1726" t="str">
        <f>IFERROR(VLOOKUP(C1726,Customers!$A$2:$G$751,3,FALSE),"")</f>
        <v>Aran</v>
      </c>
    </row>
    <row r="1727" spans="1:11" x14ac:dyDescent="0.25">
      <c r="A1727" t="s">
        <v>4550</v>
      </c>
      <c r="B1727">
        <v>45791</v>
      </c>
      <c r="C1727" t="s">
        <v>1955</v>
      </c>
      <c r="D1727" t="s">
        <v>103</v>
      </c>
      <c r="E1727">
        <v>23</v>
      </c>
      <c r="F1727">
        <f>IFERROR(VLOOKUP(D1727,Products!$A$2:$H$221,6,FALSE),0)</f>
        <v>1.18</v>
      </c>
      <c r="G1727">
        <v>0</v>
      </c>
      <c r="H1727">
        <f t="shared" si="26"/>
        <v>27.14</v>
      </c>
      <c r="I1727" t="s">
        <v>2870</v>
      </c>
      <c r="J1727" t="str">
        <f>IFERROR(VLOOKUP(D1727,Products!$A$2:$H$221,3,FALSE),"")</f>
        <v>Snacks</v>
      </c>
      <c r="K1727" t="str">
        <f>IFERROR(VLOOKUP(C1727,Customers!$A$2:$G$751,3,FALSE),"")</f>
        <v>Aran</v>
      </c>
    </row>
    <row r="1728" spans="1:11" x14ac:dyDescent="0.25">
      <c r="A1728" t="s">
        <v>4551</v>
      </c>
      <c r="B1728">
        <v>45791</v>
      </c>
      <c r="C1728" t="s">
        <v>2027</v>
      </c>
      <c r="D1728" t="s">
        <v>108</v>
      </c>
      <c r="E1728">
        <v>6</v>
      </c>
      <c r="F1728">
        <f>IFERROR(VLOOKUP(D1728,Products!$A$2:$H$221,6,FALSE),0)</f>
        <v>3.94</v>
      </c>
      <c r="G1728">
        <v>0.05</v>
      </c>
      <c r="H1728">
        <f t="shared" si="26"/>
        <v>22.46</v>
      </c>
      <c r="I1728" t="s">
        <v>2827</v>
      </c>
      <c r="J1728" t="str">
        <f>IFERROR(VLOOKUP(D1728,Products!$A$2:$H$221,3,FALSE),"")</f>
        <v>Dairy</v>
      </c>
      <c r="K1728" t="str">
        <f>IFERROR(VLOOKUP(C1728,Customers!$A$2:$G$751,3,FALSE),"")</f>
        <v>Aran</v>
      </c>
    </row>
    <row r="1729" spans="1:11" x14ac:dyDescent="0.25">
      <c r="A1729" t="s">
        <v>4552</v>
      </c>
      <c r="B1729">
        <v>45791</v>
      </c>
      <c r="C1729" t="s">
        <v>2789</v>
      </c>
      <c r="D1729" t="s">
        <v>423</v>
      </c>
      <c r="E1729">
        <v>10</v>
      </c>
      <c r="F1729">
        <f>IFERROR(VLOOKUP(D1729,Products!$A$2:$H$221,6,FALSE),0)</f>
        <v>2.7</v>
      </c>
      <c r="G1729">
        <v>0.05</v>
      </c>
      <c r="H1729">
        <f t="shared" si="26"/>
        <v>25.65</v>
      </c>
      <c r="I1729" t="s">
        <v>2824</v>
      </c>
      <c r="J1729" t="str">
        <f>IFERROR(VLOOKUP(D1729,Products!$A$2:$H$221,3,FALSE),"")</f>
        <v>Canned</v>
      </c>
      <c r="K1729" t="str">
        <f>IFERROR(VLOOKUP(C1729,Customers!$A$2:$G$751,3,FALSE),"")</f>
        <v>Karabakh-East Zangezur</v>
      </c>
    </row>
    <row r="1730" spans="1:11" x14ac:dyDescent="0.25">
      <c r="A1730" t="s">
        <v>4553</v>
      </c>
      <c r="B1730">
        <v>45792</v>
      </c>
      <c r="C1730" t="s">
        <v>548</v>
      </c>
      <c r="D1730" t="s">
        <v>348</v>
      </c>
      <c r="E1730">
        <v>5</v>
      </c>
      <c r="F1730">
        <f>IFERROR(VLOOKUP(D1730,Products!$A$2:$H$221,6,FALSE),0)</f>
        <v>3.09</v>
      </c>
      <c r="G1730">
        <v>0.1</v>
      </c>
      <c r="H1730">
        <f t="shared" ref="H1730:H1793" si="27">ROUND(E1730*F1730*(1-G1730),2)</f>
        <v>13.91</v>
      </c>
      <c r="I1730" t="s">
        <v>2820</v>
      </c>
      <c r="J1730" t="str">
        <f>IFERROR(VLOOKUP(D1730,Products!$A$2:$H$221,3,FALSE),"")</f>
        <v>Frozen</v>
      </c>
      <c r="K1730" t="str">
        <f>IFERROR(VLOOKUP(C1730,Customers!$A$2:$G$751,3,FALSE),"")</f>
        <v>Absheron</v>
      </c>
    </row>
    <row r="1731" spans="1:11" x14ac:dyDescent="0.25">
      <c r="A1731" t="s">
        <v>4554</v>
      </c>
      <c r="B1731">
        <v>45792</v>
      </c>
      <c r="C1731" t="s">
        <v>773</v>
      </c>
      <c r="D1731" t="s">
        <v>218</v>
      </c>
      <c r="E1731">
        <v>12</v>
      </c>
      <c r="F1731">
        <f>IFERROR(VLOOKUP(D1731,Products!$A$2:$H$221,6,FALSE),0)</f>
        <v>3.4</v>
      </c>
      <c r="G1731">
        <v>0</v>
      </c>
      <c r="H1731">
        <f t="shared" si="27"/>
        <v>40.799999999999997</v>
      </c>
      <c r="I1731" t="s">
        <v>2818</v>
      </c>
      <c r="J1731" t="str">
        <f>IFERROR(VLOOKUP(D1731,Products!$A$2:$H$221,3,FALSE),"")</f>
        <v>Grocery</v>
      </c>
      <c r="K1731" t="str">
        <f>IFERROR(VLOOKUP(C1731,Customers!$A$2:$G$751,3,FALSE),"")</f>
        <v>Guba-Khachmaz</v>
      </c>
    </row>
    <row r="1732" spans="1:11" x14ac:dyDescent="0.25">
      <c r="A1732" t="s">
        <v>4555</v>
      </c>
      <c r="B1732">
        <v>45792</v>
      </c>
      <c r="C1732" t="s">
        <v>908</v>
      </c>
      <c r="D1732" t="s">
        <v>378</v>
      </c>
      <c r="E1732">
        <v>5</v>
      </c>
      <c r="F1732">
        <f>IFERROR(VLOOKUP(D1732,Products!$A$2:$H$221,6,FALSE),0)</f>
        <v>7.3</v>
      </c>
      <c r="G1732">
        <v>0.03</v>
      </c>
      <c r="H1732">
        <f t="shared" si="27"/>
        <v>35.409999999999997</v>
      </c>
      <c r="I1732" t="s">
        <v>2824</v>
      </c>
      <c r="J1732" t="str">
        <f>IFERROR(VLOOKUP(D1732,Products!$A$2:$H$221,3,FALSE),"")</f>
        <v>Frozen</v>
      </c>
      <c r="K1732" t="str">
        <f>IFERROR(VLOOKUP(C1732,Customers!$A$2:$G$751,3,FALSE),"")</f>
        <v>Absheron</v>
      </c>
    </row>
    <row r="1733" spans="1:11" x14ac:dyDescent="0.25">
      <c r="A1733" t="s">
        <v>4556</v>
      </c>
      <c r="B1733">
        <v>45792</v>
      </c>
      <c r="C1733" t="s">
        <v>1436</v>
      </c>
      <c r="D1733" t="s">
        <v>167</v>
      </c>
      <c r="E1733">
        <v>22</v>
      </c>
      <c r="F1733">
        <f>IFERROR(VLOOKUP(D1733,Products!$A$2:$H$221,6,FALSE),0)</f>
        <v>1.67</v>
      </c>
      <c r="G1733">
        <v>0.05</v>
      </c>
      <c r="H1733">
        <f t="shared" si="27"/>
        <v>34.9</v>
      </c>
      <c r="I1733" t="s">
        <v>2870</v>
      </c>
      <c r="J1733" t="str">
        <f>IFERROR(VLOOKUP(D1733,Products!$A$2:$H$221,3,FALSE),"")</f>
        <v>Bakery</v>
      </c>
      <c r="K1733" t="str">
        <f>IFERROR(VLOOKUP(C1733,Customers!$A$2:$G$751,3,FALSE),"")</f>
        <v>Ganja-Dashkasan</v>
      </c>
    </row>
    <row r="1734" spans="1:11" x14ac:dyDescent="0.25">
      <c r="A1734" t="s">
        <v>4557</v>
      </c>
      <c r="B1734">
        <v>45792</v>
      </c>
      <c r="C1734" t="s">
        <v>1478</v>
      </c>
      <c r="D1734" t="s">
        <v>196</v>
      </c>
      <c r="E1734">
        <v>13</v>
      </c>
      <c r="F1734">
        <f>IFERROR(VLOOKUP(D1734,Products!$A$2:$H$221,6,FALSE),0)</f>
        <v>0.54</v>
      </c>
      <c r="G1734">
        <v>0</v>
      </c>
      <c r="H1734">
        <f t="shared" si="27"/>
        <v>7.02</v>
      </c>
      <c r="I1734" t="s">
        <v>2837</v>
      </c>
      <c r="J1734" t="str">
        <f>IFERROR(VLOOKUP(D1734,Products!$A$2:$H$221,3,FALSE),"")</f>
        <v>Bakery</v>
      </c>
      <c r="K1734" t="str">
        <f>IFERROR(VLOOKUP(C1734,Customers!$A$2:$G$751,3,FALSE),"")</f>
        <v>Aran</v>
      </c>
    </row>
    <row r="1735" spans="1:11" x14ac:dyDescent="0.25">
      <c r="A1735" t="s">
        <v>4558</v>
      </c>
      <c r="B1735">
        <v>45792</v>
      </c>
      <c r="C1735" t="s">
        <v>1526</v>
      </c>
      <c r="D1735" t="s">
        <v>148</v>
      </c>
      <c r="E1735">
        <v>9</v>
      </c>
      <c r="F1735">
        <f>IFERROR(VLOOKUP(D1735,Products!$A$2:$H$221,6,FALSE),0)</f>
        <v>1.6</v>
      </c>
      <c r="G1735">
        <v>0.03</v>
      </c>
      <c r="H1735">
        <f t="shared" si="27"/>
        <v>13.97</v>
      </c>
      <c r="I1735" t="s">
        <v>2824</v>
      </c>
      <c r="J1735" t="str">
        <f>IFERROR(VLOOKUP(D1735,Products!$A$2:$H$221,3,FALSE),"")</f>
        <v>Dairy</v>
      </c>
      <c r="K1735" t="str">
        <f>IFERROR(VLOOKUP(C1735,Customers!$A$2:$G$751,3,FALSE),"")</f>
        <v>Shaki-Zagatala</v>
      </c>
    </row>
    <row r="1736" spans="1:11" x14ac:dyDescent="0.25">
      <c r="A1736" t="s">
        <v>4559</v>
      </c>
      <c r="B1736">
        <v>45792</v>
      </c>
      <c r="C1736" t="s">
        <v>1634</v>
      </c>
      <c r="D1736" t="s">
        <v>392</v>
      </c>
      <c r="E1736">
        <v>7</v>
      </c>
      <c r="F1736">
        <f>IFERROR(VLOOKUP(D1736,Products!$A$2:$H$221,6,FALSE),0)</f>
        <v>3.87</v>
      </c>
      <c r="G1736">
        <v>0.03</v>
      </c>
      <c r="H1736">
        <f t="shared" si="27"/>
        <v>26.28</v>
      </c>
      <c r="I1736" t="s">
        <v>2841</v>
      </c>
      <c r="J1736" t="str">
        <f>IFERROR(VLOOKUP(D1736,Products!$A$2:$H$221,3,FALSE),"")</f>
        <v>Frozen</v>
      </c>
      <c r="K1736" t="str">
        <f>IFERROR(VLOOKUP(C1736,Customers!$A$2:$G$751,3,FALSE),"")</f>
        <v>Ganja-Dashkasan</v>
      </c>
    </row>
    <row r="1737" spans="1:11" x14ac:dyDescent="0.25">
      <c r="A1737" t="s">
        <v>4560</v>
      </c>
      <c r="B1737">
        <v>45792</v>
      </c>
      <c r="C1737" t="s">
        <v>1712</v>
      </c>
      <c r="D1737" t="s">
        <v>453</v>
      </c>
      <c r="E1737">
        <v>7</v>
      </c>
      <c r="F1737">
        <f>IFERROR(VLOOKUP(D1737,Products!$A$2:$H$221,6,FALSE),0)</f>
        <v>5.14</v>
      </c>
      <c r="G1737">
        <v>0.05</v>
      </c>
      <c r="H1737">
        <f t="shared" si="27"/>
        <v>34.18</v>
      </c>
      <c r="I1737" t="s">
        <v>2837</v>
      </c>
      <c r="J1737" t="str">
        <f>IFERROR(VLOOKUP(D1737,Products!$A$2:$H$221,3,FALSE),"")</f>
        <v>Cleaning</v>
      </c>
      <c r="K1737" t="str">
        <f>IFERROR(VLOOKUP(C1737,Customers!$A$2:$G$751,3,FALSE),"")</f>
        <v>Guba-Khachmaz</v>
      </c>
    </row>
    <row r="1738" spans="1:11" x14ac:dyDescent="0.25">
      <c r="A1738" t="s">
        <v>4561</v>
      </c>
      <c r="B1738">
        <v>45792</v>
      </c>
      <c r="C1738" t="s">
        <v>2015</v>
      </c>
      <c r="D1738" t="s">
        <v>23</v>
      </c>
      <c r="E1738">
        <v>17</v>
      </c>
      <c r="F1738">
        <f>IFERROR(VLOOKUP(D1738,Products!$A$2:$H$221,6,FALSE),0)</f>
        <v>2.54</v>
      </c>
      <c r="G1738">
        <v>0.03</v>
      </c>
      <c r="H1738">
        <f t="shared" si="27"/>
        <v>41.88</v>
      </c>
      <c r="I1738" t="s">
        <v>2824</v>
      </c>
      <c r="J1738" t="str">
        <f>IFERROR(VLOOKUP(D1738,Products!$A$2:$H$221,3,FALSE),"")</f>
        <v>Beverages</v>
      </c>
      <c r="K1738" t="str">
        <f>IFERROR(VLOOKUP(C1738,Customers!$A$2:$G$751,3,FALSE),"")</f>
        <v>Guba-Khachmaz</v>
      </c>
    </row>
    <row r="1739" spans="1:11" x14ac:dyDescent="0.25">
      <c r="A1739" t="s">
        <v>4562</v>
      </c>
      <c r="B1739">
        <v>45792</v>
      </c>
      <c r="C1739" t="s">
        <v>2072</v>
      </c>
      <c r="D1739" t="s">
        <v>172</v>
      </c>
      <c r="E1739">
        <v>4</v>
      </c>
      <c r="F1739">
        <f>IFERROR(VLOOKUP(D1739,Products!$A$2:$H$221,6,FALSE),0)</f>
        <v>0.77</v>
      </c>
      <c r="G1739">
        <v>0.05</v>
      </c>
      <c r="H1739">
        <f t="shared" si="27"/>
        <v>2.93</v>
      </c>
      <c r="I1739" t="s">
        <v>2837</v>
      </c>
      <c r="J1739" t="str">
        <f>IFERROR(VLOOKUP(D1739,Products!$A$2:$H$221,3,FALSE),"")</f>
        <v>Bakery</v>
      </c>
      <c r="K1739" t="str">
        <f>IFERROR(VLOOKUP(C1739,Customers!$A$2:$G$751,3,FALSE),"")</f>
        <v>Absheron</v>
      </c>
    </row>
    <row r="1740" spans="1:11" x14ac:dyDescent="0.25">
      <c r="A1740" t="s">
        <v>4563</v>
      </c>
      <c r="B1740">
        <v>45792</v>
      </c>
      <c r="C1740" t="s">
        <v>2207</v>
      </c>
      <c r="D1740" t="s">
        <v>188</v>
      </c>
      <c r="E1740">
        <v>7</v>
      </c>
      <c r="F1740">
        <f>IFERROR(VLOOKUP(D1740,Products!$A$2:$H$221,6,FALSE),0)</f>
        <v>2.31</v>
      </c>
      <c r="G1740">
        <v>7.0000000000000007E-2</v>
      </c>
      <c r="H1740">
        <f t="shared" si="27"/>
        <v>15.04</v>
      </c>
      <c r="I1740" t="s">
        <v>2824</v>
      </c>
      <c r="J1740" t="str">
        <f>IFERROR(VLOOKUP(D1740,Products!$A$2:$H$221,3,FALSE),"")</f>
        <v>Bakery</v>
      </c>
      <c r="K1740" t="str">
        <f>IFERROR(VLOOKUP(C1740,Customers!$A$2:$G$751,3,FALSE),"")</f>
        <v>Lankaran-Astara</v>
      </c>
    </row>
    <row r="1741" spans="1:11" x14ac:dyDescent="0.25">
      <c r="A1741" t="s">
        <v>4564</v>
      </c>
      <c r="B1741">
        <v>45792</v>
      </c>
      <c r="C1741" t="s">
        <v>2240</v>
      </c>
      <c r="D1741" t="s">
        <v>200</v>
      </c>
      <c r="E1741">
        <v>24</v>
      </c>
      <c r="F1741">
        <f>IFERROR(VLOOKUP(D1741,Products!$A$2:$H$221,6,FALSE),0)</f>
        <v>0.97</v>
      </c>
      <c r="G1741">
        <v>7.0000000000000007E-2</v>
      </c>
      <c r="H1741">
        <f t="shared" si="27"/>
        <v>21.65</v>
      </c>
      <c r="I1741" t="s">
        <v>2870</v>
      </c>
      <c r="J1741" t="str">
        <f>IFERROR(VLOOKUP(D1741,Products!$A$2:$H$221,3,FALSE),"")</f>
        <v>Bakery</v>
      </c>
      <c r="K1741" t="str">
        <f>IFERROR(VLOOKUP(C1741,Customers!$A$2:$G$751,3,FALSE),"")</f>
        <v>Shaki-Zagatala</v>
      </c>
    </row>
    <row r="1742" spans="1:11" x14ac:dyDescent="0.25">
      <c r="A1742" t="s">
        <v>4565</v>
      </c>
      <c r="B1742">
        <v>45792</v>
      </c>
      <c r="C1742" t="s">
        <v>2321</v>
      </c>
      <c r="D1742" t="s">
        <v>252</v>
      </c>
      <c r="E1742">
        <v>5</v>
      </c>
      <c r="F1742">
        <f>IFERROR(VLOOKUP(D1742,Products!$A$2:$H$221,6,FALSE),0)</f>
        <v>4.38</v>
      </c>
      <c r="G1742">
        <v>7.0000000000000007E-2</v>
      </c>
      <c r="H1742">
        <f t="shared" si="27"/>
        <v>20.37</v>
      </c>
      <c r="I1742" t="s">
        <v>2841</v>
      </c>
      <c r="J1742" t="str">
        <f>IFERROR(VLOOKUP(D1742,Products!$A$2:$H$221,3,FALSE),"")</f>
        <v>Grocery</v>
      </c>
      <c r="K1742" t="str">
        <f>IFERROR(VLOOKUP(C1742,Customers!$A$2:$G$751,3,FALSE),"")</f>
        <v>Shaki-Zagatala</v>
      </c>
    </row>
    <row r="1743" spans="1:11" x14ac:dyDescent="0.25">
      <c r="A1743" t="s">
        <v>4566</v>
      </c>
      <c r="B1743">
        <v>45792</v>
      </c>
      <c r="C1743" t="s">
        <v>2375</v>
      </c>
      <c r="D1743" t="s">
        <v>246</v>
      </c>
      <c r="E1743">
        <v>14</v>
      </c>
      <c r="F1743">
        <f>IFERROR(VLOOKUP(D1743,Products!$A$2:$H$221,6,FALSE),0)</f>
        <v>7.97</v>
      </c>
      <c r="G1743">
        <v>0</v>
      </c>
      <c r="H1743">
        <f t="shared" si="27"/>
        <v>111.58</v>
      </c>
      <c r="I1743" t="s">
        <v>2841</v>
      </c>
      <c r="J1743" t="str">
        <f>IFERROR(VLOOKUP(D1743,Products!$A$2:$H$221,3,FALSE),"")</f>
        <v>Grocery</v>
      </c>
      <c r="K1743" t="str">
        <f>IFERROR(VLOOKUP(C1743,Customers!$A$2:$G$751,3,FALSE),"")</f>
        <v>Aran</v>
      </c>
    </row>
    <row r="1744" spans="1:11" x14ac:dyDescent="0.25">
      <c r="A1744" t="s">
        <v>4567</v>
      </c>
      <c r="B1744">
        <v>45792</v>
      </c>
      <c r="C1744" t="s">
        <v>2678</v>
      </c>
      <c r="D1744" t="s">
        <v>319</v>
      </c>
      <c r="E1744">
        <v>5</v>
      </c>
      <c r="F1744">
        <f>IFERROR(VLOOKUP(D1744,Products!$A$2:$H$221,6,FALSE),0)</f>
        <v>4.9400000000000004</v>
      </c>
      <c r="G1744">
        <v>0.05</v>
      </c>
      <c r="H1744">
        <f t="shared" si="27"/>
        <v>23.47</v>
      </c>
      <c r="I1744" t="s">
        <v>2820</v>
      </c>
      <c r="J1744" t="str">
        <f>IFERROR(VLOOKUP(D1744,Products!$A$2:$H$221,3,FALSE),"")</f>
        <v>Personal Care</v>
      </c>
      <c r="K1744" t="str">
        <f>IFERROR(VLOOKUP(C1744,Customers!$A$2:$G$751,3,FALSE),"")</f>
        <v>Aran</v>
      </c>
    </row>
    <row r="1745" spans="1:11" x14ac:dyDescent="0.25">
      <c r="A1745" t="s">
        <v>4568</v>
      </c>
      <c r="B1745">
        <v>45793</v>
      </c>
      <c r="C1745" t="s">
        <v>643</v>
      </c>
      <c r="D1745" t="s">
        <v>328</v>
      </c>
      <c r="E1745">
        <v>3</v>
      </c>
      <c r="F1745">
        <f>IFERROR(VLOOKUP(D1745,Products!$A$2:$H$221,6,FALSE),0)</f>
        <v>6.09</v>
      </c>
      <c r="G1745">
        <v>0.05</v>
      </c>
      <c r="H1745">
        <f t="shared" si="27"/>
        <v>17.36</v>
      </c>
      <c r="I1745" t="s">
        <v>2827</v>
      </c>
      <c r="J1745" t="str">
        <f>IFERROR(VLOOKUP(D1745,Products!$A$2:$H$221,3,FALSE),"")</f>
        <v>Personal Care</v>
      </c>
      <c r="K1745" t="str">
        <f>IFERROR(VLOOKUP(C1745,Customers!$A$2:$G$751,3,FALSE),"")</f>
        <v>Shaki-Zagatala</v>
      </c>
    </row>
    <row r="1746" spans="1:11" x14ac:dyDescent="0.25">
      <c r="A1746" t="s">
        <v>4569</v>
      </c>
      <c r="B1746">
        <v>45793</v>
      </c>
      <c r="C1746" t="s">
        <v>1025</v>
      </c>
      <c r="D1746" t="s">
        <v>325</v>
      </c>
      <c r="E1746">
        <v>10</v>
      </c>
      <c r="F1746">
        <f>IFERROR(VLOOKUP(D1746,Products!$A$2:$H$221,6,FALSE),0)</f>
        <v>4.2699999999999996</v>
      </c>
      <c r="G1746">
        <v>0.03</v>
      </c>
      <c r="H1746">
        <f t="shared" si="27"/>
        <v>41.42</v>
      </c>
      <c r="I1746" t="s">
        <v>2820</v>
      </c>
      <c r="J1746" t="str">
        <f>IFERROR(VLOOKUP(D1746,Products!$A$2:$H$221,3,FALSE),"")</f>
        <v>Personal Care</v>
      </c>
      <c r="K1746" t="str">
        <f>IFERROR(VLOOKUP(C1746,Customers!$A$2:$G$751,3,FALSE),"")</f>
        <v>Lankaran-Astara</v>
      </c>
    </row>
    <row r="1747" spans="1:11" x14ac:dyDescent="0.25">
      <c r="A1747" t="s">
        <v>4570</v>
      </c>
      <c r="B1747">
        <v>45793</v>
      </c>
      <c r="C1747" t="s">
        <v>2456</v>
      </c>
      <c r="D1747" t="s">
        <v>184</v>
      </c>
      <c r="E1747">
        <v>4</v>
      </c>
      <c r="F1747">
        <f>IFERROR(VLOOKUP(D1747,Products!$A$2:$H$221,6,FALSE),0)</f>
        <v>2.5499999999999998</v>
      </c>
      <c r="G1747">
        <v>0.05</v>
      </c>
      <c r="H1747">
        <f t="shared" si="27"/>
        <v>9.69</v>
      </c>
      <c r="I1747" t="s">
        <v>2870</v>
      </c>
      <c r="J1747" t="str">
        <f>IFERROR(VLOOKUP(D1747,Products!$A$2:$H$221,3,FALSE),"")</f>
        <v>Bakery</v>
      </c>
      <c r="K1747" t="str">
        <f>IFERROR(VLOOKUP(C1747,Customers!$A$2:$G$751,3,FALSE),"")</f>
        <v>Nakhchivan</v>
      </c>
    </row>
    <row r="1748" spans="1:11" x14ac:dyDescent="0.25">
      <c r="A1748" t="s">
        <v>4571</v>
      </c>
      <c r="B1748">
        <v>45793</v>
      </c>
      <c r="C1748" t="s">
        <v>2483</v>
      </c>
      <c r="D1748" t="s">
        <v>248</v>
      </c>
      <c r="E1748">
        <v>4</v>
      </c>
      <c r="F1748">
        <f>IFERROR(VLOOKUP(D1748,Products!$A$2:$H$221,6,FALSE),0)</f>
        <v>5.3</v>
      </c>
      <c r="G1748">
        <v>0.15</v>
      </c>
      <c r="H1748">
        <f t="shared" si="27"/>
        <v>18.02</v>
      </c>
      <c r="I1748" t="s">
        <v>2870</v>
      </c>
      <c r="J1748" t="str">
        <f>IFERROR(VLOOKUP(D1748,Products!$A$2:$H$221,3,FALSE),"")</f>
        <v>Grocery</v>
      </c>
      <c r="K1748" t="str">
        <f>IFERROR(VLOOKUP(C1748,Customers!$A$2:$G$751,3,FALSE),"")</f>
        <v>Absheron</v>
      </c>
    </row>
    <row r="1749" spans="1:11" x14ac:dyDescent="0.25">
      <c r="A1749" t="s">
        <v>4572</v>
      </c>
      <c r="B1749">
        <v>45793</v>
      </c>
      <c r="C1749" t="s">
        <v>2597</v>
      </c>
      <c r="D1749" t="s">
        <v>144</v>
      </c>
      <c r="E1749">
        <v>12</v>
      </c>
      <c r="F1749">
        <f>IFERROR(VLOOKUP(D1749,Products!$A$2:$H$221,6,FALSE),0)</f>
        <v>4.54</v>
      </c>
      <c r="G1749">
        <v>0.03</v>
      </c>
      <c r="H1749">
        <f t="shared" si="27"/>
        <v>52.85</v>
      </c>
      <c r="I1749" t="s">
        <v>2841</v>
      </c>
      <c r="J1749" t="str">
        <f>IFERROR(VLOOKUP(D1749,Products!$A$2:$H$221,3,FALSE),"")</f>
        <v>Dairy</v>
      </c>
      <c r="K1749" t="str">
        <f>IFERROR(VLOOKUP(C1749,Customers!$A$2:$G$751,3,FALSE),"")</f>
        <v>Absheron</v>
      </c>
    </row>
    <row r="1750" spans="1:11" x14ac:dyDescent="0.25">
      <c r="A1750" t="s">
        <v>4573</v>
      </c>
      <c r="B1750">
        <v>45794</v>
      </c>
      <c r="C1750" t="s">
        <v>626</v>
      </c>
      <c r="D1750" t="s">
        <v>146</v>
      </c>
      <c r="E1750">
        <v>5</v>
      </c>
      <c r="F1750">
        <f>IFERROR(VLOOKUP(D1750,Products!$A$2:$H$221,6,FALSE),0)</f>
        <v>2.75</v>
      </c>
      <c r="G1750">
        <v>0.02</v>
      </c>
      <c r="H1750">
        <f t="shared" si="27"/>
        <v>13.48</v>
      </c>
      <c r="I1750" t="s">
        <v>2827</v>
      </c>
      <c r="J1750" t="str">
        <f>IFERROR(VLOOKUP(D1750,Products!$A$2:$H$221,3,FALSE),"")</f>
        <v>Dairy</v>
      </c>
      <c r="K1750" t="str">
        <f>IFERROR(VLOOKUP(C1750,Customers!$A$2:$G$751,3,FALSE),"")</f>
        <v>Absheron</v>
      </c>
    </row>
    <row r="1751" spans="1:11" x14ac:dyDescent="0.25">
      <c r="A1751" t="s">
        <v>4574</v>
      </c>
      <c r="B1751">
        <v>45794</v>
      </c>
      <c r="C1751" t="s">
        <v>713</v>
      </c>
      <c r="D1751" t="s">
        <v>204</v>
      </c>
      <c r="E1751">
        <v>5</v>
      </c>
      <c r="F1751">
        <f>IFERROR(VLOOKUP(D1751,Products!$A$2:$H$221,6,FALSE),0)</f>
        <v>7.55</v>
      </c>
      <c r="G1751">
        <v>0.03</v>
      </c>
      <c r="H1751">
        <f t="shared" si="27"/>
        <v>36.619999999999997</v>
      </c>
      <c r="I1751" t="s">
        <v>2841</v>
      </c>
      <c r="J1751" t="str">
        <f>IFERROR(VLOOKUP(D1751,Products!$A$2:$H$221,3,FALSE),"")</f>
        <v>Grocery</v>
      </c>
      <c r="K1751" t="str">
        <f>IFERROR(VLOOKUP(C1751,Customers!$A$2:$G$751,3,FALSE),"")</f>
        <v>Guba-Khachmaz</v>
      </c>
    </row>
    <row r="1752" spans="1:11" x14ac:dyDescent="0.25">
      <c r="A1752" t="s">
        <v>4575</v>
      </c>
      <c r="B1752">
        <v>45794</v>
      </c>
      <c r="C1752" t="s">
        <v>732</v>
      </c>
      <c r="D1752" t="s">
        <v>184</v>
      </c>
      <c r="E1752">
        <v>12</v>
      </c>
      <c r="F1752">
        <f>IFERROR(VLOOKUP(D1752,Products!$A$2:$H$221,6,FALSE),0)</f>
        <v>2.5499999999999998</v>
      </c>
      <c r="G1752">
        <v>0.05</v>
      </c>
      <c r="H1752">
        <f t="shared" si="27"/>
        <v>29.07</v>
      </c>
      <c r="I1752" t="s">
        <v>2841</v>
      </c>
      <c r="J1752" t="str">
        <f>IFERROR(VLOOKUP(D1752,Products!$A$2:$H$221,3,FALSE),"")</f>
        <v>Bakery</v>
      </c>
      <c r="K1752" t="str">
        <f>IFERROR(VLOOKUP(C1752,Customers!$A$2:$G$751,3,FALSE),"")</f>
        <v>Lankaran-Astara</v>
      </c>
    </row>
    <row r="1753" spans="1:11" x14ac:dyDescent="0.25">
      <c r="A1753" t="s">
        <v>4576</v>
      </c>
      <c r="B1753">
        <v>45794</v>
      </c>
      <c r="C1753" t="s">
        <v>944</v>
      </c>
      <c r="D1753" t="s">
        <v>57</v>
      </c>
      <c r="E1753">
        <v>19</v>
      </c>
      <c r="F1753">
        <f>IFERROR(VLOOKUP(D1753,Products!$A$2:$H$221,6,FALSE),0)</f>
        <v>2.57</v>
      </c>
      <c r="G1753">
        <v>0.03</v>
      </c>
      <c r="H1753">
        <f t="shared" si="27"/>
        <v>47.37</v>
      </c>
      <c r="I1753" t="s">
        <v>2827</v>
      </c>
      <c r="J1753" t="str">
        <f>IFERROR(VLOOKUP(D1753,Products!$A$2:$H$221,3,FALSE),"")</f>
        <v>Beverages</v>
      </c>
      <c r="K1753" t="str">
        <f>IFERROR(VLOOKUP(C1753,Customers!$A$2:$G$751,3,FALSE),"")</f>
        <v>Aran</v>
      </c>
    </row>
    <row r="1754" spans="1:11" x14ac:dyDescent="0.25">
      <c r="A1754" t="s">
        <v>4577</v>
      </c>
      <c r="B1754">
        <v>45794</v>
      </c>
      <c r="C1754" t="s">
        <v>953</v>
      </c>
      <c r="D1754" t="s">
        <v>51</v>
      </c>
      <c r="E1754">
        <v>30</v>
      </c>
      <c r="F1754">
        <f>IFERROR(VLOOKUP(D1754,Products!$A$2:$H$221,6,FALSE),0)</f>
        <v>4.46</v>
      </c>
      <c r="G1754">
        <v>0.03</v>
      </c>
      <c r="H1754">
        <f t="shared" si="27"/>
        <v>129.79</v>
      </c>
      <c r="I1754" t="s">
        <v>2820</v>
      </c>
      <c r="J1754" t="str">
        <f>IFERROR(VLOOKUP(D1754,Products!$A$2:$H$221,3,FALSE),"")</f>
        <v>Beverages</v>
      </c>
      <c r="K1754" t="str">
        <f>IFERROR(VLOOKUP(C1754,Customers!$A$2:$G$751,3,FALSE),"")</f>
        <v>Aran</v>
      </c>
    </row>
    <row r="1755" spans="1:11" x14ac:dyDescent="0.25">
      <c r="A1755" t="s">
        <v>4578</v>
      </c>
      <c r="B1755">
        <v>45794</v>
      </c>
      <c r="C1755" t="s">
        <v>1595</v>
      </c>
      <c r="D1755" t="s">
        <v>356</v>
      </c>
      <c r="E1755">
        <v>11</v>
      </c>
      <c r="F1755">
        <f>IFERROR(VLOOKUP(D1755,Products!$A$2:$H$221,6,FALSE),0)</f>
        <v>2.87</v>
      </c>
      <c r="G1755">
        <v>0.03</v>
      </c>
      <c r="H1755">
        <f t="shared" si="27"/>
        <v>30.62</v>
      </c>
      <c r="I1755" t="s">
        <v>2837</v>
      </c>
      <c r="J1755" t="str">
        <f>IFERROR(VLOOKUP(D1755,Products!$A$2:$H$221,3,FALSE),"")</f>
        <v>Frozen</v>
      </c>
      <c r="K1755" t="str">
        <f>IFERROR(VLOOKUP(C1755,Customers!$A$2:$G$751,3,FALSE),"")</f>
        <v>Karabakh-East Zangezur</v>
      </c>
    </row>
    <row r="1756" spans="1:11" x14ac:dyDescent="0.25">
      <c r="A1756" t="s">
        <v>4579</v>
      </c>
      <c r="B1756">
        <v>45794</v>
      </c>
      <c r="C1756" t="s">
        <v>1619</v>
      </c>
      <c r="D1756" t="s">
        <v>486</v>
      </c>
      <c r="E1756">
        <v>4</v>
      </c>
      <c r="F1756">
        <f>IFERROR(VLOOKUP(D1756,Products!$A$2:$H$221,6,FALSE),0)</f>
        <v>2.46</v>
      </c>
      <c r="G1756">
        <v>0.02</v>
      </c>
      <c r="H1756">
        <f t="shared" si="27"/>
        <v>9.64</v>
      </c>
      <c r="I1756" t="s">
        <v>2824</v>
      </c>
      <c r="J1756" t="str">
        <f>IFERROR(VLOOKUP(D1756,Products!$A$2:$H$221,3,FALSE),"")</f>
        <v>Cleaning</v>
      </c>
      <c r="K1756" t="str">
        <f>IFERROR(VLOOKUP(C1756,Customers!$A$2:$G$751,3,FALSE),"")</f>
        <v>Lankaran-Astara</v>
      </c>
    </row>
    <row r="1757" spans="1:11" x14ac:dyDescent="0.25">
      <c r="A1757" t="s">
        <v>4580</v>
      </c>
      <c r="B1757">
        <v>45794</v>
      </c>
      <c r="C1757" t="s">
        <v>1652</v>
      </c>
      <c r="D1757" t="s">
        <v>429</v>
      </c>
      <c r="E1757">
        <v>4</v>
      </c>
      <c r="F1757">
        <f>IFERROR(VLOOKUP(D1757,Products!$A$2:$H$221,6,FALSE),0)</f>
        <v>6.04</v>
      </c>
      <c r="G1757">
        <v>0.03</v>
      </c>
      <c r="H1757">
        <f t="shared" si="27"/>
        <v>23.44</v>
      </c>
      <c r="I1757" t="s">
        <v>2837</v>
      </c>
      <c r="J1757" t="str">
        <f>IFERROR(VLOOKUP(D1757,Products!$A$2:$H$221,3,FALSE),"")</f>
        <v>Canned</v>
      </c>
      <c r="K1757" t="str">
        <f>IFERROR(VLOOKUP(C1757,Customers!$A$2:$G$751,3,FALSE),"")</f>
        <v>Shaki-Zagatala</v>
      </c>
    </row>
    <row r="1758" spans="1:11" x14ac:dyDescent="0.25">
      <c r="A1758" t="s">
        <v>4581</v>
      </c>
      <c r="B1758">
        <v>45794</v>
      </c>
      <c r="C1758" t="s">
        <v>1802</v>
      </c>
      <c r="D1758" t="s">
        <v>215</v>
      </c>
      <c r="E1758">
        <v>4</v>
      </c>
      <c r="F1758">
        <f>IFERROR(VLOOKUP(D1758,Products!$A$2:$H$221,6,FALSE),0)</f>
        <v>7.38</v>
      </c>
      <c r="G1758">
        <v>0.1</v>
      </c>
      <c r="H1758">
        <f t="shared" si="27"/>
        <v>26.57</v>
      </c>
      <c r="I1758" t="s">
        <v>2820</v>
      </c>
      <c r="J1758" t="str">
        <f>IFERROR(VLOOKUP(D1758,Products!$A$2:$H$221,3,FALSE),"")</f>
        <v>Grocery</v>
      </c>
      <c r="K1758" t="str">
        <f>IFERROR(VLOOKUP(C1758,Customers!$A$2:$G$751,3,FALSE),"")</f>
        <v>Karabakh-East Zangezur</v>
      </c>
    </row>
    <row r="1759" spans="1:11" x14ac:dyDescent="0.25">
      <c r="A1759" t="s">
        <v>4582</v>
      </c>
      <c r="B1759">
        <v>45794</v>
      </c>
      <c r="C1759" t="s">
        <v>1952</v>
      </c>
      <c r="D1759" t="s">
        <v>93</v>
      </c>
      <c r="E1759">
        <v>10</v>
      </c>
      <c r="F1759">
        <f>IFERROR(VLOOKUP(D1759,Products!$A$2:$H$221,6,FALSE),0)</f>
        <v>3.61</v>
      </c>
      <c r="G1759">
        <v>0.1</v>
      </c>
      <c r="H1759">
        <f t="shared" si="27"/>
        <v>32.49</v>
      </c>
      <c r="I1759" t="s">
        <v>2818</v>
      </c>
      <c r="J1759" t="str">
        <f>IFERROR(VLOOKUP(D1759,Products!$A$2:$H$221,3,FALSE),"")</f>
        <v>Snacks</v>
      </c>
      <c r="K1759" t="str">
        <f>IFERROR(VLOOKUP(C1759,Customers!$A$2:$G$751,3,FALSE),"")</f>
        <v>Guba-Khachmaz</v>
      </c>
    </row>
    <row r="1760" spans="1:11" x14ac:dyDescent="0.25">
      <c r="A1760" t="s">
        <v>4583</v>
      </c>
      <c r="B1760">
        <v>45794</v>
      </c>
      <c r="C1760" t="s">
        <v>2096</v>
      </c>
      <c r="D1760" t="s">
        <v>489</v>
      </c>
      <c r="E1760">
        <v>7</v>
      </c>
      <c r="F1760">
        <f>IFERROR(VLOOKUP(D1760,Products!$A$2:$H$221,6,FALSE),0)</f>
        <v>5.34</v>
      </c>
      <c r="G1760">
        <v>0.1</v>
      </c>
      <c r="H1760">
        <f t="shared" si="27"/>
        <v>33.64</v>
      </c>
      <c r="I1760" t="s">
        <v>2818</v>
      </c>
      <c r="J1760" t="str">
        <f>IFERROR(VLOOKUP(D1760,Products!$A$2:$H$221,3,FALSE),"")</f>
        <v>Cleaning</v>
      </c>
      <c r="K1760" t="str">
        <f>IFERROR(VLOOKUP(C1760,Customers!$A$2:$G$751,3,FALSE),"")</f>
        <v>Ganja-Dashkasan</v>
      </c>
    </row>
    <row r="1761" spans="1:11" x14ac:dyDescent="0.25">
      <c r="A1761" t="s">
        <v>4584</v>
      </c>
      <c r="B1761">
        <v>45794</v>
      </c>
      <c r="C1761" t="s">
        <v>2432</v>
      </c>
      <c r="D1761" t="s">
        <v>263</v>
      </c>
      <c r="E1761">
        <v>10</v>
      </c>
      <c r="F1761">
        <f>IFERROR(VLOOKUP(D1761,Products!$A$2:$H$221,6,FALSE),0)</f>
        <v>1.34</v>
      </c>
      <c r="G1761">
        <v>0</v>
      </c>
      <c r="H1761">
        <f t="shared" si="27"/>
        <v>13.4</v>
      </c>
      <c r="I1761" t="s">
        <v>2837</v>
      </c>
      <c r="J1761" t="str">
        <f>IFERROR(VLOOKUP(D1761,Products!$A$2:$H$221,3,FALSE),"")</f>
        <v>Household</v>
      </c>
      <c r="K1761" t="str">
        <f>IFERROR(VLOOKUP(C1761,Customers!$A$2:$G$751,3,FALSE),"")</f>
        <v>Absheron</v>
      </c>
    </row>
    <row r="1762" spans="1:11" x14ac:dyDescent="0.25">
      <c r="A1762" t="s">
        <v>4585</v>
      </c>
      <c r="B1762">
        <v>45794</v>
      </c>
      <c r="C1762" t="s">
        <v>2540</v>
      </c>
      <c r="D1762" t="s">
        <v>315</v>
      </c>
      <c r="E1762">
        <v>3</v>
      </c>
      <c r="F1762">
        <f>IFERROR(VLOOKUP(D1762,Products!$A$2:$H$221,6,FALSE),0)</f>
        <v>6.63</v>
      </c>
      <c r="G1762">
        <v>7.0000000000000007E-2</v>
      </c>
      <c r="H1762">
        <f t="shared" si="27"/>
        <v>18.5</v>
      </c>
      <c r="I1762" t="s">
        <v>2827</v>
      </c>
      <c r="J1762" t="str">
        <f>IFERROR(VLOOKUP(D1762,Products!$A$2:$H$221,3,FALSE),"")</f>
        <v>Personal Care</v>
      </c>
      <c r="K1762" t="str">
        <f>IFERROR(VLOOKUP(C1762,Customers!$A$2:$G$751,3,FALSE),"")</f>
        <v>Aran</v>
      </c>
    </row>
    <row r="1763" spans="1:11" x14ac:dyDescent="0.25">
      <c r="A1763" t="s">
        <v>4586</v>
      </c>
      <c r="B1763">
        <v>45794</v>
      </c>
      <c r="C1763" t="s">
        <v>2612</v>
      </c>
      <c r="D1763" t="s">
        <v>45</v>
      </c>
      <c r="E1763">
        <v>21</v>
      </c>
      <c r="F1763">
        <f>IFERROR(VLOOKUP(D1763,Products!$A$2:$H$221,6,FALSE),0)</f>
        <v>2.7</v>
      </c>
      <c r="G1763">
        <v>0.03</v>
      </c>
      <c r="H1763">
        <f t="shared" si="27"/>
        <v>55</v>
      </c>
      <c r="I1763" t="s">
        <v>2820</v>
      </c>
      <c r="J1763" t="str">
        <f>IFERROR(VLOOKUP(D1763,Products!$A$2:$H$221,3,FALSE),"")</f>
        <v>Beverages</v>
      </c>
      <c r="K1763" t="str">
        <f>IFERROR(VLOOKUP(C1763,Customers!$A$2:$G$751,3,FALSE),"")</f>
        <v>Absheron</v>
      </c>
    </row>
    <row r="1764" spans="1:11" x14ac:dyDescent="0.25">
      <c r="A1764" t="s">
        <v>4587</v>
      </c>
      <c r="B1764">
        <v>45795</v>
      </c>
      <c r="C1764" t="s">
        <v>670</v>
      </c>
      <c r="D1764" t="s">
        <v>194</v>
      </c>
      <c r="E1764">
        <v>17</v>
      </c>
      <c r="F1764">
        <f>IFERROR(VLOOKUP(D1764,Products!$A$2:$H$221,6,FALSE),0)</f>
        <v>3.24</v>
      </c>
      <c r="G1764">
        <v>0</v>
      </c>
      <c r="H1764">
        <f t="shared" si="27"/>
        <v>55.08</v>
      </c>
      <c r="I1764" t="s">
        <v>2818</v>
      </c>
      <c r="J1764" t="str">
        <f>IFERROR(VLOOKUP(D1764,Products!$A$2:$H$221,3,FALSE),"")</f>
        <v>Bakery</v>
      </c>
      <c r="K1764" t="str">
        <f>IFERROR(VLOOKUP(C1764,Customers!$A$2:$G$751,3,FALSE),"")</f>
        <v>Aran</v>
      </c>
    </row>
    <row r="1765" spans="1:11" x14ac:dyDescent="0.25">
      <c r="A1765" t="s">
        <v>4588</v>
      </c>
      <c r="B1765">
        <v>45795</v>
      </c>
      <c r="C1765" t="s">
        <v>1106</v>
      </c>
      <c r="D1765" t="s">
        <v>403</v>
      </c>
      <c r="E1765">
        <v>3</v>
      </c>
      <c r="F1765">
        <f>IFERROR(VLOOKUP(D1765,Products!$A$2:$H$221,6,FALSE),0)</f>
        <v>3.78</v>
      </c>
      <c r="G1765">
        <v>7.0000000000000007E-2</v>
      </c>
      <c r="H1765">
        <f t="shared" si="27"/>
        <v>10.55</v>
      </c>
      <c r="I1765" t="s">
        <v>2820</v>
      </c>
      <c r="J1765" t="str">
        <f>IFERROR(VLOOKUP(D1765,Products!$A$2:$H$221,3,FALSE),"")</f>
        <v>Canned</v>
      </c>
      <c r="K1765" t="str">
        <f>IFERROR(VLOOKUP(C1765,Customers!$A$2:$G$751,3,FALSE),"")</f>
        <v>Guba-Khachmaz</v>
      </c>
    </row>
    <row r="1766" spans="1:11" x14ac:dyDescent="0.25">
      <c r="A1766" t="s">
        <v>4589</v>
      </c>
      <c r="B1766">
        <v>45795</v>
      </c>
      <c r="C1766" t="s">
        <v>1160</v>
      </c>
      <c r="D1766" t="s">
        <v>83</v>
      </c>
      <c r="E1766">
        <v>5</v>
      </c>
      <c r="F1766">
        <f>IFERROR(VLOOKUP(D1766,Products!$A$2:$H$221,6,FALSE),0)</f>
        <v>2.52</v>
      </c>
      <c r="G1766">
        <v>0.03</v>
      </c>
      <c r="H1766">
        <f t="shared" si="27"/>
        <v>12.22</v>
      </c>
      <c r="I1766" t="s">
        <v>2820</v>
      </c>
      <c r="J1766" t="str">
        <f>IFERROR(VLOOKUP(D1766,Products!$A$2:$H$221,3,FALSE),"")</f>
        <v>Snacks</v>
      </c>
      <c r="K1766" t="str">
        <f>IFERROR(VLOOKUP(C1766,Customers!$A$2:$G$751,3,FALSE),"")</f>
        <v>Nakhchivan</v>
      </c>
    </row>
    <row r="1767" spans="1:11" x14ac:dyDescent="0.25">
      <c r="A1767" t="s">
        <v>4590</v>
      </c>
      <c r="B1767">
        <v>45795</v>
      </c>
      <c r="C1767" t="s">
        <v>1190</v>
      </c>
      <c r="D1767" t="s">
        <v>39</v>
      </c>
      <c r="E1767">
        <v>29</v>
      </c>
      <c r="F1767">
        <f>IFERROR(VLOOKUP(D1767,Products!$A$2:$H$221,6,FALSE),0)</f>
        <v>1.98</v>
      </c>
      <c r="G1767">
        <v>0.03</v>
      </c>
      <c r="H1767">
        <f t="shared" si="27"/>
        <v>55.7</v>
      </c>
      <c r="I1767" t="s">
        <v>2841</v>
      </c>
      <c r="J1767" t="str">
        <f>IFERROR(VLOOKUP(D1767,Products!$A$2:$H$221,3,FALSE),"")</f>
        <v>Beverages</v>
      </c>
      <c r="K1767" t="str">
        <f>IFERROR(VLOOKUP(C1767,Customers!$A$2:$G$751,3,FALSE),"")</f>
        <v>Absheron</v>
      </c>
    </row>
    <row r="1768" spans="1:11" x14ac:dyDescent="0.25">
      <c r="A1768" t="s">
        <v>4591</v>
      </c>
      <c r="B1768">
        <v>45795</v>
      </c>
      <c r="C1768" t="s">
        <v>1229</v>
      </c>
      <c r="D1768" t="s">
        <v>344</v>
      </c>
      <c r="E1768">
        <v>8</v>
      </c>
      <c r="F1768">
        <f>IFERROR(VLOOKUP(D1768,Products!$A$2:$H$221,6,FALSE),0)</f>
        <v>2.2000000000000002</v>
      </c>
      <c r="G1768">
        <v>0.1</v>
      </c>
      <c r="H1768">
        <f t="shared" si="27"/>
        <v>15.84</v>
      </c>
      <c r="I1768" t="s">
        <v>2830</v>
      </c>
      <c r="J1768" t="str">
        <f>IFERROR(VLOOKUP(D1768,Products!$A$2:$H$221,3,FALSE),"")</f>
        <v>Personal Care</v>
      </c>
      <c r="K1768" t="str">
        <f>IFERROR(VLOOKUP(C1768,Customers!$A$2:$G$751,3,FALSE),"")</f>
        <v>Ganja-Dashkasan</v>
      </c>
    </row>
    <row r="1769" spans="1:11" x14ac:dyDescent="0.25">
      <c r="A1769" t="s">
        <v>4592</v>
      </c>
      <c r="B1769">
        <v>45795</v>
      </c>
      <c r="C1769" t="s">
        <v>1541</v>
      </c>
      <c r="D1769" t="s">
        <v>37</v>
      </c>
      <c r="E1769">
        <v>27</v>
      </c>
      <c r="F1769">
        <f>IFERROR(VLOOKUP(D1769,Products!$A$2:$H$221,6,FALSE),0)</f>
        <v>4.74</v>
      </c>
      <c r="G1769">
        <v>0</v>
      </c>
      <c r="H1769">
        <f t="shared" si="27"/>
        <v>127.98</v>
      </c>
      <c r="I1769" t="s">
        <v>2830</v>
      </c>
      <c r="J1769" t="str">
        <f>IFERROR(VLOOKUP(D1769,Products!$A$2:$H$221,3,FALSE),"")</f>
        <v>Beverages</v>
      </c>
      <c r="K1769" t="str">
        <f>IFERROR(VLOOKUP(C1769,Customers!$A$2:$G$751,3,FALSE),"")</f>
        <v>Absheron</v>
      </c>
    </row>
    <row r="1770" spans="1:11" x14ac:dyDescent="0.25">
      <c r="A1770" t="s">
        <v>4593</v>
      </c>
      <c r="B1770">
        <v>45795</v>
      </c>
      <c r="C1770" t="s">
        <v>1697</v>
      </c>
      <c r="D1770" t="s">
        <v>486</v>
      </c>
      <c r="E1770">
        <v>6</v>
      </c>
      <c r="F1770">
        <f>IFERROR(VLOOKUP(D1770,Products!$A$2:$H$221,6,FALSE),0)</f>
        <v>2.46</v>
      </c>
      <c r="G1770">
        <v>7.0000000000000007E-2</v>
      </c>
      <c r="H1770">
        <f t="shared" si="27"/>
        <v>13.73</v>
      </c>
      <c r="I1770" t="s">
        <v>2824</v>
      </c>
      <c r="J1770" t="str">
        <f>IFERROR(VLOOKUP(D1770,Products!$A$2:$H$221,3,FALSE),"")</f>
        <v>Cleaning</v>
      </c>
      <c r="K1770" t="str">
        <f>IFERROR(VLOOKUP(C1770,Customers!$A$2:$G$751,3,FALSE),"")</f>
        <v>Nakhchivan</v>
      </c>
    </row>
    <row r="1771" spans="1:11" x14ac:dyDescent="0.25">
      <c r="A1771" t="s">
        <v>4594</v>
      </c>
      <c r="B1771">
        <v>45795</v>
      </c>
      <c r="C1771" t="s">
        <v>1853</v>
      </c>
      <c r="D1771" t="s">
        <v>334</v>
      </c>
      <c r="E1771">
        <v>1</v>
      </c>
      <c r="F1771">
        <f>IFERROR(VLOOKUP(D1771,Products!$A$2:$H$221,6,FALSE),0)</f>
        <v>6.1</v>
      </c>
      <c r="G1771">
        <v>0.03</v>
      </c>
      <c r="H1771">
        <f t="shared" si="27"/>
        <v>5.92</v>
      </c>
      <c r="I1771" t="s">
        <v>2818</v>
      </c>
      <c r="J1771" t="str">
        <f>IFERROR(VLOOKUP(D1771,Products!$A$2:$H$221,3,FALSE),"")</f>
        <v>Personal Care</v>
      </c>
      <c r="K1771" t="str">
        <f>IFERROR(VLOOKUP(C1771,Customers!$A$2:$G$751,3,FALSE),"")</f>
        <v>Aran</v>
      </c>
    </row>
    <row r="1772" spans="1:11" x14ac:dyDescent="0.25">
      <c r="A1772" t="s">
        <v>4595</v>
      </c>
      <c r="B1772">
        <v>45795</v>
      </c>
      <c r="C1772" t="s">
        <v>2048</v>
      </c>
      <c r="D1772" t="s">
        <v>13</v>
      </c>
      <c r="E1772">
        <v>28</v>
      </c>
      <c r="F1772">
        <f>IFERROR(VLOOKUP(D1772,Products!$A$2:$H$221,6,FALSE),0)</f>
        <v>1.77</v>
      </c>
      <c r="G1772">
        <v>0.05</v>
      </c>
      <c r="H1772">
        <f t="shared" si="27"/>
        <v>47.08</v>
      </c>
      <c r="I1772" t="s">
        <v>2827</v>
      </c>
      <c r="J1772" t="str">
        <f>IFERROR(VLOOKUP(D1772,Products!$A$2:$H$221,3,FALSE),"")</f>
        <v>Beverages</v>
      </c>
      <c r="K1772" t="str">
        <f>IFERROR(VLOOKUP(C1772,Customers!$A$2:$G$751,3,FALSE),"")</f>
        <v>Guba-Khachmaz</v>
      </c>
    </row>
    <row r="1773" spans="1:11" x14ac:dyDescent="0.25">
      <c r="A1773" t="s">
        <v>4596</v>
      </c>
      <c r="B1773">
        <v>45795</v>
      </c>
      <c r="C1773" t="s">
        <v>2264</v>
      </c>
      <c r="D1773" t="s">
        <v>246</v>
      </c>
      <c r="E1773">
        <v>8</v>
      </c>
      <c r="F1773">
        <f>IFERROR(VLOOKUP(D1773,Products!$A$2:$H$221,6,FALSE),0)</f>
        <v>7.97</v>
      </c>
      <c r="G1773">
        <v>0.03</v>
      </c>
      <c r="H1773">
        <f t="shared" si="27"/>
        <v>61.85</v>
      </c>
      <c r="I1773" t="s">
        <v>2827</v>
      </c>
      <c r="J1773" t="str">
        <f>IFERROR(VLOOKUP(D1773,Products!$A$2:$H$221,3,FALSE),"")</f>
        <v>Grocery</v>
      </c>
      <c r="K1773" t="str">
        <f>IFERROR(VLOOKUP(C1773,Customers!$A$2:$G$751,3,FALSE),"")</f>
        <v>Guba-Khachmaz</v>
      </c>
    </row>
    <row r="1774" spans="1:11" x14ac:dyDescent="0.25">
      <c r="A1774" t="s">
        <v>4597</v>
      </c>
      <c r="B1774">
        <v>45796</v>
      </c>
      <c r="C1774" t="s">
        <v>558</v>
      </c>
      <c r="D1774" t="s">
        <v>204</v>
      </c>
      <c r="E1774">
        <v>9</v>
      </c>
      <c r="F1774">
        <f>IFERROR(VLOOKUP(D1774,Products!$A$2:$H$221,6,FALSE),0)</f>
        <v>7.55</v>
      </c>
      <c r="G1774">
        <v>0.05</v>
      </c>
      <c r="H1774">
        <f t="shared" si="27"/>
        <v>64.55</v>
      </c>
      <c r="I1774" t="s">
        <v>2841</v>
      </c>
      <c r="J1774" t="str">
        <f>IFERROR(VLOOKUP(D1774,Products!$A$2:$H$221,3,FALSE),"")</f>
        <v>Grocery</v>
      </c>
      <c r="K1774" t="str">
        <f>IFERROR(VLOOKUP(C1774,Customers!$A$2:$G$751,3,FALSE),"")</f>
        <v>Absheron</v>
      </c>
    </row>
    <row r="1775" spans="1:11" x14ac:dyDescent="0.25">
      <c r="A1775" t="s">
        <v>4598</v>
      </c>
      <c r="B1775">
        <v>45796</v>
      </c>
      <c r="C1775" t="s">
        <v>575</v>
      </c>
      <c r="D1775" t="s">
        <v>236</v>
      </c>
      <c r="E1775">
        <v>3</v>
      </c>
      <c r="F1775">
        <f>IFERROR(VLOOKUP(D1775,Products!$A$2:$H$221,6,FALSE),0)</f>
        <v>1.52</v>
      </c>
      <c r="G1775">
        <v>7.0000000000000007E-2</v>
      </c>
      <c r="H1775">
        <f t="shared" si="27"/>
        <v>4.24</v>
      </c>
      <c r="I1775" t="s">
        <v>2830</v>
      </c>
      <c r="J1775" t="str">
        <f>IFERROR(VLOOKUP(D1775,Products!$A$2:$H$221,3,FALSE),"")</f>
        <v>Grocery</v>
      </c>
      <c r="K1775" t="str">
        <f>IFERROR(VLOOKUP(C1775,Customers!$A$2:$G$751,3,FALSE),"")</f>
        <v>Shaki-Zagatala</v>
      </c>
    </row>
    <row r="1776" spans="1:11" x14ac:dyDescent="0.25">
      <c r="A1776" t="s">
        <v>4599</v>
      </c>
      <c r="B1776">
        <v>45796</v>
      </c>
      <c r="C1776" t="s">
        <v>749</v>
      </c>
      <c r="D1776" t="s">
        <v>419</v>
      </c>
      <c r="E1776">
        <v>2</v>
      </c>
      <c r="F1776">
        <f>IFERROR(VLOOKUP(D1776,Products!$A$2:$H$221,6,FALSE),0)</f>
        <v>4.47</v>
      </c>
      <c r="G1776">
        <v>0.05</v>
      </c>
      <c r="H1776">
        <f t="shared" si="27"/>
        <v>8.49</v>
      </c>
      <c r="I1776" t="s">
        <v>2824</v>
      </c>
      <c r="J1776" t="str">
        <f>IFERROR(VLOOKUP(D1776,Products!$A$2:$H$221,3,FALSE),"")</f>
        <v>Canned</v>
      </c>
      <c r="K1776" t="str">
        <f>IFERROR(VLOOKUP(C1776,Customers!$A$2:$G$751,3,FALSE),"")</f>
        <v>Karabakh-East Zangezur</v>
      </c>
    </row>
    <row r="1777" spans="1:11" x14ac:dyDescent="0.25">
      <c r="A1777" t="s">
        <v>4600</v>
      </c>
      <c r="B1777">
        <v>45796</v>
      </c>
      <c r="C1777" t="s">
        <v>1172</v>
      </c>
      <c r="D1777" t="s">
        <v>155</v>
      </c>
      <c r="E1777">
        <v>4</v>
      </c>
      <c r="F1777">
        <f>IFERROR(VLOOKUP(D1777,Products!$A$2:$H$221,6,FALSE),0)</f>
        <v>5.52</v>
      </c>
      <c r="G1777">
        <v>0</v>
      </c>
      <c r="H1777">
        <f t="shared" si="27"/>
        <v>22.08</v>
      </c>
      <c r="I1777" t="s">
        <v>2841</v>
      </c>
      <c r="J1777" t="str">
        <f>IFERROR(VLOOKUP(D1777,Products!$A$2:$H$221,3,FALSE),"")</f>
        <v>Dairy</v>
      </c>
      <c r="K1777" t="str">
        <f>IFERROR(VLOOKUP(C1777,Customers!$A$2:$G$751,3,FALSE),"")</f>
        <v>Karabakh-East Zangezur</v>
      </c>
    </row>
    <row r="1778" spans="1:11" x14ac:dyDescent="0.25">
      <c r="A1778" t="s">
        <v>4601</v>
      </c>
      <c r="B1778">
        <v>45796</v>
      </c>
      <c r="C1778" t="s">
        <v>1334</v>
      </c>
      <c r="D1778" t="s">
        <v>57</v>
      </c>
      <c r="E1778">
        <v>30</v>
      </c>
      <c r="F1778">
        <f>IFERROR(VLOOKUP(D1778,Products!$A$2:$H$221,6,FALSE),0)</f>
        <v>2.57</v>
      </c>
      <c r="G1778">
        <v>0.1</v>
      </c>
      <c r="H1778">
        <f t="shared" si="27"/>
        <v>69.39</v>
      </c>
      <c r="I1778" t="s">
        <v>2841</v>
      </c>
      <c r="J1778" t="str">
        <f>IFERROR(VLOOKUP(D1778,Products!$A$2:$H$221,3,FALSE),"")</f>
        <v>Beverages</v>
      </c>
      <c r="K1778" t="str">
        <f>IFERROR(VLOOKUP(C1778,Customers!$A$2:$G$751,3,FALSE),"")</f>
        <v>Absheron</v>
      </c>
    </row>
    <row r="1779" spans="1:11" x14ac:dyDescent="0.25">
      <c r="A1779" t="s">
        <v>4602</v>
      </c>
      <c r="B1779">
        <v>45796</v>
      </c>
      <c r="C1779" t="s">
        <v>1391</v>
      </c>
      <c r="D1779" t="s">
        <v>347</v>
      </c>
      <c r="E1779">
        <v>9</v>
      </c>
      <c r="F1779">
        <f>IFERROR(VLOOKUP(D1779,Products!$A$2:$H$221,6,FALSE),0)</f>
        <v>5.63</v>
      </c>
      <c r="G1779">
        <v>7.0000000000000007E-2</v>
      </c>
      <c r="H1779">
        <f t="shared" si="27"/>
        <v>47.12</v>
      </c>
      <c r="I1779" t="s">
        <v>2818</v>
      </c>
      <c r="J1779" t="str">
        <f>IFERROR(VLOOKUP(D1779,Products!$A$2:$H$221,3,FALSE),"")</f>
        <v>Personal Care</v>
      </c>
      <c r="K1779" t="str">
        <f>IFERROR(VLOOKUP(C1779,Customers!$A$2:$G$751,3,FALSE),"")</f>
        <v>Absheron</v>
      </c>
    </row>
    <row r="1780" spans="1:11" x14ac:dyDescent="0.25">
      <c r="A1780" t="s">
        <v>4603</v>
      </c>
      <c r="B1780">
        <v>45796</v>
      </c>
      <c r="C1780" t="s">
        <v>1658</v>
      </c>
      <c r="D1780" t="s">
        <v>17</v>
      </c>
      <c r="E1780">
        <v>22</v>
      </c>
      <c r="F1780">
        <f>IFERROR(VLOOKUP(D1780,Products!$A$2:$H$221,6,FALSE),0)</f>
        <v>2.5499999999999998</v>
      </c>
      <c r="G1780">
        <v>0.03</v>
      </c>
      <c r="H1780">
        <f t="shared" si="27"/>
        <v>54.42</v>
      </c>
      <c r="I1780" t="s">
        <v>2818</v>
      </c>
      <c r="J1780" t="str">
        <f>IFERROR(VLOOKUP(D1780,Products!$A$2:$H$221,3,FALSE),"")</f>
        <v>Beverages</v>
      </c>
      <c r="K1780" t="str">
        <f>IFERROR(VLOOKUP(C1780,Customers!$A$2:$G$751,3,FALSE),"")</f>
        <v>Absheron</v>
      </c>
    </row>
    <row r="1781" spans="1:11" x14ac:dyDescent="0.25">
      <c r="A1781" t="s">
        <v>4604</v>
      </c>
      <c r="B1781">
        <v>45796</v>
      </c>
      <c r="C1781" t="s">
        <v>1973</v>
      </c>
      <c r="D1781" t="s">
        <v>442</v>
      </c>
      <c r="E1781">
        <v>12</v>
      </c>
      <c r="F1781">
        <f>IFERROR(VLOOKUP(D1781,Products!$A$2:$H$221,6,FALSE),0)</f>
        <v>1.62</v>
      </c>
      <c r="G1781">
        <v>0.05</v>
      </c>
      <c r="H1781">
        <f t="shared" si="27"/>
        <v>18.47</v>
      </c>
      <c r="I1781" t="s">
        <v>2818</v>
      </c>
      <c r="J1781" t="str">
        <f>IFERROR(VLOOKUP(D1781,Products!$A$2:$H$221,3,FALSE),"")</f>
        <v>Canned</v>
      </c>
      <c r="K1781" t="str">
        <f>IFERROR(VLOOKUP(C1781,Customers!$A$2:$G$751,3,FALSE),"")</f>
        <v>Absheron</v>
      </c>
    </row>
    <row r="1782" spans="1:11" x14ac:dyDescent="0.25">
      <c r="A1782" t="s">
        <v>4605</v>
      </c>
      <c r="B1782">
        <v>45796</v>
      </c>
      <c r="C1782" t="s">
        <v>2111</v>
      </c>
      <c r="D1782" t="s">
        <v>443</v>
      </c>
      <c r="E1782">
        <v>10</v>
      </c>
      <c r="F1782">
        <f>IFERROR(VLOOKUP(D1782,Products!$A$2:$H$221,6,FALSE),0)</f>
        <v>8.6300000000000008</v>
      </c>
      <c r="G1782">
        <v>0.05</v>
      </c>
      <c r="H1782">
        <f t="shared" si="27"/>
        <v>81.99</v>
      </c>
      <c r="I1782" t="s">
        <v>2830</v>
      </c>
      <c r="J1782" t="str">
        <f>IFERROR(VLOOKUP(D1782,Products!$A$2:$H$221,3,FALSE),"")</f>
        <v>Cleaning</v>
      </c>
      <c r="K1782" t="str">
        <f>IFERROR(VLOOKUP(C1782,Customers!$A$2:$G$751,3,FALSE),"")</f>
        <v>Shaki-Zagatala</v>
      </c>
    </row>
    <row r="1783" spans="1:11" x14ac:dyDescent="0.25">
      <c r="A1783" t="s">
        <v>4606</v>
      </c>
      <c r="B1783">
        <v>45796</v>
      </c>
      <c r="C1783" t="s">
        <v>2297</v>
      </c>
      <c r="D1783" t="s">
        <v>472</v>
      </c>
      <c r="E1783">
        <v>4</v>
      </c>
      <c r="F1783">
        <f>IFERROR(VLOOKUP(D1783,Products!$A$2:$H$221,6,FALSE),0)</f>
        <v>6.47</v>
      </c>
      <c r="G1783">
        <v>0.1</v>
      </c>
      <c r="H1783">
        <f t="shared" si="27"/>
        <v>23.29</v>
      </c>
      <c r="I1783" t="s">
        <v>2827</v>
      </c>
      <c r="J1783" t="str">
        <f>IFERROR(VLOOKUP(D1783,Products!$A$2:$H$221,3,FALSE),"")</f>
        <v>Cleaning</v>
      </c>
      <c r="K1783" t="str">
        <f>IFERROR(VLOOKUP(C1783,Customers!$A$2:$G$751,3,FALSE),"")</f>
        <v>Lankaran-Astara</v>
      </c>
    </row>
    <row r="1784" spans="1:11" x14ac:dyDescent="0.25">
      <c r="A1784" t="s">
        <v>4607</v>
      </c>
      <c r="B1784">
        <v>45796</v>
      </c>
      <c r="C1784" t="s">
        <v>2300</v>
      </c>
      <c r="D1784" t="s">
        <v>443</v>
      </c>
      <c r="E1784">
        <v>5</v>
      </c>
      <c r="F1784">
        <f>IFERROR(VLOOKUP(D1784,Products!$A$2:$H$221,6,FALSE),0)</f>
        <v>8.6300000000000008</v>
      </c>
      <c r="G1784">
        <v>0.1</v>
      </c>
      <c r="H1784">
        <f t="shared" si="27"/>
        <v>38.840000000000003</v>
      </c>
      <c r="I1784" t="s">
        <v>2841</v>
      </c>
      <c r="J1784" t="str">
        <f>IFERROR(VLOOKUP(D1784,Products!$A$2:$H$221,3,FALSE),"")</f>
        <v>Cleaning</v>
      </c>
      <c r="K1784" t="str">
        <f>IFERROR(VLOOKUP(C1784,Customers!$A$2:$G$751,3,FALSE),"")</f>
        <v>Aran</v>
      </c>
    </row>
    <row r="1785" spans="1:11" x14ac:dyDescent="0.25">
      <c r="A1785" t="s">
        <v>4608</v>
      </c>
      <c r="B1785">
        <v>45796</v>
      </c>
      <c r="C1785" t="s">
        <v>2417</v>
      </c>
      <c r="D1785" t="s">
        <v>136</v>
      </c>
      <c r="E1785">
        <v>12</v>
      </c>
      <c r="F1785">
        <f>IFERROR(VLOOKUP(D1785,Products!$A$2:$H$221,6,FALSE),0)</f>
        <v>3.68</v>
      </c>
      <c r="G1785">
        <v>0.02</v>
      </c>
      <c r="H1785">
        <f t="shared" si="27"/>
        <v>43.28</v>
      </c>
      <c r="I1785" t="s">
        <v>2827</v>
      </c>
      <c r="J1785" t="str">
        <f>IFERROR(VLOOKUP(D1785,Products!$A$2:$H$221,3,FALSE),"")</f>
        <v>Dairy</v>
      </c>
      <c r="K1785" t="str">
        <f>IFERROR(VLOOKUP(C1785,Customers!$A$2:$G$751,3,FALSE),"")</f>
        <v>Guba-Khachmaz</v>
      </c>
    </row>
    <row r="1786" spans="1:11" x14ac:dyDescent="0.25">
      <c r="A1786" t="s">
        <v>4609</v>
      </c>
      <c r="B1786">
        <v>45796</v>
      </c>
      <c r="C1786" t="s">
        <v>2516</v>
      </c>
      <c r="D1786" t="s">
        <v>334</v>
      </c>
      <c r="E1786">
        <v>6</v>
      </c>
      <c r="F1786">
        <f>IFERROR(VLOOKUP(D1786,Products!$A$2:$H$221,6,FALSE),0)</f>
        <v>6.1</v>
      </c>
      <c r="G1786">
        <v>0</v>
      </c>
      <c r="H1786">
        <f t="shared" si="27"/>
        <v>36.6</v>
      </c>
      <c r="I1786" t="s">
        <v>2837</v>
      </c>
      <c r="J1786" t="str">
        <f>IFERROR(VLOOKUP(D1786,Products!$A$2:$H$221,3,FALSE),"")</f>
        <v>Personal Care</v>
      </c>
      <c r="K1786" t="str">
        <f>IFERROR(VLOOKUP(C1786,Customers!$A$2:$G$751,3,FALSE),"")</f>
        <v>Lankaran-Astara</v>
      </c>
    </row>
    <row r="1787" spans="1:11" x14ac:dyDescent="0.25">
      <c r="A1787" t="s">
        <v>4610</v>
      </c>
      <c r="B1787">
        <v>45796</v>
      </c>
      <c r="C1787" t="s">
        <v>2681</v>
      </c>
      <c r="D1787" t="s">
        <v>382</v>
      </c>
      <c r="E1787">
        <v>6</v>
      </c>
      <c r="F1787">
        <f>IFERROR(VLOOKUP(D1787,Products!$A$2:$H$221,6,FALSE),0)</f>
        <v>4.4000000000000004</v>
      </c>
      <c r="G1787">
        <v>0.05</v>
      </c>
      <c r="H1787">
        <f t="shared" si="27"/>
        <v>25.08</v>
      </c>
      <c r="I1787" t="s">
        <v>2824</v>
      </c>
      <c r="J1787" t="str">
        <f>IFERROR(VLOOKUP(D1787,Products!$A$2:$H$221,3,FALSE),"")</f>
        <v>Frozen</v>
      </c>
      <c r="K1787" t="str">
        <f>IFERROR(VLOOKUP(C1787,Customers!$A$2:$G$751,3,FALSE),"")</f>
        <v>Lankaran-Astara</v>
      </c>
    </row>
    <row r="1788" spans="1:11" x14ac:dyDescent="0.25">
      <c r="A1788" t="s">
        <v>4611</v>
      </c>
      <c r="B1788">
        <v>45797</v>
      </c>
      <c r="C1788" t="s">
        <v>514</v>
      </c>
      <c r="D1788" t="s">
        <v>85</v>
      </c>
      <c r="E1788">
        <v>16</v>
      </c>
      <c r="F1788">
        <f>IFERROR(VLOOKUP(D1788,Products!$A$2:$H$221,6,FALSE),0)</f>
        <v>2.33</v>
      </c>
      <c r="G1788">
        <v>7.0000000000000007E-2</v>
      </c>
      <c r="H1788">
        <f t="shared" si="27"/>
        <v>34.67</v>
      </c>
      <c r="I1788" t="s">
        <v>2820</v>
      </c>
      <c r="J1788" t="str">
        <f>IFERROR(VLOOKUP(D1788,Products!$A$2:$H$221,3,FALSE),"")</f>
        <v>Snacks</v>
      </c>
      <c r="K1788" t="str">
        <f>IFERROR(VLOOKUP(C1788,Customers!$A$2:$G$751,3,FALSE),"")</f>
        <v>Ganja-Dashkasan</v>
      </c>
    </row>
    <row r="1789" spans="1:11" x14ac:dyDescent="0.25">
      <c r="A1789" t="s">
        <v>4612</v>
      </c>
      <c r="B1789">
        <v>45797</v>
      </c>
      <c r="C1789" t="s">
        <v>1316</v>
      </c>
      <c r="D1789" t="s">
        <v>64</v>
      </c>
      <c r="E1789">
        <v>11</v>
      </c>
      <c r="F1789">
        <f>IFERROR(VLOOKUP(D1789,Products!$A$2:$H$221,6,FALSE),0)</f>
        <v>3.48</v>
      </c>
      <c r="G1789">
        <v>0</v>
      </c>
      <c r="H1789">
        <f t="shared" si="27"/>
        <v>38.28</v>
      </c>
      <c r="I1789" t="s">
        <v>2824</v>
      </c>
      <c r="J1789" t="str">
        <f>IFERROR(VLOOKUP(D1789,Products!$A$2:$H$221,3,FALSE),"")</f>
        <v>Snacks</v>
      </c>
      <c r="K1789" t="str">
        <f>IFERROR(VLOOKUP(C1789,Customers!$A$2:$G$751,3,FALSE),"")</f>
        <v>Ganja-Dashkasan</v>
      </c>
    </row>
    <row r="1790" spans="1:11" x14ac:dyDescent="0.25">
      <c r="A1790" t="s">
        <v>4613</v>
      </c>
      <c r="B1790">
        <v>45797</v>
      </c>
      <c r="C1790" t="s">
        <v>1511</v>
      </c>
      <c r="D1790" t="s">
        <v>134</v>
      </c>
      <c r="E1790">
        <v>10</v>
      </c>
      <c r="F1790">
        <f>IFERROR(VLOOKUP(D1790,Products!$A$2:$H$221,6,FALSE),0)</f>
        <v>5.84</v>
      </c>
      <c r="G1790">
        <v>0.05</v>
      </c>
      <c r="H1790">
        <f t="shared" si="27"/>
        <v>55.48</v>
      </c>
      <c r="I1790" t="s">
        <v>2824</v>
      </c>
      <c r="J1790" t="str">
        <f>IFERROR(VLOOKUP(D1790,Products!$A$2:$H$221,3,FALSE),"")</f>
        <v>Dairy</v>
      </c>
      <c r="K1790" t="str">
        <f>IFERROR(VLOOKUP(C1790,Customers!$A$2:$G$751,3,FALSE),"")</f>
        <v>Aran</v>
      </c>
    </row>
    <row r="1791" spans="1:11" x14ac:dyDescent="0.25">
      <c r="A1791" t="s">
        <v>4614</v>
      </c>
      <c r="B1791">
        <v>45797</v>
      </c>
      <c r="C1791" t="s">
        <v>1685</v>
      </c>
      <c r="D1791" t="s">
        <v>248</v>
      </c>
      <c r="E1791">
        <v>12</v>
      </c>
      <c r="F1791">
        <f>IFERROR(VLOOKUP(D1791,Products!$A$2:$H$221,6,FALSE),0)</f>
        <v>5.3</v>
      </c>
      <c r="G1791">
        <v>7.0000000000000007E-2</v>
      </c>
      <c r="H1791">
        <f t="shared" si="27"/>
        <v>59.15</v>
      </c>
      <c r="I1791" t="s">
        <v>2841</v>
      </c>
      <c r="J1791" t="str">
        <f>IFERROR(VLOOKUP(D1791,Products!$A$2:$H$221,3,FALSE),"")</f>
        <v>Grocery</v>
      </c>
      <c r="K1791" t="str">
        <f>IFERROR(VLOOKUP(C1791,Customers!$A$2:$G$751,3,FALSE),"")</f>
        <v>Absheron</v>
      </c>
    </row>
    <row r="1792" spans="1:11" x14ac:dyDescent="0.25">
      <c r="A1792" t="s">
        <v>4615</v>
      </c>
      <c r="B1792">
        <v>45797</v>
      </c>
      <c r="C1792" t="s">
        <v>1703</v>
      </c>
      <c r="D1792" t="s">
        <v>20</v>
      </c>
      <c r="E1792">
        <v>20</v>
      </c>
      <c r="F1792">
        <f>IFERROR(VLOOKUP(D1792,Products!$A$2:$H$221,6,FALSE),0)</f>
        <v>2.87</v>
      </c>
      <c r="G1792">
        <v>0.1</v>
      </c>
      <c r="H1792">
        <f t="shared" si="27"/>
        <v>51.66</v>
      </c>
      <c r="I1792" t="s">
        <v>2841</v>
      </c>
      <c r="J1792" t="str">
        <f>IFERROR(VLOOKUP(D1792,Products!$A$2:$H$221,3,FALSE),"")</f>
        <v>Beverages</v>
      </c>
      <c r="K1792" t="str">
        <f>IFERROR(VLOOKUP(C1792,Customers!$A$2:$G$751,3,FALSE),"")</f>
        <v>Absheron</v>
      </c>
    </row>
    <row r="1793" spans="1:11" x14ac:dyDescent="0.25">
      <c r="A1793" t="s">
        <v>4616</v>
      </c>
      <c r="B1793">
        <v>45797</v>
      </c>
      <c r="C1793" t="s">
        <v>2378</v>
      </c>
      <c r="D1793" t="s">
        <v>126</v>
      </c>
      <c r="E1793">
        <v>11</v>
      </c>
      <c r="F1793">
        <f>IFERROR(VLOOKUP(D1793,Products!$A$2:$H$221,6,FALSE),0)</f>
        <v>2.52</v>
      </c>
      <c r="G1793">
        <v>7.0000000000000007E-2</v>
      </c>
      <c r="H1793">
        <f t="shared" si="27"/>
        <v>25.78</v>
      </c>
      <c r="I1793" t="s">
        <v>2841</v>
      </c>
      <c r="J1793" t="str">
        <f>IFERROR(VLOOKUP(D1793,Products!$A$2:$H$221,3,FALSE),"")</f>
        <v>Dairy</v>
      </c>
      <c r="K1793" t="str">
        <f>IFERROR(VLOOKUP(C1793,Customers!$A$2:$G$751,3,FALSE),"")</f>
        <v>Nakhchivan</v>
      </c>
    </row>
    <row r="1794" spans="1:11" x14ac:dyDescent="0.25">
      <c r="A1794" t="s">
        <v>4617</v>
      </c>
      <c r="B1794">
        <v>45797</v>
      </c>
      <c r="C1794" t="s">
        <v>2495</v>
      </c>
      <c r="D1794" t="s">
        <v>200</v>
      </c>
      <c r="E1794">
        <v>15</v>
      </c>
      <c r="F1794">
        <f>IFERROR(VLOOKUP(D1794,Products!$A$2:$H$221,6,FALSE),0)</f>
        <v>0.97</v>
      </c>
      <c r="G1794">
        <v>0.03</v>
      </c>
      <c r="H1794">
        <f t="shared" ref="H1794:H1857" si="28">ROUND(E1794*F1794*(1-G1794),2)</f>
        <v>14.11</v>
      </c>
      <c r="I1794" t="s">
        <v>2830</v>
      </c>
      <c r="J1794" t="str">
        <f>IFERROR(VLOOKUP(D1794,Products!$A$2:$H$221,3,FALSE),"")</f>
        <v>Bakery</v>
      </c>
      <c r="K1794" t="str">
        <f>IFERROR(VLOOKUP(C1794,Customers!$A$2:$G$751,3,FALSE),"")</f>
        <v>Shaki-Zagatala</v>
      </c>
    </row>
    <row r="1795" spans="1:11" x14ac:dyDescent="0.25">
      <c r="A1795" t="s">
        <v>4618</v>
      </c>
      <c r="B1795">
        <v>45798</v>
      </c>
      <c r="C1795" t="s">
        <v>519</v>
      </c>
      <c r="D1795" t="s">
        <v>29</v>
      </c>
      <c r="E1795">
        <v>20</v>
      </c>
      <c r="F1795">
        <f>IFERROR(VLOOKUP(D1795,Products!$A$2:$H$221,6,FALSE),0)</f>
        <v>1.26</v>
      </c>
      <c r="G1795">
        <v>0.05</v>
      </c>
      <c r="H1795">
        <f t="shared" si="28"/>
        <v>23.94</v>
      </c>
      <c r="I1795" t="s">
        <v>2841</v>
      </c>
      <c r="J1795" t="str">
        <f>IFERROR(VLOOKUP(D1795,Products!$A$2:$H$221,3,FALSE),"")</f>
        <v>Beverages</v>
      </c>
      <c r="K1795" t="str">
        <f>IFERROR(VLOOKUP(C1795,Customers!$A$2:$G$751,3,FALSE),"")</f>
        <v>Absheron</v>
      </c>
    </row>
    <row r="1796" spans="1:11" x14ac:dyDescent="0.25">
      <c r="A1796" t="s">
        <v>4619</v>
      </c>
      <c r="B1796">
        <v>45798</v>
      </c>
      <c r="C1796" t="s">
        <v>529</v>
      </c>
      <c r="D1796" t="s">
        <v>83</v>
      </c>
      <c r="E1796">
        <v>12</v>
      </c>
      <c r="F1796">
        <f>IFERROR(VLOOKUP(D1796,Products!$A$2:$H$221,6,FALSE),0)</f>
        <v>2.52</v>
      </c>
      <c r="G1796">
        <v>0.05</v>
      </c>
      <c r="H1796">
        <f t="shared" si="28"/>
        <v>28.73</v>
      </c>
      <c r="I1796" t="s">
        <v>2827</v>
      </c>
      <c r="J1796" t="str">
        <f>IFERROR(VLOOKUP(D1796,Products!$A$2:$H$221,3,FALSE),"")</f>
        <v>Snacks</v>
      </c>
      <c r="K1796" t="str">
        <f>IFERROR(VLOOKUP(C1796,Customers!$A$2:$G$751,3,FALSE),"")</f>
        <v>Shaki-Zagatala</v>
      </c>
    </row>
    <row r="1797" spans="1:11" x14ac:dyDescent="0.25">
      <c r="A1797" t="s">
        <v>4620</v>
      </c>
      <c r="B1797">
        <v>45798</v>
      </c>
      <c r="C1797" t="s">
        <v>742</v>
      </c>
      <c r="D1797" t="s">
        <v>238</v>
      </c>
      <c r="E1797">
        <v>4</v>
      </c>
      <c r="F1797">
        <f>IFERROR(VLOOKUP(D1797,Products!$A$2:$H$221,6,FALSE),0)</f>
        <v>4.3099999999999996</v>
      </c>
      <c r="G1797">
        <v>0.05</v>
      </c>
      <c r="H1797">
        <f t="shared" si="28"/>
        <v>16.38</v>
      </c>
      <c r="I1797" t="s">
        <v>2818</v>
      </c>
      <c r="J1797" t="str">
        <f>IFERROR(VLOOKUP(D1797,Products!$A$2:$H$221,3,FALSE),"")</f>
        <v>Grocery</v>
      </c>
      <c r="K1797" t="str">
        <f>IFERROR(VLOOKUP(C1797,Customers!$A$2:$G$751,3,FALSE),"")</f>
        <v>Guba-Khachmaz</v>
      </c>
    </row>
    <row r="1798" spans="1:11" x14ac:dyDescent="0.25">
      <c r="A1798" t="s">
        <v>4621</v>
      </c>
      <c r="B1798">
        <v>45798</v>
      </c>
      <c r="C1798" t="s">
        <v>1412</v>
      </c>
      <c r="D1798" t="s">
        <v>37</v>
      </c>
      <c r="E1798">
        <v>23</v>
      </c>
      <c r="F1798">
        <f>IFERROR(VLOOKUP(D1798,Products!$A$2:$H$221,6,FALSE),0)</f>
        <v>4.74</v>
      </c>
      <c r="G1798">
        <v>0</v>
      </c>
      <c r="H1798">
        <f t="shared" si="28"/>
        <v>109.02</v>
      </c>
      <c r="I1798" t="s">
        <v>2870</v>
      </c>
      <c r="J1798" t="str">
        <f>IFERROR(VLOOKUP(D1798,Products!$A$2:$H$221,3,FALSE),"")</f>
        <v>Beverages</v>
      </c>
      <c r="K1798" t="str">
        <f>IFERROR(VLOOKUP(C1798,Customers!$A$2:$G$751,3,FALSE),"")</f>
        <v>Ganja-Dashkasan</v>
      </c>
    </row>
    <row r="1799" spans="1:11" x14ac:dyDescent="0.25">
      <c r="A1799" t="s">
        <v>4622</v>
      </c>
      <c r="B1799">
        <v>45798</v>
      </c>
      <c r="C1799" t="s">
        <v>1463</v>
      </c>
      <c r="D1799" t="s">
        <v>124</v>
      </c>
      <c r="E1799">
        <v>16</v>
      </c>
      <c r="F1799">
        <f>IFERROR(VLOOKUP(D1799,Products!$A$2:$H$221,6,FALSE),0)</f>
        <v>1.6</v>
      </c>
      <c r="G1799">
        <v>0.1</v>
      </c>
      <c r="H1799">
        <f t="shared" si="28"/>
        <v>23.04</v>
      </c>
      <c r="I1799" t="s">
        <v>2837</v>
      </c>
      <c r="J1799" t="str">
        <f>IFERROR(VLOOKUP(D1799,Products!$A$2:$H$221,3,FALSE),"")</f>
        <v>Dairy</v>
      </c>
      <c r="K1799" t="str">
        <f>IFERROR(VLOOKUP(C1799,Customers!$A$2:$G$751,3,FALSE),"")</f>
        <v>Guba-Khachmaz</v>
      </c>
    </row>
    <row r="1800" spans="1:11" x14ac:dyDescent="0.25">
      <c r="A1800" t="s">
        <v>4623</v>
      </c>
      <c r="B1800">
        <v>45798</v>
      </c>
      <c r="C1800" t="s">
        <v>1541</v>
      </c>
      <c r="D1800" t="s">
        <v>101</v>
      </c>
      <c r="E1800">
        <v>16</v>
      </c>
      <c r="F1800">
        <f>IFERROR(VLOOKUP(D1800,Products!$A$2:$H$221,6,FALSE),0)</f>
        <v>2.82</v>
      </c>
      <c r="G1800">
        <v>0.05</v>
      </c>
      <c r="H1800">
        <f t="shared" si="28"/>
        <v>42.86</v>
      </c>
      <c r="I1800" t="s">
        <v>2818</v>
      </c>
      <c r="J1800" t="str">
        <f>IFERROR(VLOOKUP(D1800,Products!$A$2:$H$221,3,FALSE),"")</f>
        <v>Snacks</v>
      </c>
      <c r="K1800" t="str">
        <f>IFERROR(VLOOKUP(C1800,Customers!$A$2:$G$751,3,FALSE),"")</f>
        <v>Absheron</v>
      </c>
    </row>
    <row r="1801" spans="1:11" x14ac:dyDescent="0.25">
      <c r="A1801" t="s">
        <v>4624</v>
      </c>
      <c r="B1801">
        <v>45798</v>
      </c>
      <c r="C1801" t="s">
        <v>1970</v>
      </c>
      <c r="D1801" t="s">
        <v>186</v>
      </c>
      <c r="E1801">
        <v>4</v>
      </c>
      <c r="F1801">
        <f>IFERROR(VLOOKUP(D1801,Products!$A$2:$H$221,6,FALSE),0)</f>
        <v>1.77</v>
      </c>
      <c r="G1801">
        <v>0</v>
      </c>
      <c r="H1801">
        <f t="shared" si="28"/>
        <v>7.08</v>
      </c>
      <c r="I1801" t="s">
        <v>2827</v>
      </c>
      <c r="J1801" t="str">
        <f>IFERROR(VLOOKUP(D1801,Products!$A$2:$H$221,3,FALSE),"")</f>
        <v>Bakery</v>
      </c>
      <c r="K1801" t="str">
        <f>IFERROR(VLOOKUP(C1801,Customers!$A$2:$G$751,3,FALSE),"")</f>
        <v>Ganja-Dashkasan</v>
      </c>
    </row>
    <row r="1802" spans="1:11" x14ac:dyDescent="0.25">
      <c r="A1802" t="s">
        <v>4625</v>
      </c>
      <c r="B1802">
        <v>45798</v>
      </c>
      <c r="C1802" t="s">
        <v>2099</v>
      </c>
      <c r="D1802" t="s">
        <v>41</v>
      </c>
      <c r="E1802">
        <v>22</v>
      </c>
      <c r="F1802">
        <f>IFERROR(VLOOKUP(D1802,Products!$A$2:$H$221,6,FALSE),0)</f>
        <v>2.34</v>
      </c>
      <c r="G1802">
        <v>0.02</v>
      </c>
      <c r="H1802">
        <f t="shared" si="28"/>
        <v>50.45</v>
      </c>
      <c r="I1802" t="s">
        <v>2870</v>
      </c>
      <c r="J1802" t="str">
        <f>IFERROR(VLOOKUP(D1802,Products!$A$2:$H$221,3,FALSE),"")</f>
        <v>Beverages</v>
      </c>
      <c r="K1802" t="str">
        <f>IFERROR(VLOOKUP(C1802,Customers!$A$2:$G$751,3,FALSE),"")</f>
        <v>Absheron</v>
      </c>
    </row>
    <row r="1803" spans="1:11" x14ac:dyDescent="0.25">
      <c r="A1803" t="s">
        <v>4626</v>
      </c>
      <c r="B1803">
        <v>45798</v>
      </c>
      <c r="C1803" t="s">
        <v>2363</v>
      </c>
      <c r="D1803" t="s">
        <v>392</v>
      </c>
      <c r="E1803">
        <v>3</v>
      </c>
      <c r="F1803">
        <f>IFERROR(VLOOKUP(D1803,Products!$A$2:$H$221,6,FALSE),0)</f>
        <v>3.87</v>
      </c>
      <c r="G1803">
        <v>7.0000000000000007E-2</v>
      </c>
      <c r="H1803">
        <f t="shared" si="28"/>
        <v>10.8</v>
      </c>
      <c r="I1803" t="s">
        <v>2837</v>
      </c>
      <c r="J1803" t="str">
        <f>IFERROR(VLOOKUP(D1803,Products!$A$2:$H$221,3,FALSE),"")</f>
        <v>Frozen</v>
      </c>
      <c r="K1803" t="str">
        <f>IFERROR(VLOOKUP(C1803,Customers!$A$2:$G$751,3,FALSE),"")</f>
        <v>Ganja-Dashkasan</v>
      </c>
    </row>
    <row r="1804" spans="1:11" x14ac:dyDescent="0.25">
      <c r="A1804" t="s">
        <v>4627</v>
      </c>
      <c r="B1804">
        <v>45798</v>
      </c>
      <c r="C1804" t="s">
        <v>2471</v>
      </c>
      <c r="D1804" t="s">
        <v>435</v>
      </c>
      <c r="E1804">
        <v>15</v>
      </c>
      <c r="F1804">
        <f>IFERROR(VLOOKUP(D1804,Products!$A$2:$H$221,6,FALSE),0)</f>
        <v>5.86</v>
      </c>
      <c r="G1804">
        <v>0.03</v>
      </c>
      <c r="H1804">
        <f t="shared" si="28"/>
        <v>85.26</v>
      </c>
      <c r="I1804" t="s">
        <v>2818</v>
      </c>
      <c r="J1804" t="str">
        <f>IFERROR(VLOOKUP(D1804,Products!$A$2:$H$221,3,FALSE),"")</f>
        <v>Canned</v>
      </c>
      <c r="K1804" t="str">
        <f>IFERROR(VLOOKUP(C1804,Customers!$A$2:$G$751,3,FALSE),"")</f>
        <v>Karabakh-East Zangezur</v>
      </c>
    </row>
    <row r="1805" spans="1:11" x14ac:dyDescent="0.25">
      <c r="A1805" t="s">
        <v>4628</v>
      </c>
      <c r="B1805">
        <v>45798</v>
      </c>
      <c r="C1805" t="s">
        <v>2588</v>
      </c>
      <c r="D1805" t="s">
        <v>215</v>
      </c>
      <c r="E1805">
        <v>16</v>
      </c>
      <c r="F1805">
        <f>IFERROR(VLOOKUP(D1805,Products!$A$2:$H$221,6,FALSE),0)</f>
        <v>7.38</v>
      </c>
      <c r="G1805">
        <v>0.1</v>
      </c>
      <c r="H1805">
        <f t="shared" si="28"/>
        <v>106.27</v>
      </c>
      <c r="I1805" t="s">
        <v>2820</v>
      </c>
      <c r="J1805" t="str">
        <f>IFERROR(VLOOKUP(D1805,Products!$A$2:$H$221,3,FALSE),"")</f>
        <v>Grocery</v>
      </c>
      <c r="K1805" t="str">
        <f>IFERROR(VLOOKUP(C1805,Customers!$A$2:$G$751,3,FALSE),"")</f>
        <v>Absheron</v>
      </c>
    </row>
    <row r="1806" spans="1:11" x14ac:dyDescent="0.25">
      <c r="A1806" t="s">
        <v>4629</v>
      </c>
      <c r="B1806">
        <v>45798</v>
      </c>
      <c r="C1806" t="s">
        <v>2675</v>
      </c>
      <c r="D1806" t="s">
        <v>138</v>
      </c>
      <c r="E1806">
        <v>2</v>
      </c>
      <c r="F1806">
        <f>IFERROR(VLOOKUP(D1806,Products!$A$2:$H$221,6,FALSE),0)</f>
        <v>2.11</v>
      </c>
      <c r="G1806">
        <v>0.1</v>
      </c>
      <c r="H1806">
        <f t="shared" si="28"/>
        <v>3.8</v>
      </c>
      <c r="I1806" t="s">
        <v>2818</v>
      </c>
      <c r="J1806" t="str">
        <f>IFERROR(VLOOKUP(D1806,Products!$A$2:$H$221,3,FALSE),"")</f>
        <v>Dairy</v>
      </c>
      <c r="K1806" t="str">
        <f>IFERROR(VLOOKUP(C1806,Customers!$A$2:$G$751,3,FALSE),"")</f>
        <v>Aran</v>
      </c>
    </row>
    <row r="1807" spans="1:11" x14ac:dyDescent="0.25">
      <c r="A1807" t="s">
        <v>4630</v>
      </c>
      <c r="B1807">
        <v>45799</v>
      </c>
      <c r="C1807" t="s">
        <v>794</v>
      </c>
      <c r="D1807" t="s">
        <v>470</v>
      </c>
      <c r="E1807">
        <v>8</v>
      </c>
      <c r="F1807">
        <f>IFERROR(VLOOKUP(D1807,Products!$A$2:$H$221,6,FALSE),0)</f>
        <v>7.94</v>
      </c>
      <c r="G1807">
        <v>0.03</v>
      </c>
      <c r="H1807">
        <f t="shared" si="28"/>
        <v>61.61</v>
      </c>
      <c r="I1807" t="s">
        <v>2830</v>
      </c>
      <c r="J1807" t="str">
        <f>IFERROR(VLOOKUP(D1807,Products!$A$2:$H$221,3,FALSE),"")</f>
        <v>Cleaning</v>
      </c>
      <c r="K1807" t="str">
        <f>IFERROR(VLOOKUP(C1807,Customers!$A$2:$G$751,3,FALSE),"")</f>
        <v>Lankaran-Astara</v>
      </c>
    </row>
    <row r="1808" spans="1:11" x14ac:dyDescent="0.25">
      <c r="A1808" t="s">
        <v>4631</v>
      </c>
      <c r="B1808">
        <v>45799</v>
      </c>
      <c r="C1808" t="s">
        <v>929</v>
      </c>
      <c r="D1808" t="s">
        <v>29</v>
      </c>
      <c r="E1808">
        <v>27</v>
      </c>
      <c r="F1808">
        <f>IFERROR(VLOOKUP(D1808,Products!$A$2:$H$221,6,FALSE),0)</f>
        <v>1.26</v>
      </c>
      <c r="G1808">
        <v>0.03</v>
      </c>
      <c r="H1808">
        <f t="shared" si="28"/>
        <v>33</v>
      </c>
      <c r="I1808" t="s">
        <v>2870</v>
      </c>
      <c r="J1808" t="str">
        <f>IFERROR(VLOOKUP(D1808,Products!$A$2:$H$221,3,FALSE),"")</f>
        <v>Beverages</v>
      </c>
      <c r="K1808" t="str">
        <f>IFERROR(VLOOKUP(C1808,Customers!$A$2:$G$751,3,FALSE),"")</f>
        <v>Guba-Khachmaz</v>
      </c>
    </row>
    <row r="1809" spans="1:11" x14ac:dyDescent="0.25">
      <c r="A1809" t="s">
        <v>4632</v>
      </c>
      <c r="B1809">
        <v>45799</v>
      </c>
      <c r="C1809" t="s">
        <v>1250</v>
      </c>
      <c r="D1809" t="s">
        <v>27</v>
      </c>
      <c r="E1809">
        <v>20</v>
      </c>
      <c r="F1809">
        <f>IFERROR(VLOOKUP(D1809,Products!$A$2:$H$221,6,FALSE),0)</f>
        <v>1.98</v>
      </c>
      <c r="G1809">
        <v>7.0000000000000007E-2</v>
      </c>
      <c r="H1809">
        <f t="shared" si="28"/>
        <v>36.83</v>
      </c>
      <c r="I1809" t="s">
        <v>2827</v>
      </c>
      <c r="J1809" t="str">
        <f>IFERROR(VLOOKUP(D1809,Products!$A$2:$H$221,3,FALSE),"")</f>
        <v>Beverages</v>
      </c>
      <c r="K1809" t="str">
        <f>IFERROR(VLOOKUP(C1809,Customers!$A$2:$G$751,3,FALSE),"")</f>
        <v>Aran</v>
      </c>
    </row>
    <row r="1810" spans="1:11" x14ac:dyDescent="0.25">
      <c r="A1810" t="s">
        <v>4633</v>
      </c>
      <c r="B1810">
        <v>45799</v>
      </c>
      <c r="C1810" t="s">
        <v>1259</v>
      </c>
      <c r="D1810" t="s">
        <v>294</v>
      </c>
      <c r="E1810">
        <v>11</v>
      </c>
      <c r="F1810">
        <f>IFERROR(VLOOKUP(D1810,Products!$A$2:$H$221,6,FALSE),0)</f>
        <v>1.7</v>
      </c>
      <c r="G1810">
        <v>7.0000000000000007E-2</v>
      </c>
      <c r="H1810">
        <f t="shared" si="28"/>
        <v>17.39</v>
      </c>
      <c r="I1810" t="s">
        <v>2820</v>
      </c>
      <c r="J1810" t="str">
        <f>IFERROR(VLOOKUP(D1810,Products!$A$2:$H$221,3,FALSE),"")</f>
        <v>Household</v>
      </c>
      <c r="K1810" t="str">
        <f>IFERROR(VLOOKUP(C1810,Customers!$A$2:$G$751,3,FALSE),"")</f>
        <v>Shaki-Zagatala</v>
      </c>
    </row>
    <row r="1811" spans="1:11" x14ac:dyDescent="0.25">
      <c r="A1811" t="s">
        <v>4634</v>
      </c>
      <c r="B1811">
        <v>45799</v>
      </c>
      <c r="C1811" t="s">
        <v>1277</v>
      </c>
      <c r="D1811" t="s">
        <v>87</v>
      </c>
      <c r="E1811">
        <v>24</v>
      </c>
      <c r="F1811">
        <f>IFERROR(VLOOKUP(D1811,Products!$A$2:$H$221,6,FALSE),0)</f>
        <v>4.17</v>
      </c>
      <c r="G1811">
        <v>0.05</v>
      </c>
      <c r="H1811">
        <f t="shared" si="28"/>
        <v>95.08</v>
      </c>
      <c r="I1811" t="s">
        <v>2830</v>
      </c>
      <c r="J1811" t="str">
        <f>IFERROR(VLOOKUP(D1811,Products!$A$2:$H$221,3,FALSE),"")</f>
        <v>Snacks</v>
      </c>
      <c r="K1811" t="str">
        <f>IFERROR(VLOOKUP(C1811,Customers!$A$2:$G$751,3,FALSE),"")</f>
        <v>Absheron</v>
      </c>
    </row>
    <row r="1812" spans="1:11" x14ac:dyDescent="0.25">
      <c r="A1812" t="s">
        <v>4635</v>
      </c>
      <c r="B1812">
        <v>45799</v>
      </c>
      <c r="C1812" t="s">
        <v>1409</v>
      </c>
      <c r="D1812" t="s">
        <v>325</v>
      </c>
      <c r="E1812">
        <v>2</v>
      </c>
      <c r="F1812">
        <f>IFERROR(VLOOKUP(D1812,Products!$A$2:$H$221,6,FALSE),0)</f>
        <v>4.2699999999999996</v>
      </c>
      <c r="G1812">
        <v>0.03</v>
      </c>
      <c r="H1812">
        <f t="shared" si="28"/>
        <v>8.2799999999999994</v>
      </c>
      <c r="I1812" t="s">
        <v>2870</v>
      </c>
      <c r="J1812" t="str">
        <f>IFERROR(VLOOKUP(D1812,Products!$A$2:$H$221,3,FALSE),"")</f>
        <v>Personal Care</v>
      </c>
      <c r="K1812" t="str">
        <f>IFERROR(VLOOKUP(C1812,Customers!$A$2:$G$751,3,FALSE),"")</f>
        <v>Absheron</v>
      </c>
    </row>
    <row r="1813" spans="1:11" x14ac:dyDescent="0.25">
      <c r="A1813" t="s">
        <v>4636</v>
      </c>
      <c r="B1813">
        <v>45799</v>
      </c>
      <c r="C1813" t="s">
        <v>1589</v>
      </c>
      <c r="D1813" t="s">
        <v>323</v>
      </c>
      <c r="E1813">
        <v>10</v>
      </c>
      <c r="F1813">
        <f>IFERROR(VLOOKUP(D1813,Products!$A$2:$H$221,6,FALSE),0)</f>
        <v>1.81</v>
      </c>
      <c r="G1813">
        <v>0</v>
      </c>
      <c r="H1813">
        <f t="shared" si="28"/>
        <v>18.100000000000001</v>
      </c>
      <c r="I1813" t="s">
        <v>2827</v>
      </c>
      <c r="J1813" t="str">
        <f>IFERROR(VLOOKUP(D1813,Products!$A$2:$H$221,3,FALSE),"")</f>
        <v>Personal Care</v>
      </c>
      <c r="K1813" t="str">
        <f>IFERROR(VLOOKUP(C1813,Customers!$A$2:$G$751,3,FALSE),"")</f>
        <v>Lankaran-Astara</v>
      </c>
    </row>
    <row r="1814" spans="1:11" x14ac:dyDescent="0.25">
      <c r="A1814" t="s">
        <v>4637</v>
      </c>
      <c r="B1814">
        <v>45799</v>
      </c>
      <c r="C1814" t="s">
        <v>1604</v>
      </c>
      <c r="D1814" t="s">
        <v>425</v>
      </c>
      <c r="E1814">
        <v>13</v>
      </c>
      <c r="F1814">
        <f>IFERROR(VLOOKUP(D1814,Products!$A$2:$H$221,6,FALSE),0)</f>
        <v>3.61</v>
      </c>
      <c r="G1814">
        <v>0</v>
      </c>
      <c r="H1814">
        <f t="shared" si="28"/>
        <v>46.93</v>
      </c>
      <c r="I1814" t="s">
        <v>2824</v>
      </c>
      <c r="J1814" t="str">
        <f>IFERROR(VLOOKUP(D1814,Products!$A$2:$H$221,3,FALSE),"")</f>
        <v>Canned</v>
      </c>
      <c r="K1814" t="str">
        <f>IFERROR(VLOOKUP(C1814,Customers!$A$2:$G$751,3,FALSE),"")</f>
        <v>Guba-Khachmaz</v>
      </c>
    </row>
    <row r="1815" spans="1:11" x14ac:dyDescent="0.25">
      <c r="A1815" t="s">
        <v>4638</v>
      </c>
      <c r="B1815">
        <v>45799</v>
      </c>
      <c r="C1815" t="s">
        <v>1682</v>
      </c>
      <c r="D1815" t="s">
        <v>27</v>
      </c>
      <c r="E1815">
        <v>16</v>
      </c>
      <c r="F1815">
        <f>IFERROR(VLOOKUP(D1815,Products!$A$2:$H$221,6,FALSE),0)</f>
        <v>1.98</v>
      </c>
      <c r="G1815">
        <v>0.12</v>
      </c>
      <c r="H1815">
        <f t="shared" si="28"/>
        <v>27.88</v>
      </c>
      <c r="I1815" t="s">
        <v>2820</v>
      </c>
      <c r="J1815" t="str">
        <f>IFERROR(VLOOKUP(D1815,Products!$A$2:$H$221,3,FALSE),"")</f>
        <v>Beverages</v>
      </c>
      <c r="K1815" t="str">
        <f>IFERROR(VLOOKUP(C1815,Customers!$A$2:$G$751,3,FALSE),"")</f>
        <v>Karabakh-East Zangezur</v>
      </c>
    </row>
    <row r="1816" spans="1:11" x14ac:dyDescent="0.25">
      <c r="A1816" t="s">
        <v>4639</v>
      </c>
      <c r="B1816">
        <v>45799</v>
      </c>
      <c r="C1816" t="s">
        <v>1853</v>
      </c>
      <c r="D1816" t="s">
        <v>115</v>
      </c>
      <c r="E1816">
        <v>10</v>
      </c>
      <c r="F1816">
        <f>IFERROR(VLOOKUP(D1816,Products!$A$2:$H$221,6,FALSE),0)</f>
        <v>5.26</v>
      </c>
      <c r="G1816">
        <v>0.1</v>
      </c>
      <c r="H1816">
        <f t="shared" si="28"/>
        <v>47.34</v>
      </c>
      <c r="I1816" t="s">
        <v>2820</v>
      </c>
      <c r="J1816" t="str">
        <f>IFERROR(VLOOKUP(D1816,Products!$A$2:$H$221,3,FALSE),"")</f>
        <v>Dairy</v>
      </c>
      <c r="K1816" t="str">
        <f>IFERROR(VLOOKUP(C1816,Customers!$A$2:$G$751,3,FALSE),"")</f>
        <v>Aran</v>
      </c>
    </row>
    <row r="1817" spans="1:11" x14ac:dyDescent="0.25">
      <c r="A1817" t="s">
        <v>4640</v>
      </c>
      <c r="B1817">
        <v>45799</v>
      </c>
      <c r="C1817" t="s">
        <v>2312</v>
      </c>
      <c r="D1817" t="s">
        <v>450</v>
      </c>
      <c r="E1817">
        <v>3</v>
      </c>
      <c r="F1817">
        <f>IFERROR(VLOOKUP(D1817,Products!$A$2:$H$221,6,FALSE),0)</f>
        <v>5.89</v>
      </c>
      <c r="G1817">
        <v>0.05</v>
      </c>
      <c r="H1817">
        <f t="shared" si="28"/>
        <v>16.79</v>
      </c>
      <c r="I1817" t="s">
        <v>2870</v>
      </c>
      <c r="J1817" t="str">
        <f>IFERROR(VLOOKUP(D1817,Products!$A$2:$H$221,3,FALSE),"")</f>
        <v>Cleaning</v>
      </c>
      <c r="K1817" t="str">
        <f>IFERROR(VLOOKUP(C1817,Customers!$A$2:$G$751,3,FALSE),"")</f>
        <v>Absheron</v>
      </c>
    </row>
    <row r="1818" spans="1:11" x14ac:dyDescent="0.25">
      <c r="A1818" t="s">
        <v>4641</v>
      </c>
      <c r="B1818">
        <v>45799</v>
      </c>
      <c r="C1818" t="s">
        <v>2327</v>
      </c>
      <c r="D1818" t="s">
        <v>27</v>
      </c>
      <c r="E1818">
        <v>14</v>
      </c>
      <c r="F1818">
        <f>IFERROR(VLOOKUP(D1818,Products!$A$2:$H$221,6,FALSE),0)</f>
        <v>1.98</v>
      </c>
      <c r="G1818">
        <v>0.02</v>
      </c>
      <c r="H1818">
        <f t="shared" si="28"/>
        <v>27.17</v>
      </c>
      <c r="I1818" t="s">
        <v>2827</v>
      </c>
      <c r="J1818" t="str">
        <f>IFERROR(VLOOKUP(D1818,Products!$A$2:$H$221,3,FALSE),"")</f>
        <v>Beverages</v>
      </c>
      <c r="K1818" t="str">
        <f>IFERROR(VLOOKUP(C1818,Customers!$A$2:$G$751,3,FALSE),"")</f>
        <v>Guba-Khachmaz</v>
      </c>
    </row>
    <row r="1819" spans="1:11" x14ac:dyDescent="0.25">
      <c r="A1819" t="s">
        <v>4642</v>
      </c>
      <c r="B1819">
        <v>45799</v>
      </c>
      <c r="C1819" t="s">
        <v>2603</v>
      </c>
      <c r="D1819" t="s">
        <v>176</v>
      </c>
      <c r="E1819">
        <v>28</v>
      </c>
      <c r="F1819">
        <f>IFERROR(VLOOKUP(D1819,Products!$A$2:$H$221,6,FALSE),0)</f>
        <v>1.4</v>
      </c>
      <c r="G1819">
        <v>0.15</v>
      </c>
      <c r="H1819">
        <f t="shared" si="28"/>
        <v>33.32</v>
      </c>
      <c r="I1819" t="s">
        <v>2870</v>
      </c>
      <c r="J1819" t="str">
        <f>IFERROR(VLOOKUP(D1819,Products!$A$2:$H$221,3,FALSE),"")</f>
        <v>Bakery</v>
      </c>
      <c r="K1819" t="str">
        <f>IFERROR(VLOOKUP(C1819,Customers!$A$2:$G$751,3,FALSE),"")</f>
        <v>Shaki-Zagatala</v>
      </c>
    </row>
    <row r="1820" spans="1:11" x14ac:dyDescent="0.25">
      <c r="A1820" t="s">
        <v>4643</v>
      </c>
      <c r="B1820">
        <v>45799</v>
      </c>
      <c r="C1820" t="s">
        <v>2663</v>
      </c>
      <c r="D1820" t="s">
        <v>167</v>
      </c>
      <c r="E1820">
        <v>8</v>
      </c>
      <c r="F1820">
        <f>IFERROR(VLOOKUP(D1820,Products!$A$2:$H$221,6,FALSE),0)</f>
        <v>1.67</v>
      </c>
      <c r="G1820">
        <v>0.15</v>
      </c>
      <c r="H1820">
        <f t="shared" si="28"/>
        <v>11.36</v>
      </c>
      <c r="I1820" t="s">
        <v>2830</v>
      </c>
      <c r="J1820" t="str">
        <f>IFERROR(VLOOKUP(D1820,Products!$A$2:$H$221,3,FALSE),"")</f>
        <v>Bakery</v>
      </c>
      <c r="K1820" t="str">
        <f>IFERROR(VLOOKUP(C1820,Customers!$A$2:$G$751,3,FALSE),"")</f>
        <v>Guba-Khachmaz</v>
      </c>
    </row>
    <row r="1821" spans="1:11" x14ac:dyDescent="0.25">
      <c r="A1821" t="s">
        <v>4644</v>
      </c>
      <c r="B1821">
        <v>45800</v>
      </c>
      <c r="C1821" t="s">
        <v>863</v>
      </c>
      <c r="D1821" t="s">
        <v>122</v>
      </c>
      <c r="E1821">
        <v>11</v>
      </c>
      <c r="F1821">
        <f>IFERROR(VLOOKUP(D1821,Products!$A$2:$H$221,6,FALSE),0)</f>
        <v>4.5999999999999996</v>
      </c>
      <c r="G1821">
        <v>0.05</v>
      </c>
      <c r="H1821">
        <f t="shared" si="28"/>
        <v>48.07</v>
      </c>
      <c r="I1821" t="s">
        <v>2818</v>
      </c>
      <c r="J1821" t="str">
        <f>IFERROR(VLOOKUP(D1821,Products!$A$2:$H$221,3,FALSE),"")</f>
        <v>Dairy</v>
      </c>
      <c r="K1821" t="str">
        <f>IFERROR(VLOOKUP(C1821,Customers!$A$2:$G$751,3,FALSE),"")</f>
        <v>Ganja-Dashkasan</v>
      </c>
    </row>
    <row r="1822" spans="1:11" x14ac:dyDescent="0.25">
      <c r="A1822" t="s">
        <v>4645</v>
      </c>
      <c r="B1822">
        <v>45800</v>
      </c>
      <c r="C1822" t="s">
        <v>1778</v>
      </c>
      <c r="D1822" t="s">
        <v>170</v>
      </c>
      <c r="E1822">
        <v>14</v>
      </c>
      <c r="F1822">
        <f>IFERROR(VLOOKUP(D1822,Products!$A$2:$H$221,6,FALSE),0)</f>
        <v>2.2000000000000002</v>
      </c>
      <c r="G1822">
        <v>0.15</v>
      </c>
      <c r="H1822">
        <f t="shared" si="28"/>
        <v>26.18</v>
      </c>
      <c r="I1822" t="s">
        <v>2824</v>
      </c>
      <c r="J1822" t="str">
        <f>IFERROR(VLOOKUP(D1822,Products!$A$2:$H$221,3,FALSE),"")</f>
        <v>Bakery</v>
      </c>
      <c r="K1822" t="str">
        <f>IFERROR(VLOOKUP(C1822,Customers!$A$2:$G$751,3,FALSE),"")</f>
        <v>Karabakh-East Zangezur</v>
      </c>
    </row>
    <row r="1823" spans="1:11" x14ac:dyDescent="0.25">
      <c r="A1823" t="s">
        <v>4646</v>
      </c>
      <c r="B1823">
        <v>45800</v>
      </c>
      <c r="C1823" t="s">
        <v>2228</v>
      </c>
      <c r="D1823" t="s">
        <v>204</v>
      </c>
      <c r="E1823">
        <v>6</v>
      </c>
      <c r="F1823">
        <f>IFERROR(VLOOKUP(D1823,Products!$A$2:$H$221,6,FALSE),0)</f>
        <v>7.55</v>
      </c>
      <c r="G1823">
        <v>0</v>
      </c>
      <c r="H1823">
        <f t="shared" si="28"/>
        <v>45.3</v>
      </c>
      <c r="I1823" t="s">
        <v>2827</v>
      </c>
      <c r="J1823" t="str">
        <f>IFERROR(VLOOKUP(D1823,Products!$A$2:$H$221,3,FALSE),"")</f>
        <v>Grocery</v>
      </c>
      <c r="K1823" t="str">
        <f>IFERROR(VLOOKUP(C1823,Customers!$A$2:$G$751,3,FALSE),"")</f>
        <v>Absheron</v>
      </c>
    </row>
    <row r="1824" spans="1:11" x14ac:dyDescent="0.25">
      <c r="A1824" t="s">
        <v>4647</v>
      </c>
      <c r="B1824">
        <v>45800</v>
      </c>
      <c r="C1824" t="s">
        <v>2381</v>
      </c>
      <c r="D1824" t="s">
        <v>242</v>
      </c>
      <c r="E1824">
        <v>13</v>
      </c>
      <c r="F1824">
        <f>IFERROR(VLOOKUP(D1824,Products!$A$2:$H$221,6,FALSE),0)</f>
        <v>3.43</v>
      </c>
      <c r="G1824">
        <v>0.03</v>
      </c>
      <c r="H1824">
        <f t="shared" si="28"/>
        <v>43.25</v>
      </c>
      <c r="I1824" t="s">
        <v>2827</v>
      </c>
      <c r="J1824" t="str">
        <f>IFERROR(VLOOKUP(D1824,Products!$A$2:$H$221,3,FALSE),"")</f>
        <v>Grocery</v>
      </c>
      <c r="K1824" t="str">
        <f>IFERROR(VLOOKUP(C1824,Customers!$A$2:$G$751,3,FALSE),"")</f>
        <v>Absheron</v>
      </c>
    </row>
    <row r="1825" spans="1:11" x14ac:dyDescent="0.25">
      <c r="A1825" t="s">
        <v>4648</v>
      </c>
      <c r="B1825">
        <v>45800</v>
      </c>
      <c r="C1825" t="s">
        <v>2591</v>
      </c>
      <c r="D1825" t="s">
        <v>315</v>
      </c>
      <c r="E1825">
        <v>7</v>
      </c>
      <c r="F1825">
        <f>IFERROR(VLOOKUP(D1825,Products!$A$2:$H$221,6,FALSE),0)</f>
        <v>6.63</v>
      </c>
      <c r="G1825">
        <v>0</v>
      </c>
      <c r="H1825">
        <f t="shared" si="28"/>
        <v>46.41</v>
      </c>
      <c r="I1825" t="s">
        <v>2818</v>
      </c>
      <c r="J1825" t="str">
        <f>IFERROR(VLOOKUP(D1825,Products!$A$2:$H$221,3,FALSE),"")</f>
        <v>Personal Care</v>
      </c>
      <c r="K1825" t="str">
        <f>IFERROR(VLOOKUP(C1825,Customers!$A$2:$G$751,3,FALSE),"")</f>
        <v>Ganja-Dashkasan</v>
      </c>
    </row>
    <row r="1826" spans="1:11" x14ac:dyDescent="0.25">
      <c r="A1826" t="s">
        <v>4649</v>
      </c>
      <c r="B1826">
        <v>45801</v>
      </c>
      <c r="C1826" t="s">
        <v>752</v>
      </c>
      <c r="D1826" t="s">
        <v>310</v>
      </c>
      <c r="E1826">
        <v>7</v>
      </c>
      <c r="F1826">
        <f>IFERROR(VLOOKUP(D1826,Products!$A$2:$H$221,6,FALSE),0)</f>
        <v>4.16</v>
      </c>
      <c r="G1826">
        <v>0.12</v>
      </c>
      <c r="H1826">
        <f t="shared" si="28"/>
        <v>25.63</v>
      </c>
      <c r="I1826" t="s">
        <v>2841</v>
      </c>
      <c r="J1826" t="str">
        <f>IFERROR(VLOOKUP(D1826,Products!$A$2:$H$221,3,FALSE),"")</f>
        <v>Personal Care</v>
      </c>
      <c r="K1826" t="str">
        <f>IFERROR(VLOOKUP(C1826,Customers!$A$2:$G$751,3,FALSE),"")</f>
        <v>Absheron</v>
      </c>
    </row>
    <row r="1827" spans="1:11" x14ac:dyDescent="0.25">
      <c r="A1827" t="s">
        <v>4650</v>
      </c>
      <c r="B1827">
        <v>45801</v>
      </c>
      <c r="C1827" t="s">
        <v>1151</v>
      </c>
      <c r="D1827" t="s">
        <v>134</v>
      </c>
      <c r="E1827">
        <v>14</v>
      </c>
      <c r="F1827">
        <f>IFERROR(VLOOKUP(D1827,Products!$A$2:$H$221,6,FALSE),0)</f>
        <v>5.84</v>
      </c>
      <c r="G1827">
        <v>0.05</v>
      </c>
      <c r="H1827">
        <f t="shared" si="28"/>
        <v>77.67</v>
      </c>
      <c r="I1827" t="s">
        <v>2830</v>
      </c>
      <c r="J1827" t="str">
        <f>IFERROR(VLOOKUP(D1827,Products!$A$2:$H$221,3,FALSE),"")</f>
        <v>Dairy</v>
      </c>
      <c r="K1827" t="str">
        <f>IFERROR(VLOOKUP(C1827,Customers!$A$2:$G$751,3,FALSE),"")</f>
        <v>Guba-Khachmaz</v>
      </c>
    </row>
    <row r="1828" spans="1:11" x14ac:dyDescent="0.25">
      <c r="A1828" t="s">
        <v>4651</v>
      </c>
      <c r="B1828">
        <v>45801</v>
      </c>
      <c r="C1828" t="s">
        <v>1436</v>
      </c>
      <c r="D1828" t="s">
        <v>253</v>
      </c>
      <c r="E1828">
        <v>11</v>
      </c>
      <c r="F1828">
        <f>IFERROR(VLOOKUP(D1828,Products!$A$2:$H$221,6,FALSE),0)</f>
        <v>1.43</v>
      </c>
      <c r="G1828">
        <v>0</v>
      </c>
      <c r="H1828">
        <f t="shared" si="28"/>
        <v>15.73</v>
      </c>
      <c r="I1828" t="s">
        <v>2837</v>
      </c>
      <c r="J1828" t="str">
        <f>IFERROR(VLOOKUP(D1828,Products!$A$2:$H$221,3,FALSE),"")</f>
        <v>Household</v>
      </c>
      <c r="K1828" t="str">
        <f>IFERROR(VLOOKUP(C1828,Customers!$A$2:$G$751,3,FALSE),"")</f>
        <v>Ganja-Dashkasan</v>
      </c>
    </row>
    <row r="1829" spans="1:11" x14ac:dyDescent="0.25">
      <c r="A1829" t="s">
        <v>4652</v>
      </c>
      <c r="B1829">
        <v>45801</v>
      </c>
      <c r="C1829" t="s">
        <v>1799</v>
      </c>
      <c r="D1829" t="s">
        <v>242</v>
      </c>
      <c r="E1829">
        <v>7</v>
      </c>
      <c r="F1829">
        <f>IFERROR(VLOOKUP(D1829,Products!$A$2:$H$221,6,FALSE),0)</f>
        <v>3.43</v>
      </c>
      <c r="G1829">
        <v>7.0000000000000007E-2</v>
      </c>
      <c r="H1829">
        <f t="shared" si="28"/>
        <v>22.33</v>
      </c>
      <c r="I1829" t="s">
        <v>2830</v>
      </c>
      <c r="J1829" t="str">
        <f>IFERROR(VLOOKUP(D1829,Products!$A$2:$H$221,3,FALSE),"")</f>
        <v>Grocery</v>
      </c>
      <c r="K1829" t="str">
        <f>IFERROR(VLOOKUP(C1829,Customers!$A$2:$G$751,3,FALSE),"")</f>
        <v>Absheron</v>
      </c>
    </row>
    <row r="1830" spans="1:11" x14ac:dyDescent="0.25">
      <c r="A1830" t="s">
        <v>4653</v>
      </c>
      <c r="B1830">
        <v>45801</v>
      </c>
      <c r="C1830" t="s">
        <v>1850</v>
      </c>
      <c r="D1830" t="s">
        <v>67</v>
      </c>
      <c r="E1830">
        <v>7</v>
      </c>
      <c r="F1830">
        <f>IFERROR(VLOOKUP(D1830,Products!$A$2:$H$221,6,FALSE),0)</f>
        <v>1.34</v>
      </c>
      <c r="G1830">
        <v>0</v>
      </c>
      <c r="H1830">
        <f t="shared" si="28"/>
        <v>9.3800000000000008</v>
      </c>
      <c r="I1830" t="s">
        <v>2820</v>
      </c>
      <c r="J1830" t="str">
        <f>IFERROR(VLOOKUP(D1830,Products!$A$2:$H$221,3,FALSE),"")</f>
        <v>Snacks</v>
      </c>
      <c r="K1830" t="str">
        <f>IFERROR(VLOOKUP(C1830,Customers!$A$2:$G$751,3,FALSE),"")</f>
        <v>Aran</v>
      </c>
    </row>
    <row r="1831" spans="1:11" x14ac:dyDescent="0.25">
      <c r="A1831" t="s">
        <v>4654</v>
      </c>
      <c r="B1831">
        <v>45801</v>
      </c>
      <c r="C1831" t="s">
        <v>2087</v>
      </c>
      <c r="D1831" t="s">
        <v>73</v>
      </c>
      <c r="E1831">
        <v>19</v>
      </c>
      <c r="F1831">
        <f>IFERROR(VLOOKUP(D1831,Products!$A$2:$H$221,6,FALSE),0)</f>
        <v>3.84</v>
      </c>
      <c r="G1831">
        <v>0.05</v>
      </c>
      <c r="H1831">
        <f t="shared" si="28"/>
        <v>69.31</v>
      </c>
      <c r="I1831" t="s">
        <v>2820</v>
      </c>
      <c r="J1831" t="str">
        <f>IFERROR(VLOOKUP(D1831,Products!$A$2:$H$221,3,FALSE),"")</f>
        <v>Snacks</v>
      </c>
      <c r="K1831" t="str">
        <f>IFERROR(VLOOKUP(C1831,Customers!$A$2:$G$751,3,FALSE),"")</f>
        <v>Guba-Khachmaz</v>
      </c>
    </row>
    <row r="1832" spans="1:11" x14ac:dyDescent="0.25">
      <c r="A1832" t="s">
        <v>4655</v>
      </c>
      <c r="B1832">
        <v>45801</v>
      </c>
      <c r="C1832" t="s">
        <v>2138</v>
      </c>
      <c r="D1832" t="s">
        <v>315</v>
      </c>
      <c r="E1832">
        <v>4</v>
      </c>
      <c r="F1832">
        <f>IFERROR(VLOOKUP(D1832,Products!$A$2:$H$221,6,FALSE),0)</f>
        <v>6.63</v>
      </c>
      <c r="G1832">
        <v>0.1</v>
      </c>
      <c r="H1832">
        <f t="shared" si="28"/>
        <v>23.87</v>
      </c>
      <c r="I1832" t="s">
        <v>2818</v>
      </c>
      <c r="J1832" t="str">
        <f>IFERROR(VLOOKUP(D1832,Products!$A$2:$H$221,3,FALSE),"")</f>
        <v>Personal Care</v>
      </c>
      <c r="K1832" t="str">
        <f>IFERROR(VLOOKUP(C1832,Customers!$A$2:$G$751,3,FALSE),"")</f>
        <v>Guba-Khachmaz</v>
      </c>
    </row>
    <row r="1833" spans="1:11" x14ac:dyDescent="0.25">
      <c r="A1833" t="s">
        <v>4656</v>
      </c>
      <c r="B1833">
        <v>45801</v>
      </c>
      <c r="C1833" t="s">
        <v>2303</v>
      </c>
      <c r="D1833" t="s">
        <v>382</v>
      </c>
      <c r="E1833">
        <v>9</v>
      </c>
      <c r="F1833">
        <f>IFERROR(VLOOKUP(D1833,Products!$A$2:$H$221,6,FALSE),0)</f>
        <v>4.4000000000000004</v>
      </c>
      <c r="G1833">
        <v>0.12</v>
      </c>
      <c r="H1833">
        <f t="shared" si="28"/>
        <v>34.85</v>
      </c>
      <c r="I1833" t="s">
        <v>2818</v>
      </c>
      <c r="J1833" t="str">
        <f>IFERROR(VLOOKUP(D1833,Products!$A$2:$H$221,3,FALSE),"")</f>
        <v>Frozen</v>
      </c>
      <c r="K1833" t="str">
        <f>IFERROR(VLOOKUP(C1833,Customers!$A$2:$G$751,3,FALSE),"")</f>
        <v>Absheron</v>
      </c>
    </row>
    <row r="1834" spans="1:11" x14ac:dyDescent="0.25">
      <c r="A1834" t="s">
        <v>4657</v>
      </c>
      <c r="B1834">
        <v>45801</v>
      </c>
      <c r="C1834" t="s">
        <v>2348</v>
      </c>
      <c r="D1834" t="s">
        <v>464</v>
      </c>
      <c r="E1834">
        <v>2</v>
      </c>
      <c r="F1834">
        <f>IFERROR(VLOOKUP(D1834,Products!$A$2:$H$221,6,FALSE),0)</f>
        <v>3.85</v>
      </c>
      <c r="G1834">
        <v>0.15</v>
      </c>
      <c r="H1834">
        <f t="shared" si="28"/>
        <v>6.55</v>
      </c>
      <c r="I1834" t="s">
        <v>2820</v>
      </c>
      <c r="J1834" t="str">
        <f>IFERROR(VLOOKUP(D1834,Products!$A$2:$H$221,3,FALSE),"")</f>
        <v>Cleaning</v>
      </c>
      <c r="K1834" t="str">
        <f>IFERROR(VLOOKUP(C1834,Customers!$A$2:$G$751,3,FALSE),"")</f>
        <v>Guba-Khachmaz</v>
      </c>
    </row>
    <row r="1835" spans="1:11" x14ac:dyDescent="0.25">
      <c r="A1835" t="s">
        <v>4658</v>
      </c>
      <c r="B1835">
        <v>45801</v>
      </c>
      <c r="C1835" t="s">
        <v>2444</v>
      </c>
      <c r="D1835" t="s">
        <v>321</v>
      </c>
      <c r="E1835">
        <v>5</v>
      </c>
      <c r="F1835">
        <f>IFERROR(VLOOKUP(D1835,Products!$A$2:$H$221,6,FALSE),0)</f>
        <v>4.1100000000000003</v>
      </c>
      <c r="G1835">
        <v>7.0000000000000007E-2</v>
      </c>
      <c r="H1835">
        <f t="shared" si="28"/>
        <v>19.11</v>
      </c>
      <c r="I1835" t="s">
        <v>2824</v>
      </c>
      <c r="J1835" t="str">
        <f>IFERROR(VLOOKUP(D1835,Products!$A$2:$H$221,3,FALSE),"")</f>
        <v>Personal Care</v>
      </c>
      <c r="K1835" t="str">
        <f>IFERROR(VLOOKUP(C1835,Customers!$A$2:$G$751,3,FALSE),"")</f>
        <v>Absheron</v>
      </c>
    </row>
    <row r="1836" spans="1:11" x14ac:dyDescent="0.25">
      <c r="A1836" t="s">
        <v>4659</v>
      </c>
      <c r="B1836">
        <v>45802</v>
      </c>
      <c r="C1836" t="s">
        <v>548</v>
      </c>
      <c r="D1836" t="s">
        <v>433</v>
      </c>
      <c r="E1836">
        <v>8</v>
      </c>
      <c r="F1836">
        <f>IFERROR(VLOOKUP(D1836,Products!$A$2:$H$221,6,FALSE),0)</f>
        <v>2.02</v>
      </c>
      <c r="G1836">
        <v>0.05</v>
      </c>
      <c r="H1836">
        <f t="shared" si="28"/>
        <v>15.35</v>
      </c>
      <c r="I1836" t="s">
        <v>2824</v>
      </c>
      <c r="J1836" t="str">
        <f>IFERROR(VLOOKUP(D1836,Products!$A$2:$H$221,3,FALSE),"")</f>
        <v>Canned</v>
      </c>
      <c r="K1836" t="str">
        <f>IFERROR(VLOOKUP(C1836,Customers!$A$2:$G$751,3,FALSE),"")</f>
        <v>Absheron</v>
      </c>
    </row>
    <row r="1837" spans="1:11" x14ac:dyDescent="0.25">
      <c r="A1837" t="s">
        <v>4660</v>
      </c>
      <c r="B1837">
        <v>45802</v>
      </c>
      <c r="C1837" t="s">
        <v>633</v>
      </c>
      <c r="D1837" t="s">
        <v>236</v>
      </c>
      <c r="E1837">
        <v>14</v>
      </c>
      <c r="F1837">
        <f>IFERROR(VLOOKUP(D1837,Products!$A$2:$H$221,6,FALSE),0)</f>
        <v>1.52</v>
      </c>
      <c r="G1837">
        <v>7.0000000000000007E-2</v>
      </c>
      <c r="H1837">
        <f t="shared" si="28"/>
        <v>19.79</v>
      </c>
      <c r="I1837" t="s">
        <v>2827</v>
      </c>
      <c r="J1837" t="str">
        <f>IFERROR(VLOOKUP(D1837,Products!$A$2:$H$221,3,FALSE),"")</f>
        <v>Grocery</v>
      </c>
      <c r="K1837" t="str">
        <f>IFERROR(VLOOKUP(C1837,Customers!$A$2:$G$751,3,FALSE),"")</f>
        <v>Nakhchivan</v>
      </c>
    </row>
    <row r="1838" spans="1:11" x14ac:dyDescent="0.25">
      <c r="A1838" t="s">
        <v>4661</v>
      </c>
      <c r="B1838">
        <v>45802</v>
      </c>
      <c r="C1838" t="s">
        <v>776</v>
      </c>
      <c r="D1838" t="s">
        <v>447</v>
      </c>
      <c r="E1838">
        <v>3</v>
      </c>
      <c r="F1838">
        <f>IFERROR(VLOOKUP(D1838,Products!$A$2:$H$221,6,FALSE),0)</f>
        <v>5.97</v>
      </c>
      <c r="G1838">
        <v>0.12</v>
      </c>
      <c r="H1838">
        <f t="shared" si="28"/>
        <v>15.76</v>
      </c>
      <c r="I1838" t="s">
        <v>2837</v>
      </c>
      <c r="J1838" t="str">
        <f>IFERROR(VLOOKUP(D1838,Products!$A$2:$H$221,3,FALSE),"")</f>
        <v>Cleaning</v>
      </c>
      <c r="K1838" t="str">
        <f>IFERROR(VLOOKUP(C1838,Customers!$A$2:$G$751,3,FALSE),"")</f>
        <v>Guba-Khachmaz</v>
      </c>
    </row>
    <row r="1839" spans="1:11" x14ac:dyDescent="0.25">
      <c r="A1839" t="s">
        <v>4662</v>
      </c>
      <c r="B1839">
        <v>45802</v>
      </c>
      <c r="C1839" t="s">
        <v>869</v>
      </c>
      <c r="D1839" t="s">
        <v>134</v>
      </c>
      <c r="E1839">
        <v>13</v>
      </c>
      <c r="F1839">
        <f>IFERROR(VLOOKUP(D1839,Products!$A$2:$H$221,6,FALSE),0)</f>
        <v>5.84</v>
      </c>
      <c r="G1839">
        <v>0.03</v>
      </c>
      <c r="H1839">
        <f t="shared" si="28"/>
        <v>73.64</v>
      </c>
      <c r="I1839" t="s">
        <v>2841</v>
      </c>
      <c r="J1839" t="str">
        <f>IFERROR(VLOOKUP(D1839,Products!$A$2:$H$221,3,FALSE),"")</f>
        <v>Dairy</v>
      </c>
      <c r="K1839" t="str">
        <f>IFERROR(VLOOKUP(C1839,Customers!$A$2:$G$751,3,FALSE),"")</f>
        <v>Ganja-Dashkasan</v>
      </c>
    </row>
    <row r="1840" spans="1:11" x14ac:dyDescent="0.25">
      <c r="A1840" t="s">
        <v>4663</v>
      </c>
      <c r="B1840">
        <v>45802</v>
      </c>
      <c r="C1840" t="s">
        <v>905</v>
      </c>
      <c r="D1840" t="s">
        <v>167</v>
      </c>
      <c r="E1840">
        <v>8</v>
      </c>
      <c r="F1840">
        <f>IFERROR(VLOOKUP(D1840,Products!$A$2:$H$221,6,FALSE),0)</f>
        <v>1.67</v>
      </c>
      <c r="G1840">
        <v>0</v>
      </c>
      <c r="H1840">
        <f t="shared" si="28"/>
        <v>13.36</v>
      </c>
      <c r="I1840" t="s">
        <v>2870</v>
      </c>
      <c r="J1840" t="str">
        <f>IFERROR(VLOOKUP(D1840,Products!$A$2:$H$221,3,FALSE),"")</f>
        <v>Bakery</v>
      </c>
      <c r="K1840" t="str">
        <f>IFERROR(VLOOKUP(C1840,Customers!$A$2:$G$751,3,FALSE),"")</f>
        <v>Absheron</v>
      </c>
    </row>
    <row r="1841" spans="1:11" x14ac:dyDescent="0.25">
      <c r="A1841" t="s">
        <v>4664</v>
      </c>
      <c r="B1841">
        <v>45802</v>
      </c>
      <c r="C1841" t="s">
        <v>1649</v>
      </c>
      <c r="D1841" t="s">
        <v>338</v>
      </c>
      <c r="E1841">
        <v>4</v>
      </c>
      <c r="F1841">
        <f>IFERROR(VLOOKUP(D1841,Products!$A$2:$H$221,6,FALSE),0)</f>
        <v>2.2000000000000002</v>
      </c>
      <c r="G1841">
        <v>0.05</v>
      </c>
      <c r="H1841">
        <f t="shared" si="28"/>
        <v>8.36</v>
      </c>
      <c r="I1841" t="s">
        <v>2830</v>
      </c>
      <c r="J1841" t="str">
        <f>IFERROR(VLOOKUP(D1841,Products!$A$2:$H$221,3,FALSE),"")</f>
        <v>Personal Care</v>
      </c>
      <c r="K1841" t="str">
        <f>IFERROR(VLOOKUP(C1841,Customers!$A$2:$G$751,3,FALSE),"")</f>
        <v>Lankaran-Astara</v>
      </c>
    </row>
    <row r="1842" spans="1:11" x14ac:dyDescent="0.25">
      <c r="A1842" t="s">
        <v>4665</v>
      </c>
      <c r="B1842">
        <v>45802</v>
      </c>
      <c r="C1842" t="s">
        <v>1817</v>
      </c>
      <c r="D1842" t="s">
        <v>190</v>
      </c>
      <c r="E1842">
        <v>13</v>
      </c>
      <c r="F1842">
        <f>IFERROR(VLOOKUP(D1842,Products!$A$2:$H$221,6,FALSE),0)</f>
        <v>2.85</v>
      </c>
      <c r="G1842">
        <v>0.05</v>
      </c>
      <c r="H1842">
        <f t="shared" si="28"/>
        <v>35.200000000000003</v>
      </c>
      <c r="I1842" t="s">
        <v>2818</v>
      </c>
      <c r="J1842" t="str">
        <f>IFERROR(VLOOKUP(D1842,Products!$A$2:$H$221,3,FALSE),"")</f>
        <v>Bakery</v>
      </c>
      <c r="K1842" t="str">
        <f>IFERROR(VLOOKUP(C1842,Customers!$A$2:$G$751,3,FALSE),"")</f>
        <v>Aran</v>
      </c>
    </row>
    <row r="1843" spans="1:11" x14ac:dyDescent="0.25">
      <c r="A1843" t="s">
        <v>4666</v>
      </c>
      <c r="B1843">
        <v>45802</v>
      </c>
      <c r="C1843" t="s">
        <v>1844</v>
      </c>
      <c r="D1843" t="s">
        <v>270</v>
      </c>
      <c r="E1843">
        <v>12</v>
      </c>
      <c r="F1843">
        <f>IFERROR(VLOOKUP(D1843,Products!$A$2:$H$221,6,FALSE),0)</f>
        <v>4.96</v>
      </c>
      <c r="G1843">
        <v>0</v>
      </c>
      <c r="H1843">
        <f t="shared" si="28"/>
        <v>59.52</v>
      </c>
      <c r="I1843" t="s">
        <v>2827</v>
      </c>
      <c r="J1843" t="str">
        <f>IFERROR(VLOOKUP(D1843,Products!$A$2:$H$221,3,FALSE),"")</f>
        <v>Household</v>
      </c>
      <c r="K1843" t="str">
        <f>IFERROR(VLOOKUP(C1843,Customers!$A$2:$G$751,3,FALSE),"")</f>
        <v>Guba-Khachmaz</v>
      </c>
    </row>
    <row r="1844" spans="1:11" x14ac:dyDescent="0.25">
      <c r="A1844" t="s">
        <v>4667</v>
      </c>
      <c r="B1844">
        <v>45802</v>
      </c>
      <c r="C1844" t="s">
        <v>1853</v>
      </c>
      <c r="D1844" t="s">
        <v>307</v>
      </c>
      <c r="E1844">
        <v>2</v>
      </c>
      <c r="F1844">
        <f>IFERROR(VLOOKUP(D1844,Products!$A$2:$H$221,6,FALSE),0)</f>
        <v>6.98</v>
      </c>
      <c r="G1844">
        <v>7.0000000000000007E-2</v>
      </c>
      <c r="H1844">
        <f t="shared" si="28"/>
        <v>12.98</v>
      </c>
      <c r="I1844" t="s">
        <v>2818</v>
      </c>
      <c r="J1844" t="str">
        <f>IFERROR(VLOOKUP(D1844,Products!$A$2:$H$221,3,FALSE),"")</f>
        <v>Personal Care</v>
      </c>
      <c r="K1844" t="str">
        <f>IFERROR(VLOOKUP(C1844,Customers!$A$2:$G$751,3,FALSE),"")</f>
        <v>Aran</v>
      </c>
    </row>
    <row r="1845" spans="1:11" x14ac:dyDescent="0.25">
      <c r="A1845" t="s">
        <v>4668</v>
      </c>
      <c r="B1845">
        <v>45802</v>
      </c>
      <c r="C1845" t="s">
        <v>1898</v>
      </c>
      <c r="D1845" t="s">
        <v>476</v>
      </c>
      <c r="E1845">
        <v>8</v>
      </c>
      <c r="F1845">
        <f>IFERROR(VLOOKUP(D1845,Products!$A$2:$H$221,6,FALSE),0)</f>
        <v>7.17</v>
      </c>
      <c r="G1845">
        <v>0.03</v>
      </c>
      <c r="H1845">
        <f t="shared" si="28"/>
        <v>55.64</v>
      </c>
      <c r="I1845" t="s">
        <v>2870</v>
      </c>
      <c r="J1845" t="str">
        <f>IFERROR(VLOOKUP(D1845,Products!$A$2:$H$221,3,FALSE),"")</f>
        <v>Cleaning</v>
      </c>
      <c r="K1845" t="str">
        <f>IFERROR(VLOOKUP(C1845,Customers!$A$2:$G$751,3,FALSE),"")</f>
        <v>Absheron</v>
      </c>
    </row>
    <row r="1846" spans="1:11" x14ac:dyDescent="0.25">
      <c r="A1846" t="s">
        <v>4669</v>
      </c>
      <c r="B1846">
        <v>45802</v>
      </c>
      <c r="C1846" t="s">
        <v>2084</v>
      </c>
      <c r="D1846" t="s">
        <v>156</v>
      </c>
      <c r="E1846">
        <v>27</v>
      </c>
      <c r="F1846">
        <f>IFERROR(VLOOKUP(D1846,Products!$A$2:$H$221,6,FALSE),0)</f>
        <v>2.0499999999999998</v>
      </c>
      <c r="G1846">
        <v>0.02</v>
      </c>
      <c r="H1846">
        <f t="shared" si="28"/>
        <v>54.24</v>
      </c>
      <c r="I1846" t="s">
        <v>2870</v>
      </c>
      <c r="J1846" t="str">
        <f>IFERROR(VLOOKUP(D1846,Products!$A$2:$H$221,3,FALSE),"")</f>
        <v>Bakery</v>
      </c>
      <c r="K1846" t="str">
        <f>IFERROR(VLOOKUP(C1846,Customers!$A$2:$G$751,3,FALSE),"")</f>
        <v>Absheron</v>
      </c>
    </row>
    <row r="1847" spans="1:11" x14ac:dyDescent="0.25">
      <c r="A1847" t="s">
        <v>4670</v>
      </c>
      <c r="B1847">
        <v>45802</v>
      </c>
      <c r="C1847" t="s">
        <v>2096</v>
      </c>
      <c r="D1847" t="s">
        <v>307</v>
      </c>
      <c r="E1847">
        <v>4</v>
      </c>
      <c r="F1847">
        <f>IFERROR(VLOOKUP(D1847,Products!$A$2:$H$221,6,FALSE),0)</f>
        <v>6.98</v>
      </c>
      <c r="G1847">
        <v>0.1</v>
      </c>
      <c r="H1847">
        <f t="shared" si="28"/>
        <v>25.13</v>
      </c>
      <c r="I1847" t="s">
        <v>2837</v>
      </c>
      <c r="J1847" t="str">
        <f>IFERROR(VLOOKUP(D1847,Products!$A$2:$H$221,3,FALSE),"")</f>
        <v>Personal Care</v>
      </c>
      <c r="K1847" t="str">
        <f>IFERROR(VLOOKUP(C1847,Customers!$A$2:$G$751,3,FALSE),"")</f>
        <v>Ganja-Dashkasan</v>
      </c>
    </row>
    <row r="1848" spans="1:11" x14ac:dyDescent="0.25">
      <c r="A1848" t="s">
        <v>4671</v>
      </c>
      <c r="B1848">
        <v>45802</v>
      </c>
      <c r="C1848" t="s">
        <v>2258</v>
      </c>
      <c r="D1848" t="s">
        <v>164</v>
      </c>
      <c r="E1848">
        <v>16</v>
      </c>
      <c r="F1848">
        <f>IFERROR(VLOOKUP(D1848,Products!$A$2:$H$221,6,FALSE),0)</f>
        <v>1.96</v>
      </c>
      <c r="G1848">
        <v>0</v>
      </c>
      <c r="H1848">
        <f t="shared" si="28"/>
        <v>31.36</v>
      </c>
      <c r="I1848" t="s">
        <v>2830</v>
      </c>
      <c r="J1848" t="str">
        <f>IFERROR(VLOOKUP(D1848,Products!$A$2:$H$221,3,FALSE),"")</f>
        <v>Bakery</v>
      </c>
      <c r="K1848" t="str">
        <f>IFERROR(VLOOKUP(C1848,Customers!$A$2:$G$751,3,FALSE),"")</f>
        <v>Nakhchivan</v>
      </c>
    </row>
    <row r="1849" spans="1:11" x14ac:dyDescent="0.25">
      <c r="A1849" t="s">
        <v>4672</v>
      </c>
      <c r="B1849">
        <v>45802</v>
      </c>
      <c r="C1849" t="s">
        <v>2393</v>
      </c>
      <c r="D1849" t="s">
        <v>321</v>
      </c>
      <c r="E1849">
        <v>7</v>
      </c>
      <c r="F1849">
        <f>IFERROR(VLOOKUP(D1849,Products!$A$2:$H$221,6,FALSE),0)</f>
        <v>4.1100000000000003</v>
      </c>
      <c r="G1849">
        <v>0.05</v>
      </c>
      <c r="H1849">
        <f t="shared" si="28"/>
        <v>27.33</v>
      </c>
      <c r="I1849" t="s">
        <v>2827</v>
      </c>
      <c r="J1849" t="str">
        <f>IFERROR(VLOOKUP(D1849,Products!$A$2:$H$221,3,FALSE),"")</f>
        <v>Personal Care</v>
      </c>
      <c r="K1849" t="str">
        <f>IFERROR(VLOOKUP(C1849,Customers!$A$2:$G$751,3,FALSE),"")</f>
        <v>Ganja-Dashkasan</v>
      </c>
    </row>
    <row r="1850" spans="1:11" x14ac:dyDescent="0.25">
      <c r="A1850" t="s">
        <v>4673</v>
      </c>
      <c r="B1850">
        <v>45803</v>
      </c>
      <c r="C1850" t="s">
        <v>620</v>
      </c>
      <c r="D1850" t="s">
        <v>164</v>
      </c>
      <c r="E1850">
        <v>27</v>
      </c>
      <c r="F1850">
        <f>IFERROR(VLOOKUP(D1850,Products!$A$2:$H$221,6,FALSE),0)</f>
        <v>1.96</v>
      </c>
      <c r="G1850">
        <v>0.03</v>
      </c>
      <c r="H1850">
        <f t="shared" si="28"/>
        <v>51.33</v>
      </c>
      <c r="I1850" t="s">
        <v>2818</v>
      </c>
      <c r="J1850" t="str">
        <f>IFERROR(VLOOKUP(D1850,Products!$A$2:$H$221,3,FALSE),"")</f>
        <v>Bakery</v>
      </c>
      <c r="K1850" t="str">
        <f>IFERROR(VLOOKUP(C1850,Customers!$A$2:$G$751,3,FALSE),"")</f>
        <v>Shaki-Zagatala</v>
      </c>
    </row>
    <row r="1851" spans="1:11" x14ac:dyDescent="0.25">
      <c r="A1851" t="s">
        <v>4674</v>
      </c>
      <c r="B1851">
        <v>45803</v>
      </c>
      <c r="C1851" t="s">
        <v>794</v>
      </c>
      <c r="D1851" t="s">
        <v>55</v>
      </c>
      <c r="E1851">
        <v>27</v>
      </c>
      <c r="F1851">
        <f>IFERROR(VLOOKUP(D1851,Products!$A$2:$H$221,6,FALSE),0)</f>
        <v>1.93</v>
      </c>
      <c r="G1851">
        <v>0</v>
      </c>
      <c r="H1851">
        <f t="shared" si="28"/>
        <v>52.11</v>
      </c>
      <c r="I1851" t="s">
        <v>2841</v>
      </c>
      <c r="J1851" t="str">
        <f>IFERROR(VLOOKUP(D1851,Products!$A$2:$H$221,3,FALSE),"")</f>
        <v>Beverages</v>
      </c>
      <c r="K1851" t="str">
        <f>IFERROR(VLOOKUP(C1851,Customers!$A$2:$G$751,3,FALSE),"")</f>
        <v>Lankaran-Astara</v>
      </c>
    </row>
    <row r="1852" spans="1:11" x14ac:dyDescent="0.25">
      <c r="A1852" t="s">
        <v>4675</v>
      </c>
      <c r="B1852">
        <v>45803</v>
      </c>
      <c r="C1852" t="s">
        <v>1031</v>
      </c>
      <c r="D1852" t="s">
        <v>376</v>
      </c>
      <c r="E1852">
        <v>8</v>
      </c>
      <c r="F1852">
        <f>IFERROR(VLOOKUP(D1852,Products!$A$2:$H$221,6,FALSE),0)</f>
        <v>2.4700000000000002</v>
      </c>
      <c r="G1852">
        <v>0</v>
      </c>
      <c r="H1852">
        <f t="shared" si="28"/>
        <v>19.760000000000002</v>
      </c>
      <c r="I1852" t="s">
        <v>2824</v>
      </c>
      <c r="J1852" t="str">
        <f>IFERROR(VLOOKUP(D1852,Products!$A$2:$H$221,3,FALSE),"")</f>
        <v>Frozen</v>
      </c>
      <c r="K1852" t="str">
        <f>IFERROR(VLOOKUP(C1852,Customers!$A$2:$G$751,3,FALSE),"")</f>
        <v>Absheron</v>
      </c>
    </row>
    <row r="1853" spans="1:11" x14ac:dyDescent="0.25">
      <c r="A1853" t="s">
        <v>4676</v>
      </c>
      <c r="B1853">
        <v>45803</v>
      </c>
      <c r="C1853" t="s">
        <v>1055</v>
      </c>
      <c r="D1853" t="s">
        <v>176</v>
      </c>
      <c r="E1853">
        <v>21</v>
      </c>
      <c r="F1853">
        <f>IFERROR(VLOOKUP(D1853,Products!$A$2:$H$221,6,FALSE),0)</f>
        <v>1.4</v>
      </c>
      <c r="G1853">
        <v>0.05</v>
      </c>
      <c r="H1853">
        <f t="shared" si="28"/>
        <v>27.93</v>
      </c>
      <c r="I1853" t="s">
        <v>2870</v>
      </c>
      <c r="J1853" t="str">
        <f>IFERROR(VLOOKUP(D1853,Products!$A$2:$H$221,3,FALSE),"")</f>
        <v>Bakery</v>
      </c>
      <c r="K1853" t="str">
        <f>IFERROR(VLOOKUP(C1853,Customers!$A$2:$G$751,3,FALSE),"")</f>
        <v>Guba-Khachmaz</v>
      </c>
    </row>
    <row r="1854" spans="1:11" x14ac:dyDescent="0.25">
      <c r="A1854" t="s">
        <v>4677</v>
      </c>
      <c r="B1854">
        <v>45803</v>
      </c>
      <c r="C1854" t="s">
        <v>1106</v>
      </c>
      <c r="D1854" t="s">
        <v>236</v>
      </c>
      <c r="E1854">
        <v>8</v>
      </c>
      <c r="F1854">
        <f>IFERROR(VLOOKUP(D1854,Products!$A$2:$H$221,6,FALSE),0)</f>
        <v>1.52</v>
      </c>
      <c r="G1854">
        <v>0.12</v>
      </c>
      <c r="H1854">
        <f t="shared" si="28"/>
        <v>10.7</v>
      </c>
      <c r="I1854" t="s">
        <v>2830</v>
      </c>
      <c r="J1854" t="str">
        <f>IFERROR(VLOOKUP(D1854,Products!$A$2:$H$221,3,FALSE),"")</f>
        <v>Grocery</v>
      </c>
      <c r="K1854" t="str">
        <f>IFERROR(VLOOKUP(C1854,Customers!$A$2:$G$751,3,FALSE),"")</f>
        <v>Guba-Khachmaz</v>
      </c>
    </row>
    <row r="1855" spans="1:11" x14ac:dyDescent="0.25">
      <c r="A1855" t="s">
        <v>4678</v>
      </c>
      <c r="B1855">
        <v>45803</v>
      </c>
      <c r="C1855" t="s">
        <v>1220</v>
      </c>
      <c r="D1855" t="s">
        <v>415</v>
      </c>
      <c r="E1855">
        <v>7</v>
      </c>
      <c r="F1855">
        <f>IFERROR(VLOOKUP(D1855,Products!$A$2:$H$221,6,FALSE),0)</f>
        <v>4.62</v>
      </c>
      <c r="G1855">
        <v>0.03</v>
      </c>
      <c r="H1855">
        <f t="shared" si="28"/>
        <v>31.37</v>
      </c>
      <c r="I1855" t="s">
        <v>2827</v>
      </c>
      <c r="J1855" t="str">
        <f>IFERROR(VLOOKUP(D1855,Products!$A$2:$H$221,3,FALSE),"")</f>
        <v>Canned</v>
      </c>
      <c r="K1855" t="str">
        <f>IFERROR(VLOOKUP(C1855,Customers!$A$2:$G$751,3,FALSE),"")</f>
        <v>Ganja-Dashkasan</v>
      </c>
    </row>
    <row r="1856" spans="1:11" x14ac:dyDescent="0.25">
      <c r="A1856" t="s">
        <v>4679</v>
      </c>
      <c r="B1856">
        <v>45803</v>
      </c>
      <c r="C1856" t="s">
        <v>1292</v>
      </c>
      <c r="D1856" t="s">
        <v>132</v>
      </c>
      <c r="E1856">
        <v>5</v>
      </c>
      <c r="F1856">
        <f>IFERROR(VLOOKUP(D1856,Products!$A$2:$H$221,6,FALSE),0)</f>
        <v>1.55</v>
      </c>
      <c r="G1856">
        <v>0.1</v>
      </c>
      <c r="H1856">
        <f t="shared" si="28"/>
        <v>6.98</v>
      </c>
      <c r="I1856" t="s">
        <v>2870</v>
      </c>
      <c r="J1856" t="str">
        <f>IFERROR(VLOOKUP(D1856,Products!$A$2:$H$221,3,FALSE),"")</f>
        <v>Dairy</v>
      </c>
      <c r="K1856" t="str">
        <f>IFERROR(VLOOKUP(C1856,Customers!$A$2:$G$751,3,FALSE),"")</f>
        <v>Absheron</v>
      </c>
    </row>
    <row r="1857" spans="1:11" x14ac:dyDescent="0.25">
      <c r="A1857" t="s">
        <v>4680</v>
      </c>
      <c r="B1857">
        <v>45803</v>
      </c>
      <c r="C1857" t="s">
        <v>1868</v>
      </c>
      <c r="D1857" t="s">
        <v>53</v>
      </c>
      <c r="E1857">
        <v>22</v>
      </c>
      <c r="F1857">
        <f>IFERROR(VLOOKUP(D1857,Products!$A$2:$H$221,6,FALSE),0)</f>
        <v>3.46</v>
      </c>
      <c r="G1857">
        <v>0.03</v>
      </c>
      <c r="H1857">
        <f t="shared" si="28"/>
        <v>73.84</v>
      </c>
      <c r="I1857" t="s">
        <v>2870</v>
      </c>
      <c r="J1857" t="str">
        <f>IFERROR(VLOOKUP(D1857,Products!$A$2:$H$221,3,FALSE),"")</f>
        <v>Beverages</v>
      </c>
      <c r="K1857" t="str">
        <f>IFERROR(VLOOKUP(C1857,Customers!$A$2:$G$751,3,FALSE),"")</f>
        <v>Aran</v>
      </c>
    </row>
    <row r="1858" spans="1:11" x14ac:dyDescent="0.25">
      <c r="A1858" t="s">
        <v>4681</v>
      </c>
      <c r="B1858">
        <v>45803</v>
      </c>
      <c r="C1858" t="s">
        <v>1925</v>
      </c>
      <c r="D1858" t="s">
        <v>156</v>
      </c>
      <c r="E1858">
        <v>22</v>
      </c>
      <c r="F1858">
        <f>IFERROR(VLOOKUP(D1858,Products!$A$2:$H$221,6,FALSE),0)</f>
        <v>2.0499999999999998</v>
      </c>
      <c r="G1858">
        <v>0.03</v>
      </c>
      <c r="H1858">
        <f t="shared" ref="H1858:H1921" si="29">ROUND(E1858*F1858*(1-G1858),2)</f>
        <v>43.75</v>
      </c>
      <c r="I1858" t="s">
        <v>2830</v>
      </c>
      <c r="J1858" t="str">
        <f>IFERROR(VLOOKUP(D1858,Products!$A$2:$H$221,3,FALSE),"")</f>
        <v>Bakery</v>
      </c>
      <c r="K1858" t="str">
        <f>IFERROR(VLOOKUP(C1858,Customers!$A$2:$G$751,3,FALSE),"")</f>
        <v>Guba-Khachmaz</v>
      </c>
    </row>
    <row r="1859" spans="1:11" x14ac:dyDescent="0.25">
      <c r="A1859" t="s">
        <v>4682</v>
      </c>
      <c r="B1859">
        <v>45803</v>
      </c>
      <c r="C1859" t="s">
        <v>1949</v>
      </c>
      <c r="D1859" t="s">
        <v>64</v>
      </c>
      <c r="E1859">
        <v>22</v>
      </c>
      <c r="F1859">
        <f>IFERROR(VLOOKUP(D1859,Products!$A$2:$H$221,6,FALSE),0)</f>
        <v>3.48</v>
      </c>
      <c r="G1859">
        <v>7.0000000000000007E-2</v>
      </c>
      <c r="H1859">
        <f t="shared" si="29"/>
        <v>71.2</v>
      </c>
      <c r="I1859" t="s">
        <v>2837</v>
      </c>
      <c r="J1859" t="str">
        <f>IFERROR(VLOOKUP(D1859,Products!$A$2:$H$221,3,FALSE),"")</f>
        <v>Snacks</v>
      </c>
      <c r="K1859" t="str">
        <f>IFERROR(VLOOKUP(C1859,Customers!$A$2:$G$751,3,FALSE),"")</f>
        <v>Absheron</v>
      </c>
    </row>
    <row r="1860" spans="1:11" x14ac:dyDescent="0.25">
      <c r="A1860" t="s">
        <v>4683</v>
      </c>
      <c r="B1860">
        <v>45803</v>
      </c>
      <c r="C1860" t="s">
        <v>2000</v>
      </c>
      <c r="D1860" t="s">
        <v>17</v>
      </c>
      <c r="E1860">
        <v>11</v>
      </c>
      <c r="F1860">
        <f>IFERROR(VLOOKUP(D1860,Products!$A$2:$H$221,6,FALSE),0)</f>
        <v>2.5499999999999998</v>
      </c>
      <c r="G1860">
        <v>0.05</v>
      </c>
      <c r="H1860">
        <f t="shared" si="29"/>
        <v>26.65</v>
      </c>
      <c r="I1860" t="s">
        <v>2818</v>
      </c>
      <c r="J1860" t="str">
        <f>IFERROR(VLOOKUP(D1860,Products!$A$2:$H$221,3,FALSE),"")</f>
        <v>Beverages</v>
      </c>
      <c r="K1860" t="str">
        <f>IFERROR(VLOOKUP(C1860,Customers!$A$2:$G$751,3,FALSE),"")</f>
        <v>Karabakh-East Zangezur</v>
      </c>
    </row>
    <row r="1861" spans="1:11" x14ac:dyDescent="0.25">
      <c r="A1861" t="s">
        <v>4684</v>
      </c>
      <c r="B1861">
        <v>45803</v>
      </c>
      <c r="C1861" t="s">
        <v>2072</v>
      </c>
      <c r="D1861" t="s">
        <v>97</v>
      </c>
      <c r="E1861">
        <v>7</v>
      </c>
      <c r="F1861">
        <f>IFERROR(VLOOKUP(D1861,Products!$A$2:$H$221,6,FALSE),0)</f>
        <v>3.97</v>
      </c>
      <c r="G1861">
        <v>0</v>
      </c>
      <c r="H1861">
        <f t="shared" si="29"/>
        <v>27.79</v>
      </c>
      <c r="I1861" t="s">
        <v>2837</v>
      </c>
      <c r="J1861" t="str">
        <f>IFERROR(VLOOKUP(D1861,Products!$A$2:$H$221,3,FALSE),"")</f>
        <v>Snacks</v>
      </c>
      <c r="K1861" t="str">
        <f>IFERROR(VLOOKUP(C1861,Customers!$A$2:$G$751,3,FALSE),"")</f>
        <v>Absheron</v>
      </c>
    </row>
    <row r="1862" spans="1:11" x14ac:dyDescent="0.25">
      <c r="A1862" t="s">
        <v>4685</v>
      </c>
      <c r="B1862">
        <v>45803</v>
      </c>
      <c r="C1862" t="s">
        <v>2264</v>
      </c>
      <c r="D1862" t="s">
        <v>174</v>
      </c>
      <c r="E1862">
        <v>7</v>
      </c>
      <c r="F1862">
        <f>IFERROR(VLOOKUP(D1862,Products!$A$2:$H$221,6,FALSE),0)</f>
        <v>0.99</v>
      </c>
      <c r="G1862">
        <v>0.1</v>
      </c>
      <c r="H1862">
        <f t="shared" si="29"/>
        <v>6.24</v>
      </c>
      <c r="I1862" t="s">
        <v>2837</v>
      </c>
      <c r="J1862" t="str">
        <f>IFERROR(VLOOKUP(D1862,Products!$A$2:$H$221,3,FALSE),"")</f>
        <v>Bakery</v>
      </c>
      <c r="K1862" t="str">
        <f>IFERROR(VLOOKUP(C1862,Customers!$A$2:$G$751,3,FALSE),"")</f>
        <v>Guba-Khachmaz</v>
      </c>
    </row>
    <row r="1863" spans="1:11" x14ac:dyDescent="0.25">
      <c r="A1863" t="s">
        <v>4686</v>
      </c>
      <c r="B1863">
        <v>45803</v>
      </c>
      <c r="C1863" t="s">
        <v>2615</v>
      </c>
      <c r="D1863" t="s">
        <v>188</v>
      </c>
      <c r="E1863">
        <v>22</v>
      </c>
      <c r="F1863">
        <f>IFERROR(VLOOKUP(D1863,Products!$A$2:$H$221,6,FALSE),0)</f>
        <v>2.31</v>
      </c>
      <c r="G1863">
        <v>0.02</v>
      </c>
      <c r="H1863">
        <f t="shared" si="29"/>
        <v>49.8</v>
      </c>
      <c r="I1863" t="s">
        <v>2827</v>
      </c>
      <c r="J1863" t="str">
        <f>IFERROR(VLOOKUP(D1863,Products!$A$2:$H$221,3,FALSE),"")</f>
        <v>Bakery</v>
      </c>
      <c r="K1863" t="str">
        <f>IFERROR(VLOOKUP(C1863,Customers!$A$2:$G$751,3,FALSE),"")</f>
        <v>Absheron</v>
      </c>
    </row>
    <row r="1864" spans="1:11" x14ac:dyDescent="0.25">
      <c r="A1864" t="s">
        <v>4687</v>
      </c>
      <c r="B1864">
        <v>45804</v>
      </c>
      <c r="C1864" t="s">
        <v>534</v>
      </c>
      <c r="D1864" t="s">
        <v>300</v>
      </c>
      <c r="E1864">
        <v>10</v>
      </c>
      <c r="F1864">
        <f>IFERROR(VLOOKUP(D1864,Products!$A$2:$H$221,6,FALSE),0)</f>
        <v>6.1</v>
      </c>
      <c r="G1864">
        <v>0.02</v>
      </c>
      <c r="H1864">
        <f t="shared" si="29"/>
        <v>59.78</v>
      </c>
      <c r="I1864" t="s">
        <v>2841</v>
      </c>
      <c r="J1864" t="str">
        <f>IFERROR(VLOOKUP(D1864,Products!$A$2:$H$221,3,FALSE),"")</f>
        <v>Personal Care</v>
      </c>
      <c r="K1864" t="str">
        <f>IFERROR(VLOOKUP(C1864,Customers!$A$2:$G$751,3,FALSE),"")</f>
        <v>Guba-Khachmaz</v>
      </c>
    </row>
    <row r="1865" spans="1:11" x14ac:dyDescent="0.25">
      <c r="A1865" t="s">
        <v>4688</v>
      </c>
      <c r="B1865">
        <v>45804</v>
      </c>
      <c r="C1865" t="s">
        <v>1094</v>
      </c>
      <c r="D1865" t="s">
        <v>204</v>
      </c>
      <c r="E1865">
        <v>8</v>
      </c>
      <c r="F1865">
        <f>IFERROR(VLOOKUP(D1865,Products!$A$2:$H$221,6,FALSE),0)</f>
        <v>7.55</v>
      </c>
      <c r="G1865">
        <v>0.05</v>
      </c>
      <c r="H1865">
        <f t="shared" si="29"/>
        <v>57.38</v>
      </c>
      <c r="I1865" t="s">
        <v>2837</v>
      </c>
      <c r="J1865" t="str">
        <f>IFERROR(VLOOKUP(D1865,Products!$A$2:$H$221,3,FALSE),"")</f>
        <v>Grocery</v>
      </c>
      <c r="K1865" t="str">
        <f>IFERROR(VLOOKUP(C1865,Customers!$A$2:$G$751,3,FALSE),"")</f>
        <v>Aran</v>
      </c>
    </row>
    <row r="1866" spans="1:11" x14ac:dyDescent="0.25">
      <c r="A1866" t="s">
        <v>4689</v>
      </c>
      <c r="B1866">
        <v>45804</v>
      </c>
      <c r="C1866" t="s">
        <v>1118</v>
      </c>
      <c r="D1866" t="s">
        <v>35</v>
      </c>
      <c r="E1866">
        <v>13</v>
      </c>
      <c r="F1866">
        <f>IFERROR(VLOOKUP(D1866,Products!$A$2:$H$221,6,FALSE),0)</f>
        <v>1.65</v>
      </c>
      <c r="G1866">
        <v>0</v>
      </c>
      <c r="H1866">
        <f t="shared" si="29"/>
        <v>21.45</v>
      </c>
      <c r="I1866" t="s">
        <v>2837</v>
      </c>
      <c r="J1866" t="str">
        <f>IFERROR(VLOOKUP(D1866,Products!$A$2:$H$221,3,FALSE),"")</f>
        <v>Beverages</v>
      </c>
      <c r="K1866" t="str">
        <f>IFERROR(VLOOKUP(C1866,Customers!$A$2:$G$751,3,FALSE),"")</f>
        <v>Absheron</v>
      </c>
    </row>
    <row r="1867" spans="1:11" x14ac:dyDescent="0.25">
      <c r="A1867" t="s">
        <v>4690</v>
      </c>
      <c r="B1867">
        <v>45804</v>
      </c>
      <c r="C1867" t="s">
        <v>1286</v>
      </c>
      <c r="D1867" t="s">
        <v>132</v>
      </c>
      <c r="E1867">
        <v>7</v>
      </c>
      <c r="F1867">
        <f>IFERROR(VLOOKUP(D1867,Products!$A$2:$H$221,6,FALSE),0)</f>
        <v>1.55</v>
      </c>
      <c r="G1867">
        <v>0.12</v>
      </c>
      <c r="H1867">
        <f t="shared" si="29"/>
        <v>9.5500000000000007</v>
      </c>
      <c r="I1867" t="s">
        <v>2818</v>
      </c>
      <c r="J1867" t="str">
        <f>IFERROR(VLOOKUP(D1867,Products!$A$2:$H$221,3,FALSE),"")</f>
        <v>Dairy</v>
      </c>
      <c r="K1867" t="str">
        <f>IFERROR(VLOOKUP(C1867,Customers!$A$2:$G$751,3,FALSE),"")</f>
        <v>Nakhchivan</v>
      </c>
    </row>
    <row r="1868" spans="1:11" x14ac:dyDescent="0.25">
      <c r="A1868" t="s">
        <v>4691</v>
      </c>
      <c r="B1868">
        <v>45804</v>
      </c>
      <c r="C1868" t="s">
        <v>1355</v>
      </c>
      <c r="D1868" t="s">
        <v>246</v>
      </c>
      <c r="E1868">
        <v>15</v>
      </c>
      <c r="F1868">
        <f>IFERROR(VLOOKUP(D1868,Products!$A$2:$H$221,6,FALSE),0)</f>
        <v>7.97</v>
      </c>
      <c r="G1868">
        <v>0.05</v>
      </c>
      <c r="H1868">
        <f t="shared" si="29"/>
        <v>113.57</v>
      </c>
      <c r="I1868" t="s">
        <v>2820</v>
      </c>
      <c r="J1868" t="str">
        <f>IFERROR(VLOOKUP(D1868,Products!$A$2:$H$221,3,FALSE),"")</f>
        <v>Grocery</v>
      </c>
      <c r="K1868" t="str">
        <f>IFERROR(VLOOKUP(C1868,Customers!$A$2:$G$751,3,FALSE),"")</f>
        <v>Ganja-Dashkasan</v>
      </c>
    </row>
    <row r="1869" spans="1:11" x14ac:dyDescent="0.25">
      <c r="A1869" t="s">
        <v>4692</v>
      </c>
      <c r="B1869">
        <v>45804</v>
      </c>
      <c r="C1869" t="s">
        <v>1844</v>
      </c>
      <c r="D1869" t="s">
        <v>453</v>
      </c>
      <c r="E1869">
        <v>8</v>
      </c>
      <c r="F1869">
        <f>IFERROR(VLOOKUP(D1869,Products!$A$2:$H$221,6,FALSE),0)</f>
        <v>5.14</v>
      </c>
      <c r="G1869">
        <v>0.15</v>
      </c>
      <c r="H1869">
        <f t="shared" si="29"/>
        <v>34.950000000000003</v>
      </c>
      <c r="I1869" t="s">
        <v>2830</v>
      </c>
      <c r="J1869" t="str">
        <f>IFERROR(VLOOKUP(D1869,Products!$A$2:$H$221,3,FALSE),"")</f>
        <v>Cleaning</v>
      </c>
      <c r="K1869" t="str">
        <f>IFERROR(VLOOKUP(C1869,Customers!$A$2:$G$751,3,FALSE),"")</f>
        <v>Guba-Khachmaz</v>
      </c>
    </row>
    <row r="1870" spans="1:11" x14ac:dyDescent="0.25">
      <c r="A1870" t="s">
        <v>4693</v>
      </c>
      <c r="B1870">
        <v>45804</v>
      </c>
      <c r="C1870" t="s">
        <v>2042</v>
      </c>
      <c r="D1870" t="s">
        <v>425</v>
      </c>
      <c r="E1870">
        <v>3</v>
      </c>
      <c r="F1870">
        <f>IFERROR(VLOOKUP(D1870,Products!$A$2:$H$221,6,FALSE),0)</f>
        <v>3.61</v>
      </c>
      <c r="G1870">
        <v>0.1</v>
      </c>
      <c r="H1870">
        <f t="shared" si="29"/>
        <v>9.75</v>
      </c>
      <c r="I1870" t="s">
        <v>2818</v>
      </c>
      <c r="J1870" t="str">
        <f>IFERROR(VLOOKUP(D1870,Products!$A$2:$H$221,3,FALSE),"")</f>
        <v>Canned</v>
      </c>
      <c r="K1870" t="str">
        <f>IFERROR(VLOOKUP(C1870,Customers!$A$2:$G$751,3,FALSE),"")</f>
        <v>Ganja-Dashkasan</v>
      </c>
    </row>
    <row r="1871" spans="1:11" x14ac:dyDescent="0.25">
      <c r="A1871" t="s">
        <v>4694</v>
      </c>
      <c r="B1871">
        <v>45804</v>
      </c>
      <c r="C1871" t="s">
        <v>2399</v>
      </c>
      <c r="D1871" t="s">
        <v>27</v>
      </c>
      <c r="E1871">
        <v>27</v>
      </c>
      <c r="F1871">
        <f>IFERROR(VLOOKUP(D1871,Products!$A$2:$H$221,6,FALSE),0)</f>
        <v>1.98</v>
      </c>
      <c r="G1871">
        <v>0</v>
      </c>
      <c r="H1871">
        <f t="shared" si="29"/>
        <v>53.46</v>
      </c>
      <c r="I1871" t="s">
        <v>2820</v>
      </c>
      <c r="J1871" t="str">
        <f>IFERROR(VLOOKUP(D1871,Products!$A$2:$H$221,3,FALSE),"")</f>
        <v>Beverages</v>
      </c>
      <c r="K1871" t="str">
        <f>IFERROR(VLOOKUP(C1871,Customers!$A$2:$G$751,3,FALSE),"")</f>
        <v>Absheron</v>
      </c>
    </row>
    <row r="1872" spans="1:11" x14ac:dyDescent="0.25">
      <c r="A1872" t="s">
        <v>4695</v>
      </c>
      <c r="B1872">
        <v>45804</v>
      </c>
      <c r="C1872" t="s">
        <v>2408</v>
      </c>
      <c r="D1872" t="s">
        <v>188</v>
      </c>
      <c r="E1872">
        <v>9</v>
      </c>
      <c r="F1872">
        <f>IFERROR(VLOOKUP(D1872,Products!$A$2:$H$221,6,FALSE),0)</f>
        <v>2.31</v>
      </c>
      <c r="G1872">
        <v>0.03</v>
      </c>
      <c r="H1872">
        <f t="shared" si="29"/>
        <v>20.170000000000002</v>
      </c>
      <c r="I1872" t="s">
        <v>2818</v>
      </c>
      <c r="J1872" t="str">
        <f>IFERROR(VLOOKUP(D1872,Products!$A$2:$H$221,3,FALSE),"")</f>
        <v>Bakery</v>
      </c>
      <c r="K1872" t="str">
        <f>IFERROR(VLOOKUP(C1872,Customers!$A$2:$G$751,3,FALSE),"")</f>
        <v>Absheron</v>
      </c>
    </row>
    <row r="1873" spans="1:11" x14ac:dyDescent="0.25">
      <c r="A1873" t="s">
        <v>4696</v>
      </c>
      <c r="B1873">
        <v>45804</v>
      </c>
      <c r="C1873" t="s">
        <v>2573</v>
      </c>
      <c r="D1873" t="s">
        <v>234</v>
      </c>
      <c r="E1873">
        <v>11</v>
      </c>
      <c r="F1873">
        <f>IFERROR(VLOOKUP(D1873,Products!$A$2:$H$221,6,FALSE),0)</f>
        <v>2.0299999999999998</v>
      </c>
      <c r="G1873">
        <v>0.03</v>
      </c>
      <c r="H1873">
        <f t="shared" si="29"/>
        <v>21.66</v>
      </c>
      <c r="I1873" t="s">
        <v>2830</v>
      </c>
      <c r="J1873" t="str">
        <f>IFERROR(VLOOKUP(D1873,Products!$A$2:$H$221,3,FALSE),"")</f>
        <v>Grocery</v>
      </c>
      <c r="K1873" t="str">
        <f>IFERROR(VLOOKUP(C1873,Customers!$A$2:$G$751,3,FALSE),"")</f>
        <v>Nakhchivan</v>
      </c>
    </row>
    <row r="1874" spans="1:11" x14ac:dyDescent="0.25">
      <c r="A1874" t="s">
        <v>4697</v>
      </c>
      <c r="B1874">
        <v>45804</v>
      </c>
      <c r="C1874" t="s">
        <v>2600</v>
      </c>
      <c r="D1874" t="s">
        <v>476</v>
      </c>
      <c r="E1874">
        <v>10</v>
      </c>
      <c r="F1874">
        <f>IFERROR(VLOOKUP(D1874,Products!$A$2:$H$221,6,FALSE),0)</f>
        <v>7.17</v>
      </c>
      <c r="G1874">
        <v>0.05</v>
      </c>
      <c r="H1874">
        <f t="shared" si="29"/>
        <v>68.12</v>
      </c>
      <c r="I1874" t="s">
        <v>2830</v>
      </c>
      <c r="J1874" t="str">
        <f>IFERROR(VLOOKUP(D1874,Products!$A$2:$H$221,3,FALSE),"")</f>
        <v>Cleaning</v>
      </c>
      <c r="K1874" t="str">
        <f>IFERROR(VLOOKUP(C1874,Customers!$A$2:$G$751,3,FALSE),"")</f>
        <v>Guba-Khachmaz</v>
      </c>
    </row>
    <row r="1875" spans="1:11" x14ac:dyDescent="0.25">
      <c r="A1875" t="s">
        <v>4698</v>
      </c>
      <c r="B1875">
        <v>45805</v>
      </c>
      <c r="C1875" t="s">
        <v>677</v>
      </c>
      <c r="D1875" t="s">
        <v>122</v>
      </c>
      <c r="E1875">
        <v>16</v>
      </c>
      <c r="F1875">
        <f>IFERROR(VLOOKUP(D1875,Products!$A$2:$H$221,6,FALSE),0)</f>
        <v>4.5999999999999996</v>
      </c>
      <c r="G1875">
        <v>0</v>
      </c>
      <c r="H1875">
        <f t="shared" si="29"/>
        <v>73.599999999999994</v>
      </c>
      <c r="I1875" t="s">
        <v>2820</v>
      </c>
      <c r="J1875" t="str">
        <f>IFERROR(VLOOKUP(D1875,Products!$A$2:$H$221,3,FALSE),"")</f>
        <v>Dairy</v>
      </c>
      <c r="K1875" t="str">
        <f>IFERROR(VLOOKUP(C1875,Customers!$A$2:$G$751,3,FALSE),"")</f>
        <v>Absheron</v>
      </c>
    </row>
    <row r="1876" spans="1:11" x14ac:dyDescent="0.25">
      <c r="A1876" t="s">
        <v>4699</v>
      </c>
      <c r="B1876">
        <v>45805</v>
      </c>
      <c r="C1876" t="s">
        <v>806</v>
      </c>
      <c r="D1876" t="s">
        <v>332</v>
      </c>
      <c r="E1876">
        <v>8</v>
      </c>
      <c r="F1876">
        <f>IFERROR(VLOOKUP(D1876,Products!$A$2:$H$221,6,FALSE),0)</f>
        <v>2.87</v>
      </c>
      <c r="G1876">
        <v>0</v>
      </c>
      <c r="H1876">
        <f t="shared" si="29"/>
        <v>22.96</v>
      </c>
      <c r="I1876" t="s">
        <v>2870</v>
      </c>
      <c r="J1876" t="str">
        <f>IFERROR(VLOOKUP(D1876,Products!$A$2:$H$221,3,FALSE),"")</f>
        <v>Personal Care</v>
      </c>
      <c r="K1876" t="str">
        <f>IFERROR(VLOOKUP(C1876,Customers!$A$2:$G$751,3,FALSE),"")</f>
        <v>Ganja-Dashkasan</v>
      </c>
    </row>
    <row r="1877" spans="1:11" x14ac:dyDescent="0.25">
      <c r="A1877" t="s">
        <v>4700</v>
      </c>
      <c r="B1877">
        <v>45805</v>
      </c>
      <c r="C1877" t="s">
        <v>815</v>
      </c>
      <c r="D1877" t="s">
        <v>156</v>
      </c>
      <c r="E1877">
        <v>24</v>
      </c>
      <c r="F1877">
        <f>IFERROR(VLOOKUP(D1877,Products!$A$2:$H$221,6,FALSE),0)</f>
        <v>2.0499999999999998</v>
      </c>
      <c r="G1877">
        <v>0.05</v>
      </c>
      <c r="H1877">
        <f t="shared" si="29"/>
        <v>46.74</v>
      </c>
      <c r="I1877" t="s">
        <v>2837</v>
      </c>
      <c r="J1877" t="str">
        <f>IFERROR(VLOOKUP(D1877,Products!$A$2:$H$221,3,FALSE),"")</f>
        <v>Bakery</v>
      </c>
      <c r="K1877" t="str">
        <f>IFERROR(VLOOKUP(C1877,Customers!$A$2:$G$751,3,FALSE),"")</f>
        <v>Nakhchivan</v>
      </c>
    </row>
    <row r="1878" spans="1:11" x14ac:dyDescent="0.25">
      <c r="A1878" t="s">
        <v>4701</v>
      </c>
      <c r="B1878">
        <v>45805</v>
      </c>
      <c r="C1878" t="s">
        <v>926</v>
      </c>
      <c r="D1878" t="s">
        <v>122</v>
      </c>
      <c r="E1878">
        <v>10</v>
      </c>
      <c r="F1878">
        <f>IFERROR(VLOOKUP(D1878,Products!$A$2:$H$221,6,FALSE),0)</f>
        <v>4.5999999999999996</v>
      </c>
      <c r="G1878">
        <v>7.0000000000000007E-2</v>
      </c>
      <c r="H1878">
        <f t="shared" si="29"/>
        <v>42.78</v>
      </c>
      <c r="I1878" t="s">
        <v>2820</v>
      </c>
      <c r="J1878" t="str">
        <f>IFERROR(VLOOKUP(D1878,Products!$A$2:$H$221,3,FALSE),"")</f>
        <v>Dairy</v>
      </c>
      <c r="K1878" t="str">
        <f>IFERROR(VLOOKUP(C1878,Customers!$A$2:$G$751,3,FALSE),"")</f>
        <v>Aran</v>
      </c>
    </row>
    <row r="1879" spans="1:11" x14ac:dyDescent="0.25">
      <c r="A1879" t="s">
        <v>4702</v>
      </c>
      <c r="B1879">
        <v>45805</v>
      </c>
      <c r="C1879" t="s">
        <v>1370</v>
      </c>
      <c r="D1879" t="s">
        <v>224</v>
      </c>
      <c r="E1879">
        <v>6</v>
      </c>
      <c r="F1879">
        <f>IFERROR(VLOOKUP(D1879,Products!$A$2:$H$221,6,FALSE),0)</f>
        <v>5.82</v>
      </c>
      <c r="G1879">
        <v>0.05</v>
      </c>
      <c r="H1879">
        <f t="shared" si="29"/>
        <v>33.17</v>
      </c>
      <c r="I1879" t="s">
        <v>2837</v>
      </c>
      <c r="J1879" t="str">
        <f>IFERROR(VLOOKUP(D1879,Products!$A$2:$H$221,3,FALSE),"")</f>
        <v>Grocery</v>
      </c>
      <c r="K1879" t="str">
        <f>IFERROR(VLOOKUP(C1879,Customers!$A$2:$G$751,3,FALSE),"")</f>
        <v>Absheron</v>
      </c>
    </row>
    <row r="1880" spans="1:11" x14ac:dyDescent="0.25">
      <c r="A1880" t="s">
        <v>4703</v>
      </c>
      <c r="B1880">
        <v>45805</v>
      </c>
      <c r="C1880" t="s">
        <v>1658</v>
      </c>
      <c r="D1880" t="s">
        <v>437</v>
      </c>
      <c r="E1880">
        <v>3</v>
      </c>
      <c r="F1880">
        <f>IFERROR(VLOOKUP(D1880,Products!$A$2:$H$221,6,FALSE),0)</f>
        <v>4.6100000000000003</v>
      </c>
      <c r="G1880">
        <v>0</v>
      </c>
      <c r="H1880">
        <f t="shared" si="29"/>
        <v>13.83</v>
      </c>
      <c r="I1880" t="s">
        <v>2820</v>
      </c>
      <c r="J1880" t="str">
        <f>IFERROR(VLOOKUP(D1880,Products!$A$2:$H$221,3,FALSE),"")</f>
        <v>Canned</v>
      </c>
      <c r="K1880" t="str">
        <f>IFERROR(VLOOKUP(C1880,Customers!$A$2:$G$751,3,FALSE),"")</f>
        <v>Absheron</v>
      </c>
    </row>
    <row r="1881" spans="1:11" x14ac:dyDescent="0.25">
      <c r="A1881" t="s">
        <v>4704</v>
      </c>
      <c r="B1881">
        <v>45805</v>
      </c>
      <c r="C1881" t="s">
        <v>1781</v>
      </c>
      <c r="D1881" t="s">
        <v>458</v>
      </c>
      <c r="E1881">
        <v>3</v>
      </c>
      <c r="F1881">
        <f>IFERROR(VLOOKUP(D1881,Products!$A$2:$H$221,6,FALSE),0)</f>
        <v>7.58</v>
      </c>
      <c r="G1881">
        <v>0.02</v>
      </c>
      <c r="H1881">
        <f t="shared" si="29"/>
        <v>22.29</v>
      </c>
      <c r="I1881" t="s">
        <v>2837</v>
      </c>
      <c r="J1881" t="str">
        <f>IFERROR(VLOOKUP(D1881,Products!$A$2:$H$221,3,FALSE),"")</f>
        <v>Cleaning</v>
      </c>
      <c r="K1881" t="str">
        <f>IFERROR(VLOOKUP(C1881,Customers!$A$2:$G$751,3,FALSE),"")</f>
        <v>Guba-Khachmaz</v>
      </c>
    </row>
    <row r="1882" spans="1:11" x14ac:dyDescent="0.25">
      <c r="A1882" t="s">
        <v>4705</v>
      </c>
      <c r="B1882">
        <v>45805</v>
      </c>
      <c r="C1882" t="s">
        <v>2000</v>
      </c>
      <c r="D1882" t="s">
        <v>441</v>
      </c>
      <c r="E1882">
        <v>7</v>
      </c>
      <c r="F1882">
        <f>IFERROR(VLOOKUP(D1882,Products!$A$2:$H$221,6,FALSE),0)</f>
        <v>4.0999999999999996</v>
      </c>
      <c r="G1882">
        <v>7.0000000000000007E-2</v>
      </c>
      <c r="H1882">
        <f t="shared" si="29"/>
        <v>26.69</v>
      </c>
      <c r="I1882" t="s">
        <v>2820</v>
      </c>
      <c r="J1882" t="str">
        <f>IFERROR(VLOOKUP(D1882,Products!$A$2:$H$221,3,FALSE),"")</f>
        <v>Canned</v>
      </c>
      <c r="K1882" t="str">
        <f>IFERROR(VLOOKUP(C1882,Customers!$A$2:$G$751,3,FALSE),"")</f>
        <v>Karabakh-East Zangezur</v>
      </c>
    </row>
    <row r="1883" spans="1:11" x14ac:dyDescent="0.25">
      <c r="A1883" t="s">
        <v>4706</v>
      </c>
      <c r="B1883">
        <v>45805</v>
      </c>
      <c r="C1883" t="s">
        <v>2039</v>
      </c>
      <c r="D1883" t="s">
        <v>97</v>
      </c>
      <c r="E1883">
        <v>7</v>
      </c>
      <c r="F1883">
        <f>IFERROR(VLOOKUP(D1883,Products!$A$2:$H$221,6,FALSE),0)</f>
        <v>3.97</v>
      </c>
      <c r="G1883">
        <v>7.0000000000000007E-2</v>
      </c>
      <c r="H1883">
        <f t="shared" si="29"/>
        <v>25.84</v>
      </c>
      <c r="I1883" t="s">
        <v>2827</v>
      </c>
      <c r="J1883" t="str">
        <f>IFERROR(VLOOKUP(D1883,Products!$A$2:$H$221,3,FALSE),"")</f>
        <v>Snacks</v>
      </c>
      <c r="K1883" t="str">
        <f>IFERROR(VLOOKUP(C1883,Customers!$A$2:$G$751,3,FALSE),"")</f>
        <v>Absheron</v>
      </c>
    </row>
    <row r="1884" spans="1:11" x14ac:dyDescent="0.25">
      <c r="A1884" t="s">
        <v>4707</v>
      </c>
      <c r="B1884">
        <v>45805</v>
      </c>
      <c r="C1884" t="s">
        <v>2225</v>
      </c>
      <c r="D1884" t="s">
        <v>8</v>
      </c>
      <c r="E1884">
        <v>21</v>
      </c>
      <c r="F1884">
        <f>IFERROR(VLOOKUP(D1884,Products!$A$2:$H$221,6,FALSE),0)</f>
        <v>3.39</v>
      </c>
      <c r="G1884">
        <v>0.05</v>
      </c>
      <c r="H1884">
        <f t="shared" si="29"/>
        <v>67.63</v>
      </c>
      <c r="I1884" t="s">
        <v>2818</v>
      </c>
      <c r="J1884" t="str">
        <f>IFERROR(VLOOKUP(D1884,Products!$A$2:$H$221,3,FALSE),"")</f>
        <v>Beverages</v>
      </c>
      <c r="K1884" t="str">
        <f>IFERROR(VLOOKUP(C1884,Customers!$A$2:$G$751,3,FALSE),"")</f>
        <v>Absheron</v>
      </c>
    </row>
    <row r="1885" spans="1:11" x14ac:dyDescent="0.25">
      <c r="A1885" t="s">
        <v>4708</v>
      </c>
      <c r="B1885">
        <v>45805</v>
      </c>
      <c r="C1885" t="s">
        <v>2297</v>
      </c>
      <c r="D1885" t="s">
        <v>17</v>
      </c>
      <c r="E1885">
        <v>23</v>
      </c>
      <c r="F1885">
        <f>IFERROR(VLOOKUP(D1885,Products!$A$2:$H$221,6,FALSE),0)</f>
        <v>2.5499999999999998</v>
      </c>
      <c r="G1885">
        <v>7.0000000000000007E-2</v>
      </c>
      <c r="H1885">
        <f t="shared" si="29"/>
        <v>54.54</v>
      </c>
      <c r="I1885" t="s">
        <v>2830</v>
      </c>
      <c r="J1885" t="str">
        <f>IFERROR(VLOOKUP(D1885,Products!$A$2:$H$221,3,FALSE),"")</f>
        <v>Beverages</v>
      </c>
      <c r="K1885" t="str">
        <f>IFERROR(VLOOKUP(C1885,Customers!$A$2:$G$751,3,FALSE),"")</f>
        <v>Lankaran-Astara</v>
      </c>
    </row>
    <row r="1886" spans="1:11" x14ac:dyDescent="0.25">
      <c r="A1886" t="s">
        <v>4709</v>
      </c>
      <c r="B1886">
        <v>45805</v>
      </c>
      <c r="C1886" t="s">
        <v>2663</v>
      </c>
      <c r="D1886" t="s">
        <v>103</v>
      </c>
      <c r="E1886">
        <v>22</v>
      </c>
      <c r="F1886">
        <f>IFERROR(VLOOKUP(D1886,Products!$A$2:$H$221,6,FALSE),0)</f>
        <v>1.18</v>
      </c>
      <c r="G1886">
        <v>7.0000000000000007E-2</v>
      </c>
      <c r="H1886">
        <f t="shared" si="29"/>
        <v>24.14</v>
      </c>
      <c r="I1886" t="s">
        <v>2837</v>
      </c>
      <c r="J1886" t="str">
        <f>IFERROR(VLOOKUP(D1886,Products!$A$2:$H$221,3,FALSE),"")</f>
        <v>Snacks</v>
      </c>
      <c r="K1886" t="str">
        <f>IFERROR(VLOOKUP(C1886,Customers!$A$2:$G$751,3,FALSE),"")</f>
        <v>Guba-Khachmaz</v>
      </c>
    </row>
    <row r="1887" spans="1:11" x14ac:dyDescent="0.25">
      <c r="A1887" t="s">
        <v>4710</v>
      </c>
      <c r="B1887">
        <v>45806</v>
      </c>
      <c r="C1887" t="s">
        <v>548</v>
      </c>
      <c r="D1887" t="s">
        <v>386</v>
      </c>
      <c r="E1887">
        <v>12</v>
      </c>
      <c r="F1887">
        <f>IFERROR(VLOOKUP(D1887,Products!$A$2:$H$221,6,FALSE),0)</f>
        <v>9.18</v>
      </c>
      <c r="G1887">
        <v>7.0000000000000007E-2</v>
      </c>
      <c r="H1887">
        <f t="shared" si="29"/>
        <v>102.45</v>
      </c>
      <c r="I1887" t="s">
        <v>2837</v>
      </c>
      <c r="J1887" t="str">
        <f>IFERROR(VLOOKUP(D1887,Products!$A$2:$H$221,3,FALSE),"")</f>
        <v>Frozen</v>
      </c>
      <c r="K1887" t="str">
        <f>IFERROR(VLOOKUP(C1887,Customers!$A$2:$G$751,3,FALSE),"")</f>
        <v>Absheron</v>
      </c>
    </row>
    <row r="1888" spans="1:11" x14ac:dyDescent="0.25">
      <c r="A1888" t="s">
        <v>4711</v>
      </c>
      <c r="B1888">
        <v>45806</v>
      </c>
      <c r="C1888" t="s">
        <v>809</v>
      </c>
      <c r="D1888" t="s">
        <v>299</v>
      </c>
      <c r="E1888">
        <v>11</v>
      </c>
      <c r="F1888">
        <f>IFERROR(VLOOKUP(D1888,Products!$A$2:$H$221,6,FALSE),0)</f>
        <v>1.0900000000000001</v>
      </c>
      <c r="G1888">
        <v>0.03</v>
      </c>
      <c r="H1888">
        <f t="shared" si="29"/>
        <v>11.63</v>
      </c>
      <c r="I1888" t="s">
        <v>2870</v>
      </c>
      <c r="J1888" t="str">
        <f>IFERROR(VLOOKUP(D1888,Products!$A$2:$H$221,3,FALSE),"")</f>
        <v>Household</v>
      </c>
      <c r="K1888" t="str">
        <f>IFERROR(VLOOKUP(C1888,Customers!$A$2:$G$751,3,FALSE),"")</f>
        <v>Absheron</v>
      </c>
    </row>
    <row r="1889" spans="1:11" x14ac:dyDescent="0.25">
      <c r="A1889" t="s">
        <v>4712</v>
      </c>
      <c r="B1889">
        <v>45806</v>
      </c>
      <c r="C1889" t="s">
        <v>908</v>
      </c>
      <c r="D1889" t="s">
        <v>29</v>
      </c>
      <c r="E1889">
        <v>23</v>
      </c>
      <c r="F1889">
        <f>IFERROR(VLOOKUP(D1889,Products!$A$2:$H$221,6,FALSE),0)</f>
        <v>1.26</v>
      </c>
      <c r="G1889">
        <v>7.0000000000000007E-2</v>
      </c>
      <c r="H1889">
        <f t="shared" si="29"/>
        <v>26.95</v>
      </c>
      <c r="I1889" t="s">
        <v>2824</v>
      </c>
      <c r="J1889" t="str">
        <f>IFERROR(VLOOKUP(D1889,Products!$A$2:$H$221,3,FALSE),"")</f>
        <v>Beverages</v>
      </c>
      <c r="K1889" t="str">
        <f>IFERROR(VLOOKUP(C1889,Customers!$A$2:$G$751,3,FALSE),"")</f>
        <v>Absheron</v>
      </c>
    </row>
    <row r="1890" spans="1:11" x14ac:dyDescent="0.25">
      <c r="A1890" t="s">
        <v>4713</v>
      </c>
      <c r="B1890">
        <v>45806</v>
      </c>
      <c r="C1890" t="s">
        <v>1040</v>
      </c>
      <c r="D1890" t="s">
        <v>196</v>
      </c>
      <c r="E1890">
        <v>15</v>
      </c>
      <c r="F1890">
        <f>IFERROR(VLOOKUP(D1890,Products!$A$2:$H$221,6,FALSE),0)</f>
        <v>0.54</v>
      </c>
      <c r="G1890">
        <v>0.02</v>
      </c>
      <c r="H1890">
        <f t="shared" si="29"/>
        <v>7.94</v>
      </c>
      <c r="I1890" t="s">
        <v>2841</v>
      </c>
      <c r="J1890" t="str">
        <f>IFERROR(VLOOKUP(D1890,Products!$A$2:$H$221,3,FALSE),"")</f>
        <v>Bakery</v>
      </c>
      <c r="K1890" t="str">
        <f>IFERROR(VLOOKUP(C1890,Customers!$A$2:$G$751,3,FALSE),"")</f>
        <v>Absheron</v>
      </c>
    </row>
    <row r="1891" spans="1:11" x14ac:dyDescent="0.25">
      <c r="A1891" t="s">
        <v>4714</v>
      </c>
      <c r="B1891">
        <v>45806</v>
      </c>
      <c r="C1891" t="s">
        <v>1148</v>
      </c>
      <c r="D1891" t="s">
        <v>122</v>
      </c>
      <c r="E1891">
        <v>10</v>
      </c>
      <c r="F1891">
        <f>IFERROR(VLOOKUP(D1891,Products!$A$2:$H$221,6,FALSE),0)</f>
        <v>4.5999999999999996</v>
      </c>
      <c r="G1891">
        <v>0</v>
      </c>
      <c r="H1891">
        <f t="shared" si="29"/>
        <v>46</v>
      </c>
      <c r="I1891" t="s">
        <v>2818</v>
      </c>
      <c r="J1891" t="str">
        <f>IFERROR(VLOOKUP(D1891,Products!$A$2:$H$221,3,FALSE),"")</f>
        <v>Dairy</v>
      </c>
      <c r="K1891" t="str">
        <f>IFERROR(VLOOKUP(C1891,Customers!$A$2:$G$751,3,FALSE),"")</f>
        <v>Aran</v>
      </c>
    </row>
    <row r="1892" spans="1:11" x14ac:dyDescent="0.25">
      <c r="A1892" t="s">
        <v>4715</v>
      </c>
      <c r="B1892">
        <v>45806</v>
      </c>
      <c r="C1892" t="s">
        <v>1220</v>
      </c>
      <c r="D1892" t="s">
        <v>278</v>
      </c>
      <c r="E1892">
        <v>11</v>
      </c>
      <c r="F1892">
        <f>IFERROR(VLOOKUP(D1892,Products!$A$2:$H$221,6,FALSE),0)</f>
        <v>3.74</v>
      </c>
      <c r="G1892">
        <v>7.0000000000000007E-2</v>
      </c>
      <c r="H1892">
        <f t="shared" si="29"/>
        <v>38.26</v>
      </c>
      <c r="I1892" t="s">
        <v>2841</v>
      </c>
      <c r="J1892" t="str">
        <f>IFERROR(VLOOKUP(D1892,Products!$A$2:$H$221,3,FALSE),"")</f>
        <v>Household</v>
      </c>
      <c r="K1892" t="str">
        <f>IFERROR(VLOOKUP(C1892,Customers!$A$2:$G$751,3,FALSE),"")</f>
        <v>Ganja-Dashkasan</v>
      </c>
    </row>
    <row r="1893" spans="1:11" x14ac:dyDescent="0.25">
      <c r="A1893" t="s">
        <v>4716</v>
      </c>
      <c r="B1893">
        <v>45806</v>
      </c>
      <c r="C1893" t="s">
        <v>1772</v>
      </c>
      <c r="D1893" t="s">
        <v>59</v>
      </c>
      <c r="E1893">
        <v>3</v>
      </c>
      <c r="F1893">
        <f>IFERROR(VLOOKUP(D1893,Products!$A$2:$H$221,6,FALSE),0)</f>
        <v>1.45</v>
      </c>
      <c r="G1893">
        <v>0.05</v>
      </c>
      <c r="H1893">
        <f t="shared" si="29"/>
        <v>4.13</v>
      </c>
      <c r="I1893" t="s">
        <v>2818</v>
      </c>
      <c r="J1893" t="str">
        <f>IFERROR(VLOOKUP(D1893,Products!$A$2:$H$221,3,FALSE),"")</f>
        <v>Snacks</v>
      </c>
      <c r="K1893" t="str">
        <f>IFERROR(VLOOKUP(C1893,Customers!$A$2:$G$751,3,FALSE),"")</f>
        <v>Ganja-Dashkasan</v>
      </c>
    </row>
    <row r="1894" spans="1:11" x14ac:dyDescent="0.25">
      <c r="A1894" t="s">
        <v>4717</v>
      </c>
      <c r="B1894">
        <v>45806</v>
      </c>
      <c r="C1894" t="s">
        <v>1823</v>
      </c>
      <c r="D1894" t="s">
        <v>296</v>
      </c>
      <c r="E1894">
        <v>14</v>
      </c>
      <c r="F1894">
        <f>IFERROR(VLOOKUP(D1894,Products!$A$2:$H$221,6,FALSE),0)</f>
        <v>2.52</v>
      </c>
      <c r="G1894">
        <v>0</v>
      </c>
      <c r="H1894">
        <f t="shared" si="29"/>
        <v>35.28</v>
      </c>
      <c r="I1894" t="s">
        <v>2818</v>
      </c>
      <c r="J1894" t="str">
        <f>IFERROR(VLOOKUP(D1894,Products!$A$2:$H$221,3,FALSE),"")</f>
        <v>Household</v>
      </c>
      <c r="K1894" t="str">
        <f>IFERROR(VLOOKUP(C1894,Customers!$A$2:$G$751,3,FALSE),"")</f>
        <v>Lankaran-Astara</v>
      </c>
    </row>
    <row r="1895" spans="1:11" x14ac:dyDescent="0.25">
      <c r="A1895" t="s">
        <v>4718</v>
      </c>
      <c r="B1895">
        <v>45806</v>
      </c>
      <c r="C1895" t="s">
        <v>2531</v>
      </c>
      <c r="D1895" t="s">
        <v>290</v>
      </c>
      <c r="E1895">
        <v>11</v>
      </c>
      <c r="F1895">
        <f>IFERROR(VLOOKUP(D1895,Products!$A$2:$H$221,6,FALSE),0)</f>
        <v>2.31</v>
      </c>
      <c r="G1895">
        <v>7.0000000000000007E-2</v>
      </c>
      <c r="H1895">
        <f t="shared" si="29"/>
        <v>23.63</v>
      </c>
      <c r="I1895" t="s">
        <v>2820</v>
      </c>
      <c r="J1895" t="str">
        <f>IFERROR(VLOOKUP(D1895,Products!$A$2:$H$221,3,FALSE),"")</f>
        <v>Household</v>
      </c>
      <c r="K1895" t="str">
        <f>IFERROR(VLOOKUP(C1895,Customers!$A$2:$G$751,3,FALSE),"")</f>
        <v>Absheron</v>
      </c>
    </row>
    <row r="1896" spans="1:11" x14ac:dyDescent="0.25">
      <c r="A1896" t="s">
        <v>4719</v>
      </c>
      <c r="B1896">
        <v>45806</v>
      </c>
      <c r="C1896" t="s">
        <v>2687</v>
      </c>
      <c r="D1896" t="s">
        <v>167</v>
      </c>
      <c r="E1896">
        <v>23</v>
      </c>
      <c r="F1896">
        <f>IFERROR(VLOOKUP(D1896,Products!$A$2:$H$221,6,FALSE),0)</f>
        <v>1.67</v>
      </c>
      <c r="G1896">
        <v>0.03</v>
      </c>
      <c r="H1896">
        <f t="shared" si="29"/>
        <v>37.26</v>
      </c>
      <c r="I1896" t="s">
        <v>2841</v>
      </c>
      <c r="J1896" t="str">
        <f>IFERROR(VLOOKUP(D1896,Products!$A$2:$H$221,3,FALSE),"")</f>
        <v>Bakery</v>
      </c>
      <c r="K1896" t="str">
        <f>IFERROR(VLOOKUP(C1896,Customers!$A$2:$G$751,3,FALSE),"")</f>
        <v>Absheron</v>
      </c>
    </row>
    <row r="1897" spans="1:11" x14ac:dyDescent="0.25">
      <c r="A1897" t="s">
        <v>4720</v>
      </c>
      <c r="B1897">
        <v>45807</v>
      </c>
      <c r="C1897" t="s">
        <v>620</v>
      </c>
      <c r="D1897" t="s">
        <v>59</v>
      </c>
      <c r="E1897">
        <v>11</v>
      </c>
      <c r="F1897">
        <f>IFERROR(VLOOKUP(D1897,Products!$A$2:$H$221,6,FALSE),0)</f>
        <v>1.45</v>
      </c>
      <c r="G1897">
        <v>0.12</v>
      </c>
      <c r="H1897">
        <f t="shared" si="29"/>
        <v>14.04</v>
      </c>
      <c r="I1897" t="s">
        <v>2820</v>
      </c>
      <c r="J1897" t="str">
        <f>IFERROR(VLOOKUP(D1897,Products!$A$2:$H$221,3,FALSE),"")</f>
        <v>Snacks</v>
      </c>
      <c r="K1897" t="str">
        <f>IFERROR(VLOOKUP(C1897,Customers!$A$2:$G$751,3,FALSE),"")</f>
        <v>Shaki-Zagatala</v>
      </c>
    </row>
    <row r="1898" spans="1:11" x14ac:dyDescent="0.25">
      <c r="A1898" t="s">
        <v>4721</v>
      </c>
      <c r="B1898">
        <v>45807</v>
      </c>
      <c r="C1898" t="s">
        <v>649</v>
      </c>
      <c r="D1898" t="s">
        <v>152</v>
      </c>
      <c r="E1898">
        <v>16</v>
      </c>
      <c r="F1898">
        <f>IFERROR(VLOOKUP(D1898,Products!$A$2:$H$221,6,FALSE),0)</f>
        <v>2.0699999999999998</v>
      </c>
      <c r="G1898">
        <v>0.1</v>
      </c>
      <c r="H1898">
        <f t="shared" si="29"/>
        <v>29.81</v>
      </c>
      <c r="I1898" t="s">
        <v>2841</v>
      </c>
      <c r="J1898" t="str">
        <f>IFERROR(VLOOKUP(D1898,Products!$A$2:$H$221,3,FALSE),"")</f>
        <v>Dairy</v>
      </c>
      <c r="K1898" t="str">
        <f>IFERROR(VLOOKUP(C1898,Customers!$A$2:$G$751,3,FALSE),"")</f>
        <v>Guba-Khachmaz</v>
      </c>
    </row>
    <row r="1899" spans="1:11" x14ac:dyDescent="0.25">
      <c r="A1899" t="s">
        <v>4722</v>
      </c>
      <c r="B1899">
        <v>45807</v>
      </c>
      <c r="C1899" t="s">
        <v>788</v>
      </c>
      <c r="D1899" t="s">
        <v>294</v>
      </c>
      <c r="E1899">
        <v>10</v>
      </c>
      <c r="F1899">
        <f>IFERROR(VLOOKUP(D1899,Products!$A$2:$H$221,6,FALSE),0)</f>
        <v>1.7</v>
      </c>
      <c r="G1899">
        <v>0.05</v>
      </c>
      <c r="H1899">
        <f t="shared" si="29"/>
        <v>16.149999999999999</v>
      </c>
      <c r="I1899" t="s">
        <v>2827</v>
      </c>
      <c r="J1899" t="str">
        <f>IFERROR(VLOOKUP(D1899,Products!$A$2:$H$221,3,FALSE),"")</f>
        <v>Household</v>
      </c>
      <c r="K1899" t="str">
        <f>IFERROR(VLOOKUP(C1899,Customers!$A$2:$G$751,3,FALSE),"")</f>
        <v>Aran</v>
      </c>
    </row>
    <row r="1900" spans="1:11" x14ac:dyDescent="0.25">
      <c r="A1900" t="s">
        <v>4723</v>
      </c>
      <c r="B1900">
        <v>45807</v>
      </c>
      <c r="C1900" t="s">
        <v>836</v>
      </c>
      <c r="D1900" t="s">
        <v>164</v>
      </c>
      <c r="E1900">
        <v>25</v>
      </c>
      <c r="F1900">
        <f>IFERROR(VLOOKUP(D1900,Products!$A$2:$H$221,6,FALSE),0)</f>
        <v>1.96</v>
      </c>
      <c r="G1900">
        <v>0</v>
      </c>
      <c r="H1900">
        <f t="shared" si="29"/>
        <v>49</v>
      </c>
      <c r="I1900" t="s">
        <v>2827</v>
      </c>
      <c r="J1900" t="str">
        <f>IFERROR(VLOOKUP(D1900,Products!$A$2:$H$221,3,FALSE),"")</f>
        <v>Bakery</v>
      </c>
      <c r="K1900" t="str">
        <f>IFERROR(VLOOKUP(C1900,Customers!$A$2:$G$751,3,FALSE),"")</f>
        <v>Aran</v>
      </c>
    </row>
    <row r="1901" spans="1:11" x14ac:dyDescent="0.25">
      <c r="A1901" t="s">
        <v>4724</v>
      </c>
      <c r="B1901">
        <v>45807</v>
      </c>
      <c r="C1901" t="s">
        <v>884</v>
      </c>
      <c r="D1901" t="s">
        <v>480</v>
      </c>
      <c r="E1901">
        <v>9</v>
      </c>
      <c r="F1901">
        <f>IFERROR(VLOOKUP(D1901,Products!$A$2:$H$221,6,FALSE),0)</f>
        <v>4.91</v>
      </c>
      <c r="G1901">
        <v>0.05</v>
      </c>
      <c r="H1901">
        <f t="shared" si="29"/>
        <v>41.98</v>
      </c>
      <c r="I1901" t="s">
        <v>2820</v>
      </c>
      <c r="J1901" t="str">
        <f>IFERROR(VLOOKUP(D1901,Products!$A$2:$H$221,3,FALSE),"")</f>
        <v>Cleaning</v>
      </c>
      <c r="K1901" t="str">
        <f>IFERROR(VLOOKUP(C1901,Customers!$A$2:$G$751,3,FALSE),"")</f>
        <v>Absheron</v>
      </c>
    </row>
    <row r="1902" spans="1:11" x14ac:dyDescent="0.25">
      <c r="A1902" t="s">
        <v>4725</v>
      </c>
      <c r="B1902">
        <v>45807</v>
      </c>
      <c r="C1902" t="s">
        <v>1046</v>
      </c>
      <c r="D1902" t="s">
        <v>67</v>
      </c>
      <c r="E1902">
        <v>12</v>
      </c>
      <c r="F1902">
        <f>IFERROR(VLOOKUP(D1902,Products!$A$2:$H$221,6,FALSE),0)</f>
        <v>1.34</v>
      </c>
      <c r="G1902">
        <v>0.05</v>
      </c>
      <c r="H1902">
        <f t="shared" si="29"/>
        <v>15.28</v>
      </c>
      <c r="I1902" t="s">
        <v>2837</v>
      </c>
      <c r="J1902" t="str">
        <f>IFERROR(VLOOKUP(D1902,Products!$A$2:$H$221,3,FALSE),"")</f>
        <v>Snacks</v>
      </c>
      <c r="K1902" t="str">
        <f>IFERROR(VLOOKUP(C1902,Customers!$A$2:$G$751,3,FALSE),"")</f>
        <v>Aran</v>
      </c>
    </row>
    <row r="1903" spans="1:11" x14ac:dyDescent="0.25">
      <c r="A1903" t="s">
        <v>4726</v>
      </c>
      <c r="B1903">
        <v>45807</v>
      </c>
      <c r="C1903" t="s">
        <v>1133</v>
      </c>
      <c r="D1903" t="s">
        <v>39</v>
      </c>
      <c r="E1903">
        <v>30</v>
      </c>
      <c r="F1903">
        <f>IFERROR(VLOOKUP(D1903,Products!$A$2:$H$221,6,FALSE),0)</f>
        <v>1.98</v>
      </c>
      <c r="G1903">
        <v>0</v>
      </c>
      <c r="H1903">
        <f t="shared" si="29"/>
        <v>59.4</v>
      </c>
      <c r="I1903" t="s">
        <v>2870</v>
      </c>
      <c r="J1903" t="str">
        <f>IFERROR(VLOOKUP(D1903,Products!$A$2:$H$221,3,FALSE),"")</f>
        <v>Beverages</v>
      </c>
      <c r="K1903" t="str">
        <f>IFERROR(VLOOKUP(C1903,Customers!$A$2:$G$751,3,FALSE),"")</f>
        <v>Shaki-Zagatala</v>
      </c>
    </row>
    <row r="1904" spans="1:11" x14ac:dyDescent="0.25">
      <c r="A1904" t="s">
        <v>4727</v>
      </c>
      <c r="B1904">
        <v>45807</v>
      </c>
      <c r="C1904" t="s">
        <v>1433</v>
      </c>
      <c r="D1904" t="s">
        <v>198</v>
      </c>
      <c r="E1904">
        <v>20</v>
      </c>
      <c r="F1904">
        <f>IFERROR(VLOOKUP(D1904,Products!$A$2:$H$221,6,FALSE),0)</f>
        <v>0.63</v>
      </c>
      <c r="G1904">
        <v>7.0000000000000007E-2</v>
      </c>
      <c r="H1904">
        <f t="shared" si="29"/>
        <v>11.72</v>
      </c>
      <c r="I1904" t="s">
        <v>2818</v>
      </c>
      <c r="J1904" t="str">
        <f>IFERROR(VLOOKUP(D1904,Products!$A$2:$H$221,3,FALSE),"")</f>
        <v>Bakery</v>
      </c>
      <c r="K1904" t="str">
        <f>IFERROR(VLOOKUP(C1904,Customers!$A$2:$G$751,3,FALSE),"")</f>
        <v>Aran</v>
      </c>
    </row>
    <row r="1905" spans="1:11" x14ac:dyDescent="0.25">
      <c r="A1905" t="s">
        <v>4728</v>
      </c>
      <c r="B1905">
        <v>45807</v>
      </c>
      <c r="C1905" t="s">
        <v>1856</v>
      </c>
      <c r="D1905" t="s">
        <v>81</v>
      </c>
      <c r="E1905">
        <v>14</v>
      </c>
      <c r="F1905">
        <f>IFERROR(VLOOKUP(D1905,Products!$A$2:$H$221,6,FALSE),0)</f>
        <v>2.23</v>
      </c>
      <c r="G1905">
        <v>0</v>
      </c>
      <c r="H1905">
        <f t="shared" si="29"/>
        <v>31.22</v>
      </c>
      <c r="I1905" t="s">
        <v>2820</v>
      </c>
      <c r="J1905" t="str">
        <f>IFERROR(VLOOKUP(D1905,Products!$A$2:$H$221,3,FALSE),"")</f>
        <v>Snacks</v>
      </c>
      <c r="K1905" t="str">
        <f>IFERROR(VLOOKUP(C1905,Customers!$A$2:$G$751,3,FALSE),"")</f>
        <v>Ganja-Dashkasan</v>
      </c>
    </row>
    <row r="1906" spans="1:11" x14ac:dyDescent="0.25">
      <c r="A1906" t="s">
        <v>4729</v>
      </c>
      <c r="B1906">
        <v>45807</v>
      </c>
      <c r="C1906" t="s">
        <v>1877</v>
      </c>
      <c r="D1906" t="s">
        <v>332</v>
      </c>
      <c r="E1906">
        <v>5</v>
      </c>
      <c r="F1906">
        <f>IFERROR(VLOOKUP(D1906,Products!$A$2:$H$221,6,FALSE),0)</f>
        <v>2.87</v>
      </c>
      <c r="G1906">
        <v>0.02</v>
      </c>
      <c r="H1906">
        <f t="shared" si="29"/>
        <v>14.06</v>
      </c>
      <c r="I1906" t="s">
        <v>2827</v>
      </c>
      <c r="J1906" t="str">
        <f>IFERROR(VLOOKUP(D1906,Products!$A$2:$H$221,3,FALSE),"")</f>
        <v>Personal Care</v>
      </c>
      <c r="K1906" t="str">
        <f>IFERROR(VLOOKUP(C1906,Customers!$A$2:$G$751,3,FALSE),"")</f>
        <v>Aran</v>
      </c>
    </row>
    <row r="1907" spans="1:11" x14ac:dyDescent="0.25">
      <c r="A1907" t="s">
        <v>4730</v>
      </c>
      <c r="B1907">
        <v>45807</v>
      </c>
      <c r="C1907" t="s">
        <v>2027</v>
      </c>
      <c r="D1907" t="s">
        <v>35</v>
      </c>
      <c r="E1907">
        <v>5</v>
      </c>
      <c r="F1907">
        <f>IFERROR(VLOOKUP(D1907,Products!$A$2:$H$221,6,FALSE),0)</f>
        <v>1.65</v>
      </c>
      <c r="G1907">
        <v>0.03</v>
      </c>
      <c r="H1907">
        <f t="shared" si="29"/>
        <v>8</v>
      </c>
      <c r="I1907" t="s">
        <v>2818</v>
      </c>
      <c r="J1907" t="str">
        <f>IFERROR(VLOOKUP(D1907,Products!$A$2:$H$221,3,FALSE),"")</f>
        <v>Beverages</v>
      </c>
      <c r="K1907" t="str">
        <f>IFERROR(VLOOKUP(C1907,Customers!$A$2:$G$751,3,FALSE),"")</f>
        <v>Aran</v>
      </c>
    </row>
    <row r="1908" spans="1:11" x14ac:dyDescent="0.25">
      <c r="A1908" t="s">
        <v>4731</v>
      </c>
      <c r="B1908">
        <v>45807</v>
      </c>
      <c r="C1908" t="s">
        <v>2048</v>
      </c>
      <c r="D1908" t="s">
        <v>203</v>
      </c>
      <c r="E1908">
        <v>24</v>
      </c>
      <c r="F1908">
        <f>IFERROR(VLOOKUP(D1908,Products!$A$2:$H$221,6,FALSE),0)</f>
        <v>3.39</v>
      </c>
      <c r="G1908">
        <v>0.03</v>
      </c>
      <c r="H1908">
        <f t="shared" si="29"/>
        <v>78.92</v>
      </c>
      <c r="I1908" t="s">
        <v>2824</v>
      </c>
      <c r="J1908" t="str">
        <f>IFERROR(VLOOKUP(D1908,Products!$A$2:$H$221,3,FALSE),"")</f>
        <v>Bakery</v>
      </c>
      <c r="K1908" t="str">
        <f>IFERROR(VLOOKUP(C1908,Customers!$A$2:$G$751,3,FALSE),"")</f>
        <v>Guba-Khachmaz</v>
      </c>
    </row>
    <row r="1909" spans="1:11" x14ac:dyDescent="0.25">
      <c r="A1909" t="s">
        <v>4732</v>
      </c>
      <c r="B1909">
        <v>45807</v>
      </c>
      <c r="C1909" t="s">
        <v>2144</v>
      </c>
      <c r="D1909" t="s">
        <v>462</v>
      </c>
      <c r="E1909">
        <v>2</v>
      </c>
      <c r="F1909">
        <f>IFERROR(VLOOKUP(D1909,Products!$A$2:$H$221,6,FALSE),0)</f>
        <v>7.89</v>
      </c>
      <c r="G1909">
        <v>0.03</v>
      </c>
      <c r="H1909">
        <f t="shared" si="29"/>
        <v>15.31</v>
      </c>
      <c r="I1909" t="s">
        <v>2870</v>
      </c>
      <c r="J1909" t="str">
        <f>IFERROR(VLOOKUP(D1909,Products!$A$2:$H$221,3,FALSE),"")</f>
        <v>Cleaning</v>
      </c>
      <c r="K1909" t="str">
        <f>IFERROR(VLOOKUP(C1909,Customers!$A$2:$G$751,3,FALSE),"")</f>
        <v>Ganja-Dashkasan</v>
      </c>
    </row>
    <row r="1910" spans="1:11" x14ac:dyDescent="0.25">
      <c r="A1910" t="s">
        <v>4733</v>
      </c>
      <c r="B1910">
        <v>45807</v>
      </c>
      <c r="C1910" t="s">
        <v>2291</v>
      </c>
      <c r="D1910" t="s">
        <v>224</v>
      </c>
      <c r="E1910">
        <v>6</v>
      </c>
      <c r="F1910">
        <f>IFERROR(VLOOKUP(D1910,Products!$A$2:$H$221,6,FALSE),0)</f>
        <v>5.82</v>
      </c>
      <c r="G1910">
        <v>0.03</v>
      </c>
      <c r="H1910">
        <f t="shared" si="29"/>
        <v>33.869999999999997</v>
      </c>
      <c r="I1910" t="s">
        <v>2818</v>
      </c>
      <c r="J1910" t="str">
        <f>IFERROR(VLOOKUP(D1910,Products!$A$2:$H$221,3,FALSE),"")</f>
        <v>Grocery</v>
      </c>
      <c r="K1910" t="str">
        <f>IFERROR(VLOOKUP(C1910,Customers!$A$2:$G$751,3,FALSE),"")</f>
        <v>Absheron</v>
      </c>
    </row>
    <row r="1911" spans="1:11" x14ac:dyDescent="0.25">
      <c r="A1911" t="s">
        <v>4734</v>
      </c>
      <c r="B1911">
        <v>45807</v>
      </c>
      <c r="C1911" t="s">
        <v>2531</v>
      </c>
      <c r="D1911" t="s">
        <v>263</v>
      </c>
      <c r="E1911">
        <v>8</v>
      </c>
      <c r="F1911">
        <f>IFERROR(VLOOKUP(D1911,Products!$A$2:$H$221,6,FALSE),0)</f>
        <v>1.34</v>
      </c>
      <c r="G1911">
        <v>0.02</v>
      </c>
      <c r="H1911">
        <f t="shared" si="29"/>
        <v>10.51</v>
      </c>
      <c r="I1911" t="s">
        <v>2818</v>
      </c>
      <c r="J1911" t="str">
        <f>IFERROR(VLOOKUP(D1911,Products!$A$2:$H$221,3,FALSE),"")</f>
        <v>Household</v>
      </c>
      <c r="K1911" t="str">
        <f>IFERROR(VLOOKUP(C1911,Customers!$A$2:$G$751,3,FALSE),"")</f>
        <v>Absheron</v>
      </c>
    </row>
    <row r="1912" spans="1:11" x14ac:dyDescent="0.25">
      <c r="A1912" t="s">
        <v>4735</v>
      </c>
      <c r="B1912">
        <v>45807</v>
      </c>
      <c r="C1912" t="s">
        <v>2573</v>
      </c>
      <c r="D1912" t="s">
        <v>85</v>
      </c>
      <c r="E1912">
        <v>9</v>
      </c>
      <c r="F1912">
        <f>IFERROR(VLOOKUP(D1912,Products!$A$2:$H$221,6,FALSE),0)</f>
        <v>2.33</v>
      </c>
      <c r="G1912">
        <v>7.0000000000000007E-2</v>
      </c>
      <c r="H1912">
        <f t="shared" si="29"/>
        <v>19.5</v>
      </c>
      <c r="I1912" t="s">
        <v>2818</v>
      </c>
      <c r="J1912" t="str">
        <f>IFERROR(VLOOKUP(D1912,Products!$A$2:$H$221,3,FALSE),"")</f>
        <v>Snacks</v>
      </c>
      <c r="K1912" t="str">
        <f>IFERROR(VLOOKUP(C1912,Customers!$A$2:$G$751,3,FALSE),"")</f>
        <v>Nakhchivan</v>
      </c>
    </row>
    <row r="1913" spans="1:11" x14ac:dyDescent="0.25">
      <c r="A1913" t="s">
        <v>4736</v>
      </c>
      <c r="B1913">
        <v>45807</v>
      </c>
      <c r="C1913" t="s">
        <v>2672</v>
      </c>
      <c r="D1913" t="s">
        <v>178</v>
      </c>
      <c r="E1913">
        <v>17</v>
      </c>
      <c r="F1913">
        <f>IFERROR(VLOOKUP(D1913,Products!$A$2:$H$221,6,FALSE),0)</f>
        <v>2.5099999999999998</v>
      </c>
      <c r="G1913">
        <v>0.03</v>
      </c>
      <c r="H1913">
        <f t="shared" si="29"/>
        <v>41.39</v>
      </c>
      <c r="I1913" t="s">
        <v>2870</v>
      </c>
      <c r="J1913" t="str">
        <f>IFERROR(VLOOKUP(D1913,Products!$A$2:$H$221,3,FALSE),"")</f>
        <v>Bakery</v>
      </c>
      <c r="K1913" t="str">
        <f>IFERROR(VLOOKUP(C1913,Customers!$A$2:$G$751,3,FALSE),"")</f>
        <v>Lankaran-Astara</v>
      </c>
    </row>
    <row r="1914" spans="1:11" x14ac:dyDescent="0.25">
      <c r="A1914" t="s">
        <v>4737</v>
      </c>
      <c r="B1914">
        <v>45808</v>
      </c>
      <c r="C1914" t="s">
        <v>974</v>
      </c>
      <c r="D1914" t="s">
        <v>411</v>
      </c>
      <c r="E1914">
        <v>13</v>
      </c>
      <c r="F1914">
        <f>IFERROR(VLOOKUP(D1914,Products!$A$2:$H$221,6,FALSE),0)</f>
        <v>2.21</v>
      </c>
      <c r="G1914">
        <v>0</v>
      </c>
      <c r="H1914">
        <f t="shared" si="29"/>
        <v>28.73</v>
      </c>
      <c r="I1914" t="s">
        <v>2827</v>
      </c>
      <c r="J1914" t="str">
        <f>IFERROR(VLOOKUP(D1914,Products!$A$2:$H$221,3,FALSE),"")</f>
        <v>Canned</v>
      </c>
      <c r="K1914" t="str">
        <f>IFERROR(VLOOKUP(C1914,Customers!$A$2:$G$751,3,FALSE),"")</f>
        <v>Absheron</v>
      </c>
    </row>
    <row r="1915" spans="1:11" x14ac:dyDescent="0.25">
      <c r="A1915" t="s">
        <v>4738</v>
      </c>
      <c r="B1915">
        <v>45808</v>
      </c>
      <c r="C1915" t="s">
        <v>1043</v>
      </c>
      <c r="D1915" t="s">
        <v>211</v>
      </c>
      <c r="E1915">
        <v>16</v>
      </c>
      <c r="F1915">
        <f>IFERROR(VLOOKUP(D1915,Products!$A$2:$H$221,6,FALSE),0)</f>
        <v>2.35</v>
      </c>
      <c r="G1915">
        <v>0.05</v>
      </c>
      <c r="H1915">
        <f t="shared" si="29"/>
        <v>35.72</v>
      </c>
      <c r="I1915" t="s">
        <v>2820</v>
      </c>
      <c r="J1915" t="str">
        <f>IFERROR(VLOOKUP(D1915,Products!$A$2:$H$221,3,FALSE),"")</f>
        <v>Grocery</v>
      </c>
      <c r="K1915" t="str">
        <f>IFERROR(VLOOKUP(C1915,Customers!$A$2:$G$751,3,FALSE),"")</f>
        <v>Absheron</v>
      </c>
    </row>
    <row r="1916" spans="1:11" x14ac:dyDescent="0.25">
      <c r="A1916" t="s">
        <v>4739</v>
      </c>
      <c r="B1916">
        <v>45808</v>
      </c>
      <c r="C1916" t="s">
        <v>1187</v>
      </c>
      <c r="D1916" t="s">
        <v>298</v>
      </c>
      <c r="E1916">
        <v>12</v>
      </c>
      <c r="F1916">
        <f>IFERROR(VLOOKUP(D1916,Products!$A$2:$H$221,6,FALSE),0)</f>
        <v>4.83</v>
      </c>
      <c r="G1916">
        <v>0.05</v>
      </c>
      <c r="H1916">
        <f t="shared" si="29"/>
        <v>55.06</v>
      </c>
      <c r="I1916" t="s">
        <v>2837</v>
      </c>
      <c r="J1916" t="str">
        <f>IFERROR(VLOOKUP(D1916,Products!$A$2:$H$221,3,FALSE),"")</f>
        <v>Household</v>
      </c>
      <c r="K1916" t="str">
        <f>IFERROR(VLOOKUP(C1916,Customers!$A$2:$G$751,3,FALSE),"")</f>
        <v>Absheron</v>
      </c>
    </row>
    <row r="1917" spans="1:11" x14ac:dyDescent="0.25">
      <c r="A1917" t="s">
        <v>4740</v>
      </c>
      <c r="B1917">
        <v>45808</v>
      </c>
      <c r="C1917" t="s">
        <v>1616</v>
      </c>
      <c r="D1917" t="s">
        <v>409</v>
      </c>
      <c r="E1917">
        <v>2</v>
      </c>
      <c r="F1917">
        <f>IFERROR(VLOOKUP(D1917,Products!$A$2:$H$221,6,FALSE),0)</f>
        <v>4.0599999999999996</v>
      </c>
      <c r="G1917">
        <v>0.05</v>
      </c>
      <c r="H1917">
        <f t="shared" si="29"/>
        <v>7.71</v>
      </c>
      <c r="I1917" t="s">
        <v>2818</v>
      </c>
      <c r="J1917" t="str">
        <f>IFERROR(VLOOKUP(D1917,Products!$A$2:$H$221,3,FALSE),"")</f>
        <v>Canned</v>
      </c>
      <c r="K1917" t="str">
        <f>IFERROR(VLOOKUP(C1917,Customers!$A$2:$G$751,3,FALSE),"")</f>
        <v>Guba-Khachmaz</v>
      </c>
    </row>
    <row r="1918" spans="1:11" x14ac:dyDescent="0.25">
      <c r="A1918" t="s">
        <v>4741</v>
      </c>
      <c r="B1918">
        <v>45808</v>
      </c>
      <c r="C1918" t="s">
        <v>1631</v>
      </c>
      <c r="D1918" t="s">
        <v>97</v>
      </c>
      <c r="E1918">
        <v>24</v>
      </c>
      <c r="F1918">
        <f>IFERROR(VLOOKUP(D1918,Products!$A$2:$H$221,6,FALSE),0)</f>
        <v>3.97</v>
      </c>
      <c r="G1918">
        <v>0.03</v>
      </c>
      <c r="H1918">
        <f t="shared" si="29"/>
        <v>92.42</v>
      </c>
      <c r="I1918" t="s">
        <v>2827</v>
      </c>
      <c r="J1918" t="str">
        <f>IFERROR(VLOOKUP(D1918,Products!$A$2:$H$221,3,FALSE),"")</f>
        <v>Snacks</v>
      </c>
      <c r="K1918" t="str">
        <f>IFERROR(VLOOKUP(C1918,Customers!$A$2:$G$751,3,FALSE),"")</f>
        <v>Aran</v>
      </c>
    </row>
    <row r="1919" spans="1:11" x14ac:dyDescent="0.25">
      <c r="A1919" t="s">
        <v>4742</v>
      </c>
      <c r="B1919">
        <v>45808</v>
      </c>
      <c r="C1919" t="s">
        <v>2297</v>
      </c>
      <c r="D1919" t="s">
        <v>423</v>
      </c>
      <c r="E1919">
        <v>15</v>
      </c>
      <c r="F1919">
        <f>IFERROR(VLOOKUP(D1919,Products!$A$2:$H$221,6,FALSE),0)</f>
        <v>2.7</v>
      </c>
      <c r="G1919">
        <v>0.03</v>
      </c>
      <c r="H1919">
        <f t="shared" si="29"/>
        <v>39.29</v>
      </c>
      <c r="I1919" t="s">
        <v>2824</v>
      </c>
      <c r="J1919" t="str">
        <f>IFERROR(VLOOKUP(D1919,Products!$A$2:$H$221,3,FALSE),"")</f>
        <v>Canned</v>
      </c>
      <c r="K1919" t="str">
        <f>IFERROR(VLOOKUP(C1919,Customers!$A$2:$G$751,3,FALSE),"")</f>
        <v>Lankaran-Astara</v>
      </c>
    </row>
    <row r="1920" spans="1:11" x14ac:dyDescent="0.25">
      <c r="A1920" t="s">
        <v>4743</v>
      </c>
      <c r="B1920">
        <v>45808</v>
      </c>
      <c r="C1920" t="s">
        <v>2444</v>
      </c>
      <c r="D1920" t="s">
        <v>215</v>
      </c>
      <c r="E1920">
        <v>12</v>
      </c>
      <c r="F1920">
        <f>IFERROR(VLOOKUP(D1920,Products!$A$2:$H$221,6,FALSE),0)</f>
        <v>7.38</v>
      </c>
      <c r="G1920">
        <v>0</v>
      </c>
      <c r="H1920">
        <f t="shared" si="29"/>
        <v>88.56</v>
      </c>
      <c r="I1920" t="s">
        <v>2820</v>
      </c>
      <c r="J1920" t="str">
        <f>IFERROR(VLOOKUP(D1920,Products!$A$2:$H$221,3,FALSE),"")</f>
        <v>Grocery</v>
      </c>
      <c r="K1920" t="str">
        <f>IFERROR(VLOOKUP(C1920,Customers!$A$2:$G$751,3,FALSE),"")</f>
        <v>Absheron</v>
      </c>
    </row>
    <row r="1921" spans="1:11" x14ac:dyDescent="0.25">
      <c r="A1921" t="s">
        <v>4744</v>
      </c>
      <c r="B1921">
        <v>45808</v>
      </c>
      <c r="C1921" t="s">
        <v>2471</v>
      </c>
      <c r="D1921" t="s">
        <v>25</v>
      </c>
      <c r="E1921">
        <v>23</v>
      </c>
      <c r="F1921">
        <f>IFERROR(VLOOKUP(D1921,Products!$A$2:$H$221,6,FALSE),0)</f>
        <v>3.86</v>
      </c>
      <c r="G1921">
        <v>0.03</v>
      </c>
      <c r="H1921">
        <f t="shared" si="29"/>
        <v>86.12</v>
      </c>
      <c r="I1921" t="s">
        <v>2827</v>
      </c>
      <c r="J1921" t="str">
        <f>IFERROR(VLOOKUP(D1921,Products!$A$2:$H$221,3,FALSE),"")</f>
        <v>Beverages</v>
      </c>
      <c r="K1921" t="str">
        <f>IFERROR(VLOOKUP(C1921,Customers!$A$2:$G$751,3,FALSE),"")</f>
        <v>Karabakh-East Zangezur</v>
      </c>
    </row>
    <row r="1922" spans="1:11" x14ac:dyDescent="0.25">
      <c r="A1922" t="s">
        <v>4745</v>
      </c>
      <c r="B1922">
        <v>45809</v>
      </c>
      <c r="C1922" t="s">
        <v>1010</v>
      </c>
      <c r="D1922" t="s">
        <v>290</v>
      </c>
      <c r="E1922">
        <v>7</v>
      </c>
      <c r="F1922">
        <f>IFERROR(VLOOKUP(D1922,Products!$A$2:$H$221,6,FALSE),0)</f>
        <v>2.31</v>
      </c>
      <c r="G1922">
        <v>0.02</v>
      </c>
      <c r="H1922">
        <f t="shared" ref="H1922:H1985" si="30">ROUND(E1922*F1922*(1-G1922),2)</f>
        <v>15.85</v>
      </c>
      <c r="I1922" t="s">
        <v>2820</v>
      </c>
      <c r="J1922" t="str">
        <f>IFERROR(VLOOKUP(D1922,Products!$A$2:$H$221,3,FALSE),"")</f>
        <v>Household</v>
      </c>
      <c r="K1922" t="str">
        <f>IFERROR(VLOOKUP(C1922,Customers!$A$2:$G$751,3,FALSE),"")</f>
        <v>Absheron</v>
      </c>
    </row>
    <row r="1923" spans="1:11" x14ac:dyDescent="0.25">
      <c r="A1923" t="s">
        <v>4746</v>
      </c>
      <c r="B1923">
        <v>45809</v>
      </c>
      <c r="C1923" t="s">
        <v>1397</v>
      </c>
      <c r="D1923" t="s">
        <v>144</v>
      </c>
      <c r="E1923">
        <v>14</v>
      </c>
      <c r="F1923">
        <f>IFERROR(VLOOKUP(D1923,Products!$A$2:$H$221,6,FALSE),0)</f>
        <v>4.54</v>
      </c>
      <c r="G1923">
        <v>0.1</v>
      </c>
      <c r="H1923">
        <f t="shared" si="30"/>
        <v>57.2</v>
      </c>
      <c r="I1923" t="s">
        <v>2841</v>
      </c>
      <c r="J1923" t="str">
        <f>IFERROR(VLOOKUP(D1923,Products!$A$2:$H$221,3,FALSE),"")</f>
        <v>Dairy</v>
      </c>
      <c r="K1923" t="str">
        <f>IFERROR(VLOOKUP(C1923,Customers!$A$2:$G$751,3,FALSE),"")</f>
        <v>Aran</v>
      </c>
    </row>
    <row r="1924" spans="1:11" x14ac:dyDescent="0.25">
      <c r="A1924" t="s">
        <v>4747</v>
      </c>
      <c r="B1924">
        <v>45809</v>
      </c>
      <c r="C1924" t="s">
        <v>1691</v>
      </c>
      <c r="D1924" t="s">
        <v>107</v>
      </c>
      <c r="E1924">
        <v>24</v>
      </c>
      <c r="F1924">
        <f>IFERROR(VLOOKUP(D1924,Products!$A$2:$H$221,6,FALSE),0)</f>
        <v>4.54</v>
      </c>
      <c r="G1924">
        <v>0</v>
      </c>
      <c r="H1924">
        <f t="shared" si="30"/>
        <v>108.96</v>
      </c>
      <c r="I1924" t="s">
        <v>2837</v>
      </c>
      <c r="J1924" t="str">
        <f>IFERROR(VLOOKUP(D1924,Products!$A$2:$H$221,3,FALSE),"")</f>
        <v>Snacks</v>
      </c>
      <c r="K1924" t="str">
        <f>IFERROR(VLOOKUP(C1924,Customers!$A$2:$G$751,3,FALSE),"")</f>
        <v>Absheron</v>
      </c>
    </row>
    <row r="1925" spans="1:11" x14ac:dyDescent="0.25">
      <c r="A1925" t="s">
        <v>4748</v>
      </c>
      <c r="B1925">
        <v>45809</v>
      </c>
      <c r="C1925" t="s">
        <v>1823</v>
      </c>
      <c r="D1925" t="s">
        <v>246</v>
      </c>
      <c r="E1925">
        <v>5</v>
      </c>
      <c r="F1925">
        <f>IFERROR(VLOOKUP(D1925,Products!$A$2:$H$221,6,FALSE),0)</f>
        <v>7.97</v>
      </c>
      <c r="G1925">
        <v>0.05</v>
      </c>
      <c r="H1925">
        <f t="shared" si="30"/>
        <v>37.86</v>
      </c>
      <c r="I1925" t="s">
        <v>2827</v>
      </c>
      <c r="J1925" t="str">
        <f>IFERROR(VLOOKUP(D1925,Products!$A$2:$H$221,3,FALSE),"")</f>
        <v>Grocery</v>
      </c>
      <c r="K1925" t="str">
        <f>IFERROR(VLOOKUP(C1925,Customers!$A$2:$G$751,3,FALSE),"")</f>
        <v>Lankaran-Astara</v>
      </c>
    </row>
    <row r="1926" spans="1:11" x14ac:dyDescent="0.25">
      <c r="A1926" t="s">
        <v>4749</v>
      </c>
      <c r="B1926">
        <v>45809</v>
      </c>
      <c r="C1926" t="s">
        <v>2135</v>
      </c>
      <c r="D1926" t="s">
        <v>232</v>
      </c>
      <c r="E1926">
        <v>4</v>
      </c>
      <c r="F1926">
        <f>IFERROR(VLOOKUP(D1926,Products!$A$2:$H$221,6,FALSE),0)</f>
        <v>6.86</v>
      </c>
      <c r="G1926">
        <v>0.02</v>
      </c>
      <c r="H1926">
        <f t="shared" si="30"/>
        <v>26.89</v>
      </c>
      <c r="I1926" t="s">
        <v>2837</v>
      </c>
      <c r="J1926" t="str">
        <f>IFERROR(VLOOKUP(D1926,Products!$A$2:$H$221,3,FALSE),"")</f>
        <v>Grocery</v>
      </c>
      <c r="K1926" t="str">
        <f>IFERROR(VLOOKUP(C1926,Customers!$A$2:$G$751,3,FALSE),"")</f>
        <v>Aran</v>
      </c>
    </row>
    <row r="1927" spans="1:11" x14ac:dyDescent="0.25">
      <c r="A1927" t="s">
        <v>4750</v>
      </c>
      <c r="B1927">
        <v>45809</v>
      </c>
      <c r="C1927" t="s">
        <v>2189</v>
      </c>
      <c r="D1927" t="s">
        <v>323</v>
      </c>
      <c r="E1927">
        <v>4</v>
      </c>
      <c r="F1927">
        <f>IFERROR(VLOOKUP(D1927,Products!$A$2:$H$221,6,FALSE),0)</f>
        <v>1.81</v>
      </c>
      <c r="G1927">
        <v>0.05</v>
      </c>
      <c r="H1927">
        <f t="shared" si="30"/>
        <v>6.88</v>
      </c>
      <c r="I1927" t="s">
        <v>2820</v>
      </c>
      <c r="J1927" t="str">
        <f>IFERROR(VLOOKUP(D1927,Products!$A$2:$H$221,3,FALSE),"")</f>
        <v>Personal Care</v>
      </c>
      <c r="K1927" t="str">
        <f>IFERROR(VLOOKUP(C1927,Customers!$A$2:$G$751,3,FALSE),"")</f>
        <v>Absheron</v>
      </c>
    </row>
    <row r="1928" spans="1:11" x14ac:dyDescent="0.25">
      <c r="A1928" t="s">
        <v>4751</v>
      </c>
      <c r="B1928">
        <v>45809</v>
      </c>
      <c r="C1928" t="s">
        <v>2558</v>
      </c>
      <c r="D1928" t="s">
        <v>79</v>
      </c>
      <c r="E1928">
        <v>16</v>
      </c>
      <c r="F1928">
        <f>IFERROR(VLOOKUP(D1928,Products!$A$2:$H$221,6,FALSE),0)</f>
        <v>4</v>
      </c>
      <c r="G1928">
        <v>0</v>
      </c>
      <c r="H1928">
        <f t="shared" si="30"/>
        <v>64</v>
      </c>
      <c r="I1928" t="s">
        <v>2830</v>
      </c>
      <c r="J1928" t="str">
        <f>IFERROR(VLOOKUP(D1928,Products!$A$2:$H$221,3,FALSE),"")</f>
        <v>Snacks</v>
      </c>
      <c r="K1928" t="str">
        <f>IFERROR(VLOOKUP(C1928,Customers!$A$2:$G$751,3,FALSE),"")</f>
        <v>Guba-Khachmaz</v>
      </c>
    </row>
    <row r="1929" spans="1:11" x14ac:dyDescent="0.25">
      <c r="A1929" t="s">
        <v>4752</v>
      </c>
      <c r="B1929">
        <v>45810</v>
      </c>
      <c r="C1929" t="s">
        <v>742</v>
      </c>
      <c r="D1929" t="s">
        <v>130</v>
      </c>
      <c r="E1929">
        <v>17</v>
      </c>
      <c r="F1929">
        <f>IFERROR(VLOOKUP(D1929,Products!$A$2:$H$221,6,FALSE),0)</f>
        <v>3.47</v>
      </c>
      <c r="G1929">
        <v>7.0000000000000007E-2</v>
      </c>
      <c r="H1929">
        <f t="shared" si="30"/>
        <v>54.86</v>
      </c>
      <c r="I1929" t="s">
        <v>2837</v>
      </c>
      <c r="J1929" t="str">
        <f>IFERROR(VLOOKUP(D1929,Products!$A$2:$H$221,3,FALSE),"")</f>
        <v>Dairy</v>
      </c>
      <c r="K1929" t="str">
        <f>IFERROR(VLOOKUP(C1929,Customers!$A$2:$G$751,3,FALSE),"")</f>
        <v>Guba-Khachmaz</v>
      </c>
    </row>
    <row r="1930" spans="1:11" x14ac:dyDescent="0.25">
      <c r="A1930" t="s">
        <v>4753</v>
      </c>
      <c r="B1930">
        <v>45810</v>
      </c>
      <c r="C1930" t="s">
        <v>776</v>
      </c>
      <c r="D1930" t="s">
        <v>198</v>
      </c>
      <c r="E1930">
        <v>9</v>
      </c>
      <c r="F1930">
        <f>IFERROR(VLOOKUP(D1930,Products!$A$2:$H$221,6,FALSE),0)</f>
        <v>0.63</v>
      </c>
      <c r="G1930">
        <v>7.0000000000000007E-2</v>
      </c>
      <c r="H1930">
        <f t="shared" si="30"/>
        <v>5.27</v>
      </c>
      <c r="I1930" t="s">
        <v>2841</v>
      </c>
      <c r="J1930" t="str">
        <f>IFERROR(VLOOKUP(D1930,Products!$A$2:$H$221,3,FALSE),"")</f>
        <v>Bakery</v>
      </c>
      <c r="K1930" t="str">
        <f>IFERROR(VLOOKUP(C1930,Customers!$A$2:$G$751,3,FALSE),"")</f>
        <v>Guba-Khachmaz</v>
      </c>
    </row>
    <row r="1931" spans="1:11" x14ac:dyDescent="0.25">
      <c r="A1931" t="s">
        <v>4754</v>
      </c>
      <c r="B1931">
        <v>45810</v>
      </c>
      <c r="C1931" t="s">
        <v>905</v>
      </c>
      <c r="D1931" t="s">
        <v>348</v>
      </c>
      <c r="E1931">
        <v>12</v>
      </c>
      <c r="F1931">
        <f>IFERROR(VLOOKUP(D1931,Products!$A$2:$H$221,6,FALSE),0)</f>
        <v>3.09</v>
      </c>
      <c r="G1931">
        <v>0</v>
      </c>
      <c r="H1931">
        <f t="shared" si="30"/>
        <v>37.08</v>
      </c>
      <c r="I1931" t="s">
        <v>2818</v>
      </c>
      <c r="J1931" t="str">
        <f>IFERROR(VLOOKUP(D1931,Products!$A$2:$H$221,3,FALSE),"")</f>
        <v>Frozen</v>
      </c>
      <c r="K1931" t="str">
        <f>IFERROR(VLOOKUP(C1931,Customers!$A$2:$G$751,3,FALSE),"")</f>
        <v>Absheron</v>
      </c>
    </row>
    <row r="1932" spans="1:11" x14ac:dyDescent="0.25">
      <c r="A1932" t="s">
        <v>4755</v>
      </c>
      <c r="B1932">
        <v>45810</v>
      </c>
      <c r="C1932" t="s">
        <v>974</v>
      </c>
      <c r="D1932" t="s">
        <v>126</v>
      </c>
      <c r="E1932">
        <v>12</v>
      </c>
      <c r="F1932">
        <f>IFERROR(VLOOKUP(D1932,Products!$A$2:$H$221,6,FALSE),0)</f>
        <v>2.52</v>
      </c>
      <c r="G1932">
        <v>0.1</v>
      </c>
      <c r="H1932">
        <f t="shared" si="30"/>
        <v>27.22</v>
      </c>
      <c r="I1932" t="s">
        <v>2870</v>
      </c>
      <c r="J1932" t="str">
        <f>IFERROR(VLOOKUP(D1932,Products!$A$2:$H$221,3,FALSE),"")</f>
        <v>Dairy</v>
      </c>
      <c r="K1932" t="str">
        <f>IFERROR(VLOOKUP(C1932,Customers!$A$2:$G$751,3,FALSE),"")</f>
        <v>Absheron</v>
      </c>
    </row>
    <row r="1933" spans="1:11" x14ac:dyDescent="0.25">
      <c r="A1933" t="s">
        <v>4756</v>
      </c>
      <c r="B1933">
        <v>45810</v>
      </c>
      <c r="C1933" t="s">
        <v>1385</v>
      </c>
      <c r="D1933" t="s">
        <v>107</v>
      </c>
      <c r="E1933">
        <v>15</v>
      </c>
      <c r="F1933">
        <f>IFERROR(VLOOKUP(D1933,Products!$A$2:$H$221,6,FALSE),0)</f>
        <v>4.54</v>
      </c>
      <c r="G1933">
        <v>0.03</v>
      </c>
      <c r="H1933">
        <f t="shared" si="30"/>
        <v>66.06</v>
      </c>
      <c r="I1933" t="s">
        <v>2870</v>
      </c>
      <c r="J1933" t="str">
        <f>IFERROR(VLOOKUP(D1933,Products!$A$2:$H$221,3,FALSE),"")</f>
        <v>Snacks</v>
      </c>
      <c r="K1933" t="str">
        <f>IFERROR(VLOOKUP(C1933,Customers!$A$2:$G$751,3,FALSE),"")</f>
        <v>Guba-Khachmaz</v>
      </c>
    </row>
    <row r="1934" spans="1:11" x14ac:dyDescent="0.25">
      <c r="A1934" t="s">
        <v>4757</v>
      </c>
      <c r="B1934">
        <v>45810</v>
      </c>
      <c r="C1934" t="s">
        <v>1544</v>
      </c>
      <c r="D1934" t="s">
        <v>222</v>
      </c>
      <c r="E1934">
        <v>13</v>
      </c>
      <c r="F1934">
        <f>IFERROR(VLOOKUP(D1934,Products!$A$2:$H$221,6,FALSE),0)</f>
        <v>7.42</v>
      </c>
      <c r="G1934">
        <v>0.1</v>
      </c>
      <c r="H1934">
        <f t="shared" si="30"/>
        <v>86.81</v>
      </c>
      <c r="I1934" t="s">
        <v>2820</v>
      </c>
      <c r="J1934" t="str">
        <f>IFERROR(VLOOKUP(D1934,Products!$A$2:$H$221,3,FALSE),"")</f>
        <v>Grocery</v>
      </c>
      <c r="K1934" t="str">
        <f>IFERROR(VLOOKUP(C1934,Customers!$A$2:$G$751,3,FALSE),"")</f>
        <v>Karabakh-East Zangezur</v>
      </c>
    </row>
    <row r="1935" spans="1:11" x14ac:dyDescent="0.25">
      <c r="A1935" t="s">
        <v>4758</v>
      </c>
      <c r="B1935">
        <v>45810</v>
      </c>
      <c r="C1935" t="s">
        <v>1745</v>
      </c>
      <c r="D1935" t="s">
        <v>307</v>
      </c>
      <c r="E1935">
        <v>4</v>
      </c>
      <c r="F1935">
        <f>IFERROR(VLOOKUP(D1935,Products!$A$2:$H$221,6,FALSE),0)</f>
        <v>6.98</v>
      </c>
      <c r="G1935">
        <v>0.12</v>
      </c>
      <c r="H1935">
        <f t="shared" si="30"/>
        <v>24.57</v>
      </c>
      <c r="I1935" t="s">
        <v>2824</v>
      </c>
      <c r="J1935" t="str">
        <f>IFERROR(VLOOKUP(D1935,Products!$A$2:$H$221,3,FALSE),"")</f>
        <v>Personal Care</v>
      </c>
      <c r="K1935" t="str">
        <f>IFERROR(VLOOKUP(C1935,Customers!$A$2:$G$751,3,FALSE),"")</f>
        <v>Aran</v>
      </c>
    </row>
    <row r="1936" spans="1:11" x14ac:dyDescent="0.25">
      <c r="A1936" t="s">
        <v>4759</v>
      </c>
      <c r="B1936">
        <v>45810</v>
      </c>
      <c r="C1936" t="s">
        <v>2183</v>
      </c>
      <c r="D1936" t="s">
        <v>23</v>
      </c>
      <c r="E1936">
        <v>29</v>
      </c>
      <c r="F1936">
        <f>IFERROR(VLOOKUP(D1936,Products!$A$2:$H$221,6,FALSE),0)</f>
        <v>2.54</v>
      </c>
      <c r="G1936">
        <v>0.05</v>
      </c>
      <c r="H1936">
        <f t="shared" si="30"/>
        <v>69.98</v>
      </c>
      <c r="I1936" t="s">
        <v>2837</v>
      </c>
      <c r="J1936" t="str">
        <f>IFERROR(VLOOKUP(D1936,Products!$A$2:$H$221,3,FALSE),"")</f>
        <v>Beverages</v>
      </c>
      <c r="K1936" t="str">
        <f>IFERROR(VLOOKUP(C1936,Customers!$A$2:$G$751,3,FALSE),"")</f>
        <v>Absheron</v>
      </c>
    </row>
    <row r="1937" spans="1:11" x14ac:dyDescent="0.25">
      <c r="A1937" t="s">
        <v>4760</v>
      </c>
      <c r="B1937">
        <v>45810</v>
      </c>
      <c r="C1937" t="s">
        <v>2273</v>
      </c>
      <c r="D1937" t="s">
        <v>384</v>
      </c>
      <c r="E1937">
        <v>10</v>
      </c>
      <c r="F1937">
        <f>IFERROR(VLOOKUP(D1937,Products!$A$2:$H$221,6,FALSE),0)</f>
        <v>6.91</v>
      </c>
      <c r="G1937">
        <v>0</v>
      </c>
      <c r="H1937">
        <f t="shared" si="30"/>
        <v>69.099999999999994</v>
      </c>
      <c r="I1937" t="s">
        <v>2841</v>
      </c>
      <c r="J1937" t="str">
        <f>IFERROR(VLOOKUP(D1937,Products!$A$2:$H$221,3,FALSE),"")</f>
        <v>Frozen</v>
      </c>
      <c r="K1937" t="str">
        <f>IFERROR(VLOOKUP(C1937,Customers!$A$2:$G$751,3,FALSE),"")</f>
        <v>Nakhchivan</v>
      </c>
    </row>
    <row r="1938" spans="1:11" x14ac:dyDescent="0.25">
      <c r="A1938" t="s">
        <v>4761</v>
      </c>
      <c r="B1938">
        <v>45810</v>
      </c>
      <c r="C1938" t="s">
        <v>2279</v>
      </c>
      <c r="D1938" t="s">
        <v>124</v>
      </c>
      <c r="E1938">
        <v>16</v>
      </c>
      <c r="F1938">
        <f>IFERROR(VLOOKUP(D1938,Products!$A$2:$H$221,6,FALSE),0)</f>
        <v>1.6</v>
      </c>
      <c r="G1938">
        <v>0.05</v>
      </c>
      <c r="H1938">
        <f t="shared" si="30"/>
        <v>24.32</v>
      </c>
      <c r="I1938" t="s">
        <v>2818</v>
      </c>
      <c r="J1938" t="str">
        <f>IFERROR(VLOOKUP(D1938,Products!$A$2:$H$221,3,FALSE),"")</f>
        <v>Dairy</v>
      </c>
      <c r="K1938" t="str">
        <f>IFERROR(VLOOKUP(C1938,Customers!$A$2:$G$751,3,FALSE),"")</f>
        <v>Absheron</v>
      </c>
    </row>
    <row r="1939" spans="1:11" x14ac:dyDescent="0.25">
      <c r="A1939" t="s">
        <v>4762</v>
      </c>
      <c r="B1939">
        <v>45810</v>
      </c>
      <c r="C1939" t="s">
        <v>2288</v>
      </c>
      <c r="D1939" t="s">
        <v>93</v>
      </c>
      <c r="E1939">
        <v>11</v>
      </c>
      <c r="F1939">
        <f>IFERROR(VLOOKUP(D1939,Products!$A$2:$H$221,6,FALSE),0)</f>
        <v>3.61</v>
      </c>
      <c r="G1939">
        <v>0.05</v>
      </c>
      <c r="H1939">
        <f t="shared" si="30"/>
        <v>37.72</v>
      </c>
      <c r="I1939" t="s">
        <v>2824</v>
      </c>
      <c r="J1939" t="str">
        <f>IFERROR(VLOOKUP(D1939,Products!$A$2:$H$221,3,FALSE),"")</f>
        <v>Snacks</v>
      </c>
      <c r="K1939" t="str">
        <f>IFERROR(VLOOKUP(C1939,Customers!$A$2:$G$751,3,FALSE),"")</f>
        <v>Absheron</v>
      </c>
    </row>
    <row r="1940" spans="1:11" x14ac:dyDescent="0.25">
      <c r="A1940" t="s">
        <v>4763</v>
      </c>
      <c r="B1940">
        <v>45810</v>
      </c>
      <c r="C1940" t="s">
        <v>2501</v>
      </c>
      <c r="D1940" t="s">
        <v>142</v>
      </c>
      <c r="E1940">
        <v>13</v>
      </c>
      <c r="F1940">
        <f>IFERROR(VLOOKUP(D1940,Products!$A$2:$H$221,6,FALSE),0)</f>
        <v>2.7</v>
      </c>
      <c r="G1940">
        <v>0.05</v>
      </c>
      <c r="H1940">
        <f t="shared" si="30"/>
        <v>33.35</v>
      </c>
      <c r="I1940" t="s">
        <v>2870</v>
      </c>
      <c r="J1940" t="str">
        <f>IFERROR(VLOOKUP(D1940,Products!$A$2:$H$221,3,FALSE),"")</f>
        <v>Dairy</v>
      </c>
      <c r="K1940" t="str">
        <f>IFERROR(VLOOKUP(C1940,Customers!$A$2:$G$751,3,FALSE),"")</f>
        <v>Shaki-Zagatala</v>
      </c>
    </row>
    <row r="1941" spans="1:11" x14ac:dyDescent="0.25">
      <c r="A1941" t="s">
        <v>4764</v>
      </c>
      <c r="B1941">
        <v>45810</v>
      </c>
      <c r="C1941" t="s">
        <v>2717</v>
      </c>
      <c r="D1941" t="s">
        <v>112</v>
      </c>
      <c r="E1941">
        <v>10</v>
      </c>
      <c r="F1941">
        <f>IFERROR(VLOOKUP(D1941,Products!$A$2:$H$221,6,FALSE),0)</f>
        <v>4.12</v>
      </c>
      <c r="G1941">
        <v>7.0000000000000007E-2</v>
      </c>
      <c r="H1941">
        <f t="shared" si="30"/>
        <v>38.32</v>
      </c>
      <c r="I1941" t="s">
        <v>2841</v>
      </c>
      <c r="J1941" t="str">
        <f>IFERROR(VLOOKUP(D1941,Products!$A$2:$H$221,3,FALSE),"")</f>
        <v>Dairy</v>
      </c>
      <c r="K1941" t="str">
        <f>IFERROR(VLOOKUP(C1941,Customers!$A$2:$G$751,3,FALSE),"")</f>
        <v>Guba-Khachmaz</v>
      </c>
    </row>
    <row r="1942" spans="1:11" x14ac:dyDescent="0.25">
      <c r="A1942" t="s">
        <v>4765</v>
      </c>
      <c r="B1942">
        <v>45810</v>
      </c>
      <c r="C1942" t="s">
        <v>2737</v>
      </c>
      <c r="D1942" t="s">
        <v>334</v>
      </c>
      <c r="E1942">
        <v>5</v>
      </c>
      <c r="F1942">
        <f>IFERROR(VLOOKUP(D1942,Products!$A$2:$H$221,6,FALSE),0)</f>
        <v>6.1</v>
      </c>
      <c r="G1942">
        <v>7.0000000000000007E-2</v>
      </c>
      <c r="H1942">
        <f t="shared" si="30"/>
        <v>28.37</v>
      </c>
      <c r="I1942" t="s">
        <v>2820</v>
      </c>
      <c r="J1942" t="str">
        <f>IFERROR(VLOOKUP(D1942,Products!$A$2:$H$221,3,FALSE),"")</f>
        <v>Personal Care</v>
      </c>
      <c r="K1942" t="str">
        <f>IFERROR(VLOOKUP(C1942,Customers!$A$2:$G$751,3,FALSE),"")</f>
        <v>Absheron</v>
      </c>
    </row>
    <row r="1943" spans="1:11" x14ac:dyDescent="0.25">
      <c r="A1943" t="s">
        <v>4766</v>
      </c>
      <c r="B1943">
        <v>45810</v>
      </c>
      <c r="C1943" t="s">
        <v>2741</v>
      </c>
      <c r="D1943" t="s">
        <v>236</v>
      </c>
      <c r="E1943">
        <v>8</v>
      </c>
      <c r="F1943">
        <f>IFERROR(VLOOKUP(D1943,Products!$A$2:$H$221,6,FALSE),0)</f>
        <v>1.52</v>
      </c>
      <c r="G1943">
        <v>0</v>
      </c>
      <c r="H1943">
        <f t="shared" si="30"/>
        <v>12.16</v>
      </c>
      <c r="I1943" t="s">
        <v>2841</v>
      </c>
      <c r="J1943" t="str">
        <f>IFERROR(VLOOKUP(D1943,Products!$A$2:$H$221,3,FALSE),"")</f>
        <v>Grocery</v>
      </c>
      <c r="K1943" t="str">
        <f>IFERROR(VLOOKUP(C1943,Customers!$A$2:$G$751,3,FALSE),"")</f>
        <v>Aran</v>
      </c>
    </row>
    <row r="1944" spans="1:11" x14ac:dyDescent="0.25">
      <c r="A1944" t="s">
        <v>4767</v>
      </c>
      <c r="B1944">
        <v>45811</v>
      </c>
      <c r="C1944" t="s">
        <v>704</v>
      </c>
      <c r="D1944" t="s">
        <v>489</v>
      </c>
      <c r="E1944">
        <v>2</v>
      </c>
      <c r="F1944">
        <f>IFERROR(VLOOKUP(D1944,Products!$A$2:$H$221,6,FALSE),0)</f>
        <v>5.34</v>
      </c>
      <c r="G1944">
        <v>0.05</v>
      </c>
      <c r="H1944">
        <f t="shared" si="30"/>
        <v>10.15</v>
      </c>
      <c r="I1944" t="s">
        <v>2837</v>
      </c>
      <c r="J1944" t="str">
        <f>IFERROR(VLOOKUP(D1944,Products!$A$2:$H$221,3,FALSE),"")</f>
        <v>Cleaning</v>
      </c>
      <c r="K1944" t="str">
        <f>IFERROR(VLOOKUP(C1944,Customers!$A$2:$G$751,3,FALSE),"")</f>
        <v>Shaki-Zagatala</v>
      </c>
    </row>
    <row r="1945" spans="1:11" x14ac:dyDescent="0.25">
      <c r="A1945" t="s">
        <v>4768</v>
      </c>
      <c r="B1945">
        <v>45811</v>
      </c>
      <c r="C1945" t="s">
        <v>749</v>
      </c>
      <c r="D1945" t="s">
        <v>400</v>
      </c>
      <c r="E1945">
        <v>13</v>
      </c>
      <c r="F1945">
        <f>IFERROR(VLOOKUP(D1945,Products!$A$2:$H$221,6,FALSE),0)</f>
        <v>6.11</v>
      </c>
      <c r="G1945">
        <v>0.03</v>
      </c>
      <c r="H1945">
        <f t="shared" si="30"/>
        <v>77.05</v>
      </c>
      <c r="I1945" t="s">
        <v>2824</v>
      </c>
      <c r="J1945" t="str">
        <f>IFERROR(VLOOKUP(D1945,Products!$A$2:$H$221,3,FALSE),"")</f>
        <v>Canned</v>
      </c>
      <c r="K1945" t="str">
        <f>IFERROR(VLOOKUP(C1945,Customers!$A$2:$G$751,3,FALSE),"")</f>
        <v>Karabakh-East Zangezur</v>
      </c>
    </row>
    <row r="1946" spans="1:11" x14ac:dyDescent="0.25">
      <c r="A1946" t="s">
        <v>4769</v>
      </c>
      <c r="B1946">
        <v>45811</v>
      </c>
      <c r="C1946" t="s">
        <v>872</v>
      </c>
      <c r="D1946" t="s">
        <v>192</v>
      </c>
      <c r="E1946">
        <v>26</v>
      </c>
      <c r="F1946">
        <f>IFERROR(VLOOKUP(D1946,Products!$A$2:$H$221,6,FALSE),0)</f>
        <v>1.73</v>
      </c>
      <c r="G1946">
        <v>0.1</v>
      </c>
      <c r="H1946">
        <f t="shared" si="30"/>
        <v>40.479999999999997</v>
      </c>
      <c r="I1946" t="s">
        <v>2837</v>
      </c>
      <c r="J1946" t="str">
        <f>IFERROR(VLOOKUP(D1946,Products!$A$2:$H$221,3,FALSE),"")</f>
        <v>Bakery</v>
      </c>
      <c r="K1946" t="str">
        <f>IFERROR(VLOOKUP(C1946,Customers!$A$2:$G$751,3,FALSE),"")</f>
        <v>Absheron</v>
      </c>
    </row>
    <row r="1947" spans="1:11" x14ac:dyDescent="0.25">
      <c r="A1947" t="s">
        <v>4770</v>
      </c>
      <c r="B1947">
        <v>45811</v>
      </c>
      <c r="C1947" t="s">
        <v>1025</v>
      </c>
      <c r="D1947" t="s">
        <v>192</v>
      </c>
      <c r="E1947">
        <v>16</v>
      </c>
      <c r="F1947">
        <f>IFERROR(VLOOKUP(D1947,Products!$A$2:$H$221,6,FALSE),0)</f>
        <v>1.73</v>
      </c>
      <c r="G1947">
        <v>0</v>
      </c>
      <c r="H1947">
        <f t="shared" si="30"/>
        <v>27.68</v>
      </c>
      <c r="I1947" t="s">
        <v>2824</v>
      </c>
      <c r="J1947" t="str">
        <f>IFERROR(VLOOKUP(D1947,Products!$A$2:$H$221,3,FALSE),"")</f>
        <v>Bakery</v>
      </c>
      <c r="K1947" t="str">
        <f>IFERROR(VLOOKUP(C1947,Customers!$A$2:$G$751,3,FALSE),"")</f>
        <v>Lankaran-Astara</v>
      </c>
    </row>
    <row r="1948" spans="1:11" x14ac:dyDescent="0.25">
      <c r="A1948" t="s">
        <v>4771</v>
      </c>
      <c r="B1948">
        <v>45811</v>
      </c>
      <c r="C1948" t="s">
        <v>1082</v>
      </c>
      <c r="D1948" t="s">
        <v>392</v>
      </c>
      <c r="E1948">
        <v>9</v>
      </c>
      <c r="F1948">
        <f>IFERROR(VLOOKUP(D1948,Products!$A$2:$H$221,6,FALSE),0)</f>
        <v>3.87</v>
      </c>
      <c r="G1948">
        <v>0.1</v>
      </c>
      <c r="H1948">
        <f t="shared" si="30"/>
        <v>31.35</v>
      </c>
      <c r="I1948" t="s">
        <v>2870</v>
      </c>
      <c r="J1948" t="str">
        <f>IFERROR(VLOOKUP(D1948,Products!$A$2:$H$221,3,FALSE),"")</f>
        <v>Frozen</v>
      </c>
      <c r="K1948" t="str">
        <f>IFERROR(VLOOKUP(C1948,Customers!$A$2:$G$751,3,FALSE),"")</f>
        <v>Ganja-Dashkasan</v>
      </c>
    </row>
    <row r="1949" spans="1:11" x14ac:dyDescent="0.25">
      <c r="A1949" t="s">
        <v>4772</v>
      </c>
      <c r="B1949">
        <v>45811</v>
      </c>
      <c r="C1949" t="s">
        <v>1139</v>
      </c>
      <c r="D1949" t="s">
        <v>20</v>
      </c>
      <c r="E1949">
        <v>20</v>
      </c>
      <c r="F1949">
        <f>IFERROR(VLOOKUP(D1949,Products!$A$2:$H$221,6,FALSE),0)</f>
        <v>2.87</v>
      </c>
      <c r="G1949">
        <v>0.12</v>
      </c>
      <c r="H1949">
        <f t="shared" si="30"/>
        <v>50.51</v>
      </c>
      <c r="I1949" t="s">
        <v>2841</v>
      </c>
      <c r="J1949" t="str">
        <f>IFERROR(VLOOKUP(D1949,Products!$A$2:$H$221,3,FALSE),"")</f>
        <v>Beverages</v>
      </c>
      <c r="K1949" t="str">
        <f>IFERROR(VLOOKUP(C1949,Customers!$A$2:$G$751,3,FALSE),"")</f>
        <v>Shaki-Zagatala</v>
      </c>
    </row>
    <row r="1950" spans="1:11" x14ac:dyDescent="0.25">
      <c r="A1950" t="s">
        <v>4773</v>
      </c>
      <c r="B1950">
        <v>45811</v>
      </c>
      <c r="C1950" t="s">
        <v>1283</v>
      </c>
      <c r="D1950" t="s">
        <v>299</v>
      </c>
      <c r="E1950">
        <v>9</v>
      </c>
      <c r="F1950">
        <f>IFERROR(VLOOKUP(D1950,Products!$A$2:$H$221,6,FALSE),0)</f>
        <v>1.0900000000000001</v>
      </c>
      <c r="G1950">
        <v>0.05</v>
      </c>
      <c r="H1950">
        <f t="shared" si="30"/>
        <v>9.32</v>
      </c>
      <c r="I1950" t="s">
        <v>2830</v>
      </c>
      <c r="J1950" t="str">
        <f>IFERROR(VLOOKUP(D1950,Products!$A$2:$H$221,3,FALSE),"")</f>
        <v>Household</v>
      </c>
      <c r="K1950" t="str">
        <f>IFERROR(VLOOKUP(C1950,Customers!$A$2:$G$751,3,FALSE),"")</f>
        <v>Lankaran-Astara</v>
      </c>
    </row>
    <row r="1951" spans="1:11" x14ac:dyDescent="0.25">
      <c r="A1951" t="s">
        <v>4774</v>
      </c>
      <c r="B1951">
        <v>45811</v>
      </c>
      <c r="C1951" t="s">
        <v>1463</v>
      </c>
      <c r="D1951" t="s">
        <v>482</v>
      </c>
      <c r="E1951">
        <v>4</v>
      </c>
      <c r="F1951">
        <f>IFERROR(VLOOKUP(D1951,Products!$A$2:$H$221,6,FALSE),0)</f>
        <v>8.7100000000000009</v>
      </c>
      <c r="G1951">
        <v>0.1</v>
      </c>
      <c r="H1951">
        <f t="shared" si="30"/>
        <v>31.36</v>
      </c>
      <c r="I1951" t="s">
        <v>2820</v>
      </c>
      <c r="J1951" t="str">
        <f>IFERROR(VLOOKUP(D1951,Products!$A$2:$H$221,3,FALSE),"")</f>
        <v>Cleaning</v>
      </c>
      <c r="K1951" t="str">
        <f>IFERROR(VLOOKUP(C1951,Customers!$A$2:$G$751,3,FALSE),"")</f>
        <v>Guba-Khachmaz</v>
      </c>
    </row>
    <row r="1952" spans="1:11" x14ac:dyDescent="0.25">
      <c r="A1952" t="s">
        <v>4775</v>
      </c>
      <c r="B1952">
        <v>45811</v>
      </c>
      <c r="C1952" t="s">
        <v>1613</v>
      </c>
      <c r="D1952" t="s">
        <v>97</v>
      </c>
      <c r="E1952">
        <v>10</v>
      </c>
      <c r="F1952">
        <f>IFERROR(VLOOKUP(D1952,Products!$A$2:$H$221,6,FALSE),0)</f>
        <v>3.97</v>
      </c>
      <c r="G1952">
        <v>0</v>
      </c>
      <c r="H1952">
        <f t="shared" si="30"/>
        <v>39.700000000000003</v>
      </c>
      <c r="I1952" t="s">
        <v>2824</v>
      </c>
      <c r="J1952" t="str">
        <f>IFERROR(VLOOKUP(D1952,Products!$A$2:$H$221,3,FALSE),"")</f>
        <v>Snacks</v>
      </c>
      <c r="K1952" t="str">
        <f>IFERROR(VLOOKUP(C1952,Customers!$A$2:$G$751,3,FALSE),"")</f>
        <v>Absheron</v>
      </c>
    </row>
    <row r="1953" spans="1:11" x14ac:dyDescent="0.25">
      <c r="A1953" t="s">
        <v>4776</v>
      </c>
      <c r="B1953">
        <v>45811</v>
      </c>
      <c r="C1953" t="s">
        <v>1811</v>
      </c>
      <c r="D1953" t="s">
        <v>194</v>
      </c>
      <c r="E1953">
        <v>11</v>
      </c>
      <c r="F1953">
        <f>IFERROR(VLOOKUP(D1953,Products!$A$2:$H$221,6,FALSE),0)</f>
        <v>3.24</v>
      </c>
      <c r="G1953">
        <v>0.05</v>
      </c>
      <c r="H1953">
        <f t="shared" si="30"/>
        <v>33.86</v>
      </c>
      <c r="I1953" t="s">
        <v>2830</v>
      </c>
      <c r="J1953" t="str">
        <f>IFERROR(VLOOKUP(D1953,Products!$A$2:$H$221,3,FALSE),"")</f>
        <v>Bakery</v>
      </c>
      <c r="K1953" t="str">
        <f>IFERROR(VLOOKUP(C1953,Customers!$A$2:$G$751,3,FALSE),"")</f>
        <v>Absheron</v>
      </c>
    </row>
    <row r="1954" spans="1:11" x14ac:dyDescent="0.25">
      <c r="A1954" t="s">
        <v>4777</v>
      </c>
      <c r="B1954">
        <v>45811</v>
      </c>
      <c r="C1954" t="s">
        <v>1871</v>
      </c>
      <c r="D1954" t="s">
        <v>31</v>
      </c>
      <c r="E1954">
        <v>19</v>
      </c>
      <c r="F1954">
        <f>IFERROR(VLOOKUP(D1954,Products!$A$2:$H$221,6,FALSE),0)</f>
        <v>4.05</v>
      </c>
      <c r="G1954">
        <v>0.03</v>
      </c>
      <c r="H1954">
        <f t="shared" si="30"/>
        <v>74.64</v>
      </c>
      <c r="I1954" t="s">
        <v>2870</v>
      </c>
      <c r="J1954" t="str">
        <f>IFERROR(VLOOKUP(D1954,Products!$A$2:$H$221,3,FALSE),"")</f>
        <v>Beverages</v>
      </c>
      <c r="K1954" t="str">
        <f>IFERROR(VLOOKUP(C1954,Customers!$A$2:$G$751,3,FALSE),"")</f>
        <v>Lankaran-Astara</v>
      </c>
    </row>
    <row r="1955" spans="1:11" x14ac:dyDescent="0.25">
      <c r="A1955" t="s">
        <v>4778</v>
      </c>
      <c r="B1955">
        <v>45811</v>
      </c>
      <c r="C1955" t="s">
        <v>2021</v>
      </c>
      <c r="D1955" t="s">
        <v>184</v>
      </c>
      <c r="E1955">
        <v>17</v>
      </c>
      <c r="F1955">
        <f>IFERROR(VLOOKUP(D1955,Products!$A$2:$H$221,6,FALSE),0)</f>
        <v>2.5499999999999998</v>
      </c>
      <c r="G1955">
        <v>0.03</v>
      </c>
      <c r="H1955">
        <f t="shared" si="30"/>
        <v>42.05</v>
      </c>
      <c r="I1955" t="s">
        <v>2837</v>
      </c>
      <c r="J1955" t="str">
        <f>IFERROR(VLOOKUP(D1955,Products!$A$2:$H$221,3,FALSE),"")</f>
        <v>Bakery</v>
      </c>
      <c r="K1955" t="str">
        <f>IFERROR(VLOOKUP(C1955,Customers!$A$2:$G$751,3,FALSE),"")</f>
        <v>Aran</v>
      </c>
    </row>
    <row r="1956" spans="1:11" x14ac:dyDescent="0.25">
      <c r="A1956" t="s">
        <v>4779</v>
      </c>
      <c r="B1956">
        <v>45811</v>
      </c>
      <c r="C1956" t="s">
        <v>2444</v>
      </c>
      <c r="D1956" t="s">
        <v>134</v>
      </c>
      <c r="E1956">
        <v>2</v>
      </c>
      <c r="F1956">
        <f>IFERROR(VLOOKUP(D1956,Products!$A$2:$H$221,6,FALSE),0)</f>
        <v>5.84</v>
      </c>
      <c r="G1956">
        <v>7.0000000000000007E-2</v>
      </c>
      <c r="H1956">
        <f t="shared" si="30"/>
        <v>10.86</v>
      </c>
      <c r="I1956" t="s">
        <v>2818</v>
      </c>
      <c r="J1956" t="str">
        <f>IFERROR(VLOOKUP(D1956,Products!$A$2:$H$221,3,FALSE),"")</f>
        <v>Dairy</v>
      </c>
      <c r="K1956" t="str">
        <f>IFERROR(VLOOKUP(C1956,Customers!$A$2:$G$751,3,FALSE),"")</f>
        <v>Absheron</v>
      </c>
    </row>
    <row r="1957" spans="1:11" x14ac:dyDescent="0.25">
      <c r="A1957" t="s">
        <v>4780</v>
      </c>
      <c r="B1957">
        <v>45811</v>
      </c>
      <c r="C1957" t="s">
        <v>2498</v>
      </c>
      <c r="D1957" t="s">
        <v>382</v>
      </c>
      <c r="E1957">
        <v>1</v>
      </c>
      <c r="F1957">
        <f>IFERROR(VLOOKUP(D1957,Products!$A$2:$H$221,6,FALSE),0)</f>
        <v>4.4000000000000004</v>
      </c>
      <c r="G1957">
        <v>0.02</v>
      </c>
      <c r="H1957">
        <f t="shared" si="30"/>
        <v>4.3099999999999996</v>
      </c>
      <c r="I1957" t="s">
        <v>2820</v>
      </c>
      <c r="J1957" t="str">
        <f>IFERROR(VLOOKUP(D1957,Products!$A$2:$H$221,3,FALSE),"")</f>
        <v>Frozen</v>
      </c>
      <c r="K1957" t="str">
        <f>IFERROR(VLOOKUP(C1957,Customers!$A$2:$G$751,3,FALSE),"")</f>
        <v>Shaki-Zagatala</v>
      </c>
    </row>
    <row r="1958" spans="1:11" x14ac:dyDescent="0.25">
      <c r="A1958" t="s">
        <v>4781</v>
      </c>
      <c r="B1958">
        <v>45811</v>
      </c>
      <c r="C1958" t="s">
        <v>2507</v>
      </c>
      <c r="D1958" t="s">
        <v>307</v>
      </c>
      <c r="E1958">
        <v>4</v>
      </c>
      <c r="F1958">
        <f>IFERROR(VLOOKUP(D1958,Products!$A$2:$H$221,6,FALSE),0)</f>
        <v>6.98</v>
      </c>
      <c r="G1958">
        <v>0.15</v>
      </c>
      <c r="H1958">
        <f t="shared" si="30"/>
        <v>23.73</v>
      </c>
      <c r="I1958" t="s">
        <v>2818</v>
      </c>
      <c r="J1958" t="str">
        <f>IFERROR(VLOOKUP(D1958,Products!$A$2:$H$221,3,FALSE),"")</f>
        <v>Personal Care</v>
      </c>
      <c r="K1958" t="str">
        <f>IFERROR(VLOOKUP(C1958,Customers!$A$2:$G$751,3,FALSE),"")</f>
        <v>Aran</v>
      </c>
    </row>
    <row r="1959" spans="1:11" x14ac:dyDescent="0.25">
      <c r="A1959" t="s">
        <v>4782</v>
      </c>
      <c r="B1959">
        <v>45811</v>
      </c>
      <c r="C1959" t="s">
        <v>2645</v>
      </c>
      <c r="D1959" t="s">
        <v>211</v>
      </c>
      <c r="E1959">
        <v>10</v>
      </c>
      <c r="F1959">
        <f>IFERROR(VLOOKUP(D1959,Products!$A$2:$H$221,6,FALSE),0)</f>
        <v>2.35</v>
      </c>
      <c r="G1959">
        <v>0.03</v>
      </c>
      <c r="H1959">
        <f t="shared" si="30"/>
        <v>22.8</v>
      </c>
      <c r="I1959" t="s">
        <v>2830</v>
      </c>
      <c r="J1959" t="str">
        <f>IFERROR(VLOOKUP(D1959,Products!$A$2:$H$221,3,FALSE),"")</f>
        <v>Grocery</v>
      </c>
      <c r="K1959" t="str">
        <f>IFERROR(VLOOKUP(C1959,Customers!$A$2:$G$751,3,FALSE),"")</f>
        <v>Shaki-Zagatala</v>
      </c>
    </row>
    <row r="1960" spans="1:11" x14ac:dyDescent="0.25">
      <c r="A1960" t="s">
        <v>4783</v>
      </c>
      <c r="B1960">
        <v>45811</v>
      </c>
      <c r="C1960" t="s">
        <v>2737</v>
      </c>
      <c r="D1960" t="s">
        <v>310</v>
      </c>
      <c r="E1960">
        <v>2</v>
      </c>
      <c r="F1960">
        <f>IFERROR(VLOOKUP(D1960,Products!$A$2:$H$221,6,FALSE),0)</f>
        <v>4.16</v>
      </c>
      <c r="G1960">
        <v>0.12</v>
      </c>
      <c r="H1960">
        <f t="shared" si="30"/>
        <v>7.32</v>
      </c>
      <c r="I1960" t="s">
        <v>2827</v>
      </c>
      <c r="J1960" t="str">
        <f>IFERROR(VLOOKUP(D1960,Products!$A$2:$H$221,3,FALSE),"")</f>
        <v>Personal Care</v>
      </c>
      <c r="K1960" t="str">
        <f>IFERROR(VLOOKUP(C1960,Customers!$A$2:$G$751,3,FALSE),"")</f>
        <v>Absheron</v>
      </c>
    </row>
    <row r="1961" spans="1:11" x14ac:dyDescent="0.25">
      <c r="A1961" t="s">
        <v>4784</v>
      </c>
      <c r="B1961">
        <v>45811</v>
      </c>
      <c r="C1961" t="s">
        <v>2777</v>
      </c>
      <c r="D1961" t="s">
        <v>476</v>
      </c>
      <c r="E1961">
        <v>1</v>
      </c>
      <c r="F1961">
        <f>IFERROR(VLOOKUP(D1961,Products!$A$2:$H$221,6,FALSE),0)</f>
        <v>7.17</v>
      </c>
      <c r="G1961">
        <v>0.05</v>
      </c>
      <c r="H1961">
        <f t="shared" si="30"/>
        <v>6.81</v>
      </c>
      <c r="I1961" t="s">
        <v>2870</v>
      </c>
      <c r="J1961" t="str">
        <f>IFERROR(VLOOKUP(D1961,Products!$A$2:$H$221,3,FALSE),"")</f>
        <v>Cleaning</v>
      </c>
      <c r="K1961" t="str">
        <f>IFERROR(VLOOKUP(C1961,Customers!$A$2:$G$751,3,FALSE),"")</f>
        <v>Absheron</v>
      </c>
    </row>
    <row r="1962" spans="1:11" x14ac:dyDescent="0.25">
      <c r="A1962" t="s">
        <v>4785</v>
      </c>
      <c r="B1962">
        <v>45811</v>
      </c>
      <c r="C1962" t="s">
        <v>2785</v>
      </c>
      <c r="D1962" t="s">
        <v>20</v>
      </c>
      <c r="E1962">
        <v>9</v>
      </c>
      <c r="F1962">
        <f>IFERROR(VLOOKUP(D1962,Products!$A$2:$H$221,6,FALSE),0)</f>
        <v>2.87</v>
      </c>
      <c r="G1962">
        <v>0.12</v>
      </c>
      <c r="H1962">
        <f t="shared" si="30"/>
        <v>22.73</v>
      </c>
      <c r="I1962" t="s">
        <v>2827</v>
      </c>
      <c r="J1962" t="str">
        <f>IFERROR(VLOOKUP(D1962,Products!$A$2:$H$221,3,FALSE),"")</f>
        <v>Beverages</v>
      </c>
      <c r="K1962" t="str">
        <f>IFERROR(VLOOKUP(C1962,Customers!$A$2:$G$751,3,FALSE),"")</f>
        <v>Absheron</v>
      </c>
    </row>
    <row r="1963" spans="1:11" x14ac:dyDescent="0.25">
      <c r="A1963" t="s">
        <v>4786</v>
      </c>
      <c r="B1963">
        <v>45812</v>
      </c>
      <c r="C1963" t="s">
        <v>713</v>
      </c>
      <c r="D1963" t="s">
        <v>138</v>
      </c>
      <c r="E1963">
        <v>6</v>
      </c>
      <c r="F1963">
        <f>IFERROR(VLOOKUP(D1963,Products!$A$2:$H$221,6,FALSE),0)</f>
        <v>2.11</v>
      </c>
      <c r="G1963">
        <v>7.0000000000000007E-2</v>
      </c>
      <c r="H1963">
        <f t="shared" si="30"/>
        <v>11.77</v>
      </c>
      <c r="I1963" t="s">
        <v>2827</v>
      </c>
      <c r="J1963" t="str">
        <f>IFERROR(VLOOKUP(D1963,Products!$A$2:$H$221,3,FALSE),"")</f>
        <v>Dairy</v>
      </c>
      <c r="K1963" t="str">
        <f>IFERROR(VLOOKUP(C1963,Customers!$A$2:$G$751,3,FALSE),"")</f>
        <v>Guba-Khachmaz</v>
      </c>
    </row>
    <row r="1964" spans="1:11" x14ac:dyDescent="0.25">
      <c r="A1964" t="s">
        <v>4787</v>
      </c>
      <c r="B1964">
        <v>45812</v>
      </c>
      <c r="C1964" t="s">
        <v>956</v>
      </c>
      <c r="D1964" t="s">
        <v>140</v>
      </c>
      <c r="E1964">
        <v>17</v>
      </c>
      <c r="F1964">
        <f>IFERROR(VLOOKUP(D1964,Products!$A$2:$H$221,6,FALSE),0)</f>
        <v>2.6</v>
      </c>
      <c r="G1964">
        <v>0.02</v>
      </c>
      <c r="H1964">
        <f t="shared" si="30"/>
        <v>43.32</v>
      </c>
      <c r="I1964" t="s">
        <v>2870</v>
      </c>
      <c r="J1964" t="str">
        <f>IFERROR(VLOOKUP(D1964,Products!$A$2:$H$221,3,FALSE),"")</f>
        <v>Dairy</v>
      </c>
      <c r="K1964" t="str">
        <f>IFERROR(VLOOKUP(C1964,Customers!$A$2:$G$751,3,FALSE),"")</f>
        <v>Ganja-Dashkasan</v>
      </c>
    </row>
    <row r="1965" spans="1:11" x14ac:dyDescent="0.25">
      <c r="A1965" t="s">
        <v>4788</v>
      </c>
      <c r="B1965">
        <v>45812</v>
      </c>
      <c r="C1965" t="s">
        <v>1130</v>
      </c>
      <c r="D1965" t="s">
        <v>342</v>
      </c>
      <c r="E1965">
        <v>10</v>
      </c>
      <c r="F1965">
        <f>IFERROR(VLOOKUP(D1965,Products!$A$2:$H$221,6,FALSE),0)</f>
        <v>5.2</v>
      </c>
      <c r="G1965">
        <v>0.05</v>
      </c>
      <c r="H1965">
        <f t="shared" si="30"/>
        <v>49.4</v>
      </c>
      <c r="I1965" t="s">
        <v>2820</v>
      </c>
      <c r="J1965" t="str">
        <f>IFERROR(VLOOKUP(D1965,Products!$A$2:$H$221,3,FALSE),"")</f>
        <v>Personal Care</v>
      </c>
      <c r="K1965" t="str">
        <f>IFERROR(VLOOKUP(C1965,Customers!$A$2:$G$751,3,FALSE),"")</f>
        <v>Shaki-Zagatala</v>
      </c>
    </row>
    <row r="1966" spans="1:11" x14ac:dyDescent="0.25">
      <c r="A1966" t="s">
        <v>4789</v>
      </c>
      <c r="B1966">
        <v>45812</v>
      </c>
      <c r="C1966" t="s">
        <v>1163</v>
      </c>
      <c r="D1966" t="s">
        <v>334</v>
      </c>
      <c r="E1966">
        <v>7</v>
      </c>
      <c r="F1966">
        <f>IFERROR(VLOOKUP(D1966,Products!$A$2:$H$221,6,FALSE),0)</f>
        <v>6.1</v>
      </c>
      <c r="G1966">
        <v>0</v>
      </c>
      <c r="H1966">
        <f t="shared" si="30"/>
        <v>42.7</v>
      </c>
      <c r="I1966" t="s">
        <v>2824</v>
      </c>
      <c r="J1966" t="str">
        <f>IFERROR(VLOOKUP(D1966,Products!$A$2:$H$221,3,FALSE),"")</f>
        <v>Personal Care</v>
      </c>
      <c r="K1966" t="str">
        <f>IFERROR(VLOOKUP(C1966,Customers!$A$2:$G$751,3,FALSE),"")</f>
        <v>Aran</v>
      </c>
    </row>
    <row r="1967" spans="1:11" x14ac:dyDescent="0.25">
      <c r="A1967" t="s">
        <v>4790</v>
      </c>
      <c r="B1967">
        <v>45812</v>
      </c>
      <c r="C1967" t="s">
        <v>1415</v>
      </c>
      <c r="D1967" t="s">
        <v>433</v>
      </c>
      <c r="E1967">
        <v>8</v>
      </c>
      <c r="F1967">
        <f>IFERROR(VLOOKUP(D1967,Products!$A$2:$H$221,6,FALSE),0)</f>
        <v>2.02</v>
      </c>
      <c r="G1967">
        <v>0.03</v>
      </c>
      <c r="H1967">
        <f t="shared" si="30"/>
        <v>15.68</v>
      </c>
      <c r="I1967" t="s">
        <v>2820</v>
      </c>
      <c r="J1967" t="str">
        <f>IFERROR(VLOOKUP(D1967,Products!$A$2:$H$221,3,FALSE),"")</f>
        <v>Canned</v>
      </c>
      <c r="K1967" t="str">
        <f>IFERROR(VLOOKUP(C1967,Customers!$A$2:$G$751,3,FALSE),"")</f>
        <v>Lankaran-Astara</v>
      </c>
    </row>
    <row r="1968" spans="1:11" x14ac:dyDescent="0.25">
      <c r="A1968" t="s">
        <v>4791</v>
      </c>
      <c r="B1968">
        <v>45812</v>
      </c>
      <c r="C1968" t="s">
        <v>1466</v>
      </c>
      <c r="D1968" t="s">
        <v>39</v>
      </c>
      <c r="E1968">
        <v>23</v>
      </c>
      <c r="F1968">
        <f>IFERROR(VLOOKUP(D1968,Products!$A$2:$H$221,6,FALSE),0)</f>
        <v>1.98</v>
      </c>
      <c r="G1968">
        <v>0</v>
      </c>
      <c r="H1968">
        <f t="shared" si="30"/>
        <v>45.54</v>
      </c>
      <c r="I1968" t="s">
        <v>2827</v>
      </c>
      <c r="J1968" t="str">
        <f>IFERROR(VLOOKUP(D1968,Products!$A$2:$H$221,3,FALSE),"")</f>
        <v>Beverages</v>
      </c>
      <c r="K1968" t="str">
        <f>IFERROR(VLOOKUP(C1968,Customers!$A$2:$G$751,3,FALSE),"")</f>
        <v>Nakhchivan</v>
      </c>
    </row>
    <row r="1969" spans="1:11" x14ac:dyDescent="0.25">
      <c r="A1969" t="s">
        <v>4792</v>
      </c>
      <c r="B1969">
        <v>45812</v>
      </c>
      <c r="C1969" t="s">
        <v>1541</v>
      </c>
      <c r="D1969" t="s">
        <v>347</v>
      </c>
      <c r="E1969">
        <v>6</v>
      </c>
      <c r="F1969">
        <f>IFERROR(VLOOKUP(D1969,Products!$A$2:$H$221,6,FALSE),0)</f>
        <v>5.63</v>
      </c>
      <c r="G1969">
        <v>0.12</v>
      </c>
      <c r="H1969">
        <f t="shared" si="30"/>
        <v>29.73</v>
      </c>
      <c r="I1969" t="s">
        <v>2830</v>
      </c>
      <c r="J1969" t="str">
        <f>IFERROR(VLOOKUP(D1969,Products!$A$2:$H$221,3,FALSE),"")</f>
        <v>Personal Care</v>
      </c>
      <c r="K1969" t="str">
        <f>IFERROR(VLOOKUP(C1969,Customers!$A$2:$G$751,3,FALSE),"")</f>
        <v>Absheron</v>
      </c>
    </row>
    <row r="1970" spans="1:11" x14ac:dyDescent="0.25">
      <c r="A1970" t="s">
        <v>4793</v>
      </c>
      <c r="B1970">
        <v>45812</v>
      </c>
      <c r="C1970" t="s">
        <v>1685</v>
      </c>
      <c r="D1970" t="s">
        <v>134</v>
      </c>
      <c r="E1970">
        <v>16</v>
      </c>
      <c r="F1970">
        <f>IFERROR(VLOOKUP(D1970,Products!$A$2:$H$221,6,FALSE),0)</f>
        <v>5.84</v>
      </c>
      <c r="G1970">
        <v>7.0000000000000007E-2</v>
      </c>
      <c r="H1970">
        <f t="shared" si="30"/>
        <v>86.9</v>
      </c>
      <c r="I1970" t="s">
        <v>2841</v>
      </c>
      <c r="J1970" t="str">
        <f>IFERROR(VLOOKUP(D1970,Products!$A$2:$H$221,3,FALSE),"")</f>
        <v>Dairy</v>
      </c>
      <c r="K1970" t="str">
        <f>IFERROR(VLOOKUP(C1970,Customers!$A$2:$G$751,3,FALSE),"")</f>
        <v>Absheron</v>
      </c>
    </row>
    <row r="1971" spans="1:11" x14ac:dyDescent="0.25">
      <c r="A1971" t="s">
        <v>4794</v>
      </c>
      <c r="B1971">
        <v>45812</v>
      </c>
      <c r="C1971" t="s">
        <v>1796</v>
      </c>
      <c r="D1971" t="s">
        <v>423</v>
      </c>
      <c r="E1971">
        <v>2</v>
      </c>
      <c r="F1971">
        <f>IFERROR(VLOOKUP(D1971,Products!$A$2:$H$221,6,FALSE),0)</f>
        <v>2.7</v>
      </c>
      <c r="G1971">
        <v>0.02</v>
      </c>
      <c r="H1971">
        <f t="shared" si="30"/>
        <v>5.29</v>
      </c>
      <c r="I1971" t="s">
        <v>2837</v>
      </c>
      <c r="J1971" t="str">
        <f>IFERROR(VLOOKUP(D1971,Products!$A$2:$H$221,3,FALSE),"")</f>
        <v>Canned</v>
      </c>
      <c r="K1971" t="str">
        <f>IFERROR(VLOOKUP(C1971,Customers!$A$2:$G$751,3,FALSE),"")</f>
        <v>Guba-Khachmaz</v>
      </c>
    </row>
    <row r="1972" spans="1:11" x14ac:dyDescent="0.25">
      <c r="A1972" t="s">
        <v>4795</v>
      </c>
      <c r="B1972">
        <v>45812</v>
      </c>
      <c r="C1972" t="s">
        <v>1892</v>
      </c>
      <c r="D1972" t="s">
        <v>27</v>
      </c>
      <c r="E1972">
        <v>15</v>
      </c>
      <c r="F1972">
        <f>IFERROR(VLOOKUP(D1972,Products!$A$2:$H$221,6,FALSE),0)</f>
        <v>1.98</v>
      </c>
      <c r="G1972">
        <v>0.05</v>
      </c>
      <c r="H1972">
        <f t="shared" si="30"/>
        <v>28.22</v>
      </c>
      <c r="I1972" t="s">
        <v>2841</v>
      </c>
      <c r="J1972" t="str">
        <f>IFERROR(VLOOKUP(D1972,Products!$A$2:$H$221,3,FALSE),"")</f>
        <v>Beverages</v>
      </c>
      <c r="K1972" t="str">
        <f>IFERROR(VLOOKUP(C1972,Customers!$A$2:$G$751,3,FALSE),"")</f>
        <v>Guba-Khachmaz</v>
      </c>
    </row>
    <row r="1973" spans="1:11" x14ac:dyDescent="0.25">
      <c r="A1973" t="s">
        <v>4796</v>
      </c>
      <c r="B1973">
        <v>45812</v>
      </c>
      <c r="C1973" t="s">
        <v>1928</v>
      </c>
      <c r="D1973" t="s">
        <v>47</v>
      </c>
      <c r="E1973">
        <v>16</v>
      </c>
      <c r="F1973">
        <f>IFERROR(VLOOKUP(D1973,Products!$A$2:$H$221,6,FALSE),0)</f>
        <v>4.1900000000000004</v>
      </c>
      <c r="G1973">
        <v>0</v>
      </c>
      <c r="H1973">
        <f t="shared" si="30"/>
        <v>67.040000000000006</v>
      </c>
      <c r="I1973" t="s">
        <v>2820</v>
      </c>
      <c r="J1973" t="str">
        <f>IFERROR(VLOOKUP(D1973,Products!$A$2:$H$221,3,FALSE),"")</f>
        <v>Beverages</v>
      </c>
      <c r="K1973" t="str">
        <f>IFERROR(VLOOKUP(C1973,Customers!$A$2:$G$751,3,FALSE),"")</f>
        <v>Absheron</v>
      </c>
    </row>
    <row r="1974" spans="1:11" x14ac:dyDescent="0.25">
      <c r="A1974" t="s">
        <v>4797</v>
      </c>
      <c r="B1974">
        <v>45812</v>
      </c>
      <c r="C1974" t="s">
        <v>2105</v>
      </c>
      <c r="D1974" t="s">
        <v>47</v>
      </c>
      <c r="E1974">
        <v>29</v>
      </c>
      <c r="F1974">
        <f>IFERROR(VLOOKUP(D1974,Products!$A$2:$H$221,6,FALSE),0)</f>
        <v>4.1900000000000004</v>
      </c>
      <c r="G1974">
        <v>0.15</v>
      </c>
      <c r="H1974">
        <f t="shared" si="30"/>
        <v>103.28</v>
      </c>
      <c r="I1974" t="s">
        <v>2830</v>
      </c>
      <c r="J1974" t="str">
        <f>IFERROR(VLOOKUP(D1974,Products!$A$2:$H$221,3,FALSE),"")</f>
        <v>Beverages</v>
      </c>
      <c r="K1974" t="str">
        <f>IFERROR(VLOOKUP(C1974,Customers!$A$2:$G$751,3,FALSE),"")</f>
        <v>Absheron</v>
      </c>
    </row>
    <row r="1975" spans="1:11" x14ac:dyDescent="0.25">
      <c r="A1975" t="s">
        <v>4798</v>
      </c>
      <c r="B1975">
        <v>45812</v>
      </c>
      <c r="C1975" t="s">
        <v>2171</v>
      </c>
      <c r="D1975" t="s">
        <v>486</v>
      </c>
      <c r="E1975">
        <v>4</v>
      </c>
      <c r="F1975">
        <f>IFERROR(VLOOKUP(D1975,Products!$A$2:$H$221,6,FALSE),0)</f>
        <v>2.46</v>
      </c>
      <c r="G1975">
        <v>0.05</v>
      </c>
      <c r="H1975">
        <f t="shared" si="30"/>
        <v>9.35</v>
      </c>
      <c r="I1975" t="s">
        <v>2830</v>
      </c>
      <c r="J1975" t="str">
        <f>IFERROR(VLOOKUP(D1975,Products!$A$2:$H$221,3,FALSE),"")</f>
        <v>Cleaning</v>
      </c>
      <c r="K1975" t="str">
        <f>IFERROR(VLOOKUP(C1975,Customers!$A$2:$G$751,3,FALSE),"")</f>
        <v>Lankaran-Astara</v>
      </c>
    </row>
    <row r="1976" spans="1:11" x14ac:dyDescent="0.25">
      <c r="A1976" t="s">
        <v>4799</v>
      </c>
      <c r="B1976">
        <v>45812</v>
      </c>
      <c r="C1976" t="s">
        <v>2279</v>
      </c>
      <c r="D1976" t="s">
        <v>200</v>
      </c>
      <c r="E1976">
        <v>5</v>
      </c>
      <c r="F1976">
        <f>IFERROR(VLOOKUP(D1976,Products!$A$2:$H$221,6,FALSE),0)</f>
        <v>0.97</v>
      </c>
      <c r="G1976">
        <v>0.05</v>
      </c>
      <c r="H1976">
        <f t="shared" si="30"/>
        <v>4.6100000000000003</v>
      </c>
      <c r="I1976" t="s">
        <v>2841</v>
      </c>
      <c r="J1976" t="str">
        <f>IFERROR(VLOOKUP(D1976,Products!$A$2:$H$221,3,FALSE),"")</f>
        <v>Bakery</v>
      </c>
      <c r="K1976" t="str">
        <f>IFERROR(VLOOKUP(C1976,Customers!$A$2:$G$751,3,FALSE),"")</f>
        <v>Absheron</v>
      </c>
    </row>
    <row r="1977" spans="1:11" x14ac:dyDescent="0.25">
      <c r="A1977" t="s">
        <v>4800</v>
      </c>
      <c r="B1977">
        <v>45812</v>
      </c>
      <c r="C1977" t="s">
        <v>2291</v>
      </c>
      <c r="D1977" t="s">
        <v>423</v>
      </c>
      <c r="E1977">
        <v>5</v>
      </c>
      <c r="F1977">
        <f>IFERROR(VLOOKUP(D1977,Products!$A$2:$H$221,6,FALSE),0)</f>
        <v>2.7</v>
      </c>
      <c r="G1977">
        <v>7.0000000000000007E-2</v>
      </c>
      <c r="H1977">
        <f t="shared" si="30"/>
        <v>12.56</v>
      </c>
      <c r="I1977" t="s">
        <v>2818</v>
      </c>
      <c r="J1977" t="str">
        <f>IFERROR(VLOOKUP(D1977,Products!$A$2:$H$221,3,FALSE),"")</f>
        <v>Canned</v>
      </c>
      <c r="K1977" t="str">
        <f>IFERROR(VLOOKUP(C1977,Customers!$A$2:$G$751,3,FALSE),"")</f>
        <v>Absheron</v>
      </c>
    </row>
    <row r="1978" spans="1:11" x14ac:dyDescent="0.25">
      <c r="A1978" t="s">
        <v>4801</v>
      </c>
      <c r="B1978">
        <v>45812</v>
      </c>
      <c r="C1978" t="s">
        <v>2372</v>
      </c>
      <c r="D1978" t="s">
        <v>67</v>
      </c>
      <c r="E1978">
        <v>6</v>
      </c>
      <c r="F1978">
        <f>IFERROR(VLOOKUP(D1978,Products!$A$2:$H$221,6,FALSE),0)</f>
        <v>1.34</v>
      </c>
      <c r="G1978">
        <v>0.1</v>
      </c>
      <c r="H1978">
        <f t="shared" si="30"/>
        <v>7.24</v>
      </c>
      <c r="I1978" t="s">
        <v>2827</v>
      </c>
      <c r="J1978" t="str">
        <f>IFERROR(VLOOKUP(D1978,Products!$A$2:$H$221,3,FALSE),"")</f>
        <v>Snacks</v>
      </c>
      <c r="K1978" t="str">
        <f>IFERROR(VLOOKUP(C1978,Customers!$A$2:$G$751,3,FALSE),"")</f>
        <v>Absheron</v>
      </c>
    </row>
    <row r="1979" spans="1:11" x14ac:dyDescent="0.25">
      <c r="A1979" t="s">
        <v>4802</v>
      </c>
      <c r="B1979">
        <v>45813</v>
      </c>
      <c r="C1979" t="s">
        <v>911</v>
      </c>
      <c r="D1979" t="s">
        <v>486</v>
      </c>
      <c r="E1979">
        <v>4</v>
      </c>
      <c r="F1979">
        <f>IFERROR(VLOOKUP(D1979,Products!$A$2:$H$221,6,FALSE),0)</f>
        <v>2.46</v>
      </c>
      <c r="G1979">
        <v>0.12</v>
      </c>
      <c r="H1979">
        <f t="shared" si="30"/>
        <v>8.66</v>
      </c>
      <c r="I1979" t="s">
        <v>2837</v>
      </c>
      <c r="J1979" t="str">
        <f>IFERROR(VLOOKUP(D1979,Products!$A$2:$H$221,3,FALSE),"")</f>
        <v>Cleaning</v>
      </c>
      <c r="K1979" t="str">
        <f>IFERROR(VLOOKUP(C1979,Customers!$A$2:$G$751,3,FALSE),"")</f>
        <v>Aran</v>
      </c>
    </row>
    <row r="1980" spans="1:11" x14ac:dyDescent="0.25">
      <c r="A1980" t="s">
        <v>4803</v>
      </c>
      <c r="B1980">
        <v>45813</v>
      </c>
      <c r="C1980" t="s">
        <v>1106</v>
      </c>
      <c r="D1980" t="s">
        <v>332</v>
      </c>
      <c r="E1980">
        <v>9</v>
      </c>
      <c r="F1980">
        <f>IFERROR(VLOOKUP(D1980,Products!$A$2:$H$221,6,FALSE),0)</f>
        <v>2.87</v>
      </c>
      <c r="G1980">
        <v>0</v>
      </c>
      <c r="H1980">
        <f t="shared" si="30"/>
        <v>25.83</v>
      </c>
      <c r="I1980" t="s">
        <v>2870</v>
      </c>
      <c r="J1980" t="str">
        <f>IFERROR(VLOOKUP(D1980,Products!$A$2:$H$221,3,FALSE),"")</f>
        <v>Personal Care</v>
      </c>
      <c r="K1980" t="str">
        <f>IFERROR(VLOOKUP(C1980,Customers!$A$2:$G$751,3,FALSE),"")</f>
        <v>Guba-Khachmaz</v>
      </c>
    </row>
    <row r="1981" spans="1:11" x14ac:dyDescent="0.25">
      <c r="A1981" t="s">
        <v>4804</v>
      </c>
      <c r="B1981">
        <v>45813</v>
      </c>
      <c r="C1981" t="s">
        <v>1232</v>
      </c>
      <c r="D1981" t="s">
        <v>17</v>
      </c>
      <c r="E1981">
        <v>9</v>
      </c>
      <c r="F1981">
        <f>IFERROR(VLOOKUP(D1981,Products!$A$2:$H$221,6,FALSE),0)</f>
        <v>2.5499999999999998</v>
      </c>
      <c r="G1981">
        <v>7.0000000000000007E-2</v>
      </c>
      <c r="H1981">
        <f t="shared" si="30"/>
        <v>21.34</v>
      </c>
      <c r="I1981" t="s">
        <v>2820</v>
      </c>
      <c r="J1981" t="str">
        <f>IFERROR(VLOOKUP(D1981,Products!$A$2:$H$221,3,FALSE),"")</f>
        <v>Beverages</v>
      </c>
      <c r="K1981" t="str">
        <f>IFERROR(VLOOKUP(C1981,Customers!$A$2:$G$751,3,FALSE),"")</f>
        <v>Lankaran-Astara</v>
      </c>
    </row>
    <row r="1982" spans="1:11" x14ac:dyDescent="0.25">
      <c r="A1982" t="s">
        <v>4805</v>
      </c>
      <c r="B1982">
        <v>45813</v>
      </c>
      <c r="C1982" t="s">
        <v>2357</v>
      </c>
      <c r="D1982" t="s">
        <v>138</v>
      </c>
      <c r="E1982">
        <v>17</v>
      </c>
      <c r="F1982">
        <f>IFERROR(VLOOKUP(D1982,Products!$A$2:$H$221,6,FALSE),0)</f>
        <v>2.11</v>
      </c>
      <c r="G1982">
        <v>7.0000000000000007E-2</v>
      </c>
      <c r="H1982">
        <f t="shared" si="30"/>
        <v>33.36</v>
      </c>
      <c r="I1982" t="s">
        <v>2820</v>
      </c>
      <c r="J1982" t="str">
        <f>IFERROR(VLOOKUP(D1982,Products!$A$2:$H$221,3,FALSE),"")</f>
        <v>Dairy</v>
      </c>
      <c r="K1982" t="str">
        <f>IFERROR(VLOOKUP(C1982,Customers!$A$2:$G$751,3,FALSE),"")</f>
        <v>Nakhchivan</v>
      </c>
    </row>
    <row r="1983" spans="1:11" x14ac:dyDescent="0.25">
      <c r="A1983" t="s">
        <v>4806</v>
      </c>
      <c r="B1983">
        <v>45813</v>
      </c>
      <c r="C1983" t="s">
        <v>2405</v>
      </c>
      <c r="D1983" t="s">
        <v>228</v>
      </c>
      <c r="E1983">
        <v>3</v>
      </c>
      <c r="F1983">
        <f>IFERROR(VLOOKUP(D1983,Products!$A$2:$H$221,6,FALSE),0)</f>
        <v>5.38</v>
      </c>
      <c r="G1983">
        <v>0.12</v>
      </c>
      <c r="H1983">
        <f t="shared" si="30"/>
        <v>14.2</v>
      </c>
      <c r="I1983" t="s">
        <v>2837</v>
      </c>
      <c r="J1983" t="str">
        <f>IFERROR(VLOOKUP(D1983,Products!$A$2:$H$221,3,FALSE),"")</f>
        <v>Grocery</v>
      </c>
      <c r="K1983" t="str">
        <f>IFERROR(VLOOKUP(C1983,Customers!$A$2:$G$751,3,FALSE),"")</f>
        <v>Ganja-Dashkasan</v>
      </c>
    </row>
    <row r="1984" spans="1:11" x14ac:dyDescent="0.25">
      <c r="A1984" t="s">
        <v>4807</v>
      </c>
      <c r="B1984">
        <v>45814</v>
      </c>
      <c r="C1984" t="s">
        <v>736</v>
      </c>
      <c r="D1984" t="s">
        <v>236</v>
      </c>
      <c r="E1984">
        <v>12</v>
      </c>
      <c r="F1984">
        <f>IFERROR(VLOOKUP(D1984,Products!$A$2:$H$221,6,FALSE),0)</f>
        <v>1.52</v>
      </c>
      <c r="G1984">
        <v>0.05</v>
      </c>
      <c r="H1984">
        <f t="shared" si="30"/>
        <v>17.329999999999998</v>
      </c>
      <c r="I1984" t="s">
        <v>2830</v>
      </c>
      <c r="J1984" t="str">
        <f>IFERROR(VLOOKUP(D1984,Products!$A$2:$H$221,3,FALSE),"")</f>
        <v>Grocery</v>
      </c>
      <c r="K1984" t="str">
        <f>IFERROR(VLOOKUP(C1984,Customers!$A$2:$G$751,3,FALSE),"")</f>
        <v>Karabakh-East Zangezur</v>
      </c>
    </row>
    <row r="1985" spans="1:11" x14ac:dyDescent="0.25">
      <c r="A1985" t="s">
        <v>4808</v>
      </c>
      <c r="B1985">
        <v>45814</v>
      </c>
      <c r="C1985" t="s">
        <v>845</v>
      </c>
      <c r="D1985" t="s">
        <v>73</v>
      </c>
      <c r="E1985">
        <v>8</v>
      </c>
      <c r="F1985">
        <f>IFERROR(VLOOKUP(D1985,Products!$A$2:$H$221,6,FALSE),0)</f>
        <v>3.84</v>
      </c>
      <c r="G1985">
        <v>7.0000000000000007E-2</v>
      </c>
      <c r="H1985">
        <f t="shared" si="30"/>
        <v>28.57</v>
      </c>
      <c r="I1985" t="s">
        <v>2820</v>
      </c>
      <c r="J1985" t="str">
        <f>IFERROR(VLOOKUP(D1985,Products!$A$2:$H$221,3,FALSE),"")</f>
        <v>Snacks</v>
      </c>
      <c r="K1985" t="str">
        <f>IFERROR(VLOOKUP(C1985,Customers!$A$2:$G$751,3,FALSE),"")</f>
        <v>Shaki-Zagatala</v>
      </c>
    </row>
    <row r="1986" spans="1:11" x14ac:dyDescent="0.25">
      <c r="A1986" t="s">
        <v>4809</v>
      </c>
      <c r="B1986">
        <v>45814</v>
      </c>
      <c r="C1986" t="s">
        <v>977</v>
      </c>
      <c r="D1986" t="s">
        <v>138</v>
      </c>
      <c r="E1986">
        <v>15</v>
      </c>
      <c r="F1986">
        <f>IFERROR(VLOOKUP(D1986,Products!$A$2:$H$221,6,FALSE),0)</f>
        <v>2.11</v>
      </c>
      <c r="G1986">
        <v>0.03</v>
      </c>
      <c r="H1986">
        <f t="shared" ref="H1986:H2049" si="31">ROUND(E1986*F1986*(1-G1986),2)</f>
        <v>30.7</v>
      </c>
      <c r="I1986" t="s">
        <v>2841</v>
      </c>
      <c r="J1986" t="str">
        <f>IFERROR(VLOOKUP(D1986,Products!$A$2:$H$221,3,FALSE),"")</f>
        <v>Dairy</v>
      </c>
      <c r="K1986" t="str">
        <f>IFERROR(VLOOKUP(C1986,Customers!$A$2:$G$751,3,FALSE),"")</f>
        <v>Lankaran-Astara</v>
      </c>
    </row>
    <row r="1987" spans="1:11" x14ac:dyDescent="0.25">
      <c r="A1987" t="s">
        <v>4810</v>
      </c>
      <c r="B1987">
        <v>45814</v>
      </c>
      <c r="C1987" t="s">
        <v>1433</v>
      </c>
      <c r="D1987" t="s">
        <v>284</v>
      </c>
      <c r="E1987">
        <v>10</v>
      </c>
      <c r="F1987">
        <f>IFERROR(VLOOKUP(D1987,Products!$A$2:$H$221,6,FALSE),0)</f>
        <v>4.96</v>
      </c>
      <c r="G1987">
        <v>0.03</v>
      </c>
      <c r="H1987">
        <f t="shared" si="31"/>
        <v>48.11</v>
      </c>
      <c r="I1987" t="s">
        <v>2841</v>
      </c>
      <c r="J1987" t="str">
        <f>IFERROR(VLOOKUP(D1987,Products!$A$2:$H$221,3,FALSE),"")</f>
        <v>Household</v>
      </c>
      <c r="K1987" t="str">
        <f>IFERROR(VLOOKUP(C1987,Customers!$A$2:$G$751,3,FALSE),"")</f>
        <v>Aran</v>
      </c>
    </row>
    <row r="1988" spans="1:11" x14ac:dyDescent="0.25">
      <c r="A1988" t="s">
        <v>4811</v>
      </c>
      <c r="B1988">
        <v>45814</v>
      </c>
      <c r="C1988" t="s">
        <v>1460</v>
      </c>
      <c r="D1988" t="s">
        <v>152</v>
      </c>
      <c r="E1988">
        <v>10</v>
      </c>
      <c r="F1988">
        <f>IFERROR(VLOOKUP(D1988,Products!$A$2:$H$221,6,FALSE),0)</f>
        <v>2.0699999999999998</v>
      </c>
      <c r="G1988">
        <v>0.05</v>
      </c>
      <c r="H1988">
        <f t="shared" si="31"/>
        <v>19.670000000000002</v>
      </c>
      <c r="I1988" t="s">
        <v>2818</v>
      </c>
      <c r="J1988" t="str">
        <f>IFERROR(VLOOKUP(D1988,Products!$A$2:$H$221,3,FALSE),"")</f>
        <v>Dairy</v>
      </c>
      <c r="K1988" t="str">
        <f>IFERROR(VLOOKUP(C1988,Customers!$A$2:$G$751,3,FALSE),"")</f>
        <v>Aran</v>
      </c>
    </row>
    <row r="1989" spans="1:11" x14ac:dyDescent="0.25">
      <c r="A1989" t="s">
        <v>4812</v>
      </c>
      <c r="B1989">
        <v>45814</v>
      </c>
      <c r="C1989" t="s">
        <v>1466</v>
      </c>
      <c r="D1989" t="s">
        <v>130</v>
      </c>
      <c r="E1989">
        <v>4</v>
      </c>
      <c r="F1989">
        <f>IFERROR(VLOOKUP(D1989,Products!$A$2:$H$221,6,FALSE),0)</f>
        <v>3.47</v>
      </c>
      <c r="G1989">
        <v>0.05</v>
      </c>
      <c r="H1989">
        <f t="shared" si="31"/>
        <v>13.19</v>
      </c>
      <c r="I1989" t="s">
        <v>2827</v>
      </c>
      <c r="J1989" t="str">
        <f>IFERROR(VLOOKUP(D1989,Products!$A$2:$H$221,3,FALSE),"")</f>
        <v>Dairy</v>
      </c>
      <c r="K1989" t="str">
        <f>IFERROR(VLOOKUP(C1989,Customers!$A$2:$G$751,3,FALSE),"")</f>
        <v>Nakhchivan</v>
      </c>
    </row>
    <row r="1990" spans="1:11" x14ac:dyDescent="0.25">
      <c r="A1990" t="s">
        <v>4813</v>
      </c>
      <c r="B1990">
        <v>45814</v>
      </c>
      <c r="C1990" t="s">
        <v>1577</v>
      </c>
      <c r="D1990" t="s">
        <v>154</v>
      </c>
      <c r="E1990">
        <v>17</v>
      </c>
      <c r="F1990">
        <f>IFERROR(VLOOKUP(D1990,Products!$A$2:$H$221,6,FALSE),0)</f>
        <v>5.47</v>
      </c>
      <c r="G1990">
        <v>0</v>
      </c>
      <c r="H1990">
        <f t="shared" si="31"/>
        <v>92.99</v>
      </c>
      <c r="I1990" t="s">
        <v>2830</v>
      </c>
      <c r="J1990" t="str">
        <f>IFERROR(VLOOKUP(D1990,Products!$A$2:$H$221,3,FALSE),"")</f>
        <v>Dairy</v>
      </c>
      <c r="K1990" t="str">
        <f>IFERROR(VLOOKUP(C1990,Customers!$A$2:$G$751,3,FALSE),"")</f>
        <v>Absheron</v>
      </c>
    </row>
    <row r="1991" spans="1:11" x14ac:dyDescent="0.25">
      <c r="A1991" t="s">
        <v>4814</v>
      </c>
      <c r="B1991">
        <v>45814</v>
      </c>
      <c r="C1991" t="s">
        <v>2672</v>
      </c>
      <c r="D1991" t="s">
        <v>13</v>
      </c>
      <c r="E1991">
        <v>29</v>
      </c>
      <c r="F1991">
        <f>IFERROR(VLOOKUP(D1991,Products!$A$2:$H$221,6,FALSE),0)</f>
        <v>1.77</v>
      </c>
      <c r="G1991">
        <v>7.0000000000000007E-2</v>
      </c>
      <c r="H1991">
        <f t="shared" si="31"/>
        <v>47.74</v>
      </c>
      <c r="I1991" t="s">
        <v>2824</v>
      </c>
      <c r="J1991" t="str">
        <f>IFERROR(VLOOKUP(D1991,Products!$A$2:$H$221,3,FALSE),"")</f>
        <v>Beverages</v>
      </c>
      <c r="K1991" t="str">
        <f>IFERROR(VLOOKUP(C1991,Customers!$A$2:$G$751,3,FALSE),"")</f>
        <v>Lankaran-Astara</v>
      </c>
    </row>
    <row r="1992" spans="1:11" x14ac:dyDescent="0.25">
      <c r="A1992" t="s">
        <v>4815</v>
      </c>
      <c r="B1992">
        <v>45815</v>
      </c>
      <c r="C1992" t="s">
        <v>1163</v>
      </c>
      <c r="D1992" t="s">
        <v>23</v>
      </c>
      <c r="E1992">
        <v>18</v>
      </c>
      <c r="F1992">
        <f>IFERROR(VLOOKUP(D1992,Products!$A$2:$H$221,6,FALSE),0)</f>
        <v>2.54</v>
      </c>
      <c r="G1992">
        <v>7.0000000000000007E-2</v>
      </c>
      <c r="H1992">
        <f t="shared" si="31"/>
        <v>42.52</v>
      </c>
      <c r="I1992" t="s">
        <v>2837</v>
      </c>
      <c r="J1992" t="str">
        <f>IFERROR(VLOOKUP(D1992,Products!$A$2:$H$221,3,FALSE),"")</f>
        <v>Beverages</v>
      </c>
      <c r="K1992" t="str">
        <f>IFERROR(VLOOKUP(C1992,Customers!$A$2:$G$751,3,FALSE),"")</f>
        <v>Aran</v>
      </c>
    </row>
    <row r="1993" spans="1:11" x14ac:dyDescent="0.25">
      <c r="A1993" t="s">
        <v>4816</v>
      </c>
      <c r="B1993">
        <v>45815</v>
      </c>
      <c r="C1993" t="s">
        <v>1232</v>
      </c>
      <c r="D1993" t="s">
        <v>386</v>
      </c>
      <c r="E1993">
        <v>3</v>
      </c>
      <c r="F1993">
        <f>IFERROR(VLOOKUP(D1993,Products!$A$2:$H$221,6,FALSE),0)</f>
        <v>9.18</v>
      </c>
      <c r="G1993">
        <v>0</v>
      </c>
      <c r="H1993">
        <f t="shared" si="31"/>
        <v>27.54</v>
      </c>
      <c r="I1993" t="s">
        <v>2870</v>
      </c>
      <c r="J1993" t="str">
        <f>IFERROR(VLOOKUP(D1993,Products!$A$2:$H$221,3,FALSE),"")</f>
        <v>Frozen</v>
      </c>
      <c r="K1993" t="str">
        <f>IFERROR(VLOOKUP(C1993,Customers!$A$2:$G$751,3,FALSE),"")</f>
        <v>Lankaran-Astara</v>
      </c>
    </row>
    <row r="1994" spans="1:11" x14ac:dyDescent="0.25">
      <c r="A1994" t="s">
        <v>4817</v>
      </c>
      <c r="B1994">
        <v>45815</v>
      </c>
      <c r="C1994" t="s">
        <v>1304</v>
      </c>
      <c r="D1994" t="s">
        <v>43</v>
      </c>
      <c r="E1994">
        <v>4</v>
      </c>
      <c r="F1994">
        <f>IFERROR(VLOOKUP(D1994,Products!$A$2:$H$221,6,FALSE),0)</f>
        <v>3.28</v>
      </c>
      <c r="G1994">
        <v>7.0000000000000007E-2</v>
      </c>
      <c r="H1994">
        <f t="shared" si="31"/>
        <v>12.2</v>
      </c>
      <c r="I1994" t="s">
        <v>2818</v>
      </c>
      <c r="J1994" t="str">
        <f>IFERROR(VLOOKUP(D1994,Products!$A$2:$H$221,3,FALSE),"")</f>
        <v>Beverages</v>
      </c>
      <c r="K1994" t="str">
        <f>IFERROR(VLOOKUP(C1994,Customers!$A$2:$G$751,3,FALSE),"")</f>
        <v>Karabakh-East Zangezur</v>
      </c>
    </row>
    <row r="1995" spans="1:11" x14ac:dyDescent="0.25">
      <c r="A1995" t="s">
        <v>4818</v>
      </c>
      <c r="B1995">
        <v>45815</v>
      </c>
      <c r="C1995" t="s">
        <v>1553</v>
      </c>
      <c r="D1995" t="s">
        <v>105</v>
      </c>
      <c r="E1995">
        <v>15</v>
      </c>
      <c r="F1995">
        <f>IFERROR(VLOOKUP(D1995,Products!$A$2:$H$221,6,FALSE),0)</f>
        <v>1.37</v>
      </c>
      <c r="G1995">
        <v>0.15</v>
      </c>
      <c r="H1995">
        <f t="shared" si="31"/>
        <v>17.47</v>
      </c>
      <c r="I1995" t="s">
        <v>2824</v>
      </c>
      <c r="J1995" t="str">
        <f>IFERROR(VLOOKUP(D1995,Products!$A$2:$H$221,3,FALSE),"")</f>
        <v>Snacks</v>
      </c>
      <c r="K1995" t="str">
        <f>IFERROR(VLOOKUP(C1995,Customers!$A$2:$G$751,3,FALSE),"")</f>
        <v>Shaki-Zagatala</v>
      </c>
    </row>
    <row r="1996" spans="1:11" x14ac:dyDescent="0.25">
      <c r="A1996" t="s">
        <v>4819</v>
      </c>
      <c r="B1996">
        <v>45815</v>
      </c>
      <c r="C1996" t="s">
        <v>1682</v>
      </c>
      <c r="D1996" t="s">
        <v>396</v>
      </c>
      <c r="E1996">
        <v>3</v>
      </c>
      <c r="F1996">
        <f>IFERROR(VLOOKUP(D1996,Products!$A$2:$H$221,6,FALSE),0)</f>
        <v>5.17</v>
      </c>
      <c r="G1996">
        <v>7.0000000000000007E-2</v>
      </c>
      <c r="H1996">
        <f t="shared" si="31"/>
        <v>14.42</v>
      </c>
      <c r="I1996" t="s">
        <v>2830</v>
      </c>
      <c r="J1996" t="str">
        <f>IFERROR(VLOOKUP(D1996,Products!$A$2:$H$221,3,FALSE),"")</f>
        <v>Canned</v>
      </c>
      <c r="K1996" t="str">
        <f>IFERROR(VLOOKUP(C1996,Customers!$A$2:$G$751,3,FALSE),"")</f>
        <v>Karabakh-East Zangezur</v>
      </c>
    </row>
    <row r="1997" spans="1:11" x14ac:dyDescent="0.25">
      <c r="A1997" t="s">
        <v>4820</v>
      </c>
      <c r="B1997">
        <v>45815</v>
      </c>
      <c r="C1997" t="s">
        <v>1808</v>
      </c>
      <c r="D1997" t="s">
        <v>319</v>
      </c>
      <c r="E1997">
        <v>4</v>
      </c>
      <c r="F1997">
        <f>IFERROR(VLOOKUP(D1997,Products!$A$2:$H$221,6,FALSE),0)</f>
        <v>4.9400000000000004</v>
      </c>
      <c r="G1997">
        <v>7.0000000000000007E-2</v>
      </c>
      <c r="H1997">
        <f t="shared" si="31"/>
        <v>18.38</v>
      </c>
      <c r="I1997" t="s">
        <v>2820</v>
      </c>
      <c r="J1997" t="str">
        <f>IFERROR(VLOOKUP(D1997,Products!$A$2:$H$221,3,FALSE),"")</f>
        <v>Personal Care</v>
      </c>
      <c r="K1997" t="str">
        <f>IFERROR(VLOOKUP(C1997,Customers!$A$2:$G$751,3,FALSE),"")</f>
        <v>Absheron</v>
      </c>
    </row>
    <row r="1998" spans="1:11" x14ac:dyDescent="0.25">
      <c r="A1998" t="s">
        <v>4821</v>
      </c>
      <c r="B1998">
        <v>45815</v>
      </c>
      <c r="C1998" t="s">
        <v>1889</v>
      </c>
      <c r="D1998" t="s">
        <v>53</v>
      </c>
      <c r="E1998">
        <v>29</v>
      </c>
      <c r="F1998">
        <f>IFERROR(VLOOKUP(D1998,Products!$A$2:$H$221,6,FALSE),0)</f>
        <v>3.46</v>
      </c>
      <c r="G1998">
        <v>0.12</v>
      </c>
      <c r="H1998">
        <f t="shared" si="31"/>
        <v>88.3</v>
      </c>
      <c r="I1998" t="s">
        <v>2841</v>
      </c>
      <c r="J1998" t="str">
        <f>IFERROR(VLOOKUP(D1998,Products!$A$2:$H$221,3,FALSE),"")</f>
        <v>Beverages</v>
      </c>
      <c r="K1998" t="str">
        <f>IFERROR(VLOOKUP(C1998,Customers!$A$2:$G$751,3,FALSE),"")</f>
        <v>Absheron</v>
      </c>
    </row>
    <row r="1999" spans="1:11" x14ac:dyDescent="0.25">
      <c r="A1999" t="s">
        <v>4822</v>
      </c>
      <c r="B1999">
        <v>45815</v>
      </c>
      <c r="C1999" t="s">
        <v>2258</v>
      </c>
      <c r="D1999" t="s">
        <v>53</v>
      </c>
      <c r="E1999">
        <v>4</v>
      </c>
      <c r="F1999">
        <f>IFERROR(VLOOKUP(D1999,Products!$A$2:$H$221,6,FALSE),0)</f>
        <v>3.46</v>
      </c>
      <c r="G1999">
        <v>0.02</v>
      </c>
      <c r="H1999">
        <f t="shared" si="31"/>
        <v>13.56</v>
      </c>
      <c r="I1999" t="s">
        <v>2827</v>
      </c>
      <c r="J1999" t="str">
        <f>IFERROR(VLOOKUP(D1999,Products!$A$2:$H$221,3,FALSE),"")</f>
        <v>Beverages</v>
      </c>
      <c r="K1999" t="str">
        <f>IFERROR(VLOOKUP(C1999,Customers!$A$2:$G$751,3,FALSE),"")</f>
        <v>Nakhchivan</v>
      </c>
    </row>
    <row r="2000" spans="1:11" x14ac:dyDescent="0.25">
      <c r="A2000" t="s">
        <v>4823</v>
      </c>
      <c r="B2000">
        <v>45815</v>
      </c>
      <c r="C2000" t="s">
        <v>2435</v>
      </c>
      <c r="D2000" t="s">
        <v>359</v>
      </c>
      <c r="E2000">
        <v>7</v>
      </c>
      <c r="F2000">
        <f>IFERROR(VLOOKUP(D2000,Products!$A$2:$H$221,6,FALSE),0)</f>
        <v>7.99</v>
      </c>
      <c r="G2000">
        <v>7.0000000000000007E-2</v>
      </c>
      <c r="H2000">
        <f t="shared" si="31"/>
        <v>52.01</v>
      </c>
      <c r="I2000" t="s">
        <v>2818</v>
      </c>
      <c r="J2000" t="str">
        <f>IFERROR(VLOOKUP(D2000,Products!$A$2:$H$221,3,FALSE),"")</f>
        <v>Frozen</v>
      </c>
      <c r="K2000" t="str">
        <f>IFERROR(VLOOKUP(C2000,Customers!$A$2:$G$751,3,FALSE),"")</f>
        <v>Shaki-Zagatala</v>
      </c>
    </row>
    <row r="2001" spans="1:11" x14ac:dyDescent="0.25">
      <c r="A2001" t="s">
        <v>4824</v>
      </c>
      <c r="B2001">
        <v>45815</v>
      </c>
      <c r="C2001" t="s">
        <v>2474</v>
      </c>
      <c r="D2001" t="s">
        <v>196</v>
      </c>
      <c r="E2001">
        <v>19</v>
      </c>
      <c r="F2001">
        <f>IFERROR(VLOOKUP(D2001,Products!$A$2:$H$221,6,FALSE),0)</f>
        <v>0.54</v>
      </c>
      <c r="G2001">
        <v>0.03</v>
      </c>
      <c r="H2001">
        <f t="shared" si="31"/>
        <v>9.9499999999999993</v>
      </c>
      <c r="I2001" t="s">
        <v>2830</v>
      </c>
      <c r="J2001" t="str">
        <f>IFERROR(VLOOKUP(D2001,Products!$A$2:$H$221,3,FALSE),"")</f>
        <v>Bakery</v>
      </c>
      <c r="K2001" t="str">
        <f>IFERROR(VLOOKUP(C2001,Customers!$A$2:$G$751,3,FALSE),"")</f>
        <v>Ganja-Dashkasan</v>
      </c>
    </row>
    <row r="2002" spans="1:11" x14ac:dyDescent="0.25">
      <c r="A2002" t="s">
        <v>4825</v>
      </c>
      <c r="B2002">
        <v>45815</v>
      </c>
      <c r="C2002" t="s">
        <v>2672</v>
      </c>
      <c r="D2002" t="s">
        <v>67</v>
      </c>
      <c r="E2002">
        <v>23</v>
      </c>
      <c r="F2002">
        <f>IFERROR(VLOOKUP(D2002,Products!$A$2:$H$221,6,FALSE),0)</f>
        <v>1.34</v>
      </c>
      <c r="G2002">
        <v>0.03</v>
      </c>
      <c r="H2002">
        <f t="shared" si="31"/>
        <v>29.9</v>
      </c>
      <c r="I2002" t="s">
        <v>2870</v>
      </c>
      <c r="J2002" t="str">
        <f>IFERROR(VLOOKUP(D2002,Products!$A$2:$H$221,3,FALSE),"")</f>
        <v>Snacks</v>
      </c>
      <c r="K2002" t="str">
        <f>IFERROR(VLOOKUP(C2002,Customers!$A$2:$G$751,3,FALSE),"")</f>
        <v>Lankaran-Astara</v>
      </c>
    </row>
    <row r="2003" spans="1:11" x14ac:dyDescent="0.25">
      <c r="A2003" t="s">
        <v>4826</v>
      </c>
      <c r="B2003">
        <v>45816</v>
      </c>
      <c r="C2003" t="s">
        <v>649</v>
      </c>
      <c r="D2003" t="s">
        <v>304</v>
      </c>
      <c r="E2003">
        <v>3</v>
      </c>
      <c r="F2003">
        <f>IFERROR(VLOOKUP(D2003,Products!$A$2:$H$221,6,FALSE),0)</f>
        <v>4.78</v>
      </c>
      <c r="G2003">
        <v>0.03</v>
      </c>
      <c r="H2003">
        <f t="shared" si="31"/>
        <v>13.91</v>
      </c>
      <c r="I2003" t="s">
        <v>2824</v>
      </c>
      <c r="J2003" t="str">
        <f>IFERROR(VLOOKUP(D2003,Products!$A$2:$H$221,3,FALSE),"")</f>
        <v>Personal Care</v>
      </c>
      <c r="K2003" t="str">
        <f>IFERROR(VLOOKUP(C2003,Customers!$A$2:$G$751,3,FALSE),"")</f>
        <v>Guba-Khachmaz</v>
      </c>
    </row>
    <row r="2004" spans="1:11" x14ac:dyDescent="0.25">
      <c r="A2004" t="s">
        <v>4827</v>
      </c>
      <c r="B2004">
        <v>45816</v>
      </c>
      <c r="C2004" t="s">
        <v>758</v>
      </c>
      <c r="D2004" t="s">
        <v>224</v>
      </c>
      <c r="E2004">
        <v>16</v>
      </c>
      <c r="F2004">
        <f>IFERROR(VLOOKUP(D2004,Products!$A$2:$H$221,6,FALSE),0)</f>
        <v>5.82</v>
      </c>
      <c r="G2004">
        <v>7.0000000000000007E-2</v>
      </c>
      <c r="H2004">
        <f t="shared" si="31"/>
        <v>86.6</v>
      </c>
      <c r="I2004" t="s">
        <v>2870</v>
      </c>
      <c r="J2004" t="str">
        <f>IFERROR(VLOOKUP(D2004,Products!$A$2:$H$221,3,FALSE),"")</f>
        <v>Grocery</v>
      </c>
      <c r="K2004" t="str">
        <f>IFERROR(VLOOKUP(C2004,Customers!$A$2:$G$751,3,FALSE),"")</f>
        <v>Absheron</v>
      </c>
    </row>
    <row r="2005" spans="1:11" x14ac:dyDescent="0.25">
      <c r="A2005" t="s">
        <v>4828</v>
      </c>
      <c r="B2005">
        <v>45816</v>
      </c>
      <c r="C2005" t="s">
        <v>914</v>
      </c>
      <c r="D2005" t="s">
        <v>270</v>
      </c>
      <c r="E2005">
        <v>10</v>
      </c>
      <c r="F2005">
        <f>IFERROR(VLOOKUP(D2005,Products!$A$2:$H$221,6,FALSE),0)</f>
        <v>4.96</v>
      </c>
      <c r="G2005">
        <v>0.02</v>
      </c>
      <c r="H2005">
        <f t="shared" si="31"/>
        <v>48.61</v>
      </c>
      <c r="I2005" t="s">
        <v>2841</v>
      </c>
      <c r="J2005" t="str">
        <f>IFERROR(VLOOKUP(D2005,Products!$A$2:$H$221,3,FALSE),"")</f>
        <v>Household</v>
      </c>
      <c r="K2005" t="str">
        <f>IFERROR(VLOOKUP(C2005,Customers!$A$2:$G$751,3,FALSE),"")</f>
        <v>Aran</v>
      </c>
    </row>
    <row r="2006" spans="1:11" x14ac:dyDescent="0.25">
      <c r="A2006" t="s">
        <v>4829</v>
      </c>
      <c r="B2006">
        <v>45816</v>
      </c>
      <c r="C2006" t="s">
        <v>1076</v>
      </c>
      <c r="D2006" t="s">
        <v>178</v>
      </c>
      <c r="E2006">
        <v>11</v>
      </c>
      <c r="F2006">
        <f>IFERROR(VLOOKUP(D2006,Products!$A$2:$H$221,6,FALSE),0)</f>
        <v>2.5099999999999998</v>
      </c>
      <c r="G2006">
        <v>0.05</v>
      </c>
      <c r="H2006">
        <f t="shared" si="31"/>
        <v>26.23</v>
      </c>
      <c r="I2006" t="s">
        <v>2818</v>
      </c>
      <c r="J2006" t="str">
        <f>IFERROR(VLOOKUP(D2006,Products!$A$2:$H$221,3,FALSE),"")</f>
        <v>Bakery</v>
      </c>
      <c r="K2006" t="str">
        <f>IFERROR(VLOOKUP(C2006,Customers!$A$2:$G$751,3,FALSE),"")</f>
        <v>Guba-Khachmaz</v>
      </c>
    </row>
    <row r="2007" spans="1:11" x14ac:dyDescent="0.25">
      <c r="A2007" t="s">
        <v>4830</v>
      </c>
      <c r="B2007">
        <v>45816</v>
      </c>
      <c r="C2007" t="s">
        <v>1142</v>
      </c>
      <c r="D2007" t="s">
        <v>450</v>
      </c>
      <c r="E2007">
        <v>6</v>
      </c>
      <c r="F2007">
        <f>IFERROR(VLOOKUP(D2007,Products!$A$2:$H$221,6,FALSE),0)</f>
        <v>5.89</v>
      </c>
      <c r="G2007">
        <v>0.05</v>
      </c>
      <c r="H2007">
        <f t="shared" si="31"/>
        <v>33.57</v>
      </c>
      <c r="I2007" t="s">
        <v>2870</v>
      </c>
      <c r="J2007" t="str">
        <f>IFERROR(VLOOKUP(D2007,Products!$A$2:$H$221,3,FALSE),"")</f>
        <v>Cleaning</v>
      </c>
      <c r="K2007" t="str">
        <f>IFERROR(VLOOKUP(C2007,Customers!$A$2:$G$751,3,FALSE),"")</f>
        <v>Absheron</v>
      </c>
    </row>
    <row r="2008" spans="1:11" x14ac:dyDescent="0.25">
      <c r="A2008" t="s">
        <v>4831</v>
      </c>
      <c r="B2008">
        <v>45816</v>
      </c>
      <c r="C2008" t="s">
        <v>1166</v>
      </c>
      <c r="D2008" t="s">
        <v>186</v>
      </c>
      <c r="E2008">
        <v>21</v>
      </c>
      <c r="F2008">
        <f>IFERROR(VLOOKUP(D2008,Products!$A$2:$H$221,6,FALSE),0)</f>
        <v>1.77</v>
      </c>
      <c r="G2008">
        <v>0.05</v>
      </c>
      <c r="H2008">
        <f t="shared" si="31"/>
        <v>35.31</v>
      </c>
      <c r="I2008" t="s">
        <v>2820</v>
      </c>
      <c r="J2008" t="str">
        <f>IFERROR(VLOOKUP(D2008,Products!$A$2:$H$221,3,FALSE),"")</f>
        <v>Bakery</v>
      </c>
      <c r="K2008" t="str">
        <f>IFERROR(VLOOKUP(C2008,Customers!$A$2:$G$751,3,FALSE),"")</f>
        <v>Absheron</v>
      </c>
    </row>
    <row r="2009" spans="1:11" x14ac:dyDescent="0.25">
      <c r="A2009" t="s">
        <v>4832</v>
      </c>
      <c r="B2009">
        <v>45816</v>
      </c>
      <c r="C2009" t="s">
        <v>1661</v>
      </c>
      <c r="D2009" t="s">
        <v>59</v>
      </c>
      <c r="E2009">
        <v>10</v>
      </c>
      <c r="F2009">
        <f>IFERROR(VLOOKUP(D2009,Products!$A$2:$H$221,6,FALSE),0)</f>
        <v>1.45</v>
      </c>
      <c r="G2009">
        <v>0.03</v>
      </c>
      <c r="H2009">
        <f t="shared" si="31"/>
        <v>14.07</v>
      </c>
      <c r="I2009" t="s">
        <v>2841</v>
      </c>
      <c r="J2009" t="str">
        <f>IFERROR(VLOOKUP(D2009,Products!$A$2:$H$221,3,FALSE),"")</f>
        <v>Snacks</v>
      </c>
      <c r="K2009" t="str">
        <f>IFERROR(VLOOKUP(C2009,Customers!$A$2:$G$751,3,FALSE),"")</f>
        <v>Ganja-Dashkasan</v>
      </c>
    </row>
    <row r="2010" spans="1:11" x14ac:dyDescent="0.25">
      <c r="A2010" t="s">
        <v>4833</v>
      </c>
      <c r="B2010">
        <v>45816</v>
      </c>
      <c r="C2010" t="s">
        <v>1760</v>
      </c>
      <c r="D2010" t="s">
        <v>290</v>
      </c>
      <c r="E2010">
        <v>6</v>
      </c>
      <c r="F2010">
        <f>IFERROR(VLOOKUP(D2010,Products!$A$2:$H$221,6,FALSE),0)</f>
        <v>2.31</v>
      </c>
      <c r="G2010">
        <v>0.02</v>
      </c>
      <c r="H2010">
        <f t="shared" si="31"/>
        <v>13.58</v>
      </c>
      <c r="I2010" t="s">
        <v>2841</v>
      </c>
      <c r="J2010" t="str">
        <f>IFERROR(VLOOKUP(D2010,Products!$A$2:$H$221,3,FALSE),"")</f>
        <v>Household</v>
      </c>
      <c r="K2010" t="str">
        <f>IFERROR(VLOOKUP(C2010,Customers!$A$2:$G$751,3,FALSE),"")</f>
        <v>Aran</v>
      </c>
    </row>
    <row r="2011" spans="1:11" x14ac:dyDescent="0.25">
      <c r="A2011" t="s">
        <v>4834</v>
      </c>
      <c r="B2011">
        <v>45816</v>
      </c>
      <c r="C2011" t="s">
        <v>1778</v>
      </c>
      <c r="D2011" t="s">
        <v>474</v>
      </c>
      <c r="E2011">
        <v>2</v>
      </c>
      <c r="F2011">
        <f>IFERROR(VLOOKUP(D2011,Products!$A$2:$H$221,6,FALSE),0)</f>
        <v>2.1800000000000002</v>
      </c>
      <c r="G2011">
        <v>0.05</v>
      </c>
      <c r="H2011">
        <f t="shared" si="31"/>
        <v>4.1399999999999997</v>
      </c>
      <c r="I2011" t="s">
        <v>2870</v>
      </c>
      <c r="J2011" t="str">
        <f>IFERROR(VLOOKUP(D2011,Products!$A$2:$H$221,3,FALSE),"")</f>
        <v>Cleaning</v>
      </c>
      <c r="K2011" t="str">
        <f>IFERROR(VLOOKUP(C2011,Customers!$A$2:$G$751,3,FALSE),"")</f>
        <v>Karabakh-East Zangezur</v>
      </c>
    </row>
    <row r="2012" spans="1:11" x14ac:dyDescent="0.25">
      <c r="A2012" t="s">
        <v>4835</v>
      </c>
      <c r="B2012">
        <v>45816</v>
      </c>
      <c r="C2012" t="s">
        <v>1787</v>
      </c>
      <c r="D2012" t="s">
        <v>41</v>
      </c>
      <c r="E2012">
        <v>14</v>
      </c>
      <c r="F2012">
        <f>IFERROR(VLOOKUP(D2012,Products!$A$2:$H$221,6,FALSE),0)</f>
        <v>2.34</v>
      </c>
      <c r="G2012">
        <v>0</v>
      </c>
      <c r="H2012">
        <f t="shared" si="31"/>
        <v>32.76</v>
      </c>
      <c r="I2012" t="s">
        <v>2827</v>
      </c>
      <c r="J2012" t="str">
        <f>IFERROR(VLOOKUP(D2012,Products!$A$2:$H$221,3,FALSE),"")</f>
        <v>Beverages</v>
      </c>
      <c r="K2012" t="str">
        <f>IFERROR(VLOOKUP(C2012,Customers!$A$2:$G$751,3,FALSE),"")</f>
        <v>Absheron</v>
      </c>
    </row>
    <row r="2013" spans="1:11" x14ac:dyDescent="0.25">
      <c r="A2013" t="s">
        <v>4836</v>
      </c>
      <c r="B2013">
        <v>45816</v>
      </c>
      <c r="C2013" t="s">
        <v>2045</v>
      </c>
      <c r="D2013" t="s">
        <v>85</v>
      </c>
      <c r="E2013">
        <v>17</v>
      </c>
      <c r="F2013">
        <f>IFERROR(VLOOKUP(D2013,Products!$A$2:$H$221,6,FALSE),0)</f>
        <v>2.33</v>
      </c>
      <c r="G2013">
        <v>0</v>
      </c>
      <c r="H2013">
        <f t="shared" si="31"/>
        <v>39.61</v>
      </c>
      <c r="I2013" t="s">
        <v>2830</v>
      </c>
      <c r="J2013" t="str">
        <f>IFERROR(VLOOKUP(D2013,Products!$A$2:$H$221,3,FALSE),"")</f>
        <v>Snacks</v>
      </c>
      <c r="K2013" t="str">
        <f>IFERROR(VLOOKUP(C2013,Customers!$A$2:$G$751,3,FALSE),"")</f>
        <v>Karabakh-East Zangezur</v>
      </c>
    </row>
    <row r="2014" spans="1:11" x14ac:dyDescent="0.25">
      <c r="A2014" t="s">
        <v>4837</v>
      </c>
      <c r="B2014">
        <v>45816</v>
      </c>
      <c r="C2014" t="s">
        <v>2396</v>
      </c>
      <c r="D2014" t="s">
        <v>348</v>
      </c>
      <c r="E2014">
        <v>7</v>
      </c>
      <c r="F2014">
        <f>IFERROR(VLOOKUP(D2014,Products!$A$2:$H$221,6,FALSE),0)</f>
        <v>3.09</v>
      </c>
      <c r="G2014">
        <v>7.0000000000000007E-2</v>
      </c>
      <c r="H2014">
        <f t="shared" si="31"/>
        <v>20.12</v>
      </c>
      <c r="I2014" t="s">
        <v>2818</v>
      </c>
      <c r="J2014" t="str">
        <f>IFERROR(VLOOKUP(D2014,Products!$A$2:$H$221,3,FALSE),"")</f>
        <v>Frozen</v>
      </c>
      <c r="K2014" t="str">
        <f>IFERROR(VLOOKUP(C2014,Customers!$A$2:$G$751,3,FALSE),"")</f>
        <v>Absheron</v>
      </c>
    </row>
    <row r="2015" spans="1:11" x14ac:dyDescent="0.25">
      <c r="A2015" t="s">
        <v>4838</v>
      </c>
      <c r="B2015">
        <v>45817</v>
      </c>
      <c r="C2015" t="s">
        <v>674</v>
      </c>
      <c r="D2015" t="s">
        <v>226</v>
      </c>
      <c r="E2015">
        <v>15</v>
      </c>
      <c r="F2015">
        <f>IFERROR(VLOOKUP(D2015,Products!$A$2:$H$221,6,FALSE),0)</f>
        <v>2.0299999999999998</v>
      </c>
      <c r="G2015">
        <v>0.03</v>
      </c>
      <c r="H2015">
        <f t="shared" si="31"/>
        <v>29.54</v>
      </c>
      <c r="I2015" t="s">
        <v>2841</v>
      </c>
      <c r="J2015" t="str">
        <f>IFERROR(VLOOKUP(D2015,Products!$A$2:$H$221,3,FALSE),"")</f>
        <v>Grocery</v>
      </c>
      <c r="K2015" t="str">
        <f>IFERROR(VLOOKUP(C2015,Customers!$A$2:$G$751,3,FALSE),"")</f>
        <v>Ganja-Dashkasan</v>
      </c>
    </row>
    <row r="2016" spans="1:11" x14ac:dyDescent="0.25">
      <c r="A2016" t="s">
        <v>4839</v>
      </c>
      <c r="B2016">
        <v>45817</v>
      </c>
      <c r="C2016" t="s">
        <v>890</v>
      </c>
      <c r="D2016" t="s">
        <v>91</v>
      </c>
      <c r="E2016">
        <v>21</v>
      </c>
      <c r="F2016">
        <f>IFERROR(VLOOKUP(D2016,Products!$A$2:$H$221,6,FALSE),0)</f>
        <v>1.36</v>
      </c>
      <c r="G2016">
        <v>7.0000000000000007E-2</v>
      </c>
      <c r="H2016">
        <f t="shared" si="31"/>
        <v>26.56</v>
      </c>
      <c r="I2016" t="s">
        <v>2870</v>
      </c>
      <c r="J2016" t="str">
        <f>IFERROR(VLOOKUP(D2016,Products!$A$2:$H$221,3,FALSE),"")</f>
        <v>Snacks</v>
      </c>
      <c r="K2016" t="str">
        <f>IFERROR(VLOOKUP(C2016,Customers!$A$2:$G$751,3,FALSE),"")</f>
        <v>Nakhchivan</v>
      </c>
    </row>
    <row r="2017" spans="1:11" x14ac:dyDescent="0.25">
      <c r="A2017" t="s">
        <v>4840</v>
      </c>
      <c r="B2017">
        <v>45817</v>
      </c>
      <c r="C2017" t="s">
        <v>911</v>
      </c>
      <c r="D2017" t="s">
        <v>170</v>
      </c>
      <c r="E2017">
        <v>18</v>
      </c>
      <c r="F2017">
        <f>IFERROR(VLOOKUP(D2017,Products!$A$2:$H$221,6,FALSE),0)</f>
        <v>2.2000000000000002</v>
      </c>
      <c r="G2017">
        <v>0.05</v>
      </c>
      <c r="H2017">
        <f t="shared" si="31"/>
        <v>37.619999999999997</v>
      </c>
      <c r="I2017" t="s">
        <v>2841</v>
      </c>
      <c r="J2017" t="str">
        <f>IFERROR(VLOOKUP(D2017,Products!$A$2:$H$221,3,FALSE),"")</f>
        <v>Bakery</v>
      </c>
      <c r="K2017" t="str">
        <f>IFERROR(VLOOKUP(C2017,Customers!$A$2:$G$751,3,FALSE),"")</f>
        <v>Aran</v>
      </c>
    </row>
    <row r="2018" spans="1:11" x14ac:dyDescent="0.25">
      <c r="A2018" t="s">
        <v>4841</v>
      </c>
      <c r="B2018">
        <v>45817</v>
      </c>
      <c r="C2018" t="s">
        <v>920</v>
      </c>
      <c r="D2018" t="s">
        <v>27</v>
      </c>
      <c r="E2018">
        <v>30</v>
      </c>
      <c r="F2018">
        <f>IFERROR(VLOOKUP(D2018,Products!$A$2:$H$221,6,FALSE),0)</f>
        <v>1.98</v>
      </c>
      <c r="G2018">
        <v>0.02</v>
      </c>
      <c r="H2018">
        <f t="shared" si="31"/>
        <v>58.21</v>
      </c>
      <c r="I2018" t="s">
        <v>2830</v>
      </c>
      <c r="J2018" t="str">
        <f>IFERROR(VLOOKUP(D2018,Products!$A$2:$H$221,3,FALSE),"")</f>
        <v>Beverages</v>
      </c>
      <c r="K2018" t="str">
        <f>IFERROR(VLOOKUP(C2018,Customers!$A$2:$G$751,3,FALSE),"")</f>
        <v>Ganja-Dashkasan</v>
      </c>
    </row>
    <row r="2019" spans="1:11" x14ac:dyDescent="0.25">
      <c r="A2019" t="s">
        <v>4842</v>
      </c>
      <c r="B2019">
        <v>45817</v>
      </c>
      <c r="C2019" t="s">
        <v>1019</v>
      </c>
      <c r="D2019" t="s">
        <v>91</v>
      </c>
      <c r="E2019">
        <v>5</v>
      </c>
      <c r="F2019">
        <f>IFERROR(VLOOKUP(D2019,Products!$A$2:$H$221,6,FALSE),0)</f>
        <v>1.36</v>
      </c>
      <c r="G2019">
        <v>0</v>
      </c>
      <c r="H2019">
        <f t="shared" si="31"/>
        <v>6.8</v>
      </c>
      <c r="I2019" t="s">
        <v>2870</v>
      </c>
      <c r="J2019" t="str">
        <f>IFERROR(VLOOKUP(D2019,Products!$A$2:$H$221,3,FALSE),"")</f>
        <v>Snacks</v>
      </c>
      <c r="K2019" t="str">
        <f>IFERROR(VLOOKUP(C2019,Customers!$A$2:$G$751,3,FALSE),"")</f>
        <v>Absheron</v>
      </c>
    </row>
    <row r="2020" spans="1:11" x14ac:dyDescent="0.25">
      <c r="A2020" t="s">
        <v>4843</v>
      </c>
      <c r="B2020">
        <v>45817</v>
      </c>
      <c r="C2020" t="s">
        <v>1418</v>
      </c>
      <c r="D2020" t="s">
        <v>27</v>
      </c>
      <c r="E2020">
        <v>13</v>
      </c>
      <c r="F2020">
        <f>IFERROR(VLOOKUP(D2020,Products!$A$2:$H$221,6,FALSE),0)</f>
        <v>1.98</v>
      </c>
      <c r="G2020">
        <v>7.0000000000000007E-2</v>
      </c>
      <c r="H2020">
        <f t="shared" si="31"/>
        <v>23.94</v>
      </c>
      <c r="I2020" t="s">
        <v>2830</v>
      </c>
      <c r="J2020" t="str">
        <f>IFERROR(VLOOKUP(D2020,Products!$A$2:$H$221,3,FALSE),"")</f>
        <v>Beverages</v>
      </c>
      <c r="K2020" t="str">
        <f>IFERROR(VLOOKUP(C2020,Customers!$A$2:$G$751,3,FALSE),"")</f>
        <v>Lankaran-Astara</v>
      </c>
    </row>
    <row r="2021" spans="1:11" x14ac:dyDescent="0.25">
      <c r="A2021" t="s">
        <v>4844</v>
      </c>
      <c r="B2021">
        <v>45817</v>
      </c>
      <c r="C2021" t="s">
        <v>1427</v>
      </c>
      <c r="D2021" t="s">
        <v>378</v>
      </c>
      <c r="E2021">
        <v>1</v>
      </c>
      <c r="F2021">
        <f>IFERROR(VLOOKUP(D2021,Products!$A$2:$H$221,6,FALSE),0)</f>
        <v>7.3</v>
      </c>
      <c r="G2021">
        <v>0.03</v>
      </c>
      <c r="H2021">
        <f t="shared" si="31"/>
        <v>7.08</v>
      </c>
      <c r="I2021" t="s">
        <v>2841</v>
      </c>
      <c r="J2021" t="str">
        <f>IFERROR(VLOOKUP(D2021,Products!$A$2:$H$221,3,FALSE),"")</f>
        <v>Frozen</v>
      </c>
      <c r="K2021" t="str">
        <f>IFERROR(VLOOKUP(C2021,Customers!$A$2:$G$751,3,FALSE),"")</f>
        <v>Absheron</v>
      </c>
    </row>
    <row r="2022" spans="1:11" x14ac:dyDescent="0.25">
      <c r="A2022" t="s">
        <v>4845</v>
      </c>
      <c r="B2022">
        <v>45817</v>
      </c>
      <c r="C2022" t="s">
        <v>1568</v>
      </c>
      <c r="D2022" t="s">
        <v>208</v>
      </c>
      <c r="E2022">
        <v>8</v>
      </c>
      <c r="F2022">
        <f>IFERROR(VLOOKUP(D2022,Products!$A$2:$H$221,6,FALSE),0)</f>
        <v>7.9</v>
      </c>
      <c r="G2022">
        <v>0</v>
      </c>
      <c r="H2022">
        <f t="shared" si="31"/>
        <v>63.2</v>
      </c>
      <c r="I2022" t="s">
        <v>2820</v>
      </c>
      <c r="J2022" t="str">
        <f>IFERROR(VLOOKUP(D2022,Products!$A$2:$H$221,3,FALSE),"")</f>
        <v>Grocery</v>
      </c>
      <c r="K2022" t="str">
        <f>IFERROR(VLOOKUP(C2022,Customers!$A$2:$G$751,3,FALSE),"")</f>
        <v>Lankaran-Astara</v>
      </c>
    </row>
    <row r="2023" spans="1:11" x14ac:dyDescent="0.25">
      <c r="A2023" t="s">
        <v>4846</v>
      </c>
      <c r="B2023">
        <v>45817</v>
      </c>
      <c r="C2023" t="s">
        <v>1583</v>
      </c>
      <c r="D2023" t="s">
        <v>20</v>
      </c>
      <c r="E2023">
        <v>27</v>
      </c>
      <c r="F2023">
        <f>IFERROR(VLOOKUP(D2023,Products!$A$2:$H$221,6,FALSE),0)</f>
        <v>2.87</v>
      </c>
      <c r="G2023">
        <v>0.02</v>
      </c>
      <c r="H2023">
        <f t="shared" si="31"/>
        <v>75.94</v>
      </c>
      <c r="I2023" t="s">
        <v>2827</v>
      </c>
      <c r="J2023" t="str">
        <f>IFERROR(VLOOKUP(D2023,Products!$A$2:$H$221,3,FALSE),"")</f>
        <v>Beverages</v>
      </c>
      <c r="K2023" t="str">
        <f>IFERROR(VLOOKUP(C2023,Customers!$A$2:$G$751,3,FALSE),"")</f>
        <v>Absheron</v>
      </c>
    </row>
    <row r="2024" spans="1:11" x14ac:dyDescent="0.25">
      <c r="A2024" t="s">
        <v>4847</v>
      </c>
      <c r="B2024">
        <v>45817</v>
      </c>
      <c r="C2024" t="s">
        <v>1625</v>
      </c>
      <c r="D2024" t="s">
        <v>431</v>
      </c>
      <c r="E2024">
        <v>6</v>
      </c>
      <c r="F2024">
        <f>IFERROR(VLOOKUP(D2024,Products!$A$2:$H$221,6,FALSE),0)</f>
        <v>5.65</v>
      </c>
      <c r="G2024">
        <v>0</v>
      </c>
      <c r="H2024">
        <f t="shared" si="31"/>
        <v>33.9</v>
      </c>
      <c r="I2024" t="s">
        <v>2824</v>
      </c>
      <c r="J2024" t="str">
        <f>IFERROR(VLOOKUP(D2024,Products!$A$2:$H$221,3,FALSE),"")</f>
        <v>Canned</v>
      </c>
      <c r="K2024" t="str">
        <f>IFERROR(VLOOKUP(C2024,Customers!$A$2:$G$751,3,FALSE),"")</f>
        <v>Absheron</v>
      </c>
    </row>
    <row r="2025" spans="1:11" x14ac:dyDescent="0.25">
      <c r="A2025" t="s">
        <v>4848</v>
      </c>
      <c r="B2025">
        <v>45817</v>
      </c>
      <c r="C2025" t="s">
        <v>1862</v>
      </c>
      <c r="D2025" t="s">
        <v>228</v>
      </c>
      <c r="E2025">
        <v>4</v>
      </c>
      <c r="F2025">
        <f>IFERROR(VLOOKUP(D2025,Products!$A$2:$H$221,6,FALSE),0)</f>
        <v>5.38</v>
      </c>
      <c r="G2025">
        <v>0</v>
      </c>
      <c r="H2025">
        <f t="shared" si="31"/>
        <v>21.52</v>
      </c>
      <c r="I2025" t="s">
        <v>2820</v>
      </c>
      <c r="J2025" t="str">
        <f>IFERROR(VLOOKUP(D2025,Products!$A$2:$H$221,3,FALSE),"")</f>
        <v>Grocery</v>
      </c>
      <c r="K2025" t="str">
        <f>IFERROR(VLOOKUP(C2025,Customers!$A$2:$G$751,3,FALSE),"")</f>
        <v>Ganja-Dashkasan</v>
      </c>
    </row>
    <row r="2026" spans="1:11" x14ac:dyDescent="0.25">
      <c r="A2026" t="s">
        <v>4849</v>
      </c>
      <c r="B2026">
        <v>45817</v>
      </c>
      <c r="C2026" t="s">
        <v>1901</v>
      </c>
      <c r="D2026" t="s">
        <v>370</v>
      </c>
      <c r="E2026">
        <v>9</v>
      </c>
      <c r="F2026">
        <f>IFERROR(VLOOKUP(D2026,Products!$A$2:$H$221,6,FALSE),0)</f>
        <v>6.55</v>
      </c>
      <c r="G2026">
        <v>0.05</v>
      </c>
      <c r="H2026">
        <f t="shared" si="31"/>
        <v>56</v>
      </c>
      <c r="I2026" t="s">
        <v>2820</v>
      </c>
      <c r="J2026" t="str">
        <f>IFERROR(VLOOKUP(D2026,Products!$A$2:$H$221,3,FALSE),"")</f>
        <v>Frozen</v>
      </c>
      <c r="K2026" t="str">
        <f>IFERROR(VLOOKUP(C2026,Customers!$A$2:$G$751,3,FALSE),"")</f>
        <v>Aran</v>
      </c>
    </row>
    <row r="2027" spans="1:11" x14ac:dyDescent="0.25">
      <c r="A2027" t="s">
        <v>4850</v>
      </c>
      <c r="B2027">
        <v>45817</v>
      </c>
      <c r="C2027" t="s">
        <v>1937</v>
      </c>
      <c r="D2027" t="s">
        <v>362</v>
      </c>
      <c r="E2027">
        <v>10</v>
      </c>
      <c r="F2027">
        <f>IFERROR(VLOOKUP(D2027,Products!$A$2:$H$221,6,FALSE),0)</f>
        <v>7.21</v>
      </c>
      <c r="G2027">
        <v>0.02</v>
      </c>
      <c r="H2027">
        <f t="shared" si="31"/>
        <v>70.66</v>
      </c>
      <c r="I2027" t="s">
        <v>2841</v>
      </c>
      <c r="J2027" t="str">
        <f>IFERROR(VLOOKUP(D2027,Products!$A$2:$H$221,3,FALSE),"")</f>
        <v>Frozen</v>
      </c>
      <c r="K2027" t="str">
        <f>IFERROR(VLOOKUP(C2027,Customers!$A$2:$G$751,3,FALSE),"")</f>
        <v>Absheron</v>
      </c>
    </row>
    <row r="2028" spans="1:11" x14ac:dyDescent="0.25">
      <c r="A2028" t="s">
        <v>4851</v>
      </c>
      <c r="B2028">
        <v>45817</v>
      </c>
      <c r="C2028" t="s">
        <v>2021</v>
      </c>
      <c r="D2028" t="s">
        <v>442</v>
      </c>
      <c r="E2028">
        <v>16</v>
      </c>
      <c r="F2028">
        <f>IFERROR(VLOOKUP(D2028,Products!$A$2:$H$221,6,FALSE),0)</f>
        <v>1.62</v>
      </c>
      <c r="G2028">
        <v>0.12</v>
      </c>
      <c r="H2028">
        <f t="shared" si="31"/>
        <v>22.81</v>
      </c>
      <c r="I2028" t="s">
        <v>2830</v>
      </c>
      <c r="J2028" t="str">
        <f>IFERROR(VLOOKUP(D2028,Products!$A$2:$H$221,3,FALSE),"")</f>
        <v>Canned</v>
      </c>
      <c r="K2028" t="str">
        <f>IFERROR(VLOOKUP(C2028,Customers!$A$2:$G$751,3,FALSE),"")</f>
        <v>Aran</v>
      </c>
    </row>
    <row r="2029" spans="1:11" x14ac:dyDescent="0.25">
      <c r="A2029" t="s">
        <v>4852</v>
      </c>
      <c r="B2029">
        <v>45817</v>
      </c>
      <c r="C2029" t="s">
        <v>2135</v>
      </c>
      <c r="D2029" t="s">
        <v>280</v>
      </c>
      <c r="E2029">
        <v>14</v>
      </c>
      <c r="F2029">
        <f>IFERROR(VLOOKUP(D2029,Products!$A$2:$H$221,6,FALSE),0)</f>
        <v>4.75</v>
      </c>
      <c r="G2029">
        <v>0.05</v>
      </c>
      <c r="H2029">
        <f t="shared" si="31"/>
        <v>63.18</v>
      </c>
      <c r="I2029" t="s">
        <v>2830</v>
      </c>
      <c r="J2029" t="str">
        <f>IFERROR(VLOOKUP(D2029,Products!$A$2:$H$221,3,FALSE),"")</f>
        <v>Household</v>
      </c>
      <c r="K2029" t="str">
        <f>IFERROR(VLOOKUP(C2029,Customers!$A$2:$G$751,3,FALSE),"")</f>
        <v>Aran</v>
      </c>
    </row>
    <row r="2030" spans="1:11" x14ac:dyDescent="0.25">
      <c r="A2030" t="s">
        <v>4853</v>
      </c>
      <c r="B2030">
        <v>45817</v>
      </c>
      <c r="C2030" t="s">
        <v>2183</v>
      </c>
      <c r="D2030" t="s">
        <v>196</v>
      </c>
      <c r="E2030">
        <v>17</v>
      </c>
      <c r="F2030">
        <f>IFERROR(VLOOKUP(D2030,Products!$A$2:$H$221,6,FALSE),0)</f>
        <v>0.54</v>
      </c>
      <c r="G2030">
        <v>0.12</v>
      </c>
      <c r="H2030">
        <f t="shared" si="31"/>
        <v>8.08</v>
      </c>
      <c r="I2030" t="s">
        <v>2841</v>
      </c>
      <c r="J2030" t="str">
        <f>IFERROR(VLOOKUP(D2030,Products!$A$2:$H$221,3,FALSE),"")</f>
        <v>Bakery</v>
      </c>
      <c r="K2030" t="str">
        <f>IFERROR(VLOOKUP(C2030,Customers!$A$2:$G$751,3,FALSE),"")</f>
        <v>Absheron</v>
      </c>
    </row>
    <row r="2031" spans="1:11" x14ac:dyDescent="0.25">
      <c r="A2031" t="s">
        <v>4854</v>
      </c>
      <c r="B2031">
        <v>45817</v>
      </c>
      <c r="C2031" t="s">
        <v>2441</v>
      </c>
      <c r="D2031" t="s">
        <v>230</v>
      </c>
      <c r="E2031">
        <v>10</v>
      </c>
      <c r="F2031">
        <f>IFERROR(VLOOKUP(D2031,Products!$A$2:$H$221,6,FALSE),0)</f>
        <v>1.98</v>
      </c>
      <c r="G2031">
        <v>0.12</v>
      </c>
      <c r="H2031">
        <f t="shared" si="31"/>
        <v>17.420000000000002</v>
      </c>
      <c r="I2031" t="s">
        <v>2827</v>
      </c>
      <c r="J2031" t="str">
        <f>IFERROR(VLOOKUP(D2031,Products!$A$2:$H$221,3,FALSE),"")</f>
        <v>Grocery</v>
      </c>
      <c r="K2031" t="str">
        <f>IFERROR(VLOOKUP(C2031,Customers!$A$2:$G$751,3,FALSE),"")</f>
        <v>Ganja-Dashkasan</v>
      </c>
    </row>
    <row r="2032" spans="1:11" x14ac:dyDescent="0.25">
      <c r="A2032" t="s">
        <v>4855</v>
      </c>
      <c r="B2032">
        <v>45818</v>
      </c>
      <c r="C2032" t="s">
        <v>548</v>
      </c>
      <c r="D2032" t="s">
        <v>112</v>
      </c>
      <c r="E2032">
        <v>8</v>
      </c>
      <c r="F2032">
        <f>IFERROR(VLOOKUP(D2032,Products!$A$2:$H$221,6,FALSE),0)</f>
        <v>4.12</v>
      </c>
      <c r="G2032">
        <v>0</v>
      </c>
      <c r="H2032">
        <f t="shared" si="31"/>
        <v>32.96</v>
      </c>
      <c r="I2032" t="s">
        <v>2841</v>
      </c>
      <c r="J2032" t="str">
        <f>IFERROR(VLOOKUP(D2032,Products!$A$2:$H$221,3,FALSE),"")</f>
        <v>Dairy</v>
      </c>
      <c r="K2032" t="str">
        <f>IFERROR(VLOOKUP(C2032,Customers!$A$2:$G$751,3,FALSE),"")</f>
        <v>Absheron</v>
      </c>
    </row>
    <row r="2033" spans="1:11" x14ac:dyDescent="0.25">
      <c r="A2033" t="s">
        <v>4856</v>
      </c>
      <c r="B2033">
        <v>45818</v>
      </c>
      <c r="C2033" t="s">
        <v>764</v>
      </c>
      <c r="D2033" t="s">
        <v>228</v>
      </c>
      <c r="E2033">
        <v>15</v>
      </c>
      <c r="F2033">
        <f>IFERROR(VLOOKUP(D2033,Products!$A$2:$H$221,6,FALSE),0)</f>
        <v>5.38</v>
      </c>
      <c r="G2033">
        <v>0.02</v>
      </c>
      <c r="H2033">
        <f t="shared" si="31"/>
        <v>79.09</v>
      </c>
      <c r="I2033" t="s">
        <v>2818</v>
      </c>
      <c r="J2033" t="str">
        <f>IFERROR(VLOOKUP(D2033,Products!$A$2:$H$221,3,FALSE),"")</f>
        <v>Grocery</v>
      </c>
      <c r="K2033" t="str">
        <f>IFERROR(VLOOKUP(C2033,Customers!$A$2:$G$751,3,FALSE),"")</f>
        <v>Lankaran-Astara</v>
      </c>
    </row>
    <row r="2034" spans="1:11" x14ac:dyDescent="0.25">
      <c r="A2034" t="s">
        <v>4857</v>
      </c>
      <c r="B2034">
        <v>45818</v>
      </c>
      <c r="C2034" t="s">
        <v>926</v>
      </c>
      <c r="D2034" t="s">
        <v>122</v>
      </c>
      <c r="E2034">
        <v>4</v>
      </c>
      <c r="F2034">
        <f>IFERROR(VLOOKUP(D2034,Products!$A$2:$H$221,6,FALSE),0)</f>
        <v>4.5999999999999996</v>
      </c>
      <c r="G2034">
        <v>0.03</v>
      </c>
      <c r="H2034">
        <f t="shared" si="31"/>
        <v>17.850000000000001</v>
      </c>
      <c r="I2034" t="s">
        <v>2824</v>
      </c>
      <c r="J2034" t="str">
        <f>IFERROR(VLOOKUP(D2034,Products!$A$2:$H$221,3,FALSE),"")</f>
        <v>Dairy</v>
      </c>
      <c r="K2034" t="str">
        <f>IFERROR(VLOOKUP(C2034,Customers!$A$2:$G$751,3,FALSE),"")</f>
        <v>Aran</v>
      </c>
    </row>
    <row r="2035" spans="1:11" x14ac:dyDescent="0.25">
      <c r="A2035" t="s">
        <v>4858</v>
      </c>
      <c r="B2035">
        <v>45818</v>
      </c>
      <c r="C2035" t="s">
        <v>962</v>
      </c>
      <c r="D2035" t="s">
        <v>257</v>
      </c>
      <c r="E2035">
        <v>13</v>
      </c>
      <c r="F2035">
        <f>IFERROR(VLOOKUP(D2035,Products!$A$2:$H$221,6,FALSE),0)</f>
        <v>2.4300000000000002</v>
      </c>
      <c r="G2035">
        <v>0.02</v>
      </c>
      <c r="H2035">
        <f t="shared" si="31"/>
        <v>30.96</v>
      </c>
      <c r="I2035" t="s">
        <v>2820</v>
      </c>
      <c r="J2035" t="str">
        <f>IFERROR(VLOOKUP(D2035,Products!$A$2:$H$221,3,FALSE),"")</f>
        <v>Household</v>
      </c>
      <c r="K2035" t="str">
        <f>IFERROR(VLOOKUP(C2035,Customers!$A$2:$G$751,3,FALSE),"")</f>
        <v>Aran</v>
      </c>
    </row>
    <row r="2036" spans="1:11" x14ac:dyDescent="0.25">
      <c r="A2036" t="s">
        <v>4859</v>
      </c>
      <c r="B2036">
        <v>45818</v>
      </c>
      <c r="C2036" t="s">
        <v>1247</v>
      </c>
      <c r="D2036" t="s">
        <v>17</v>
      </c>
      <c r="E2036">
        <v>21</v>
      </c>
      <c r="F2036">
        <f>IFERROR(VLOOKUP(D2036,Products!$A$2:$H$221,6,FALSE),0)</f>
        <v>2.5499999999999998</v>
      </c>
      <c r="G2036">
        <v>0</v>
      </c>
      <c r="H2036">
        <f t="shared" si="31"/>
        <v>53.55</v>
      </c>
      <c r="I2036" t="s">
        <v>2820</v>
      </c>
      <c r="J2036" t="str">
        <f>IFERROR(VLOOKUP(D2036,Products!$A$2:$H$221,3,FALSE),"")</f>
        <v>Beverages</v>
      </c>
      <c r="K2036" t="str">
        <f>IFERROR(VLOOKUP(C2036,Customers!$A$2:$G$751,3,FALSE),"")</f>
        <v>Absheron</v>
      </c>
    </row>
    <row r="2037" spans="1:11" x14ac:dyDescent="0.25">
      <c r="A2037" t="s">
        <v>4860</v>
      </c>
      <c r="B2037">
        <v>45818</v>
      </c>
      <c r="C2037" t="s">
        <v>1361</v>
      </c>
      <c r="D2037" t="s">
        <v>462</v>
      </c>
      <c r="E2037">
        <v>7</v>
      </c>
      <c r="F2037">
        <f>IFERROR(VLOOKUP(D2037,Products!$A$2:$H$221,6,FALSE),0)</f>
        <v>7.89</v>
      </c>
      <c r="G2037">
        <v>0.05</v>
      </c>
      <c r="H2037">
        <f t="shared" si="31"/>
        <v>52.47</v>
      </c>
      <c r="I2037" t="s">
        <v>2837</v>
      </c>
      <c r="J2037" t="str">
        <f>IFERROR(VLOOKUP(D2037,Products!$A$2:$H$221,3,FALSE),"")</f>
        <v>Cleaning</v>
      </c>
      <c r="K2037" t="str">
        <f>IFERROR(VLOOKUP(C2037,Customers!$A$2:$G$751,3,FALSE),"")</f>
        <v>Absheron</v>
      </c>
    </row>
    <row r="2038" spans="1:11" x14ac:dyDescent="0.25">
      <c r="A2038" t="s">
        <v>4861</v>
      </c>
      <c r="B2038">
        <v>45818</v>
      </c>
      <c r="C2038" t="s">
        <v>1388</v>
      </c>
      <c r="D2038" t="s">
        <v>298</v>
      </c>
      <c r="E2038">
        <v>1</v>
      </c>
      <c r="F2038">
        <f>IFERROR(VLOOKUP(D2038,Products!$A$2:$H$221,6,FALSE),0)</f>
        <v>4.83</v>
      </c>
      <c r="G2038">
        <v>0.12</v>
      </c>
      <c r="H2038">
        <f t="shared" si="31"/>
        <v>4.25</v>
      </c>
      <c r="I2038" t="s">
        <v>2830</v>
      </c>
      <c r="J2038" t="str">
        <f>IFERROR(VLOOKUP(D2038,Products!$A$2:$H$221,3,FALSE),"")</f>
        <v>Household</v>
      </c>
      <c r="K2038" t="str">
        <f>IFERROR(VLOOKUP(C2038,Customers!$A$2:$G$751,3,FALSE),"")</f>
        <v>Absheron</v>
      </c>
    </row>
    <row r="2039" spans="1:11" x14ac:dyDescent="0.25">
      <c r="A2039" t="s">
        <v>4862</v>
      </c>
      <c r="B2039">
        <v>45818</v>
      </c>
      <c r="C2039" t="s">
        <v>1697</v>
      </c>
      <c r="D2039" t="s">
        <v>347</v>
      </c>
      <c r="E2039">
        <v>9</v>
      </c>
      <c r="F2039">
        <f>IFERROR(VLOOKUP(D2039,Products!$A$2:$H$221,6,FALSE),0)</f>
        <v>5.63</v>
      </c>
      <c r="G2039">
        <v>7.0000000000000007E-2</v>
      </c>
      <c r="H2039">
        <f t="shared" si="31"/>
        <v>47.12</v>
      </c>
      <c r="I2039" t="s">
        <v>2824</v>
      </c>
      <c r="J2039" t="str">
        <f>IFERROR(VLOOKUP(D2039,Products!$A$2:$H$221,3,FALSE),"")</f>
        <v>Personal Care</v>
      </c>
      <c r="K2039" t="str">
        <f>IFERROR(VLOOKUP(C2039,Customers!$A$2:$G$751,3,FALSE),"")</f>
        <v>Nakhchivan</v>
      </c>
    </row>
    <row r="2040" spans="1:11" x14ac:dyDescent="0.25">
      <c r="A2040" t="s">
        <v>4863</v>
      </c>
      <c r="B2040">
        <v>45818</v>
      </c>
      <c r="C2040" t="s">
        <v>1946</v>
      </c>
      <c r="D2040" t="s">
        <v>272</v>
      </c>
      <c r="E2040">
        <v>13</v>
      </c>
      <c r="F2040">
        <f>IFERROR(VLOOKUP(D2040,Products!$A$2:$H$221,6,FALSE),0)</f>
        <v>1.81</v>
      </c>
      <c r="G2040">
        <v>0.03</v>
      </c>
      <c r="H2040">
        <f t="shared" si="31"/>
        <v>22.82</v>
      </c>
      <c r="I2040" t="s">
        <v>2820</v>
      </c>
      <c r="J2040" t="str">
        <f>IFERROR(VLOOKUP(D2040,Products!$A$2:$H$221,3,FALSE),"")</f>
        <v>Household</v>
      </c>
      <c r="K2040" t="str">
        <f>IFERROR(VLOOKUP(C2040,Customers!$A$2:$G$751,3,FALSE),"")</f>
        <v>Lankaran-Astara</v>
      </c>
    </row>
    <row r="2041" spans="1:11" x14ac:dyDescent="0.25">
      <c r="A2041" t="s">
        <v>4864</v>
      </c>
      <c r="B2041">
        <v>45818</v>
      </c>
      <c r="C2041" t="s">
        <v>2072</v>
      </c>
      <c r="D2041" t="s">
        <v>164</v>
      </c>
      <c r="E2041">
        <v>26</v>
      </c>
      <c r="F2041">
        <f>IFERROR(VLOOKUP(D2041,Products!$A$2:$H$221,6,FALSE),0)</f>
        <v>1.96</v>
      </c>
      <c r="G2041">
        <v>0</v>
      </c>
      <c r="H2041">
        <f t="shared" si="31"/>
        <v>50.96</v>
      </c>
      <c r="I2041" t="s">
        <v>2824</v>
      </c>
      <c r="J2041" t="str">
        <f>IFERROR(VLOOKUP(D2041,Products!$A$2:$H$221,3,FALSE),"")</f>
        <v>Bakery</v>
      </c>
      <c r="K2041" t="str">
        <f>IFERROR(VLOOKUP(C2041,Customers!$A$2:$G$751,3,FALSE),"")</f>
        <v>Absheron</v>
      </c>
    </row>
    <row r="2042" spans="1:11" x14ac:dyDescent="0.25">
      <c r="A2042" t="s">
        <v>4865</v>
      </c>
      <c r="B2042">
        <v>45818</v>
      </c>
      <c r="C2042" t="s">
        <v>2150</v>
      </c>
      <c r="D2042" t="s">
        <v>344</v>
      </c>
      <c r="E2042">
        <v>9</v>
      </c>
      <c r="F2042">
        <f>IFERROR(VLOOKUP(D2042,Products!$A$2:$H$221,6,FALSE),0)</f>
        <v>2.2000000000000002</v>
      </c>
      <c r="G2042">
        <v>0.02</v>
      </c>
      <c r="H2042">
        <f t="shared" si="31"/>
        <v>19.399999999999999</v>
      </c>
      <c r="I2042" t="s">
        <v>2837</v>
      </c>
      <c r="J2042" t="str">
        <f>IFERROR(VLOOKUP(D2042,Products!$A$2:$H$221,3,FALSE),"")</f>
        <v>Personal Care</v>
      </c>
      <c r="K2042" t="str">
        <f>IFERROR(VLOOKUP(C2042,Customers!$A$2:$G$751,3,FALSE),"")</f>
        <v>Absheron</v>
      </c>
    </row>
    <row r="2043" spans="1:11" x14ac:dyDescent="0.25">
      <c r="A2043" t="s">
        <v>4866</v>
      </c>
      <c r="B2043">
        <v>45818</v>
      </c>
      <c r="C2043" t="s">
        <v>2243</v>
      </c>
      <c r="D2043" t="s">
        <v>89</v>
      </c>
      <c r="E2043">
        <v>17</v>
      </c>
      <c r="F2043">
        <f>IFERROR(VLOOKUP(D2043,Products!$A$2:$H$221,6,FALSE),0)</f>
        <v>4.7</v>
      </c>
      <c r="G2043">
        <v>7.0000000000000007E-2</v>
      </c>
      <c r="H2043">
        <f t="shared" si="31"/>
        <v>74.31</v>
      </c>
      <c r="I2043" t="s">
        <v>2841</v>
      </c>
      <c r="J2043" t="str">
        <f>IFERROR(VLOOKUP(D2043,Products!$A$2:$H$221,3,FALSE),"")</f>
        <v>Snacks</v>
      </c>
      <c r="K2043" t="str">
        <f>IFERROR(VLOOKUP(C2043,Customers!$A$2:$G$751,3,FALSE),"")</f>
        <v>Ganja-Dashkasan</v>
      </c>
    </row>
    <row r="2044" spans="1:11" x14ac:dyDescent="0.25">
      <c r="A2044" t="s">
        <v>4867</v>
      </c>
      <c r="B2044">
        <v>45818</v>
      </c>
      <c r="C2044" t="s">
        <v>2357</v>
      </c>
      <c r="D2044" t="s">
        <v>29</v>
      </c>
      <c r="E2044">
        <v>7</v>
      </c>
      <c r="F2044">
        <f>IFERROR(VLOOKUP(D2044,Products!$A$2:$H$221,6,FALSE),0)</f>
        <v>1.26</v>
      </c>
      <c r="G2044">
        <v>0.05</v>
      </c>
      <c r="H2044">
        <f t="shared" si="31"/>
        <v>8.3800000000000008</v>
      </c>
      <c r="I2044" t="s">
        <v>2830</v>
      </c>
      <c r="J2044" t="str">
        <f>IFERROR(VLOOKUP(D2044,Products!$A$2:$H$221,3,FALSE),"")</f>
        <v>Beverages</v>
      </c>
      <c r="K2044" t="str">
        <f>IFERROR(VLOOKUP(C2044,Customers!$A$2:$G$751,3,FALSE),"")</f>
        <v>Nakhchivan</v>
      </c>
    </row>
    <row r="2045" spans="1:11" x14ac:dyDescent="0.25">
      <c r="A2045" t="s">
        <v>4868</v>
      </c>
      <c r="B2045">
        <v>45818</v>
      </c>
      <c r="C2045" t="s">
        <v>2558</v>
      </c>
      <c r="D2045" t="s">
        <v>298</v>
      </c>
      <c r="E2045">
        <v>13</v>
      </c>
      <c r="F2045">
        <f>IFERROR(VLOOKUP(D2045,Products!$A$2:$H$221,6,FALSE),0)</f>
        <v>4.83</v>
      </c>
      <c r="G2045">
        <v>0</v>
      </c>
      <c r="H2045">
        <f t="shared" si="31"/>
        <v>62.79</v>
      </c>
      <c r="I2045" t="s">
        <v>2870</v>
      </c>
      <c r="J2045" t="str">
        <f>IFERROR(VLOOKUP(D2045,Products!$A$2:$H$221,3,FALSE),"")</f>
        <v>Household</v>
      </c>
      <c r="K2045" t="str">
        <f>IFERROR(VLOOKUP(C2045,Customers!$A$2:$G$751,3,FALSE),"")</f>
        <v>Guba-Khachmaz</v>
      </c>
    </row>
    <row r="2046" spans="1:11" x14ac:dyDescent="0.25">
      <c r="A2046" t="s">
        <v>4869</v>
      </c>
      <c r="B2046">
        <v>45818</v>
      </c>
      <c r="C2046" t="s">
        <v>2636</v>
      </c>
      <c r="D2046" t="s">
        <v>134</v>
      </c>
      <c r="E2046">
        <v>9</v>
      </c>
      <c r="F2046">
        <f>IFERROR(VLOOKUP(D2046,Products!$A$2:$H$221,6,FALSE),0)</f>
        <v>5.84</v>
      </c>
      <c r="G2046">
        <v>0.05</v>
      </c>
      <c r="H2046">
        <f t="shared" si="31"/>
        <v>49.93</v>
      </c>
      <c r="I2046" t="s">
        <v>2824</v>
      </c>
      <c r="J2046" t="str">
        <f>IFERROR(VLOOKUP(D2046,Products!$A$2:$H$221,3,FALSE),"")</f>
        <v>Dairy</v>
      </c>
      <c r="K2046" t="str">
        <f>IFERROR(VLOOKUP(C2046,Customers!$A$2:$G$751,3,FALSE),"")</f>
        <v>Guba-Khachmaz</v>
      </c>
    </row>
    <row r="2047" spans="1:11" x14ac:dyDescent="0.25">
      <c r="A2047" t="s">
        <v>4870</v>
      </c>
      <c r="B2047">
        <v>45818</v>
      </c>
      <c r="C2047" t="s">
        <v>2781</v>
      </c>
      <c r="D2047" t="s">
        <v>172</v>
      </c>
      <c r="E2047">
        <v>16</v>
      </c>
      <c r="F2047">
        <f>IFERROR(VLOOKUP(D2047,Products!$A$2:$H$221,6,FALSE),0)</f>
        <v>0.77</v>
      </c>
      <c r="G2047">
        <v>0</v>
      </c>
      <c r="H2047">
        <f t="shared" si="31"/>
        <v>12.32</v>
      </c>
      <c r="I2047" t="s">
        <v>2870</v>
      </c>
      <c r="J2047" t="str">
        <f>IFERROR(VLOOKUP(D2047,Products!$A$2:$H$221,3,FALSE),"")</f>
        <v>Bakery</v>
      </c>
      <c r="K2047" t="str">
        <f>IFERROR(VLOOKUP(C2047,Customers!$A$2:$G$751,3,FALSE),"")</f>
        <v>Absheron</v>
      </c>
    </row>
    <row r="2048" spans="1:11" x14ac:dyDescent="0.25">
      <c r="A2048" t="s">
        <v>4871</v>
      </c>
      <c r="B2048">
        <v>45818</v>
      </c>
      <c r="C2048" t="s">
        <v>2789</v>
      </c>
      <c r="D2048" t="s">
        <v>39</v>
      </c>
      <c r="E2048">
        <v>7</v>
      </c>
      <c r="F2048">
        <f>IFERROR(VLOOKUP(D2048,Products!$A$2:$H$221,6,FALSE),0)</f>
        <v>1.98</v>
      </c>
      <c r="G2048">
        <v>7.0000000000000007E-2</v>
      </c>
      <c r="H2048">
        <f t="shared" si="31"/>
        <v>12.89</v>
      </c>
      <c r="I2048" t="s">
        <v>2824</v>
      </c>
      <c r="J2048" t="str">
        <f>IFERROR(VLOOKUP(D2048,Products!$A$2:$H$221,3,FALSE),"")</f>
        <v>Beverages</v>
      </c>
      <c r="K2048" t="str">
        <f>IFERROR(VLOOKUP(C2048,Customers!$A$2:$G$751,3,FALSE),"")</f>
        <v>Karabakh-East Zangezur</v>
      </c>
    </row>
    <row r="2049" spans="1:11" x14ac:dyDescent="0.25">
      <c r="A2049" t="s">
        <v>4872</v>
      </c>
      <c r="B2049">
        <v>45819</v>
      </c>
      <c r="C2049" t="s">
        <v>755</v>
      </c>
      <c r="D2049" t="s">
        <v>128</v>
      </c>
      <c r="E2049">
        <v>13</v>
      </c>
      <c r="F2049">
        <f>IFERROR(VLOOKUP(D2049,Products!$A$2:$H$221,6,FALSE),0)</f>
        <v>3.37</v>
      </c>
      <c r="G2049">
        <v>7.0000000000000007E-2</v>
      </c>
      <c r="H2049">
        <f t="shared" si="31"/>
        <v>40.74</v>
      </c>
      <c r="I2049" t="s">
        <v>2841</v>
      </c>
      <c r="J2049" t="str">
        <f>IFERROR(VLOOKUP(D2049,Products!$A$2:$H$221,3,FALSE),"")</f>
        <v>Dairy</v>
      </c>
      <c r="K2049" t="str">
        <f>IFERROR(VLOOKUP(C2049,Customers!$A$2:$G$751,3,FALSE),"")</f>
        <v>Absheron</v>
      </c>
    </row>
    <row r="2050" spans="1:11" x14ac:dyDescent="0.25">
      <c r="A2050" t="s">
        <v>4873</v>
      </c>
      <c r="B2050">
        <v>45819</v>
      </c>
      <c r="C2050" t="s">
        <v>755</v>
      </c>
      <c r="D2050" t="s">
        <v>442</v>
      </c>
      <c r="E2050">
        <v>9</v>
      </c>
      <c r="F2050">
        <f>IFERROR(VLOOKUP(D2050,Products!$A$2:$H$221,6,FALSE),0)</f>
        <v>1.62</v>
      </c>
      <c r="G2050">
        <v>0.03</v>
      </c>
      <c r="H2050">
        <f t="shared" ref="H2050:H2113" si="32">ROUND(E2050*F2050*(1-G2050),2)</f>
        <v>14.14</v>
      </c>
      <c r="I2050" t="s">
        <v>2870</v>
      </c>
      <c r="J2050" t="str">
        <f>IFERROR(VLOOKUP(D2050,Products!$A$2:$H$221,3,FALSE),"")</f>
        <v>Canned</v>
      </c>
      <c r="K2050" t="str">
        <f>IFERROR(VLOOKUP(C2050,Customers!$A$2:$G$751,3,FALSE),"")</f>
        <v>Absheron</v>
      </c>
    </row>
    <row r="2051" spans="1:11" x14ac:dyDescent="0.25">
      <c r="A2051" t="s">
        <v>4874</v>
      </c>
      <c r="B2051">
        <v>45819</v>
      </c>
      <c r="C2051" t="s">
        <v>908</v>
      </c>
      <c r="D2051" t="s">
        <v>411</v>
      </c>
      <c r="E2051">
        <v>3</v>
      </c>
      <c r="F2051">
        <f>IFERROR(VLOOKUP(D2051,Products!$A$2:$H$221,6,FALSE),0)</f>
        <v>2.21</v>
      </c>
      <c r="G2051">
        <v>0.05</v>
      </c>
      <c r="H2051">
        <f t="shared" si="32"/>
        <v>6.3</v>
      </c>
      <c r="I2051" t="s">
        <v>2827</v>
      </c>
      <c r="J2051" t="str">
        <f>IFERROR(VLOOKUP(D2051,Products!$A$2:$H$221,3,FALSE),"")</f>
        <v>Canned</v>
      </c>
      <c r="K2051" t="str">
        <f>IFERROR(VLOOKUP(C2051,Customers!$A$2:$G$751,3,FALSE),"")</f>
        <v>Absheron</v>
      </c>
    </row>
    <row r="2052" spans="1:11" x14ac:dyDescent="0.25">
      <c r="A2052" t="s">
        <v>4875</v>
      </c>
      <c r="B2052">
        <v>45819</v>
      </c>
      <c r="C2052" t="s">
        <v>965</v>
      </c>
      <c r="D2052" t="s">
        <v>39</v>
      </c>
      <c r="E2052">
        <v>5</v>
      </c>
      <c r="F2052">
        <f>IFERROR(VLOOKUP(D2052,Products!$A$2:$H$221,6,FALSE),0)</f>
        <v>1.98</v>
      </c>
      <c r="G2052">
        <v>7.0000000000000007E-2</v>
      </c>
      <c r="H2052">
        <f t="shared" si="32"/>
        <v>9.2100000000000009</v>
      </c>
      <c r="I2052" t="s">
        <v>2837</v>
      </c>
      <c r="J2052" t="str">
        <f>IFERROR(VLOOKUP(D2052,Products!$A$2:$H$221,3,FALSE),"")</f>
        <v>Beverages</v>
      </c>
      <c r="K2052" t="str">
        <f>IFERROR(VLOOKUP(C2052,Customers!$A$2:$G$751,3,FALSE),"")</f>
        <v>Karabakh-East Zangezur</v>
      </c>
    </row>
    <row r="2053" spans="1:11" x14ac:dyDescent="0.25">
      <c r="A2053" t="s">
        <v>4876</v>
      </c>
      <c r="B2053">
        <v>45819</v>
      </c>
      <c r="C2053" t="s">
        <v>1250</v>
      </c>
      <c r="D2053" t="s">
        <v>411</v>
      </c>
      <c r="E2053">
        <v>11</v>
      </c>
      <c r="F2053">
        <f>IFERROR(VLOOKUP(D2053,Products!$A$2:$H$221,6,FALSE),0)</f>
        <v>2.21</v>
      </c>
      <c r="G2053">
        <v>0.03</v>
      </c>
      <c r="H2053">
        <f t="shared" si="32"/>
        <v>23.58</v>
      </c>
      <c r="I2053" t="s">
        <v>2827</v>
      </c>
      <c r="J2053" t="str">
        <f>IFERROR(VLOOKUP(D2053,Products!$A$2:$H$221,3,FALSE),"")</f>
        <v>Canned</v>
      </c>
      <c r="K2053" t="str">
        <f>IFERROR(VLOOKUP(C2053,Customers!$A$2:$G$751,3,FALSE),"")</f>
        <v>Aran</v>
      </c>
    </row>
    <row r="2054" spans="1:11" x14ac:dyDescent="0.25">
      <c r="A2054" t="s">
        <v>4877</v>
      </c>
      <c r="B2054">
        <v>45819</v>
      </c>
      <c r="C2054" t="s">
        <v>1508</v>
      </c>
      <c r="D2054" t="s">
        <v>142</v>
      </c>
      <c r="E2054">
        <v>16</v>
      </c>
      <c r="F2054">
        <f>IFERROR(VLOOKUP(D2054,Products!$A$2:$H$221,6,FALSE),0)</f>
        <v>2.7</v>
      </c>
      <c r="G2054">
        <v>0.05</v>
      </c>
      <c r="H2054">
        <f t="shared" si="32"/>
        <v>41.04</v>
      </c>
      <c r="I2054" t="s">
        <v>2824</v>
      </c>
      <c r="J2054" t="str">
        <f>IFERROR(VLOOKUP(D2054,Products!$A$2:$H$221,3,FALSE),"")</f>
        <v>Dairy</v>
      </c>
      <c r="K2054" t="str">
        <f>IFERROR(VLOOKUP(C2054,Customers!$A$2:$G$751,3,FALSE),"")</f>
        <v>Guba-Khachmaz</v>
      </c>
    </row>
    <row r="2055" spans="1:11" x14ac:dyDescent="0.25">
      <c r="A2055" t="s">
        <v>4878</v>
      </c>
      <c r="B2055">
        <v>45819</v>
      </c>
      <c r="C2055" t="s">
        <v>1586</v>
      </c>
      <c r="D2055" t="s">
        <v>394</v>
      </c>
      <c r="E2055">
        <v>10</v>
      </c>
      <c r="F2055">
        <f>IFERROR(VLOOKUP(D2055,Products!$A$2:$H$221,6,FALSE),0)</f>
        <v>8.06</v>
      </c>
      <c r="G2055">
        <v>0.12</v>
      </c>
      <c r="H2055">
        <f t="shared" si="32"/>
        <v>70.930000000000007</v>
      </c>
      <c r="I2055" t="s">
        <v>2841</v>
      </c>
      <c r="J2055" t="str">
        <f>IFERROR(VLOOKUP(D2055,Products!$A$2:$H$221,3,FALSE),"")</f>
        <v>Frozen</v>
      </c>
      <c r="K2055" t="str">
        <f>IFERROR(VLOOKUP(C2055,Customers!$A$2:$G$751,3,FALSE),"")</f>
        <v>Absheron</v>
      </c>
    </row>
    <row r="2056" spans="1:11" x14ac:dyDescent="0.25">
      <c r="A2056" t="s">
        <v>4879</v>
      </c>
      <c r="B2056">
        <v>45819</v>
      </c>
      <c r="C2056" t="s">
        <v>1886</v>
      </c>
      <c r="D2056" t="s">
        <v>274</v>
      </c>
      <c r="E2056">
        <v>4</v>
      </c>
      <c r="F2056">
        <f>IFERROR(VLOOKUP(D2056,Products!$A$2:$H$221,6,FALSE),0)</f>
        <v>1.23</v>
      </c>
      <c r="G2056">
        <v>0</v>
      </c>
      <c r="H2056">
        <f t="shared" si="32"/>
        <v>4.92</v>
      </c>
      <c r="I2056" t="s">
        <v>2837</v>
      </c>
      <c r="J2056" t="str">
        <f>IFERROR(VLOOKUP(D2056,Products!$A$2:$H$221,3,FALSE),"")</f>
        <v>Household</v>
      </c>
      <c r="K2056" t="str">
        <f>IFERROR(VLOOKUP(C2056,Customers!$A$2:$G$751,3,FALSE),"")</f>
        <v>Absheron</v>
      </c>
    </row>
    <row r="2057" spans="1:11" x14ac:dyDescent="0.25">
      <c r="A2057" t="s">
        <v>4880</v>
      </c>
      <c r="B2057">
        <v>45819</v>
      </c>
      <c r="C2057" t="s">
        <v>2024</v>
      </c>
      <c r="D2057" t="s">
        <v>274</v>
      </c>
      <c r="E2057">
        <v>1</v>
      </c>
      <c r="F2057">
        <f>IFERROR(VLOOKUP(D2057,Products!$A$2:$H$221,6,FALSE),0)</f>
        <v>1.23</v>
      </c>
      <c r="G2057">
        <v>0.05</v>
      </c>
      <c r="H2057">
        <f t="shared" si="32"/>
        <v>1.17</v>
      </c>
      <c r="I2057" t="s">
        <v>2837</v>
      </c>
      <c r="J2057" t="str">
        <f>IFERROR(VLOOKUP(D2057,Products!$A$2:$H$221,3,FALSE),"")</f>
        <v>Household</v>
      </c>
      <c r="K2057" t="str">
        <f>IFERROR(VLOOKUP(C2057,Customers!$A$2:$G$751,3,FALSE),"")</f>
        <v>Lankaran-Astara</v>
      </c>
    </row>
    <row r="2058" spans="1:11" x14ac:dyDescent="0.25">
      <c r="A2058" t="s">
        <v>4881</v>
      </c>
      <c r="B2058">
        <v>45819</v>
      </c>
      <c r="C2058" t="s">
        <v>2276</v>
      </c>
      <c r="D2058" t="s">
        <v>296</v>
      </c>
      <c r="E2058">
        <v>8</v>
      </c>
      <c r="F2058">
        <f>IFERROR(VLOOKUP(D2058,Products!$A$2:$H$221,6,FALSE),0)</f>
        <v>2.52</v>
      </c>
      <c r="G2058">
        <v>0.15</v>
      </c>
      <c r="H2058">
        <f t="shared" si="32"/>
        <v>17.14</v>
      </c>
      <c r="I2058" t="s">
        <v>2818</v>
      </c>
      <c r="J2058" t="str">
        <f>IFERROR(VLOOKUP(D2058,Products!$A$2:$H$221,3,FALSE),"")</f>
        <v>Household</v>
      </c>
      <c r="K2058" t="str">
        <f>IFERROR(VLOOKUP(C2058,Customers!$A$2:$G$751,3,FALSE),"")</f>
        <v>Absheron</v>
      </c>
    </row>
    <row r="2059" spans="1:11" x14ac:dyDescent="0.25">
      <c r="A2059" t="s">
        <v>4882</v>
      </c>
      <c r="B2059">
        <v>45819</v>
      </c>
      <c r="C2059" t="s">
        <v>2387</v>
      </c>
      <c r="D2059" t="s">
        <v>450</v>
      </c>
      <c r="E2059">
        <v>2</v>
      </c>
      <c r="F2059">
        <f>IFERROR(VLOOKUP(D2059,Products!$A$2:$H$221,6,FALSE),0)</f>
        <v>5.89</v>
      </c>
      <c r="G2059">
        <v>7.0000000000000007E-2</v>
      </c>
      <c r="H2059">
        <f t="shared" si="32"/>
        <v>10.96</v>
      </c>
      <c r="I2059" t="s">
        <v>2818</v>
      </c>
      <c r="J2059" t="str">
        <f>IFERROR(VLOOKUP(D2059,Products!$A$2:$H$221,3,FALSE),"")</f>
        <v>Cleaning</v>
      </c>
      <c r="K2059" t="str">
        <f>IFERROR(VLOOKUP(C2059,Customers!$A$2:$G$751,3,FALSE),"")</f>
        <v>Lankaran-Astara</v>
      </c>
    </row>
    <row r="2060" spans="1:11" x14ac:dyDescent="0.25">
      <c r="A2060" t="s">
        <v>4883</v>
      </c>
      <c r="B2060">
        <v>45819</v>
      </c>
      <c r="C2060" t="s">
        <v>2387</v>
      </c>
      <c r="D2060" t="s">
        <v>458</v>
      </c>
      <c r="E2060">
        <v>7</v>
      </c>
      <c r="F2060">
        <f>IFERROR(VLOOKUP(D2060,Products!$A$2:$H$221,6,FALSE),0)</f>
        <v>7.58</v>
      </c>
      <c r="G2060">
        <v>0.03</v>
      </c>
      <c r="H2060">
        <f t="shared" si="32"/>
        <v>51.47</v>
      </c>
      <c r="I2060" t="s">
        <v>2818</v>
      </c>
      <c r="J2060" t="str">
        <f>IFERROR(VLOOKUP(D2060,Products!$A$2:$H$221,3,FALSE),"")</f>
        <v>Cleaning</v>
      </c>
      <c r="K2060" t="str">
        <f>IFERROR(VLOOKUP(C2060,Customers!$A$2:$G$751,3,FALSE),"")</f>
        <v>Lankaran-Astara</v>
      </c>
    </row>
    <row r="2061" spans="1:11" x14ac:dyDescent="0.25">
      <c r="A2061" t="s">
        <v>4884</v>
      </c>
      <c r="B2061">
        <v>45819</v>
      </c>
      <c r="C2061" t="s">
        <v>2402</v>
      </c>
      <c r="D2061" t="s">
        <v>415</v>
      </c>
      <c r="E2061">
        <v>13</v>
      </c>
      <c r="F2061">
        <f>IFERROR(VLOOKUP(D2061,Products!$A$2:$H$221,6,FALSE),0)</f>
        <v>4.62</v>
      </c>
      <c r="G2061">
        <v>0.05</v>
      </c>
      <c r="H2061">
        <f t="shared" si="32"/>
        <v>57.06</v>
      </c>
      <c r="I2061" t="s">
        <v>2870</v>
      </c>
      <c r="J2061" t="str">
        <f>IFERROR(VLOOKUP(D2061,Products!$A$2:$H$221,3,FALSE),"")</f>
        <v>Canned</v>
      </c>
      <c r="K2061" t="str">
        <f>IFERROR(VLOOKUP(C2061,Customers!$A$2:$G$751,3,FALSE),"")</f>
        <v>Shaki-Zagatala</v>
      </c>
    </row>
    <row r="2062" spans="1:11" x14ac:dyDescent="0.25">
      <c r="A2062" t="s">
        <v>4885</v>
      </c>
      <c r="B2062">
        <v>45819</v>
      </c>
      <c r="C2062" t="s">
        <v>2426</v>
      </c>
      <c r="D2062" t="s">
        <v>91</v>
      </c>
      <c r="E2062">
        <v>11</v>
      </c>
      <c r="F2062">
        <f>IFERROR(VLOOKUP(D2062,Products!$A$2:$H$221,6,FALSE),0)</f>
        <v>1.36</v>
      </c>
      <c r="G2062">
        <v>0.03</v>
      </c>
      <c r="H2062">
        <f t="shared" si="32"/>
        <v>14.51</v>
      </c>
      <c r="I2062" t="s">
        <v>2818</v>
      </c>
      <c r="J2062" t="str">
        <f>IFERROR(VLOOKUP(D2062,Products!$A$2:$H$221,3,FALSE),"")</f>
        <v>Snacks</v>
      </c>
      <c r="K2062" t="str">
        <f>IFERROR(VLOOKUP(C2062,Customers!$A$2:$G$751,3,FALSE),"")</f>
        <v>Absheron</v>
      </c>
    </row>
    <row r="2063" spans="1:11" x14ac:dyDescent="0.25">
      <c r="A2063" t="s">
        <v>4886</v>
      </c>
      <c r="B2063">
        <v>45819</v>
      </c>
      <c r="C2063" t="s">
        <v>2456</v>
      </c>
      <c r="D2063" t="s">
        <v>154</v>
      </c>
      <c r="E2063">
        <v>6</v>
      </c>
      <c r="F2063">
        <f>IFERROR(VLOOKUP(D2063,Products!$A$2:$H$221,6,FALSE),0)</f>
        <v>5.47</v>
      </c>
      <c r="G2063">
        <v>0.1</v>
      </c>
      <c r="H2063">
        <f t="shared" si="32"/>
        <v>29.54</v>
      </c>
      <c r="I2063" t="s">
        <v>2870</v>
      </c>
      <c r="J2063" t="str">
        <f>IFERROR(VLOOKUP(D2063,Products!$A$2:$H$221,3,FALSE),"")</f>
        <v>Dairy</v>
      </c>
      <c r="K2063" t="str">
        <f>IFERROR(VLOOKUP(C2063,Customers!$A$2:$G$751,3,FALSE),"")</f>
        <v>Nakhchivan</v>
      </c>
    </row>
    <row r="2064" spans="1:11" x14ac:dyDescent="0.25">
      <c r="A2064" t="s">
        <v>4887</v>
      </c>
      <c r="B2064">
        <v>45819</v>
      </c>
      <c r="C2064" t="s">
        <v>2459</v>
      </c>
      <c r="D2064" t="s">
        <v>290</v>
      </c>
      <c r="E2064">
        <v>11</v>
      </c>
      <c r="F2064">
        <f>IFERROR(VLOOKUP(D2064,Products!$A$2:$H$221,6,FALSE),0)</f>
        <v>2.31</v>
      </c>
      <c r="G2064">
        <v>0.05</v>
      </c>
      <c r="H2064">
        <f t="shared" si="32"/>
        <v>24.14</v>
      </c>
      <c r="I2064" t="s">
        <v>2870</v>
      </c>
      <c r="J2064" t="str">
        <f>IFERROR(VLOOKUP(D2064,Products!$A$2:$H$221,3,FALSE),"")</f>
        <v>Household</v>
      </c>
      <c r="K2064" t="str">
        <f>IFERROR(VLOOKUP(C2064,Customers!$A$2:$G$751,3,FALSE),"")</f>
        <v>Shaki-Zagatala</v>
      </c>
    </row>
    <row r="2065" spans="1:11" x14ac:dyDescent="0.25">
      <c r="A2065" t="s">
        <v>4888</v>
      </c>
      <c r="B2065">
        <v>45819</v>
      </c>
      <c r="C2065" t="s">
        <v>2525</v>
      </c>
      <c r="D2065" t="s">
        <v>107</v>
      </c>
      <c r="E2065">
        <v>9</v>
      </c>
      <c r="F2065">
        <f>IFERROR(VLOOKUP(D2065,Products!$A$2:$H$221,6,FALSE),0)</f>
        <v>4.54</v>
      </c>
      <c r="G2065">
        <v>0</v>
      </c>
      <c r="H2065">
        <f t="shared" si="32"/>
        <v>40.86</v>
      </c>
      <c r="I2065" t="s">
        <v>2827</v>
      </c>
      <c r="J2065" t="str">
        <f>IFERROR(VLOOKUP(D2065,Products!$A$2:$H$221,3,FALSE),"")</f>
        <v>Snacks</v>
      </c>
      <c r="K2065" t="str">
        <f>IFERROR(VLOOKUP(C2065,Customers!$A$2:$G$751,3,FALSE),"")</f>
        <v>Guba-Khachmaz</v>
      </c>
    </row>
    <row r="2066" spans="1:11" x14ac:dyDescent="0.25">
      <c r="A2066" t="s">
        <v>4889</v>
      </c>
      <c r="B2066">
        <v>45819</v>
      </c>
      <c r="C2066" t="s">
        <v>2534</v>
      </c>
      <c r="D2066" t="s">
        <v>272</v>
      </c>
      <c r="E2066">
        <v>5</v>
      </c>
      <c r="F2066">
        <f>IFERROR(VLOOKUP(D2066,Products!$A$2:$H$221,6,FALSE),0)</f>
        <v>1.81</v>
      </c>
      <c r="G2066">
        <v>0.03</v>
      </c>
      <c r="H2066">
        <f t="shared" si="32"/>
        <v>8.7799999999999994</v>
      </c>
      <c r="I2066" t="s">
        <v>2818</v>
      </c>
      <c r="J2066" t="str">
        <f>IFERROR(VLOOKUP(D2066,Products!$A$2:$H$221,3,FALSE),"")</f>
        <v>Household</v>
      </c>
      <c r="K2066" t="str">
        <f>IFERROR(VLOOKUP(C2066,Customers!$A$2:$G$751,3,FALSE),"")</f>
        <v>Lankaran-Astara</v>
      </c>
    </row>
    <row r="2067" spans="1:11" x14ac:dyDescent="0.25">
      <c r="A2067" t="s">
        <v>4890</v>
      </c>
      <c r="B2067">
        <v>45820</v>
      </c>
      <c r="C2067" t="s">
        <v>677</v>
      </c>
      <c r="D2067" t="s">
        <v>442</v>
      </c>
      <c r="E2067">
        <v>9</v>
      </c>
      <c r="F2067">
        <f>IFERROR(VLOOKUP(D2067,Products!$A$2:$H$221,6,FALSE),0)</f>
        <v>1.62</v>
      </c>
      <c r="G2067">
        <v>0.03</v>
      </c>
      <c r="H2067">
        <f t="shared" si="32"/>
        <v>14.14</v>
      </c>
      <c r="I2067" t="s">
        <v>2870</v>
      </c>
      <c r="J2067" t="str">
        <f>IFERROR(VLOOKUP(D2067,Products!$A$2:$H$221,3,FALSE),"")</f>
        <v>Canned</v>
      </c>
      <c r="K2067" t="str">
        <f>IFERROR(VLOOKUP(C2067,Customers!$A$2:$G$751,3,FALSE),"")</f>
        <v>Absheron</v>
      </c>
    </row>
    <row r="2068" spans="1:11" x14ac:dyDescent="0.25">
      <c r="A2068" t="s">
        <v>4891</v>
      </c>
      <c r="B2068">
        <v>45820</v>
      </c>
      <c r="C2068" t="s">
        <v>845</v>
      </c>
      <c r="D2068" t="s">
        <v>340</v>
      </c>
      <c r="E2068">
        <v>5</v>
      </c>
      <c r="F2068">
        <f>IFERROR(VLOOKUP(D2068,Products!$A$2:$H$221,6,FALSE),0)</f>
        <v>5.77</v>
      </c>
      <c r="G2068">
        <v>0</v>
      </c>
      <c r="H2068">
        <f t="shared" si="32"/>
        <v>28.85</v>
      </c>
      <c r="I2068" t="s">
        <v>2824</v>
      </c>
      <c r="J2068" t="str">
        <f>IFERROR(VLOOKUP(D2068,Products!$A$2:$H$221,3,FALSE),"")</f>
        <v>Personal Care</v>
      </c>
      <c r="K2068" t="str">
        <f>IFERROR(VLOOKUP(C2068,Customers!$A$2:$G$751,3,FALSE),"")</f>
        <v>Shaki-Zagatala</v>
      </c>
    </row>
    <row r="2069" spans="1:11" x14ac:dyDescent="0.25">
      <c r="A2069" t="s">
        <v>4892</v>
      </c>
      <c r="B2069">
        <v>45820</v>
      </c>
      <c r="C2069" t="s">
        <v>851</v>
      </c>
      <c r="D2069" t="s">
        <v>202</v>
      </c>
      <c r="E2069">
        <v>26</v>
      </c>
      <c r="F2069">
        <f>IFERROR(VLOOKUP(D2069,Products!$A$2:$H$221,6,FALSE),0)</f>
        <v>1.82</v>
      </c>
      <c r="G2069">
        <v>0</v>
      </c>
      <c r="H2069">
        <f t="shared" si="32"/>
        <v>47.32</v>
      </c>
      <c r="I2069" t="s">
        <v>2837</v>
      </c>
      <c r="J2069" t="str">
        <f>IFERROR(VLOOKUP(D2069,Products!$A$2:$H$221,3,FALSE),"")</f>
        <v>Bakery</v>
      </c>
      <c r="K2069" t="str">
        <f>IFERROR(VLOOKUP(C2069,Customers!$A$2:$G$751,3,FALSE),"")</f>
        <v>Absheron</v>
      </c>
    </row>
    <row r="2070" spans="1:11" x14ac:dyDescent="0.25">
      <c r="A2070" t="s">
        <v>4893</v>
      </c>
      <c r="B2070">
        <v>45820</v>
      </c>
      <c r="C2070" t="s">
        <v>1070</v>
      </c>
      <c r="D2070" t="s">
        <v>130</v>
      </c>
      <c r="E2070">
        <v>8</v>
      </c>
      <c r="F2070">
        <f>IFERROR(VLOOKUP(D2070,Products!$A$2:$H$221,6,FALSE),0)</f>
        <v>3.47</v>
      </c>
      <c r="G2070">
        <v>7.0000000000000007E-2</v>
      </c>
      <c r="H2070">
        <f t="shared" si="32"/>
        <v>25.82</v>
      </c>
      <c r="I2070" t="s">
        <v>2837</v>
      </c>
      <c r="J2070" t="str">
        <f>IFERROR(VLOOKUP(D2070,Products!$A$2:$H$221,3,FALSE),"")</f>
        <v>Dairy</v>
      </c>
      <c r="K2070" t="str">
        <f>IFERROR(VLOOKUP(C2070,Customers!$A$2:$G$751,3,FALSE),"")</f>
        <v>Absheron</v>
      </c>
    </row>
    <row r="2071" spans="1:11" x14ac:dyDescent="0.25">
      <c r="A2071" t="s">
        <v>4894</v>
      </c>
      <c r="B2071">
        <v>45820</v>
      </c>
      <c r="C2071" t="s">
        <v>1487</v>
      </c>
      <c r="D2071" t="s">
        <v>85</v>
      </c>
      <c r="E2071">
        <v>5</v>
      </c>
      <c r="F2071">
        <f>IFERROR(VLOOKUP(D2071,Products!$A$2:$H$221,6,FALSE),0)</f>
        <v>2.33</v>
      </c>
      <c r="G2071">
        <v>7.0000000000000007E-2</v>
      </c>
      <c r="H2071">
        <f t="shared" si="32"/>
        <v>10.83</v>
      </c>
      <c r="I2071" t="s">
        <v>2824</v>
      </c>
      <c r="J2071" t="str">
        <f>IFERROR(VLOOKUP(D2071,Products!$A$2:$H$221,3,FALSE),"")</f>
        <v>Snacks</v>
      </c>
      <c r="K2071" t="str">
        <f>IFERROR(VLOOKUP(C2071,Customers!$A$2:$G$751,3,FALSE),"")</f>
        <v>Nakhchivan</v>
      </c>
    </row>
    <row r="2072" spans="1:11" x14ac:dyDescent="0.25">
      <c r="A2072" t="s">
        <v>4895</v>
      </c>
      <c r="B2072">
        <v>45820</v>
      </c>
      <c r="C2072" t="s">
        <v>1751</v>
      </c>
      <c r="D2072" t="s">
        <v>37</v>
      </c>
      <c r="E2072">
        <v>10</v>
      </c>
      <c r="F2072">
        <f>IFERROR(VLOOKUP(D2072,Products!$A$2:$H$221,6,FALSE),0)</f>
        <v>4.74</v>
      </c>
      <c r="G2072">
        <v>0.12</v>
      </c>
      <c r="H2072">
        <f t="shared" si="32"/>
        <v>41.71</v>
      </c>
      <c r="I2072" t="s">
        <v>2824</v>
      </c>
      <c r="J2072" t="str">
        <f>IFERROR(VLOOKUP(D2072,Products!$A$2:$H$221,3,FALSE),"")</f>
        <v>Beverages</v>
      </c>
      <c r="K2072" t="str">
        <f>IFERROR(VLOOKUP(C2072,Customers!$A$2:$G$751,3,FALSE),"")</f>
        <v>Lankaran-Astara</v>
      </c>
    </row>
    <row r="2073" spans="1:11" x14ac:dyDescent="0.25">
      <c r="A2073" t="s">
        <v>4896</v>
      </c>
      <c r="B2073">
        <v>45820</v>
      </c>
      <c r="C2073" t="s">
        <v>2348</v>
      </c>
      <c r="D2073" t="s">
        <v>155</v>
      </c>
      <c r="E2073">
        <v>11</v>
      </c>
      <c r="F2073">
        <f>IFERROR(VLOOKUP(D2073,Products!$A$2:$H$221,6,FALSE),0)</f>
        <v>5.52</v>
      </c>
      <c r="G2073">
        <v>0.03</v>
      </c>
      <c r="H2073">
        <f t="shared" si="32"/>
        <v>58.9</v>
      </c>
      <c r="I2073" t="s">
        <v>2830</v>
      </c>
      <c r="J2073" t="str">
        <f>IFERROR(VLOOKUP(D2073,Products!$A$2:$H$221,3,FALSE),"")</f>
        <v>Dairy</v>
      </c>
      <c r="K2073" t="str">
        <f>IFERROR(VLOOKUP(C2073,Customers!$A$2:$G$751,3,FALSE),"")</f>
        <v>Guba-Khachmaz</v>
      </c>
    </row>
    <row r="2074" spans="1:11" x14ac:dyDescent="0.25">
      <c r="A2074" t="s">
        <v>4897</v>
      </c>
      <c r="B2074">
        <v>45820</v>
      </c>
      <c r="C2074" t="s">
        <v>2414</v>
      </c>
      <c r="D2074" t="s">
        <v>45</v>
      </c>
      <c r="E2074">
        <v>27</v>
      </c>
      <c r="F2074">
        <f>IFERROR(VLOOKUP(D2074,Products!$A$2:$H$221,6,FALSE),0)</f>
        <v>2.7</v>
      </c>
      <c r="G2074">
        <v>0</v>
      </c>
      <c r="H2074">
        <f t="shared" si="32"/>
        <v>72.900000000000006</v>
      </c>
      <c r="I2074" t="s">
        <v>2841</v>
      </c>
      <c r="J2074" t="str">
        <f>IFERROR(VLOOKUP(D2074,Products!$A$2:$H$221,3,FALSE),"")</f>
        <v>Beverages</v>
      </c>
      <c r="K2074" t="str">
        <f>IFERROR(VLOOKUP(C2074,Customers!$A$2:$G$751,3,FALSE),"")</f>
        <v>Lankaran-Astara</v>
      </c>
    </row>
    <row r="2075" spans="1:11" x14ac:dyDescent="0.25">
      <c r="A2075" t="s">
        <v>4898</v>
      </c>
      <c r="B2075">
        <v>45821</v>
      </c>
      <c r="C2075" t="s">
        <v>881</v>
      </c>
      <c r="D2075" t="s">
        <v>186</v>
      </c>
      <c r="E2075">
        <v>19</v>
      </c>
      <c r="F2075">
        <f>IFERROR(VLOOKUP(D2075,Products!$A$2:$H$221,6,FALSE),0)</f>
        <v>1.77</v>
      </c>
      <c r="G2075">
        <v>0.1</v>
      </c>
      <c r="H2075">
        <f t="shared" si="32"/>
        <v>30.27</v>
      </c>
      <c r="I2075" t="s">
        <v>2827</v>
      </c>
      <c r="J2075" t="str">
        <f>IFERROR(VLOOKUP(D2075,Products!$A$2:$H$221,3,FALSE),"")</f>
        <v>Bakery</v>
      </c>
      <c r="K2075" t="str">
        <f>IFERROR(VLOOKUP(C2075,Customers!$A$2:$G$751,3,FALSE),"")</f>
        <v>Guba-Khachmaz</v>
      </c>
    </row>
    <row r="2076" spans="1:11" x14ac:dyDescent="0.25">
      <c r="A2076" t="s">
        <v>4899</v>
      </c>
      <c r="B2076">
        <v>45821</v>
      </c>
      <c r="C2076" t="s">
        <v>881</v>
      </c>
      <c r="D2076" t="s">
        <v>366</v>
      </c>
      <c r="E2076">
        <v>1</v>
      </c>
      <c r="F2076">
        <f>IFERROR(VLOOKUP(D2076,Products!$A$2:$H$221,6,FALSE),0)</f>
        <v>8.19</v>
      </c>
      <c r="G2076">
        <v>7.0000000000000007E-2</v>
      </c>
      <c r="H2076">
        <f t="shared" si="32"/>
        <v>7.62</v>
      </c>
      <c r="I2076" t="s">
        <v>2830</v>
      </c>
      <c r="J2076" t="str">
        <f>IFERROR(VLOOKUP(D2076,Products!$A$2:$H$221,3,FALSE),"")</f>
        <v>Frozen</v>
      </c>
      <c r="K2076" t="str">
        <f>IFERROR(VLOOKUP(C2076,Customers!$A$2:$G$751,3,FALSE),"")</f>
        <v>Guba-Khachmaz</v>
      </c>
    </row>
    <row r="2077" spans="1:11" x14ac:dyDescent="0.25">
      <c r="A2077" t="s">
        <v>4900</v>
      </c>
      <c r="B2077">
        <v>45821</v>
      </c>
      <c r="C2077" t="s">
        <v>1190</v>
      </c>
      <c r="D2077" t="s">
        <v>234</v>
      </c>
      <c r="E2077">
        <v>11</v>
      </c>
      <c r="F2077">
        <f>IFERROR(VLOOKUP(D2077,Products!$A$2:$H$221,6,FALSE),0)</f>
        <v>2.0299999999999998</v>
      </c>
      <c r="G2077">
        <v>0.03</v>
      </c>
      <c r="H2077">
        <f t="shared" si="32"/>
        <v>21.66</v>
      </c>
      <c r="I2077" t="s">
        <v>2820</v>
      </c>
      <c r="J2077" t="str">
        <f>IFERROR(VLOOKUP(D2077,Products!$A$2:$H$221,3,FALSE),"")</f>
        <v>Grocery</v>
      </c>
      <c r="K2077" t="str">
        <f>IFERROR(VLOOKUP(C2077,Customers!$A$2:$G$751,3,FALSE),"")</f>
        <v>Absheron</v>
      </c>
    </row>
    <row r="2078" spans="1:11" x14ac:dyDescent="0.25">
      <c r="A2078" t="s">
        <v>4901</v>
      </c>
      <c r="B2078">
        <v>45821</v>
      </c>
      <c r="C2078" t="s">
        <v>1619</v>
      </c>
      <c r="D2078" t="s">
        <v>232</v>
      </c>
      <c r="E2078">
        <v>7</v>
      </c>
      <c r="F2078">
        <f>IFERROR(VLOOKUP(D2078,Products!$A$2:$H$221,6,FALSE),0)</f>
        <v>6.86</v>
      </c>
      <c r="G2078">
        <v>7.0000000000000007E-2</v>
      </c>
      <c r="H2078">
        <f t="shared" si="32"/>
        <v>44.66</v>
      </c>
      <c r="I2078" t="s">
        <v>2827</v>
      </c>
      <c r="J2078" t="str">
        <f>IFERROR(VLOOKUP(D2078,Products!$A$2:$H$221,3,FALSE),"")</f>
        <v>Grocery</v>
      </c>
      <c r="K2078" t="str">
        <f>IFERROR(VLOOKUP(C2078,Customers!$A$2:$G$751,3,FALSE),"")</f>
        <v>Lankaran-Astara</v>
      </c>
    </row>
    <row r="2079" spans="1:11" x14ac:dyDescent="0.25">
      <c r="A2079" t="s">
        <v>4902</v>
      </c>
      <c r="B2079">
        <v>45821</v>
      </c>
      <c r="C2079" t="s">
        <v>1688</v>
      </c>
      <c r="D2079" t="s">
        <v>182</v>
      </c>
      <c r="E2079">
        <v>9</v>
      </c>
      <c r="F2079">
        <f>IFERROR(VLOOKUP(D2079,Products!$A$2:$H$221,6,FALSE),0)</f>
        <v>1</v>
      </c>
      <c r="G2079">
        <v>0.05</v>
      </c>
      <c r="H2079">
        <f t="shared" si="32"/>
        <v>8.5500000000000007</v>
      </c>
      <c r="I2079" t="s">
        <v>2830</v>
      </c>
      <c r="J2079" t="str">
        <f>IFERROR(VLOOKUP(D2079,Products!$A$2:$H$221,3,FALSE),"")</f>
        <v>Bakery</v>
      </c>
      <c r="K2079" t="str">
        <f>IFERROR(VLOOKUP(C2079,Customers!$A$2:$G$751,3,FALSE),"")</f>
        <v>Aran</v>
      </c>
    </row>
    <row r="2080" spans="1:11" x14ac:dyDescent="0.25">
      <c r="A2080" t="s">
        <v>4903</v>
      </c>
      <c r="B2080">
        <v>45821</v>
      </c>
      <c r="C2080" t="s">
        <v>1799</v>
      </c>
      <c r="D2080" t="s">
        <v>128</v>
      </c>
      <c r="E2080">
        <v>15</v>
      </c>
      <c r="F2080">
        <f>IFERROR(VLOOKUP(D2080,Products!$A$2:$H$221,6,FALSE),0)</f>
        <v>3.37</v>
      </c>
      <c r="G2080">
        <v>0</v>
      </c>
      <c r="H2080">
        <f t="shared" si="32"/>
        <v>50.55</v>
      </c>
      <c r="I2080" t="s">
        <v>2870</v>
      </c>
      <c r="J2080" t="str">
        <f>IFERROR(VLOOKUP(D2080,Products!$A$2:$H$221,3,FALSE),"")</f>
        <v>Dairy</v>
      </c>
      <c r="K2080" t="str">
        <f>IFERROR(VLOOKUP(C2080,Customers!$A$2:$G$751,3,FALSE),"")</f>
        <v>Absheron</v>
      </c>
    </row>
    <row r="2081" spans="1:11" x14ac:dyDescent="0.25">
      <c r="A2081" t="s">
        <v>4904</v>
      </c>
      <c r="B2081">
        <v>45821</v>
      </c>
      <c r="C2081" t="s">
        <v>1859</v>
      </c>
      <c r="D2081" t="s">
        <v>25</v>
      </c>
      <c r="E2081">
        <v>4</v>
      </c>
      <c r="F2081">
        <f>IFERROR(VLOOKUP(D2081,Products!$A$2:$H$221,6,FALSE),0)</f>
        <v>3.86</v>
      </c>
      <c r="G2081">
        <v>0.03</v>
      </c>
      <c r="H2081">
        <f t="shared" si="32"/>
        <v>14.98</v>
      </c>
      <c r="I2081" t="s">
        <v>2820</v>
      </c>
      <c r="J2081" t="str">
        <f>IFERROR(VLOOKUP(D2081,Products!$A$2:$H$221,3,FALSE),"")</f>
        <v>Beverages</v>
      </c>
      <c r="K2081" t="str">
        <f>IFERROR(VLOOKUP(C2081,Customers!$A$2:$G$751,3,FALSE),"")</f>
        <v>Absheron</v>
      </c>
    </row>
    <row r="2082" spans="1:11" x14ac:dyDescent="0.25">
      <c r="A2082" t="s">
        <v>4905</v>
      </c>
      <c r="B2082">
        <v>45821</v>
      </c>
      <c r="C2082" t="s">
        <v>1874</v>
      </c>
      <c r="D2082" t="s">
        <v>439</v>
      </c>
      <c r="E2082">
        <v>7</v>
      </c>
      <c r="F2082">
        <f>IFERROR(VLOOKUP(D2082,Products!$A$2:$H$221,6,FALSE),0)</f>
        <v>2.0699999999999998</v>
      </c>
      <c r="G2082">
        <v>7.0000000000000007E-2</v>
      </c>
      <c r="H2082">
        <f t="shared" si="32"/>
        <v>13.48</v>
      </c>
      <c r="I2082" t="s">
        <v>2827</v>
      </c>
      <c r="J2082" t="str">
        <f>IFERROR(VLOOKUP(D2082,Products!$A$2:$H$221,3,FALSE),"")</f>
        <v>Canned</v>
      </c>
      <c r="K2082" t="str">
        <f>IFERROR(VLOOKUP(C2082,Customers!$A$2:$G$751,3,FALSE),"")</f>
        <v>Absheron</v>
      </c>
    </row>
    <row r="2083" spans="1:11" x14ac:dyDescent="0.25">
      <c r="A2083" t="s">
        <v>4906</v>
      </c>
      <c r="B2083">
        <v>45821</v>
      </c>
      <c r="C2083" t="s">
        <v>2006</v>
      </c>
      <c r="D2083" t="s">
        <v>272</v>
      </c>
      <c r="E2083">
        <v>2</v>
      </c>
      <c r="F2083">
        <f>IFERROR(VLOOKUP(D2083,Products!$A$2:$H$221,6,FALSE),0)</f>
        <v>1.81</v>
      </c>
      <c r="G2083">
        <v>0.05</v>
      </c>
      <c r="H2083">
        <f t="shared" si="32"/>
        <v>3.44</v>
      </c>
      <c r="I2083" t="s">
        <v>2818</v>
      </c>
      <c r="J2083" t="str">
        <f>IFERROR(VLOOKUP(D2083,Products!$A$2:$H$221,3,FALSE),"")</f>
        <v>Household</v>
      </c>
      <c r="K2083" t="str">
        <f>IFERROR(VLOOKUP(C2083,Customers!$A$2:$G$751,3,FALSE),"")</f>
        <v>Lankaran-Astara</v>
      </c>
    </row>
    <row r="2084" spans="1:11" x14ac:dyDescent="0.25">
      <c r="A2084" t="s">
        <v>4907</v>
      </c>
      <c r="B2084">
        <v>45821</v>
      </c>
      <c r="C2084" t="s">
        <v>2030</v>
      </c>
      <c r="D2084" t="s">
        <v>142</v>
      </c>
      <c r="E2084">
        <v>14</v>
      </c>
      <c r="F2084">
        <f>IFERROR(VLOOKUP(D2084,Products!$A$2:$H$221,6,FALSE),0)</f>
        <v>2.7</v>
      </c>
      <c r="G2084">
        <v>7.0000000000000007E-2</v>
      </c>
      <c r="H2084">
        <f t="shared" si="32"/>
        <v>35.15</v>
      </c>
      <c r="I2084" t="s">
        <v>2870</v>
      </c>
      <c r="J2084" t="str">
        <f>IFERROR(VLOOKUP(D2084,Products!$A$2:$H$221,3,FALSE),"")</f>
        <v>Dairy</v>
      </c>
      <c r="K2084" t="str">
        <f>IFERROR(VLOOKUP(C2084,Customers!$A$2:$G$751,3,FALSE),"")</f>
        <v>Ganja-Dashkasan</v>
      </c>
    </row>
    <row r="2085" spans="1:11" x14ac:dyDescent="0.25">
      <c r="A2085" t="s">
        <v>4908</v>
      </c>
      <c r="B2085">
        <v>45821</v>
      </c>
      <c r="C2085" t="s">
        <v>2120</v>
      </c>
      <c r="D2085" t="s">
        <v>257</v>
      </c>
      <c r="E2085">
        <v>10</v>
      </c>
      <c r="F2085">
        <f>IFERROR(VLOOKUP(D2085,Products!$A$2:$H$221,6,FALSE),0)</f>
        <v>2.4300000000000002</v>
      </c>
      <c r="G2085">
        <v>7.0000000000000007E-2</v>
      </c>
      <c r="H2085">
        <f t="shared" si="32"/>
        <v>22.6</v>
      </c>
      <c r="I2085" t="s">
        <v>2820</v>
      </c>
      <c r="J2085" t="str">
        <f>IFERROR(VLOOKUP(D2085,Products!$A$2:$H$221,3,FALSE),"")</f>
        <v>Household</v>
      </c>
      <c r="K2085" t="str">
        <f>IFERROR(VLOOKUP(C2085,Customers!$A$2:$G$751,3,FALSE),"")</f>
        <v>Nakhchivan</v>
      </c>
    </row>
    <row r="2086" spans="1:11" x14ac:dyDescent="0.25">
      <c r="A2086" t="s">
        <v>4909</v>
      </c>
      <c r="B2086">
        <v>45821</v>
      </c>
      <c r="C2086" t="s">
        <v>2189</v>
      </c>
      <c r="D2086" t="s">
        <v>294</v>
      </c>
      <c r="E2086">
        <v>7</v>
      </c>
      <c r="F2086">
        <f>IFERROR(VLOOKUP(D2086,Products!$A$2:$H$221,6,FALSE),0)</f>
        <v>1.7</v>
      </c>
      <c r="G2086">
        <v>0.12</v>
      </c>
      <c r="H2086">
        <f t="shared" si="32"/>
        <v>10.47</v>
      </c>
      <c r="I2086" t="s">
        <v>2824</v>
      </c>
      <c r="J2086" t="str">
        <f>IFERROR(VLOOKUP(D2086,Products!$A$2:$H$221,3,FALSE),"")</f>
        <v>Household</v>
      </c>
      <c r="K2086" t="str">
        <f>IFERROR(VLOOKUP(C2086,Customers!$A$2:$G$751,3,FALSE),"")</f>
        <v>Absheron</v>
      </c>
    </row>
    <row r="2087" spans="1:11" x14ac:dyDescent="0.25">
      <c r="A2087" t="s">
        <v>4910</v>
      </c>
      <c r="B2087">
        <v>45821</v>
      </c>
      <c r="C2087" t="s">
        <v>2276</v>
      </c>
      <c r="D2087" t="s">
        <v>268</v>
      </c>
      <c r="E2087">
        <v>11</v>
      </c>
      <c r="F2087">
        <f>IFERROR(VLOOKUP(D2087,Products!$A$2:$H$221,6,FALSE),0)</f>
        <v>2.12</v>
      </c>
      <c r="G2087">
        <v>0.1</v>
      </c>
      <c r="H2087">
        <f t="shared" si="32"/>
        <v>20.99</v>
      </c>
      <c r="I2087" t="s">
        <v>2824</v>
      </c>
      <c r="J2087" t="str">
        <f>IFERROR(VLOOKUP(D2087,Products!$A$2:$H$221,3,FALSE),"")</f>
        <v>Household</v>
      </c>
      <c r="K2087" t="str">
        <f>IFERROR(VLOOKUP(C2087,Customers!$A$2:$G$751,3,FALSE),"")</f>
        <v>Absheron</v>
      </c>
    </row>
    <row r="2088" spans="1:11" x14ac:dyDescent="0.25">
      <c r="A2088" t="s">
        <v>4911</v>
      </c>
      <c r="B2088">
        <v>45821</v>
      </c>
      <c r="C2088" t="s">
        <v>2276</v>
      </c>
      <c r="D2088" t="s">
        <v>362</v>
      </c>
      <c r="E2088">
        <v>3</v>
      </c>
      <c r="F2088">
        <f>IFERROR(VLOOKUP(D2088,Products!$A$2:$H$221,6,FALSE),0)</f>
        <v>7.21</v>
      </c>
      <c r="G2088">
        <v>0.05</v>
      </c>
      <c r="H2088">
        <f t="shared" si="32"/>
        <v>20.55</v>
      </c>
      <c r="I2088" t="s">
        <v>2837</v>
      </c>
      <c r="J2088" t="str">
        <f>IFERROR(VLOOKUP(D2088,Products!$A$2:$H$221,3,FALSE),"")</f>
        <v>Frozen</v>
      </c>
      <c r="K2088" t="str">
        <f>IFERROR(VLOOKUP(C2088,Customers!$A$2:$G$751,3,FALSE),"")</f>
        <v>Absheron</v>
      </c>
    </row>
    <row r="2089" spans="1:11" x14ac:dyDescent="0.25">
      <c r="A2089" t="s">
        <v>4912</v>
      </c>
      <c r="B2089">
        <v>45821</v>
      </c>
      <c r="C2089" t="s">
        <v>2324</v>
      </c>
      <c r="D2089" t="s">
        <v>35</v>
      </c>
      <c r="E2089">
        <v>19</v>
      </c>
      <c r="F2089">
        <f>IFERROR(VLOOKUP(D2089,Products!$A$2:$H$221,6,FALSE),0)</f>
        <v>1.65</v>
      </c>
      <c r="G2089">
        <v>0</v>
      </c>
      <c r="H2089">
        <f t="shared" si="32"/>
        <v>31.35</v>
      </c>
      <c r="I2089" t="s">
        <v>2827</v>
      </c>
      <c r="J2089" t="str">
        <f>IFERROR(VLOOKUP(D2089,Products!$A$2:$H$221,3,FALSE),"")</f>
        <v>Beverages</v>
      </c>
      <c r="K2089" t="str">
        <f>IFERROR(VLOOKUP(C2089,Customers!$A$2:$G$751,3,FALSE),"")</f>
        <v>Ganja-Dashkasan</v>
      </c>
    </row>
    <row r="2090" spans="1:11" x14ac:dyDescent="0.25">
      <c r="A2090" t="s">
        <v>4913</v>
      </c>
      <c r="B2090">
        <v>45821</v>
      </c>
      <c r="C2090" t="s">
        <v>2381</v>
      </c>
      <c r="D2090" t="s">
        <v>232</v>
      </c>
      <c r="E2090">
        <v>7</v>
      </c>
      <c r="F2090">
        <f>IFERROR(VLOOKUP(D2090,Products!$A$2:$H$221,6,FALSE),0)</f>
        <v>6.86</v>
      </c>
      <c r="G2090">
        <v>0.12</v>
      </c>
      <c r="H2090">
        <f t="shared" si="32"/>
        <v>42.26</v>
      </c>
      <c r="I2090" t="s">
        <v>2824</v>
      </c>
      <c r="J2090" t="str">
        <f>IFERROR(VLOOKUP(D2090,Products!$A$2:$H$221,3,FALSE),"")</f>
        <v>Grocery</v>
      </c>
      <c r="K2090" t="str">
        <f>IFERROR(VLOOKUP(C2090,Customers!$A$2:$G$751,3,FALSE),"")</f>
        <v>Absheron</v>
      </c>
    </row>
    <row r="2091" spans="1:11" x14ac:dyDescent="0.25">
      <c r="A2091" t="s">
        <v>4914</v>
      </c>
      <c r="B2091">
        <v>45821</v>
      </c>
      <c r="C2091" t="s">
        <v>2492</v>
      </c>
      <c r="D2091" t="s">
        <v>334</v>
      </c>
      <c r="E2091">
        <v>7</v>
      </c>
      <c r="F2091">
        <f>IFERROR(VLOOKUP(D2091,Products!$A$2:$H$221,6,FALSE),0)</f>
        <v>6.1</v>
      </c>
      <c r="G2091">
        <v>0.05</v>
      </c>
      <c r="H2091">
        <f t="shared" si="32"/>
        <v>40.57</v>
      </c>
      <c r="I2091" t="s">
        <v>2827</v>
      </c>
      <c r="J2091" t="str">
        <f>IFERROR(VLOOKUP(D2091,Products!$A$2:$H$221,3,FALSE),"")</f>
        <v>Personal Care</v>
      </c>
      <c r="K2091" t="str">
        <f>IFERROR(VLOOKUP(C2091,Customers!$A$2:$G$751,3,FALSE),"")</f>
        <v>Absheron</v>
      </c>
    </row>
    <row r="2092" spans="1:11" x14ac:dyDescent="0.25">
      <c r="A2092" t="s">
        <v>4915</v>
      </c>
      <c r="B2092">
        <v>45821</v>
      </c>
      <c r="C2092" t="s">
        <v>2699</v>
      </c>
      <c r="D2092" t="s">
        <v>226</v>
      </c>
      <c r="E2092">
        <v>16</v>
      </c>
      <c r="F2092">
        <f>IFERROR(VLOOKUP(D2092,Products!$A$2:$H$221,6,FALSE),0)</f>
        <v>2.0299999999999998</v>
      </c>
      <c r="G2092">
        <v>0.1</v>
      </c>
      <c r="H2092">
        <f t="shared" si="32"/>
        <v>29.23</v>
      </c>
      <c r="I2092" t="s">
        <v>2830</v>
      </c>
      <c r="J2092" t="str">
        <f>IFERROR(VLOOKUP(D2092,Products!$A$2:$H$221,3,FALSE),"")</f>
        <v>Grocery</v>
      </c>
      <c r="K2092" t="str">
        <f>IFERROR(VLOOKUP(C2092,Customers!$A$2:$G$751,3,FALSE),"")</f>
        <v>Shaki-Zagatala</v>
      </c>
    </row>
    <row r="2093" spans="1:11" x14ac:dyDescent="0.25">
      <c r="A2093" t="s">
        <v>4916</v>
      </c>
      <c r="B2093">
        <v>45821</v>
      </c>
      <c r="C2093" t="s">
        <v>2720</v>
      </c>
      <c r="D2093" t="s">
        <v>81</v>
      </c>
      <c r="E2093">
        <v>19</v>
      </c>
      <c r="F2093">
        <f>IFERROR(VLOOKUP(D2093,Products!$A$2:$H$221,6,FALSE),0)</f>
        <v>2.23</v>
      </c>
      <c r="G2093">
        <v>0.1</v>
      </c>
      <c r="H2093">
        <f t="shared" si="32"/>
        <v>38.130000000000003</v>
      </c>
      <c r="I2093" t="s">
        <v>2818</v>
      </c>
      <c r="J2093" t="str">
        <f>IFERROR(VLOOKUP(D2093,Products!$A$2:$H$221,3,FALSE),"")</f>
        <v>Snacks</v>
      </c>
      <c r="K2093" t="str">
        <f>IFERROR(VLOOKUP(C2093,Customers!$A$2:$G$751,3,FALSE),"")</f>
        <v>Absheron</v>
      </c>
    </row>
    <row r="2094" spans="1:11" x14ac:dyDescent="0.25">
      <c r="A2094" t="s">
        <v>4917</v>
      </c>
      <c r="B2094">
        <v>45822</v>
      </c>
      <c r="C2094" t="s">
        <v>555</v>
      </c>
      <c r="D2094" t="s">
        <v>59</v>
      </c>
      <c r="E2094">
        <v>21</v>
      </c>
      <c r="F2094">
        <f>IFERROR(VLOOKUP(D2094,Products!$A$2:$H$221,6,FALSE),0)</f>
        <v>1.45</v>
      </c>
      <c r="G2094">
        <v>0</v>
      </c>
      <c r="H2094">
        <f t="shared" si="32"/>
        <v>30.45</v>
      </c>
      <c r="I2094" t="s">
        <v>2870</v>
      </c>
      <c r="J2094" t="str">
        <f>IFERROR(VLOOKUP(D2094,Products!$A$2:$H$221,3,FALSE),"")</f>
        <v>Snacks</v>
      </c>
      <c r="K2094" t="str">
        <f>IFERROR(VLOOKUP(C2094,Customers!$A$2:$G$751,3,FALSE),"")</f>
        <v>Shaki-Zagatala</v>
      </c>
    </row>
    <row r="2095" spans="1:11" x14ac:dyDescent="0.25">
      <c r="A2095" t="s">
        <v>4918</v>
      </c>
      <c r="B2095">
        <v>45822</v>
      </c>
      <c r="C2095" t="s">
        <v>568</v>
      </c>
      <c r="D2095" t="s">
        <v>211</v>
      </c>
      <c r="E2095">
        <v>8</v>
      </c>
      <c r="F2095">
        <f>IFERROR(VLOOKUP(D2095,Products!$A$2:$H$221,6,FALSE),0)</f>
        <v>2.35</v>
      </c>
      <c r="G2095">
        <v>0.1</v>
      </c>
      <c r="H2095">
        <f t="shared" si="32"/>
        <v>16.920000000000002</v>
      </c>
      <c r="I2095" t="s">
        <v>2837</v>
      </c>
      <c r="J2095" t="str">
        <f>IFERROR(VLOOKUP(D2095,Products!$A$2:$H$221,3,FALSE),"")</f>
        <v>Grocery</v>
      </c>
      <c r="K2095" t="str">
        <f>IFERROR(VLOOKUP(C2095,Customers!$A$2:$G$751,3,FALSE),"")</f>
        <v>Aran</v>
      </c>
    </row>
    <row r="2096" spans="1:11" x14ac:dyDescent="0.25">
      <c r="A2096" t="s">
        <v>4919</v>
      </c>
      <c r="B2096">
        <v>45822</v>
      </c>
      <c r="C2096" t="s">
        <v>788</v>
      </c>
      <c r="D2096" t="s">
        <v>188</v>
      </c>
      <c r="E2096">
        <v>8</v>
      </c>
      <c r="F2096">
        <f>IFERROR(VLOOKUP(D2096,Products!$A$2:$H$221,6,FALSE),0)</f>
        <v>2.31</v>
      </c>
      <c r="G2096">
        <v>0.15</v>
      </c>
      <c r="H2096">
        <f t="shared" si="32"/>
        <v>15.71</v>
      </c>
      <c r="I2096" t="s">
        <v>2837</v>
      </c>
      <c r="J2096" t="str">
        <f>IFERROR(VLOOKUP(D2096,Products!$A$2:$H$221,3,FALSE),"")</f>
        <v>Bakery</v>
      </c>
      <c r="K2096" t="str">
        <f>IFERROR(VLOOKUP(C2096,Customers!$A$2:$G$751,3,FALSE),"")</f>
        <v>Aran</v>
      </c>
    </row>
    <row r="2097" spans="1:11" x14ac:dyDescent="0.25">
      <c r="A2097" t="s">
        <v>4920</v>
      </c>
      <c r="B2097">
        <v>45822</v>
      </c>
      <c r="C2097" t="s">
        <v>851</v>
      </c>
      <c r="D2097" t="s">
        <v>456</v>
      </c>
      <c r="E2097">
        <v>1</v>
      </c>
      <c r="F2097">
        <f>IFERROR(VLOOKUP(D2097,Products!$A$2:$H$221,6,FALSE),0)</f>
        <v>3.09</v>
      </c>
      <c r="G2097">
        <v>0</v>
      </c>
      <c r="H2097">
        <f t="shared" si="32"/>
        <v>3.09</v>
      </c>
      <c r="I2097" t="s">
        <v>2820</v>
      </c>
      <c r="J2097" t="str">
        <f>IFERROR(VLOOKUP(D2097,Products!$A$2:$H$221,3,FALSE),"")</f>
        <v>Cleaning</v>
      </c>
      <c r="K2097" t="str">
        <f>IFERROR(VLOOKUP(C2097,Customers!$A$2:$G$751,3,FALSE),"")</f>
        <v>Absheron</v>
      </c>
    </row>
    <row r="2098" spans="1:11" x14ac:dyDescent="0.25">
      <c r="A2098" t="s">
        <v>4921</v>
      </c>
      <c r="B2098">
        <v>45822</v>
      </c>
      <c r="C2098" t="s">
        <v>887</v>
      </c>
      <c r="D2098" t="s">
        <v>270</v>
      </c>
      <c r="E2098">
        <v>9</v>
      </c>
      <c r="F2098">
        <f>IFERROR(VLOOKUP(D2098,Products!$A$2:$H$221,6,FALSE),0)</f>
        <v>4.96</v>
      </c>
      <c r="G2098">
        <v>0.05</v>
      </c>
      <c r="H2098">
        <f t="shared" si="32"/>
        <v>42.41</v>
      </c>
      <c r="I2098" t="s">
        <v>2818</v>
      </c>
      <c r="J2098" t="str">
        <f>IFERROR(VLOOKUP(D2098,Products!$A$2:$H$221,3,FALSE),"")</f>
        <v>Household</v>
      </c>
      <c r="K2098" t="str">
        <f>IFERROR(VLOOKUP(C2098,Customers!$A$2:$G$751,3,FALSE),"")</f>
        <v>Absheron</v>
      </c>
    </row>
    <row r="2099" spans="1:11" x14ac:dyDescent="0.25">
      <c r="A2099" t="s">
        <v>4922</v>
      </c>
      <c r="B2099">
        <v>45822</v>
      </c>
      <c r="C2099" t="s">
        <v>1562</v>
      </c>
      <c r="D2099" t="s">
        <v>280</v>
      </c>
      <c r="E2099">
        <v>5</v>
      </c>
      <c r="F2099">
        <f>IFERROR(VLOOKUP(D2099,Products!$A$2:$H$221,6,FALSE),0)</f>
        <v>4.75</v>
      </c>
      <c r="G2099">
        <v>7.0000000000000007E-2</v>
      </c>
      <c r="H2099">
        <f t="shared" si="32"/>
        <v>22.09</v>
      </c>
      <c r="I2099" t="s">
        <v>2870</v>
      </c>
      <c r="J2099" t="str">
        <f>IFERROR(VLOOKUP(D2099,Products!$A$2:$H$221,3,FALSE),"")</f>
        <v>Household</v>
      </c>
      <c r="K2099" t="str">
        <f>IFERROR(VLOOKUP(C2099,Customers!$A$2:$G$751,3,FALSE),"")</f>
        <v>Guba-Khachmaz</v>
      </c>
    </row>
    <row r="2100" spans="1:11" x14ac:dyDescent="0.25">
      <c r="A2100" t="s">
        <v>4923</v>
      </c>
      <c r="B2100">
        <v>45822</v>
      </c>
      <c r="C2100" t="s">
        <v>1664</v>
      </c>
      <c r="D2100" t="s">
        <v>31</v>
      </c>
      <c r="E2100">
        <v>22</v>
      </c>
      <c r="F2100">
        <f>IFERROR(VLOOKUP(D2100,Products!$A$2:$H$221,6,FALSE),0)</f>
        <v>4.05</v>
      </c>
      <c r="G2100">
        <v>0.03</v>
      </c>
      <c r="H2100">
        <f t="shared" si="32"/>
        <v>86.43</v>
      </c>
      <c r="I2100" t="s">
        <v>2841</v>
      </c>
      <c r="J2100" t="str">
        <f>IFERROR(VLOOKUP(D2100,Products!$A$2:$H$221,3,FALSE),"")</f>
        <v>Beverages</v>
      </c>
      <c r="K2100" t="str">
        <f>IFERROR(VLOOKUP(C2100,Customers!$A$2:$G$751,3,FALSE),"")</f>
        <v>Lankaran-Astara</v>
      </c>
    </row>
    <row r="2101" spans="1:11" x14ac:dyDescent="0.25">
      <c r="A2101" t="s">
        <v>4924</v>
      </c>
      <c r="B2101">
        <v>45822</v>
      </c>
      <c r="C2101" t="s">
        <v>1886</v>
      </c>
      <c r="D2101" t="s">
        <v>332</v>
      </c>
      <c r="E2101">
        <v>8</v>
      </c>
      <c r="F2101">
        <f>IFERROR(VLOOKUP(D2101,Products!$A$2:$H$221,6,FALSE),0)</f>
        <v>2.87</v>
      </c>
      <c r="G2101">
        <v>7.0000000000000007E-2</v>
      </c>
      <c r="H2101">
        <f t="shared" si="32"/>
        <v>21.35</v>
      </c>
      <c r="I2101" t="s">
        <v>2820</v>
      </c>
      <c r="J2101" t="str">
        <f>IFERROR(VLOOKUP(D2101,Products!$A$2:$H$221,3,FALSE),"")</f>
        <v>Personal Care</v>
      </c>
      <c r="K2101" t="str">
        <f>IFERROR(VLOOKUP(C2101,Customers!$A$2:$G$751,3,FALSE),"")</f>
        <v>Absheron</v>
      </c>
    </row>
    <row r="2102" spans="1:11" x14ac:dyDescent="0.25">
      <c r="A2102" t="s">
        <v>4925</v>
      </c>
      <c r="B2102">
        <v>45822</v>
      </c>
      <c r="C2102" t="s">
        <v>2279</v>
      </c>
      <c r="D2102" t="s">
        <v>200</v>
      </c>
      <c r="E2102">
        <v>6</v>
      </c>
      <c r="F2102">
        <f>IFERROR(VLOOKUP(D2102,Products!$A$2:$H$221,6,FALSE),0)</f>
        <v>0.97</v>
      </c>
      <c r="G2102">
        <v>0.03</v>
      </c>
      <c r="H2102">
        <f t="shared" si="32"/>
        <v>5.65</v>
      </c>
      <c r="I2102" t="s">
        <v>2820</v>
      </c>
      <c r="J2102" t="str">
        <f>IFERROR(VLOOKUP(D2102,Products!$A$2:$H$221,3,FALSE),"")</f>
        <v>Bakery</v>
      </c>
      <c r="K2102" t="str">
        <f>IFERROR(VLOOKUP(C2102,Customers!$A$2:$G$751,3,FALSE),"")</f>
        <v>Absheron</v>
      </c>
    </row>
    <row r="2103" spans="1:11" x14ac:dyDescent="0.25">
      <c r="A2103" t="s">
        <v>4926</v>
      </c>
      <c r="B2103">
        <v>45822</v>
      </c>
      <c r="C2103" t="s">
        <v>2303</v>
      </c>
      <c r="D2103" t="s">
        <v>240</v>
      </c>
      <c r="E2103">
        <v>16</v>
      </c>
      <c r="F2103">
        <f>IFERROR(VLOOKUP(D2103,Products!$A$2:$H$221,6,FALSE),0)</f>
        <v>3.46</v>
      </c>
      <c r="G2103">
        <v>0.02</v>
      </c>
      <c r="H2103">
        <f t="shared" si="32"/>
        <v>54.25</v>
      </c>
      <c r="I2103" t="s">
        <v>2837</v>
      </c>
      <c r="J2103" t="str">
        <f>IFERROR(VLOOKUP(D2103,Products!$A$2:$H$221,3,FALSE),"")</f>
        <v>Grocery</v>
      </c>
      <c r="K2103" t="str">
        <f>IFERROR(VLOOKUP(C2103,Customers!$A$2:$G$751,3,FALSE),"")</f>
        <v>Absheron</v>
      </c>
    </row>
    <row r="2104" spans="1:11" x14ac:dyDescent="0.25">
      <c r="A2104" t="s">
        <v>4927</v>
      </c>
      <c r="B2104">
        <v>45822</v>
      </c>
      <c r="C2104" t="s">
        <v>2321</v>
      </c>
      <c r="D2104" t="s">
        <v>115</v>
      </c>
      <c r="E2104">
        <v>13</v>
      </c>
      <c r="F2104">
        <f>IFERROR(VLOOKUP(D2104,Products!$A$2:$H$221,6,FALSE),0)</f>
        <v>5.26</v>
      </c>
      <c r="G2104">
        <v>0.05</v>
      </c>
      <c r="H2104">
        <f t="shared" si="32"/>
        <v>64.959999999999994</v>
      </c>
      <c r="I2104" t="s">
        <v>2824</v>
      </c>
      <c r="J2104" t="str">
        <f>IFERROR(VLOOKUP(D2104,Products!$A$2:$H$221,3,FALSE),"")</f>
        <v>Dairy</v>
      </c>
      <c r="K2104" t="str">
        <f>IFERROR(VLOOKUP(C2104,Customers!$A$2:$G$751,3,FALSE),"")</f>
        <v>Shaki-Zagatala</v>
      </c>
    </row>
    <row r="2105" spans="1:11" x14ac:dyDescent="0.25">
      <c r="A2105" t="s">
        <v>4928</v>
      </c>
      <c r="B2105">
        <v>45822</v>
      </c>
      <c r="C2105" t="s">
        <v>2378</v>
      </c>
      <c r="D2105" t="s">
        <v>23</v>
      </c>
      <c r="E2105">
        <v>11</v>
      </c>
      <c r="F2105">
        <f>IFERROR(VLOOKUP(D2105,Products!$A$2:$H$221,6,FALSE),0)</f>
        <v>2.54</v>
      </c>
      <c r="G2105">
        <v>7.0000000000000007E-2</v>
      </c>
      <c r="H2105">
        <f t="shared" si="32"/>
        <v>25.98</v>
      </c>
      <c r="I2105" t="s">
        <v>2830</v>
      </c>
      <c r="J2105" t="str">
        <f>IFERROR(VLOOKUP(D2105,Products!$A$2:$H$221,3,FALSE),"")</f>
        <v>Beverages</v>
      </c>
      <c r="K2105" t="str">
        <f>IFERROR(VLOOKUP(C2105,Customers!$A$2:$G$751,3,FALSE),"")</f>
        <v>Nakhchivan</v>
      </c>
    </row>
    <row r="2106" spans="1:11" x14ac:dyDescent="0.25">
      <c r="A2106" t="s">
        <v>4929</v>
      </c>
      <c r="B2106">
        <v>45823</v>
      </c>
      <c r="C2106" t="s">
        <v>755</v>
      </c>
      <c r="D2106" t="s">
        <v>198</v>
      </c>
      <c r="E2106">
        <v>13</v>
      </c>
      <c r="F2106">
        <f>IFERROR(VLOOKUP(D2106,Products!$A$2:$H$221,6,FALSE),0)</f>
        <v>0.63</v>
      </c>
      <c r="G2106">
        <v>0.03</v>
      </c>
      <c r="H2106">
        <f t="shared" si="32"/>
        <v>7.94</v>
      </c>
      <c r="I2106" t="s">
        <v>2824</v>
      </c>
      <c r="J2106" t="str">
        <f>IFERROR(VLOOKUP(D2106,Products!$A$2:$H$221,3,FALSE),"")</f>
        <v>Bakery</v>
      </c>
      <c r="K2106" t="str">
        <f>IFERROR(VLOOKUP(C2106,Customers!$A$2:$G$751,3,FALSE),"")</f>
        <v>Absheron</v>
      </c>
    </row>
    <row r="2107" spans="1:11" x14ac:dyDescent="0.25">
      <c r="A2107" t="s">
        <v>4930</v>
      </c>
      <c r="B2107">
        <v>45823</v>
      </c>
      <c r="C2107" t="s">
        <v>845</v>
      </c>
      <c r="D2107" t="s">
        <v>33</v>
      </c>
      <c r="E2107">
        <v>4</v>
      </c>
      <c r="F2107">
        <f>IFERROR(VLOOKUP(D2107,Products!$A$2:$H$221,6,FALSE),0)</f>
        <v>1.21</v>
      </c>
      <c r="G2107">
        <v>0.02</v>
      </c>
      <c r="H2107">
        <f t="shared" si="32"/>
        <v>4.74</v>
      </c>
      <c r="I2107" t="s">
        <v>2870</v>
      </c>
      <c r="J2107" t="str">
        <f>IFERROR(VLOOKUP(D2107,Products!$A$2:$H$221,3,FALSE),"")</f>
        <v>Beverages</v>
      </c>
      <c r="K2107" t="str">
        <f>IFERROR(VLOOKUP(C2107,Customers!$A$2:$G$751,3,FALSE),"")</f>
        <v>Shaki-Zagatala</v>
      </c>
    </row>
    <row r="2108" spans="1:11" x14ac:dyDescent="0.25">
      <c r="A2108" t="s">
        <v>4931</v>
      </c>
      <c r="B2108">
        <v>45823</v>
      </c>
      <c r="C2108" t="s">
        <v>896</v>
      </c>
      <c r="D2108" t="s">
        <v>340</v>
      </c>
      <c r="E2108">
        <v>3</v>
      </c>
      <c r="F2108">
        <f>IFERROR(VLOOKUP(D2108,Products!$A$2:$H$221,6,FALSE),0)</f>
        <v>5.77</v>
      </c>
      <c r="G2108">
        <v>0.1</v>
      </c>
      <c r="H2108">
        <f t="shared" si="32"/>
        <v>15.58</v>
      </c>
      <c r="I2108" t="s">
        <v>2830</v>
      </c>
      <c r="J2108" t="str">
        <f>IFERROR(VLOOKUP(D2108,Products!$A$2:$H$221,3,FALSE),"")</f>
        <v>Personal Care</v>
      </c>
      <c r="K2108" t="str">
        <f>IFERROR(VLOOKUP(C2108,Customers!$A$2:$G$751,3,FALSE),"")</f>
        <v>Absheron</v>
      </c>
    </row>
    <row r="2109" spans="1:11" x14ac:dyDescent="0.25">
      <c r="A2109" t="s">
        <v>4932</v>
      </c>
      <c r="B2109">
        <v>45823</v>
      </c>
      <c r="C2109" t="s">
        <v>1103</v>
      </c>
      <c r="D2109" t="s">
        <v>184</v>
      </c>
      <c r="E2109">
        <v>28</v>
      </c>
      <c r="F2109">
        <f>IFERROR(VLOOKUP(D2109,Products!$A$2:$H$221,6,FALSE),0)</f>
        <v>2.5499999999999998</v>
      </c>
      <c r="G2109">
        <v>0.15</v>
      </c>
      <c r="H2109">
        <f t="shared" si="32"/>
        <v>60.69</v>
      </c>
      <c r="I2109" t="s">
        <v>2830</v>
      </c>
      <c r="J2109" t="str">
        <f>IFERROR(VLOOKUP(D2109,Products!$A$2:$H$221,3,FALSE),"")</f>
        <v>Bakery</v>
      </c>
      <c r="K2109" t="str">
        <f>IFERROR(VLOOKUP(C2109,Customers!$A$2:$G$751,3,FALSE),"")</f>
        <v>Absheron</v>
      </c>
    </row>
    <row r="2110" spans="1:11" x14ac:dyDescent="0.25">
      <c r="A2110" t="s">
        <v>4933</v>
      </c>
      <c r="B2110">
        <v>45823</v>
      </c>
      <c r="C2110" t="s">
        <v>1511</v>
      </c>
      <c r="D2110" t="s">
        <v>328</v>
      </c>
      <c r="E2110">
        <v>5</v>
      </c>
      <c r="F2110">
        <f>IFERROR(VLOOKUP(D2110,Products!$A$2:$H$221,6,FALSE),0)</f>
        <v>6.09</v>
      </c>
      <c r="G2110">
        <v>0.03</v>
      </c>
      <c r="H2110">
        <f t="shared" si="32"/>
        <v>29.54</v>
      </c>
      <c r="I2110" t="s">
        <v>2837</v>
      </c>
      <c r="J2110" t="str">
        <f>IFERROR(VLOOKUP(D2110,Products!$A$2:$H$221,3,FALSE),"")</f>
        <v>Personal Care</v>
      </c>
      <c r="K2110" t="str">
        <f>IFERROR(VLOOKUP(C2110,Customers!$A$2:$G$751,3,FALSE),"")</f>
        <v>Aran</v>
      </c>
    </row>
    <row r="2111" spans="1:11" x14ac:dyDescent="0.25">
      <c r="A2111" t="s">
        <v>4934</v>
      </c>
      <c r="B2111">
        <v>45823</v>
      </c>
      <c r="C2111" t="s">
        <v>1517</v>
      </c>
      <c r="D2111" t="s">
        <v>103</v>
      </c>
      <c r="E2111">
        <v>10</v>
      </c>
      <c r="F2111">
        <f>IFERROR(VLOOKUP(D2111,Products!$A$2:$H$221,6,FALSE),0)</f>
        <v>1.18</v>
      </c>
      <c r="G2111">
        <v>0.05</v>
      </c>
      <c r="H2111">
        <f t="shared" si="32"/>
        <v>11.21</v>
      </c>
      <c r="I2111" t="s">
        <v>2824</v>
      </c>
      <c r="J2111" t="str">
        <f>IFERROR(VLOOKUP(D2111,Products!$A$2:$H$221,3,FALSE),"")</f>
        <v>Snacks</v>
      </c>
      <c r="K2111" t="str">
        <f>IFERROR(VLOOKUP(C2111,Customers!$A$2:$G$751,3,FALSE),"")</f>
        <v>Absheron</v>
      </c>
    </row>
    <row r="2112" spans="1:11" x14ac:dyDescent="0.25">
      <c r="A2112" t="s">
        <v>4935</v>
      </c>
      <c r="B2112">
        <v>45823</v>
      </c>
      <c r="C2112" t="s">
        <v>1529</v>
      </c>
      <c r="D2112" t="s">
        <v>488</v>
      </c>
      <c r="E2112">
        <v>5</v>
      </c>
      <c r="F2112">
        <f>IFERROR(VLOOKUP(D2112,Products!$A$2:$H$221,6,FALSE),0)</f>
        <v>5.08</v>
      </c>
      <c r="G2112">
        <v>0</v>
      </c>
      <c r="H2112">
        <f t="shared" si="32"/>
        <v>25.4</v>
      </c>
      <c r="I2112" t="s">
        <v>2870</v>
      </c>
      <c r="J2112" t="str">
        <f>IFERROR(VLOOKUP(D2112,Products!$A$2:$H$221,3,FALSE),"")</f>
        <v>Cleaning</v>
      </c>
      <c r="K2112" t="str">
        <f>IFERROR(VLOOKUP(C2112,Customers!$A$2:$G$751,3,FALSE),"")</f>
        <v>Aran</v>
      </c>
    </row>
    <row r="2113" spans="1:11" x14ac:dyDescent="0.25">
      <c r="A2113" t="s">
        <v>4936</v>
      </c>
      <c r="B2113">
        <v>45823</v>
      </c>
      <c r="C2113" t="s">
        <v>1538</v>
      </c>
      <c r="D2113" t="s">
        <v>296</v>
      </c>
      <c r="E2113">
        <v>10</v>
      </c>
      <c r="F2113">
        <f>IFERROR(VLOOKUP(D2113,Products!$A$2:$H$221,6,FALSE),0)</f>
        <v>2.52</v>
      </c>
      <c r="G2113">
        <v>0</v>
      </c>
      <c r="H2113">
        <f t="shared" si="32"/>
        <v>25.2</v>
      </c>
      <c r="I2113" t="s">
        <v>2837</v>
      </c>
      <c r="J2113" t="str">
        <f>IFERROR(VLOOKUP(D2113,Products!$A$2:$H$221,3,FALSE),"")</f>
        <v>Household</v>
      </c>
      <c r="K2113" t="str">
        <f>IFERROR(VLOOKUP(C2113,Customers!$A$2:$G$751,3,FALSE),"")</f>
        <v>Lankaran-Astara</v>
      </c>
    </row>
    <row r="2114" spans="1:11" x14ac:dyDescent="0.25">
      <c r="A2114" t="s">
        <v>4937</v>
      </c>
      <c r="B2114">
        <v>45823</v>
      </c>
      <c r="C2114" t="s">
        <v>2297</v>
      </c>
      <c r="D2114" t="s">
        <v>251</v>
      </c>
      <c r="E2114">
        <v>3</v>
      </c>
      <c r="F2114">
        <f>IFERROR(VLOOKUP(D2114,Products!$A$2:$H$221,6,FALSE),0)</f>
        <v>3.27</v>
      </c>
      <c r="G2114">
        <v>0</v>
      </c>
      <c r="H2114">
        <f t="shared" ref="H2114:H2177" si="33">ROUND(E2114*F2114*(1-G2114),2)</f>
        <v>9.81</v>
      </c>
      <c r="I2114" t="s">
        <v>2824</v>
      </c>
      <c r="J2114" t="str">
        <f>IFERROR(VLOOKUP(D2114,Products!$A$2:$H$221,3,FALSE),"")</f>
        <v>Grocery</v>
      </c>
      <c r="K2114" t="str">
        <f>IFERROR(VLOOKUP(C2114,Customers!$A$2:$G$751,3,FALSE),"")</f>
        <v>Lankaran-Astara</v>
      </c>
    </row>
    <row r="2115" spans="1:11" x14ac:dyDescent="0.25">
      <c r="A2115" t="s">
        <v>4938</v>
      </c>
      <c r="B2115">
        <v>45823</v>
      </c>
      <c r="C2115" t="s">
        <v>2354</v>
      </c>
      <c r="D2115" t="s">
        <v>372</v>
      </c>
      <c r="E2115">
        <v>9</v>
      </c>
      <c r="F2115">
        <f>IFERROR(VLOOKUP(D2115,Products!$A$2:$H$221,6,FALSE),0)</f>
        <v>8.19</v>
      </c>
      <c r="G2115">
        <v>0.03</v>
      </c>
      <c r="H2115">
        <f t="shared" si="33"/>
        <v>71.5</v>
      </c>
      <c r="I2115" t="s">
        <v>2830</v>
      </c>
      <c r="J2115" t="str">
        <f>IFERROR(VLOOKUP(D2115,Products!$A$2:$H$221,3,FALSE),"")</f>
        <v>Frozen</v>
      </c>
      <c r="K2115" t="str">
        <f>IFERROR(VLOOKUP(C2115,Customers!$A$2:$G$751,3,FALSE),"")</f>
        <v>Shaki-Zagatala</v>
      </c>
    </row>
    <row r="2116" spans="1:11" x14ac:dyDescent="0.25">
      <c r="A2116" t="s">
        <v>4939</v>
      </c>
      <c r="B2116">
        <v>45823</v>
      </c>
      <c r="C2116" t="s">
        <v>2480</v>
      </c>
      <c r="D2116" t="s">
        <v>406</v>
      </c>
      <c r="E2116">
        <v>3</v>
      </c>
      <c r="F2116">
        <f>IFERROR(VLOOKUP(D2116,Products!$A$2:$H$221,6,FALSE),0)</f>
        <v>6.48</v>
      </c>
      <c r="G2116">
        <v>0</v>
      </c>
      <c r="H2116">
        <f t="shared" si="33"/>
        <v>19.440000000000001</v>
      </c>
      <c r="I2116" t="s">
        <v>2841</v>
      </c>
      <c r="J2116" t="str">
        <f>IFERROR(VLOOKUP(D2116,Products!$A$2:$H$221,3,FALSE),"")</f>
        <v>Canned</v>
      </c>
      <c r="K2116" t="str">
        <f>IFERROR(VLOOKUP(C2116,Customers!$A$2:$G$751,3,FALSE),"")</f>
        <v>Aran</v>
      </c>
    </row>
    <row r="2117" spans="1:11" x14ac:dyDescent="0.25">
      <c r="A2117" t="s">
        <v>4940</v>
      </c>
      <c r="B2117">
        <v>45823</v>
      </c>
      <c r="C2117" t="s">
        <v>2573</v>
      </c>
      <c r="D2117" t="s">
        <v>294</v>
      </c>
      <c r="E2117">
        <v>12</v>
      </c>
      <c r="F2117">
        <f>IFERROR(VLOOKUP(D2117,Products!$A$2:$H$221,6,FALSE),0)</f>
        <v>1.7</v>
      </c>
      <c r="G2117">
        <v>0.03</v>
      </c>
      <c r="H2117">
        <f t="shared" si="33"/>
        <v>19.79</v>
      </c>
      <c r="I2117" t="s">
        <v>2830</v>
      </c>
      <c r="J2117" t="str">
        <f>IFERROR(VLOOKUP(D2117,Products!$A$2:$H$221,3,FALSE),"")</f>
        <v>Household</v>
      </c>
      <c r="K2117" t="str">
        <f>IFERROR(VLOOKUP(C2117,Customers!$A$2:$G$751,3,FALSE),"")</f>
        <v>Nakhchivan</v>
      </c>
    </row>
    <row r="2118" spans="1:11" x14ac:dyDescent="0.25">
      <c r="A2118" t="s">
        <v>4941</v>
      </c>
      <c r="B2118">
        <v>45823</v>
      </c>
      <c r="C2118" t="s">
        <v>2627</v>
      </c>
      <c r="D2118" t="s">
        <v>466</v>
      </c>
      <c r="E2118">
        <v>7</v>
      </c>
      <c r="F2118">
        <f>IFERROR(VLOOKUP(D2118,Products!$A$2:$H$221,6,FALSE),0)</f>
        <v>2.06</v>
      </c>
      <c r="G2118">
        <v>0.02</v>
      </c>
      <c r="H2118">
        <f t="shared" si="33"/>
        <v>14.13</v>
      </c>
      <c r="I2118" t="s">
        <v>2830</v>
      </c>
      <c r="J2118" t="str">
        <f>IFERROR(VLOOKUP(D2118,Products!$A$2:$H$221,3,FALSE),"")</f>
        <v>Cleaning</v>
      </c>
      <c r="K2118" t="str">
        <f>IFERROR(VLOOKUP(C2118,Customers!$A$2:$G$751,3,FALSE),"")</f>
        <v>Aran</v>
      </c>
    </row>
    <row r="2119" spans="1:11" x14ac:dyDescent="0.25">
      <c r="A2119" t="s">
        <v>4942</v>
      </c>
      <c r="B2119">
        <v>45823</v>
      </c>
      <c r="C2119" t="s">
        <v>2699</v>
      </c>
      <c r="D2119" t="s">
        <v>51</v>
      </c>
      <c r="E2119">
        <v>14</v>
      </c>
      <c r="F2119">
        <f>IFERROR(VLOOKUP(D2119,Products!$A$2:$H$221,6,FALSE),0)</f>
        <v>4.46</v>
      </c>
      <c r="G2119">
        <v>0.05</v>
      </c>
      <c r="H2119">
        <f t="shared" si="33"/>
        <v>59.32</v>
      </c>
      <c r="I2119" t="s">
        <v>2824</v>
      </c>
      <c r="J2119" t="str">
        <f>IFERROR(VLOOKUP(D2119,Products!$A$2:$H$221,3,FALSE),"")</f>
        <v>Beverages</v>
      </c>
      <c r="K2119" t="str">
        <f>IFERROR(VLOOKUP(C2119,Customers!$A$2:$G$751,3,FALSE),"")</f>
        <v>Shaki-Zagatala</v>
      </c>
    </row>
    <row r="2120" spans="1:11" x14ac:dyDescent="0.25">
      <c r="A2120" t="s">
        <v>4943</v>
      </c>
      <c r="B2120">
        <v>45823</v>
      </c>
      <c r="C2120" t="s">
        <v>2741</v>
      </c>
      <c r="D2120" t="s">
        <v>388</v>
      </c>
      <c r="E2120">
        <v>7</v>
      </c>
      <c r="F2120">
        <f>IFERROR(VLOOKUP(D2120,Products!$A$2:$H$221,6,FALSE),0)</f>
        <v>4.24</v>
      </c>
      <c r="G2120">
        <v>0.03</v>
      </c>
      <c r="H2120">
        <f t="shared" si="33"/>
        <v>28.79</v>
      </c>
      <c r="I2120" t="s">
        <v>2837</v>
      </c>
      <c r="J2120" t="str">
        <f>IFERROR(VLOOKUP(D2120,Products!$A$2:$H$221,3,FALSE),"")</f>
        <v>Frozen</v>
      </c>
      <c r="K2120" t="str">
        <f>IFERROR(VLOOKUP(C2120,Customers!$A$2:$G$751,3,FALSE),"")</f>
        <v>Aran</v>
      </c>
    </row>
    <row r="2121" spans="1:11" x14ac:dyDescent="0.25">
      <c r="A2121" t="s">
        <v>4944</v>
      </c>
      <c r="B2121">
        <v>45823</v>
      </c>
      <c r="C2121" t="s">
        <v>2805</v>
      </c>
      <c r="D2121" t="s">
        <v>184</v>
      </c>
      <c r="E2121">
        <v>5</v>
      </c>
      <c r="F2121">
        <f>IFERROR(VLOOKUP(D2121,Products!$A$2:$H$221,6,FALSE),0)</f>
        <v>2.5499999999999998</v>
      </c>
      <c r="G2121">
        <v>0.02</v>
      </c>
      <c r="H2121">
        <f t="shared" si="33"/>
        <v>12.5</v>
      </c>
      <c r="I2121" t="s">
        <v>2830</v>
      </c>
      <c r="J2121" t="str">
        <f>IFERROR(VLOOKUP(D2121,Products!$A$2:$H$221,3,FALSE),"")</f>
        <v>Bakery</v>
      </c>
      <c r="K2121" t="str">
        <f>IFERROR(VLOOKUP(C2121,Customers!$A$2:$G$751,3,FALSE),"")</f>
        <v>Aran</v>
      </c>
    </row>
    <row r="2122" spans="1:11" x14ac:dyDescent="0.25">
      <c r="A2122" t="s">
        <v>4945</v>
      </c>
      <c r="B2122">
        <v>45824</v>
      </c>
      <c r="C2122" t="s">
        <v>592</v>
      </c>
      <c r="D2122" t="s">
        <v>323</v>
      </c>
      <c r="E2122">
        <v>2</v>
      </c>
      <c r="F2122">
        <f>IFERROR(VLOOKUP(D2122,Products!$A$2:$H$221,6,FALSE),0)</f>
        <v>1.81</v>
      </c>
      <c r="G2122">
        <v>0.12</v>
      </c>
      <c r="H2122">
        <f t="shared" si="33"/>
        <v>3.19</v>
      </c>
      <c r="I2122" t="s">
        <v>2830</v>
      </c>
      <c r="J2122" t="str">
        <f>IFERROR(VLOOKUP(D2122,Products!$A$2:$H$221,3,FALSE),"")</f>
        <v>Personal Care</v>
      </c>
      <c r="K2122" t="str">
        <f>IFERROR(VLOOKUP(C2122,Customers!$A$2:$G$751,3,FALSE),"")</f>
        <v>Ganja-Dashkasan</v>
      </c>
    </row>
    <row r="2123" spans="1:11" x14ac:dyDescent="0.25">
      <c r="A2123" t="s">
        <v>4946</v>
      </c>
      <c r="B2123">
        <v>45824</v>
      </c>
      <c r="C2123" t="s">
        <v>746</v>
      </c>
      <c r="D2123" t="s">
        <v>266</v>
      </c>
      <c r="E2123">
        <v>10</v>
      </c>
      <c r="F2123">
        <f>IFERROR(VLOOKUP(D2123,Products!$A$2:$H$221,6,FALSE),0)</f>
        <v>1.89</v>
      </c>
      <c r="G2123">
        <v>0.03</v>
      </c>
      <c r="H2123">
        <f t="shared" si="33"/>
        <v>18.329999999999998</v>
      </c>
      <c r="I2123" t="s">
        <v>2837</v>
      </c>
      <c r="J2123" t="str">
        <f>IFERROR(VLOOKUP(D2123,Products!$A$2:$H$221,3,FALSE),"")</f>
        <v>Household</v>
      </c>
      <c r="K2123" t="str">
        <f>IFERROR(VLOOKUP(C2123,Customers!$A$2:$G$751,3,FALSE),"")</f>
        <v>Guba-Khachmaz</v>
      </c>
    </row>
    <row r="2124" spans="1:11" x14ac:dyDescent="0.25">
      <c r="A2124" t="s">
        <v>4947</v>
      </c>
      <c r="B2124">
        <v>45824</v>
      </c>
      <c r="C2124" t="s">
        <v>752</v>
      </c>
      <c r="D2124" t="s">
        <v>33</v>
      </c>
      <c r="E2124">
        <v>11</v>
      </c>
      <c r="F2124">
        <f>IFERROR(VLOOKUP(D2124,Products!$A$2:$H$221,6,FALSE),0)</f>
        <v>1.21</v>
      </c>
      <c r="G2124">
        <v>0.05</v>
      </c>
      <c r="H2124">
        <f t="shared" si="33"/>
        <v>12.64</v>
      </c>
      <c r="I2124" t="s">
        <v>2841</v>
      </c>
      <c r="J2124" t="str">
        <f>IFERROR(VLOOKUP(D2124,Products!$A$2:$H$221,3,FALSE),"")</f>
        <v>Beverages</v>
      </c>
      <c r="K2124" t="str">
        <f>IFERROR(VLOOKUP(C2124,Customers!$A$2:$G$751,3,FALSE),"")</f>
        <v>Absheron</v>
      </c>
    </row>
    <row r="2125" spans="1:11" x14ac:dyDescent="0.25">
      <c r="A2125" t="s">
        <v>4948</v>
      </c>
      <c r="B2125">
        <v>45824</v>
      </c>
      <c r="C2125" t="s">
        <v>866</v>
      </c>
      <c r="D2125" t="s">
        <v>41</v>
      </c>
      <c r="E2125">
        <v>30</v>
      </c>
      <c r="F2125">
        <f>IFERROR(VLOOKUP(D2125,Products!$A$2:$H$221,6,FALSE),0)</f>
        <v>2.34</v>
      </c>
      <c r="G2125">
        <v>7.0000000000000007E-2</v>
      </c>
      <c r="H2125">
        <f t="shared" si="33"/>
        <v>65.290000000000006</v>
      </c>
      <c r="I2125" t="s">
        <v>2870</v>
      </c>
      <c r="J2125" t="str">
        <f>IFERROR(VLOOKUP(D2125,Products!$A$2:$H$221,3,FALSE),"")</f>
        <v>Beverages</v>
      </c>
      <c r="K2125" t="str">
        <f>IFERROR(VLOOKUP(C2125,Customers!$A$2:$G$751,3,FALSE),"")</f>
        <v>Shaki-Zagatala</v>
      </c>
    </row>
    <row r="2126" spans="1:11" x14ac:dyDescent="0.25">
      <c r="A2126" t="s">
        <v>4949</v>
      </c>
      <c r="B2126">
        <v>45824</v>
      </c>
      <c r="C2126" t="s">
        <v>923</v>
      </c>
      <c r="D2126" t="s">
        <v>230</v>
      </c>
      <c r="E2126">
        <v>12</v>
      </c>
      <c r="F2126">
        <f>IFERROR(VLOOKUP(D2126,Products!$A$2:$H$221,6,FALSE),0)</f>
        <v>1.98</v>
      </c>
      <c r="G2126">
        <v>0.05</v>
      </c>
      <c r="H2126">
        <f t="shared" si="33"/>
        <v>22.57</v>
      </c>
      <c r="I2126" t="s">
        <v>2818</v>
      </c>
      <c r="J2126" t="str">
        <f>IFERROR(VLOOKUP(D2126,Products!$A$2:$H$221,3,FALSE),"")</f>
        <v>Grocery</v>
      </c>
      <c r="K2126" t="str">
        <f>IFERROR(VLOOKUP(C2126,Customers!$A$2:$G$751,3,FALSE),"")</f>
        <v>Nakhchivan</v>
      </c>
    </row>
    <row r="2127" spans="1:11" x14ac:dyDescent="0.25">
      <c r="A2127" t="s">
        <v>4950</v>
      </c>
      <c r="B2127">
        <v>45824</v>
      </c>
      <c r="C2127" t="s">
        <v>1361</v>
      </c>
      <c r="D2127" t="s">
        <v>415</v>
      </c>
      <c r="E2127">
        <v>10</v>
      </c>
      <c r="F2127">
        <f>IFERROR(VLOOKUP(D2127,Products!$A$2:$H$221,6,FALSE),0)</f>
        <v>4.62</v>
      </c>
      <c r="G2127">
        <v>7.0000000000000007E-2</v>
      </c>
      <c r="H2127">
        <f t="shared" si="33"/>
        <v>42.97</v>
      </c>
      <c r="I2127" t="s">
        <v>2830</v>
      </c>
      <c r="J2127" t="str">
        <f>IFERROR(VLOOKUP(D2127,Products!$A$2:$H$221,3,FALSE),"")</f>
        <v>Canned</v>
      </c>
      <c r="K2127" t="str">
        <f>IFERROR(VLOOKUP(C2127,Customers!$A$2:$G$751,3,FALSE),"")</f>
        <v>Absheron</v>
      </c>
    </row>
    <row r="2128" spans="1:11" x14ac:dyDescent="0.25">
      <c r="A2128" t="s">
        <v>4951</v>
      </c>
      <c r="B2128">
        <v>45824</v>
      </c>
      <c r="C2128" t="s">
        <v>1460</v>
      </c>
      <c r="D2128" t="s">
        <v>20</v>
      </c>
      <c r="E2128">
        <v>24</v>
      </c>
      <c r="F2128">
        <f>IFERROR(VLOOKUP(D2128,Products!$A$2:$H$221,6,FALSE),0)</f>
        <v>2.87</v>
      </c>
      <c r="G2128">
        <v>7.0000000000000007E-2</v>
      </c>
      <c r="H2128">
        <f t="shared" si="33"/>
        <v>64.06</v>
      </c>
      <c r="I2128" t="s">
        <v>2870</v>
      </c>
      <c r="J2128" t="str">
        <f>IFERROR(VLOOKUP(D2128,Products!$A$2:$H$221,3,FALSE),"")</f>
        <v>Beverages</v>
      </c>
      <c r="K2128" t="str">
        <f>IFERROR(VLOOKUP(C2128,Customers!$A$2:$G$751,3,FALSE),"")</f>
        <v>Aran</v>
      </c>
    </row>
    <row r="2129" spans="1:11" x14ac:dyDescent="0.25">
      <c r="A2129" t="s">
        <v>4952</v>
      </c>
      <c r="B2129">
        <v>45824</v>
      </c>
      <c r="C2129" t="s">
        <v>1751</v>
      </c>
      <c r="D2129" t="s">
        <v>208</v>
      </c>
      <c r="E2129">
        <v>14</v>
      </c>
      <c r="F2129">
        <f>IFERROR(VLOOKUP(D2129,Products!$A$2:$H$221,6,FALSE),0)</f>
        <v>7.9</v>
      </c>
      <c r="G2129">
        <v>0.05</v>
      </c>
      <c r="H2129">
        <f t="shared" si="33"/>
        <v>105.07</v>
      </c>
      <c r="I2129" t="s">
        <v>2820</v>
      </c>
      <c r="J2129" t="str">
        <f>IFERROR(VLOOKUP(D2129,Products!$A$2:$H$221,3,FALSE),"")</f>
        <v>Grocery</v>
      </c>
      <c r="K2129" t="str">
        <f>IFERROR(VLOOKUP(C2129,Customers!$A$2:$G$751,3,FALSE),"")</f>
        <v>Lankaran-Astara</v>
      </c>
    </row>
    <row r="2130" spans="1:11" x14ac:dyDescent="0.25">
      <c r="A2130" t="s">
        <v>4953</v>
      </c>
      <c r="B2130">
        <v>45824</v>
      </c>
      <c r="C2130" t="s">
        <v>1871</v>
      </c>
      <c r="D2130" t="s">
        <v>238</v>
      </c>
      <c r="E2130">
        <v>2</v>
      </c>
      <c r="F2130">
        <f>IFERROR(VLOOKUP(D2130,Products!$A$2:$H$221,6,FALSE),0)</f>
        <v>4.3099999999999996</v>
      </c>
      <c r="G2130">
        <v>0.12</v>
      </c>
      <c r="H2130">
        <f t="shared" si="33"/>
        <v>7.59</v>
      </c>
      <c r="I2130" t="s">
        <v>2830</v>
      </c>
      <c r="J2130" t="str">
        <f>IFERROR(VLOOKUP(D2130,Products!$A$2:$H$221,3,FALSE),"")</f>
        <v>Grocery</v>
      </c>
      <c r="K2130" t="str">
        <f>IFERROR(VLOOKUP(C2130,Customers!$A$2:$G$751,3,FALSE),"")</f>
        <v>Lankaran-Astara</v>
      </c>
    </row>
    <row r="2131" spans="1:11" x14ac:dyDescent="0.25">
      <c r="A2131" t="s">
        <v>4954</v>
      </c>
      <c r="B2131">
        <v>45824</v>
      </c>
      <c r="C2131" t="s">
        <v>2015</v>
      </c>
      <c r="D2131" t="s">
        <v>300</v>
      </c>
      <c r="E2131">
        <v>4</v>
      </c>
      <c r="F2131">
        <f>IFERROR(VLOOKUP(D2131,Products!$A$2:$H$221,6,FALSE),0)</f>
        <v>6.1</v>
      </c>
      <c r="G2131">
        <v>7.0000000000000007E-2</v>
      </c>
      <c r="H2131">
        <f t="shared" si="33"/>
        <v>22.69</v>
      </c>
      <c r="I2131" t="s">
        <v>2837</v>
      </c>
      <c r="J2131" t="str">
        <f>IFERROR(VLOOKUP(D2131,Products!$A$2:$H$221,3,FALSE),"")</f>
        <v>Personal Care</v>
      </c>
      <c r="K2131" t="str">
        <f>IFERROR(VLOOKUP(C2131,Customers!$A$2:$G$751,3,FALSE),"")</f>
        <v>Guba-Khachmaz</v>
      </c>
    </row>
    <row r="2132" spans="1:11" x14ac:dyDescent="0.25">
      <c r="A2132" t="s">
        <v>4955</v>
      </c>
      <c r="B2132">
        <v>45824</v>
      </c>
      <c r="C2132" t="s">
        <v>2042</v>
      </c>
      <c r="D2132" t="s">
        <v>55</v>
      </c>
      <c r="E2132">
        <v>20</v>
      </c>
      <c r="F2132">
        <f>IFERROR(VLOOKUP(D2132,Products!$A$2:$H$221,6,FALSE),0)</f>
        <v>1.93</v>
      </c>
      <c r="G2132">
        <v>0.02</v>
      </c>
      <c r="H2132">
        <f t="shared" si="33"/>
        <v>37.83</v>
      </c>
      <c r="I2132" t="s">
        <v>2837</v>
      </c>
      <c r="J2132" t="str">
        <f>IFERROR(VLOOKUP(D2132,Products!$A$2:$H$221,3,FALSE),"")</f>
        <v>Beverages</v>
      </c>
      <c r="K2132" t="str">
        <f>IFERROR(VLOOKUP(C2132,Customers!$A$2:$G$751,3,FALSE),"")</f>
        <v>Ganja-Dashkasan</v>
      </c>
    </row>
    <row r="2133" spans="1:11" x14ac:dyDescent="0.25">
      <c r="A2133" t="s">
        <v>4956</v>
      </c>
      <c r="B2133">
        <v>45824</v>
      </c>
      <c r="C2133" t="s">
        <v>2198</v>
      </c>
      <c r="D2133" t="s">
        <v>215</v>
      </c>
      <c r="E2133">
        <v>4</v>
      </c>
      <c r="F2133">
        <f>IFERROR(VLOOKUP(D2133,Products!$A$2:$H$221,6,FALSE),0)</f>
        <v>7.38</v>
      </c>
      <c r="G2133">
        <v>7.0000000000000007E-2</v>
      </c>
      <c r="H2133">
        <f t="shared" si="33"/>
        <v>27.45</v>
      </c>
      <c r="I2133" t="s">
        <v>2820</v>
      </c>
      <c r="J2133" t="str">
        <f>IFERROR(VLOOKUP(D2133,Products!$A$2:$H$221,3,FALSE),"")</f>
        <v>Grocery</v>
      </c>
      <c r="K2133" t="str">
        <f>IFERROR(VLOOKUP(C2133,Customers!$A$2:$G$751,3,FALSE),"")</f>
        <v>Absheron</v>
      </c>
    </row>
    <row r="2134" spans="1:11" x14ac:dyDescent="0.25">
      <c r="A2134" t="s">
        <v>4957</v>
      </c>
      <c r="B2134">
        <v>45824</v>
      </c>
      <c r="C2134" t="s">
        <v>2510</v>
      </c>
      <c r="D2134" t="s">
        <v>35</v>
      </c>
      <c r="E2134">
        <v>4</v>
      </c>
      <c r="F2134">
        <f>IFERROR(VLOOKUP(D2134,Products!$A$2:$H$221,6,FALSE),0)</f>
        <v>1.65</v>
      </c>
      <c r="G2134">
        <v>0.03</v>
      </c>
      <c r="H2134">
        <f t="shared" si="33"/>
        <v>6.4</v>
      </c>
      <c r="I2134" t="s">
        <v>2870</v>
      </c>
      <c r="J2134" t="str">
        <f>IFERROR(VLOOKUP(D2134,Products!$A$2:$H$221,3,FALSE),"")</f>
        <v>Beverages</v>
      </c>
      <c r="K2134" t="str">
        <f>IFERROR(VLOOKUP(C2134,Customers!$A$2:$G$751,3,FALSE),"")</f>
        <v>Absheron</v>
      </c>
    </row>
    <row r="2135" spans="1:11" x14ac:dyDescent="0.25">
      <c r="A2135" t="s">
        <v>4958</v>
      </c>
      <c r="B2135">
        <v>45824</v>
      </c>
      <c r="C2135" t="s">
        <v>2627</v>
      </c>
      <c r="D2135" t="s">
        <v>395</v>
      </c>
      <c r="E2135">
        <v>7</v>
      </c>
      <c r="F2135">
        <f>IFERROR(VLOOKUP(D2135,Products!$A$2:$H$221,6,FALSE),0)</f>
        <v>4.46</v>
      </c>
      <c r="G2135">
        <v>0.05</v>
      </c>
      <c r="H2135">
        <f t="shared" si="33"/>
        <v>29.66</v>
      </c>
      <c r="I2135" t="s">
        <v>2870</v>
      </c>
      <c r="J2135" t="str">
        <f>IFERROR(VLOOKUP(D2135,Products!$A$2:$H$221,3,FALSE),"")</f>
        <v>Frozen</v>
      </c>
      <c r="K2135" t="str">
        <f>IFERROR(VLOOKUP(C2135,Customers!$A$2:$G$751,3,FALSE),"")</f>
        <v>Aran</v>
      </c>
    </row>
    <row r="2136" spans="1:11" x14ac:dyDescent="0.25">
      <c r="A2136" t="s">
        <v>4959</v>
      </c>
      <c r="B2136">
        <v>45824</v>
      </c>
      <c r="C2136" t="s">
        <v>2702</v>
      </c>
      <c r="D2136" t="s">
        <v>480</v>
      </c>
      <c r="E2136">
        <v>10</v>
      </c>
      <c r="F2136">
        <f>IFERROR(VLOOKUP(D2136,Products!$A$2:$H$221,6,FALSE),0)</f>
        <v>4.91</v>
      </c>
      <c r="G2136">
        <v>7.0000000000000007E-2</v>
      </c>
      <c r="H2136">
        <f t="shared" si="33"/>
        <v>45.66</v>
      </c>
      <c r="I2136" t="s">
        <v>2820</v>
      </c>
      <c r="J2136" t="str">
        <f>IFERROR(VLOOKUP(D2136,Products!$A$2:$H$221,3,FALSE),"")</f>
        <v>Cleaning</v>
      </c>
      <c r="K2136" t="str">
        <f>IFERROR(VLOOKUP(C2136,Customers!$A$2:$G$751,3,FALSE),"")</f>
        <v>Absheron</v>
      </c>
    </row>
    <row r="2137" spans="1:11" x14ac:dyDescent="0.25">
      <c r="A2137" t="s">
        <v>4960</v>
      </c>
      <c r="B2137">
        <v>45825</v>
      </c>
      <c r="C2137" t="s">
        <v>761</v>
      </c>
      <c r="D2137" t="s">
        <v>23</v>
      </c>
      <c r="E2137">
        <v>26</v>
      </c>
      <c r="F2137">
        <f>IFERROR(VLOOKUP(D2137,Products!$A$2:$H$221,6,FALSE),0)</f>
        <v>2.54</v>
      </c>
      <c r="G2137">
        <v>0</v>
      </c>
      <c r="H2137">
        <f t="shared" si="33"/>
        <v>66.040000000000006</v>
      </c>
      <c r="I2137" t="s">
        <v>2824</v>
      </c>
      <c r="J2137" t="str">
        <f>IFERROR(VLOOKUP(D2137,Products!$A$2:$H$221,3,FALSE),"")</f>
        <v>Beverages</v>
      </c>
      <c r="K2137" t="str">
        <f>IFERROR(VLOOKUP(C2137,Customers!$A$2:$G$751,3,FALSE),"")</f>
        <v>Absheron</v>
      </c>
    </row>
    <row r="2138" spans="1:11" x14ac:dyDescent="0.25">
      <c r="A2138" t="s">
        <v>4961</v>
      </c>
      <c r="B2138">
        <v>45825</v>
      </c>
      <c r="C2138" t="s">
        <v>962</v>
      </c>
      <c r="D2138" t="s">
        <v>41</v>
      </c>
      <c r="E2138">
        <v>8</v>
      </c>
      <c r="F2138">
        <f>IFERROR(VLOOKUP(D2138,Products!$A$2:$H$221,6,FALSE),0)</f>
        <v>2.34</v>
      </c>
      <c r="G2138">
        <v>0.12</v>
      </c>
      <c r="H2138">
        <f t="shared" si="33"/>
        <v>16.47</v>
      </c>
      <c r="I2138" t="s">
        <v>2827</v>
      </c>
      <c r="J2138" t="str">
        <f>IFERROR(VLOOKUP(D2138,Products!$A$2:$H$221,3,FALSE),"")</f>
        <v>Beverages</v>
      </c>
      <c r="K2138" t="str">
        <f>IFERROR(VLOOKUP(C2138,Customers!$A$2:$G$751,3,FALSE),"")</f>
        <v>Aran</v>
      </c>
    </row>
    <row r="2139" spans="1:11" x14ac:dyDescent="0.25">
      <c r="A2139" t="s">
        <v>4962</v>
      </c>
      <c r="B2139">
        <v>45825</v>
      </c>
      <c r="C2139" t="s">
        <v>995</v>
      </c>
      <c r="D2139" t="s">
        <v>222</v>
      </c>
      <c r="E2139">
        <v>5</v>
      </c>
      <c r="F2139">
        <f>IFERROR(VLOOKUP(D2139,Products!$A$2:$H$221,6,FALSE),0)</f>
        <v>7.42</v>
      </c>
      <c r="G2139">
        <v>0.15</v>
      </c>
      <c r="H2139">
        <f t="shared" si="33"/>
        <v>31.54</v>
      </c>
      <c r="I2139" t="s">
        <v>2827</v>
      </c>
      <c r="J2139" t="str">
        <f>IFERROR(VLOOKUP(D2139,Products!$A$2:$H$221,3,FALSE),"")</f>
        <v>Grocery</v>
      </c>
      <c r="K2139" t="str">
        <f>IFERROR(VLOOKUP(C2139,Customers!$A$2:$G$751,3,FALSE),"")</f>
        <v>Nakhchivan</v>
      </c>
    </row>
    <row r="2140" spans="1:11" x14ac:dyDescent="0.25">
      <c r="A2140" t="s">
        <v>4963</v>
      </c>
      <c r="B2140">
        <v>45825</v>
      </c>
      <c r="C2140" t="s">
        <v>1103</v>
      </c>
      <c r="D2140" t="s">
        <v>268</v>
      </c>
      <c r="E2140">
        <v>5</v>
      </c>
      <c r="F2140">
        <f>IFERROR(VLOOKUP(D2140,Products!$A$2:$H$221,6,FALSE),0)</f>
        <v>2.12</v>
      </c>
      <c r="G2140">
        <v>0.1</v>
      </c>
      <c r="H2140">
        <f t="shared" si="33"/>
        <v>9.5399999999999991</v>
      </c>
      <c r="I2140" t="s">
        <v>2870</v>
      </c>
      <c r="J2140" t="str">
        <f>IFERROR(VLOOKUP(D2140,Products!$A$2:$H$221,3,FALSE),"")</f>
        <v>Household</v>
      </c>
      <c r="K2140" t="str">
        <f>IFERROR(VLOOKUP(C2140,Customers!$A$2:$G$751,3,FALSE),"")</f>
        <v>Absheron</v>
      </c>
    </row>
    <row r="2141" spans="1:11" x14ac:dyDescent="0.25">
      <c r="A2141" t="s">
        <v>4964</v>
      </c>
      <c r="B2141">
        <v>45825</v>
      </c>
      <c r="C2141" t="s">
        <v>1229</v>
      </c>
      <c r="D2141" t="s">
        <v>396</v>
      </c>
      <c r="E2141">
        <v>7</v>
      </c>
      <c r="F2141">
        <f>IFERROR(VLOOKUP(D2141,Products!$A$2:$H$221,6,FALSE),0)</f>
        <v>5.17</v>
      </c>
      <c r="G2141">
        <v>0.02</v>
      </c>
      <c r="H2141">
        <f t="shared" si="33"/>
        <v>35.47</v>
      </c>
      <c r="I2141" t="s">
        <v>2841</v>
      </c>
      <c r="J2141" t="str">
        <f>IFERROR(VLOOKUP(D2141,Products!$A$2:$H$221,3,FALSE),"")</f>
        <v>Canned</v>
      </c>
      <c r="K2141" t="str">
        <f>IFERROR(VLOOKUP(C2141,Customers!$A$2:$G$751,3,FALSE),"")</f>
        <v>Ganja-Dashkasan</v>
      </c>
    </row>
    <row r="2142" spans="1:11" x14ac:dyDescent="0.25">
      <c r="A2142" t="s">
        <v>4965</v>
      </c>
      <c r="B2142">
        <v>45825</v>
      </c>
      <c r="C2142" t="s">
        <v>1394</v>
      </c>
      <c r="D2142" t="s">
        <v>31</v>
      </c>
      <c r="E2142">
        <v>19</v>
      </c>
      <c r="F2142">
        <f>IFERROR(VLOOKUP(D2142,Products!$A$2:$H$221,6,FALSE),0)</f>
        <v>4.05</v>
      </c>
      <c r="G2142">
        <v>0</v>
      </c>
      <c r="H2142">
        <f t="shared" si="33"/>
        <v>76.95</v>
      </c>
      <c r="I2142" t="s">
        <v>2818</v>
      </c>
      <c r="J2142" t="str">
        <f>IFERROR(VLOOKUP(D2142,Products!$A$2:$H$221,3,FALSE),"")</f>
        <v>Beverages</v>
      </c>
      <c r="K2142" t="str">
        <f>IFERROR(VLOOKUP(C2142,Customers!$A$2:$G$751,3,FALSE),"")</f>
        <v>Guba-Khachmaz</v>
      </c>
    </row>
    <row r="2143" spans="1:11" x14ac:dyDescent="0.25">
      <c r="A2143" t="s">
        <v>4966</v>
      </c>
      <c r="B2143">
        <v>45825</v>
      </c>
      <c r="C2143" t="s">
        <v>1583</v>
      </c>
      <c r="D2143" t="s">
        <v>160</v>
      </c>
      <c r="E2143">
        <v>28</v>
      </c>
      <c r="F2143">
        <f>IFERROR(VLOOKUP(D2143,Products!$A$2:$H$221,6,FALSE),0)</f>
        <v>1.26</v>
      </c>
      <c r="G2143">
        <v>0</v>
      </c>
      <c r="H2143">
        <f t="shared" si="33"/>
        <v>35.28</v>
      </c>
      <c r="I2143" t="s">
        <v>2870</v>
      </c>
      <c r="J2143" t="str">
        <f>IFERROR(VLOOKUP(D2143,Products!$A$2:$H$221,3,FALSE),"")</f>
        <v>Bakery</v>
      </c>
      <c r="K2143" t="str">
        <f>IFERROR(VLOOKUP(C2143,Customers!$A$2:$G$751,3,FALSE),"")</f>
        <v>Absheron</v>
      </c>
    </row>
    <row r="2144" spans="1:11" x14ac:dyDescent="0.25">
      <c r="A2144" t="s">
        <v>4967</v>
      </c>
      <c r="B2144">
        <v>45825</v>
      </c>
      <c r="C2144" t="s">
        <v>2375</v>
      </c>
      <c r="D2144" t="s">
        <v>107</v>
      </c>
      <c r="E2144">
        <v>19</v>
      </c>
      <c r="F2144">
        <f>IFERROR(VLOOKUP(D2144,Products!$A$2:$H$221,6,FALSE),0)</f>
        <v>4.54</v>
      </c>
      <c r="G2144">
        <v>0.1</v>
      </c>
      <c r="H2144">
        <f t="shared" si="33"/>
        <v>77.63</v>
      </c>
      <c r="I2144" t="s">
        <v>2818</v>
      </c>
      <c r="J2144" t="str">
        <f>IFERROR(VLOOKUP(D2144,Products!$A$2:$H$221,3,FALSE),"")</f>
        <v>Snacks</v>
      </c>
      <c r="K2144" t="str">
        <f>IFERROR(VLOOKUP(C2144,Customers!$A$2:$G$751,3,FALSE),"")</f>
        <v>Aran</v>
      </c>
    </row>
    <row r="2145" spans="1:11" x14ac:dyDescent="0.25">
      <c r="A2145" t="s">
        <v>4968</v>
      </c>
      <c r="B2145">
        <v>45825</v>
      </c>
      <c r="C2145" t="s">
        <v>2483</v>
      </c>
      <c r="D2145" t="s">
        <v>43</v>
      </c>
      <c r="E2145">
        <v>21</v>
      </c>
      <c r="F2145">
        <f>IFERROR(VLOOKUP(D2145,Products!$A$2:$H$221,6,FALSE),0)</f>
        <v>3.28</v>
      </c>
      <c r="G2145">
        <v>0.05</v>
      </c>
      <c r="H2145">
        <f t="shared" si="33"/>
        <v>65.44</v>
      </c>
      <c r="I2145" t="s">
        <v>2827</v>
      </c>
      <c r="J2145" t="str">
        <f>IFERROR(VLOOKUP(D2145,Products!$A$2:$H$221,3,FALSE),"")</f>
        <v>Beverages</v>
      </c>
      <c r="K2145" t="str">
        <f>IFERROR(VLOOKUP(C2145,Customers!$A$2:$G$751,3,FALSE),"")</f>
        <v>Absheron</v>
      </c>
    </row>
    <row r="2146" spans="1:11" x14ac:dyDescent="0.25">
      <c r="A2146" t="s">
        <v>4969</v>
      </c>
      <c r="B2146">
        <v>45825</v>
      </c>
      <c r="C2146" t="s">
        <v>2504</v>
      </c>
      <c r="D2146" t="s">
        <v>222</v>
      </c>
      <c r="E2146">
        <v>7</v>
      </c>
      <c r="F2146">
        <f>IFERROR(VLOOKUP(D2146,Products!$A$2:$H$221,6,FALSE),0)</f>
        <v>7.42</v>
      </c>
      <c r="G2146">
        <v>0.15</v>
      </c>
      <c r="H2146">
        <f t="shared" si="33"/>
        <v>44.15</v>
      </c>
      <c r="I2146" t="s">
        <v>2820</v>
      </c>
      <c r="J2146" t="str">
        <f>IFERROR(VLOOKUP(D2146,Products!$A$2:$H$221,3,FALSE),"")</f>
        <v>Grocery</v>
      </c>
      <c r="K2146" t="str">
        <f>IFERROR(VLOOKUP(C2146,Customers!$A$2:$G$751,3,FALSE),"")</f>
        <v>Aran</v>
      </c>
    </row>
    <row r="2147" spans="1:11" x14ac:dyDescent="0.25">
      <c r="A2147" t="s">
        <v>4970</v>
      </c>
      <c r="B2147">
        <v>45825</v>
      </c>
      <c r="C2147" t="s">
        <v>2720</v>
      </c>
      <c r="D2147" t="s">
        <v>49</v>
      </c>
      <c r="E2147">
        <v>5</v>
      </c>
      <c r="F2147">
        <f>IFERROR(VLOOKUP(D2147,Products!$A$2:$H$221,6,FALSE),0)</f>
        <v>4.04</v>
      </c>
      <c r="G2147">
        <v>0</v>
      </c>
      <c r="H2147">
        <f t="shared" si="33"/>
        <v>20.2</v>
      </c>
      <c r="I2147" t="s">
        <v>2830</v>
      </c>
      <c r="J2147" t="str">
        <f>IFERROR(VLOOKUP(D2147,Products!$A$2:$H$221,3,FALSE),"")</f>
        <v>Beverages</v>
      </c>
      <c r="K2147" t="str">
        <f>IFERROR(VLOOKUP(C2147,Customers!$A$2:$G$751,3,FALSE),"")</f>
        <v>Absheron</v>
      </c>
    </row>
    <row r="2148" spans="1:11" x14ac:dyDescent="0.25">
      <c r="A2148" t="s">
        <v>4971</v>
      </c>
      <c r="B2148">
        <v>45825</v>
      </c>
      <c r="C2148" t="s">
        <v>2785</v>
      </c>
      <c r="D2148" t="s">
        <v>43</v>
      </c>
      <c r="E2148">
        <v>20</v>
      </c>
      <c r="F2148">
        <f>IFERROR(VLOOKUP(D2148,Products!$A$2:$H$221,6,FALSE),0)</f>
        <v>3.28</v>
      </c>
      <c r="G2148">
        <v>0.1</v>
      </c>
      <c r="H2148">
        <f t="shared" si="33"/>
        <v>59.04</v>
      </c>
      <c r="I2148" t="s">
        <v>2818</v>
      </c>
      <c r="J2148" t="str">
        <f>IFERROR(VLOOKUP(D2148,Products!$A$2:$H$221,3,FALSE),"")</f>
        <v>Beverages</v>
      </c>
      <c r="K2148" t="str">
        <f>IFERROR(VLOOKUP(C2148,Customers!$A$2:$G$751,3,FALSE),"")</f>
        <v>Absheron</v>
      </c>
    </row>
    <row r="2149" spans="1:11" x14ac:dyDescent="0.25">
      <c r="A2149" t="s">
        <v>4972</v>
      </c>
      <c r="B2149">
        <v>45826</v>
      </c>
      <c r="C2149" t="s">
        <v>1052</v>
      </c>
      <c r="D2149" t="s">
        <v>41</v>
      </c>
      <c r="E2149">
        <v>21</v>
      </c>
      <c r="F2149">
        <f>IFERROR(VLOOKUP(D2149,Products!$A$2:$H$221,6,FALSE),0)</f>
        <v>2.34</v>
      </c>
      <c r="G2149">
        <v>0</v>
      </c>
      <c r="H2149">
        <f t="shared" si="33"/>
        <v>49.14</v>
      </c>
      <c r="I2149" t="s">
        <v>2827</v>
      </c>
      <c r="J2149" t="str">
        <f>IFERROR(VLOOKUP(D2149,Products!$A$2:$H$221,3,FALSE),"")</f>
        <v>Beverages</v>
      </c>
      <c r="K2149" t="str">
        <f>IFERROR(VLOOKUP(C2149,Customers!$A$2:$G$751,3,FALSE),"")</f>
        <v>Shaki-Zagatala</v>
      </c>
    </row>
    <row r="2150" spans="1:11" x14ac:dyDescent="0.25">
      <c r="A2150" t="s">
        <v>4973</v>
      </c>
      <c r="B2150">
        <v>45826</v>
      </c>
      <c r="C2150" t="s">
        <v>1640</v>
      </c>
      <c r="D2150" t="s">
        <v>244</v>
      </c>
      <c r="E2150">
        <v>11</v>
      </c>
      <c r="F2150">
        <f>IFERROR(VLOOKUP(D2150,Products!$A$2:$H$221,6,FALSE),0)</f>
        <v>3.33</v>
      </c>
      <c r="G2150">
        <v>0</v>
      </c>
      <c r="H2150">
        <f t="shared" si="33"/>
        <v>36.630000000000003</v>
      </c>
      <c r="I2150" t="s">
        <v>2830</v>
      </c>
      <c r="J2150" t="str">
        <f>IFERROR(VLOOKUP(D2150,Products!$A$2:$H$221,3,FALSE),"")</f>
        <v>Grocery</v>
      </c>
      <c r="K2150" t="str">
        <f>IFERROR(VLOOKUP(C2150,Customers!$A$2:$G$751,3,FALSE),"")</f>
        <v>Absheron</v>
      </c>
    </row>
    <row r="2151" spans="1:11" x14ac:dyDescent="0.25">
      <c r="A2151" t="s">
        <v>4974</v>
      </c>
      <c r="B2151">
        <v>45826</v>
      </c>
      <c r="C2151" t="s">
        <v>1700</v>
      </c>
      <c r="D2151" t="s">
        <v>421</v>
      </c>
      <c r="E2151">
        <v>14</v>
      </c>
      <c r="F2151">
        <f>IFERROR(VLOOKUP(D2151,Products!$A$2:$H$221,6,FALSE),0)</f>
        <v>2.52</v>
      </c>
      <c r="G2151">
        <v>0.03</v>
      </c>
      <c r="H2151">
        <f t="shared" si="33"/>
        <v>34.22</v>
      </c>
      <c r="I2151" t="s">
        <v>2827</v>
      </c>
      <c r="J2151" t="str">
        <f>IFERROR(VLOOKUP(D2151,Products!$A$2:$H$221,3,FALSE),"")</f>
        <v>Canned</v>
      </c>
      <c r="K2151" t="str">
        <f>IFERROR(VLOOKUP(C2151,Customers!$A$2:$G$751,3,FALSE),"")</f>
        <v>Karabakh-East Zangezur</v>
      </c>
    </row>
    <row r="2152" spans="1:11" x14ac:dyDescent="0.25">
      <c r="A2152" t="s">
        <v>4975</v>
      </c>
      <c r="B2152">
        <v>45826</v>
      </c>
      <c r="C2152" t="s">
        <v>1757</v>
      </c>
      <c r="D2152" t="s">
        <v>427</v>
      </c>
      <c r="E2152">
        <v>4</v>
      </c>
      <c r="F2152">
        <f>IFERROR(VLOOKUP(D2152,Products!$A$2:$H$221,6,FALSE),0)</f>
        <v>1.58</v>
      </c>
      <c r="G2152">
        <v>0.1</v>
      </c>
      <c r="H2152">
        <f t="shared" si="33"/>
        <v>5.69</v>
      </c>
      <c r="I2152" t="s">
        <v>2827</v>
      </c>
      <c r="J2152" t="str">
        <f>IFERROR(VLOOKUP(D2152,Products!$A$2:$H$221,3,FALSE),"")</f>
        <v>Canned</v>
      </c>
      <c r="K2152" t="str">
        <f>IFERROR(VLOOKUP(C2152,Customers!$A$2:$G$751,3,FALSE),"")</f>
        <v>Nakhchivan</v>
      </c>
    </row>
    <row r="2153" spans="1:11" x14ac:dyDescent="0.25">
      <c r="A2153" t="s">
        <v>4976</v>
      </c>
      <c r="B2153">
        <v>45826</v>
      </c>
      <c r="C2153" t="s">
        <v>1943</v>
      </c>
      <c r="D2153" t="s">
        <v>307</v>
      </c>
      <c r="E2153">
        <v>3</v>
      </c>
      <c r="F2153">
        <f>IFERROR(VLOOKUP(D2153,Products!$A$2:$H$221,6,FALSE),0)</f>
        <v>6.98</v>
      </c>
      <c r="G2153">
        <v>0</v>
      </c>
      <c r="H2153">
        <f t="shared" si="33"/>
        <v>20.94</v>
      </c>
      <c r="I2153" t="s">
        <v>2830</v>
      </c>
      <c r="J2153" t="str">
        <f>IFERROR(VLOOKUP(D2153,Products!$A$2:$H$221,3,FALSE),"")</f>
        <v>Personal Care</v>
      </c>
      <c r="K2153" t="str">
        <f>IFERROR(VLOOKUP(C2153,Customers!$A$2:$G$751,3,FALSE),"")</f>
        <v>Aran</v>
      </c>
    </row>
    <row r="2154" spans="1:11" x14ac:dyDescent="0.25">
      <c r="A2154" t="s">
        <v>4977</v>
      </c>
      <c r="B2154">
        <v>45826</v>
      </c>
      <c r="C2154" t="s">
        <v>1961</v>
      </c>
      <c r="D2154" t="s">
        <v>146</v>
      </c>
      <c r="E2154">
        <v>6</v>
      </c>
      <c r="F2154">
        <f>IFERROR(VLOOKUP(D2154,Products!$A$2:$H$221,6,FALSE),0)</f>
        <v>2.75</v>
      </c>
      <c r="G2154">
        <v>0.02</v>
      </c>
      <c r="H2154">
        <f t="shared" si="33"/>
        <v>16.170000000000002</v>
      </c>
      <c r="I2154" t="s">
        <v>2870</v>
      </c>
      <c r="J2154" t="str">
        <f>IFERROR(VLOOKUP(D2154,Products!$A$2:$H$221,3,FALSE),"")</f>
        <v>Dairy</v>
      </c>
      <c r="K2154" t="str">
        <f>IFERROR(VLOOKUP(C2154,Customers!$A$2:$G$751,3,FALSE),"")</f>
        <v>Absheron</v>
      </c>
    </row>
    <row r="2155" spans="1:11" x14ac:dyDescent="0.25">
      <c r="A2155" t="s">
        <v>4978</v>
      </c>
      <c r="B2155">
        <v>45826</v>
      </c>
      <c r="C2155" t="s">
        <v>1973</v>
      </c>
      <c r="D2155" t="s">
        <v>238</v>
      </c>
      <c r="E2155">
        <v>14</v>
      </c>
      <c r="F2155">
        <f>IFERROR(VLOOKUP(D2155,Products!$A$2:$H$221,6,FALSE),0)</f>
        <v>4.3099999999999996</v>
      </c>
      <c r="G2155">
        <v>0.05</v>
      </c>
      <c r="H2155">
        <f t="shared" si="33"/>
        <v>57.32</v>
      </c>
      <c r="I2155" t="s">
        <v>2827</v>
      </c>
      <c r="J2155" t="str">
        <f>IFERROR(VLOOKUP(D2155,Products!$A$2:$H$221,3,FALSE),"")</f>
        <v>Grocery</v>
      </c>
      <c r="K2155" t="str">
        <f>IFERROR(VLOOKUP(C2155,Customers!$A$2:$G$751,3,FALSE),"")</f>
        <v>Absheron</v>
      </c>
    </row>
    <row r="2156" spans="1:11" x14ac:dyDescent="0.25">
      <c r="A2156" t="s">
        <v>4979</v>
      </c>
      <c r="B2156">
        <v>45826</v>
      </c>
      <c r="C2156" t="s">
        <v>1985</v>
      </c>
      <c r="D2156" t="s">
        <v>148</v>
      </c>
      <c r="E2156">
        <v>12</v>
      </c>
      <c r="F2156">
        <f>IFERROR(VLOOKUP(D2156,Products!$A$2:$H$221,6,FALSE),0)</f>
        <v>1.6</v>
      </c>
      <c r="G2156">
        <v>7.0000000000000007E-2</v>
      </c>
      <c r="H2156">
        <f t="shared" si="33"/>
        <v>17.86</v>
      </c>
      <c r="I2156" t="s">
        <v>2830</v>
      </c>
      <c r="J2156" t="str">
        <f>IFERROR(VLOOKUP(D2156,Products!$A$2:$H$221,3,FALSE),"")</f>
        <v>Dairy</v>
      </c>
      <c r="K2156" t="str">
        <f>IFERROR(VLOOKUP(C2156,Customers!$A$2:$G$751,3,FALSE),"")</f>
        <v>Ganja-Dashkasan</v>
      </c>
    </row>
    <row r="2157" spans="1:11" x14ac:dyDescent="0.25">
      <c r="A2157" t="s">
        <v>4980</v>
      </c>
      <c r="B2157">
        <v>45826</v>
      </c>
      <c r="C2157" t="s">
        <v>2024</v>
      </c>
      <c r="D2157" t="s">
        <v>476</v>
      </c>
      <c r="E2157">
        <v>5</v>
      </c>
      <c r="F2157">
        <f>IFERROR(VLOOKUP(D2157,Products!$A$2:$H$221,6,FALSE),0)</f>
        <v>7.17</v>
      </c>
      <c r="G2157">
        <v>0</v>
      </c>
      <c r="H2157">
        <f t="shared" si="33"/>
        <v>35.85</v>
      </c>
      <c r="I2157" t="s">
        <v>2818</v>
      </c>
      <c r="J2157" t="str">
        <f>IFERROR(VLOOKUP(D2157,Products!$A$2:$H$221,3,FALSE),"")</f>
        <v>Cleaning</v>
      </c>
      <c r="K2157" t="str">
        <f>IFERROR(VLOOKUP(C2157,Customers!$A$2:$G$751,3,FALSE),"")</f>
        <v>Lankaran-Astara</v>
      </c>
    </row>
    <row r="2158" spans="1:11" x14ac:dyDescent="0.25">
      <c r="A2158" t="s">
        <v>4981</v>
      </c>
      <c r="B2158">
        <v>45826</v>
      </c>
      <c r="C2158" t="s">
        <v>2375</v>
      </c>
      <c r="D2158" t="s">
        <v>356</v>
      </c>
      <c r="E2158">
        <v>4</v>
      </c>
      <c r="F2158">
        <f>IFERROR(VLOOKUP(D2158,Products!$A$2:$H$221,6,FALSE),0)</f>
        <v>2.87</v>
      </c>
      <c r="G2158">
        <v>0.05</v>
      </c>
      <c r="H2158">
        <f t="shared" si="33"/>
        <v>10.91</v>
      </c>
      <c r="I2158" t="s">
        <v>2830</v>
      </c>
      <c r="J2158" t="str">
        <f>IFERROR(VLOOKUP(D2158,Products!$A$2:$H$221,3,FALSE),"")</f>
        <v>Frozen</v>
      </c>
      <c r="K2158" t="str">
        <f>IFERROR(VLOOKUP(C2158,Customers!$A$2:$G$751,3,FALSE),"")</f>
        <v>Aran</v>
      </c>
    </row>
    <row r="2159" spans="1:11" x14ac:dyDescent="0.25">
      <c r="A2159" t="s">
        <v>4982</v>
      </c>
      <c r="B2159">
        <v>45826</v>
      </c>
      <c r="C2159" t="s">
        <v>2666</v>
      </c>
      <c r="D2159" t="s">
        <v>124</v>
      </c>
      <c r="E2159">
        <v>14</v>
      </c>
      <c r="F2159">
        <f>IFERROR(VLOOKUP(D2159,Products!$A$2:$H$221,6,FALSE),0)</f>
        <v>1.6</v>
      </c>
      <c r="G2159">
        <v>0</v>
      </c>
      <c r="H2159">
        <f t="shared" si="33"/>
        <v>22.4</v>
      </c>
      <c r="I2159" t="s">
        <v>2820</v>
      </c>
      <c r="J2159" t="str">
        <f>IFERROR(VLOOKUP(D2159,Products!$A$2:$H$221,3,FALSE),"")</f>
        <v>Dairy</v>
      </c>
      <c r="K2159" t="str">
        <f>IFERROR(VLOOKUP(C2159,Customers!$A$2:$G$751,3,FALSE),"")</f>
        <v>Aran</v>
      </c>
    </row>
    <row r="2160" spans="1:11" x14ac:dyDescent="0.25">
      <c r="A2160" t="s">
        <v>4983</v>
      </c>
      <c r="B2160">
        <v>45826</v>
      </c>
      <c r="C2160" t="s">
        <v>2729</v>
      </c>
      <c r="D2160" t="s">
        <v>97</v>
      </c>
      <c r="E2160">
        <v>22</v>
      </c>
      <c r="F2160">
        <f>IFERROR(VLOOKUP(D2160,Products!$A$2:$H$221,6,FALSE),0)</f>
        <v>3.97</v>
      </c>
      <c r="G2160">
        <v>0</v>
      </c>
      <c r="H2160">
        <f t="shared" si="33"/>
        <v>87.34</v>
      </c>
      <c r="I2160" t="s">
        <v>2870</v>
      </c>
      <c r="J2160" t="str">
        <f>IFERROR(VLOOKUP(D2160,Products!$A$2:$H$221,3,FALSE),"")</f>
        <v>Snacks</v>
      </c>
      <c r="K2160" t="str">
        <f>IFERROR(VLOOKUP(C2160,Customers!$A$2:$G$751,3,FALSE),"")</f>
        <v>Aran</v>
      </c>
    </row>
    <row r="2161" spans="1:11" x14ac:dyDescent="0.25">
      <c r="A2161" t="s">
        <v>4984</v>
      </c>
      <c r="B2161">
        <v>45827</v>
      </c>
      <c r="C2161" t="s">
        <v>974</v>
      </c>
      <c r="D2161" t="s">
        <v>270</v>
      </c>
      <c r="E2161">
        <v>2</v>
      </c>
      <c r="F2161">
        <f>IFERROR(VLOOKUP(D2161,Products!$A$2:$H$221,6,FALSE),0)</f>
        <v>4.96</v>
      </c>
      <c r="G2161">
        <v>0.03</v>
      </c>
      <c r="H2161">
        <f t="shared" si="33"/>
        <v>9.6199999999999992</v>
      </c>
      <c r="I2161" t="s">
        <v>2837</v>
      </c>
      <c r="J2161" t="str">
        <f>IFERROR(VLOOKUP(D2161,Products!$A$2:$H$221,3,FALSE),"")</f>
        <v>Household</v>
      </c>
      <c r="K2161" t="str">
        <f>IFERROR(VLOOKUP(C2161,Customers!$A$2:$G$751,3,FALSE),"")</f>
        <v>Absheron</v>
      </c>
    </row>
    <row r="2162" spans="1:11" x14ac:dyDescent="0.25">
      <c r="A2162" t="s">
        <v>4985</v>
      </c>
      <c r="B2162">
        <v>45827</v>
      </c>
      <c r="C2162" t="s">
        <v>992</v>
      </c>
      <c r="D2162" t="s">
        <v>41</v>
      </c>
      <c r="E2162">
        <v>27</v>
      </c>
      <c r="F2162">
        <f>IFERROR(VLOOKUP(D2162,Products!$A$2:$H$221,6,FALSE),0)</f>
        <v>2.34</v>
      </c>
      <c r="G2162">
        <v>0</v>
      </c>
      <c r="H2162">
        <f t="shared" si="33"/>
        <v>63.18</v>
      </c>
      <c r="I2162" t="s">
        <v>2820</v>
      </c>
      <c r="J2162" t="str">
        <f>IFERROR(VLOOKUP(D2162,Products!$A$2:$H$221,3,FALSE),"")</f>
        <v>Beverages</v>
      </c>
      <c r="K2162" t="str">
        <f>IFERROR(VLOOKUP(C2162,Customers!$A$2:$G$751,3,FALSE),"")</f>
        <v>Absheron</v>
      </c>
    </row>
    <row r="2163" spans="1:11" x14ac:dyDescent="0.25">
      <c r="A2163" t="s">
        <v>4986</v>
      </c>
      <c r="B2163">
        <v>45827</v>
      </c>
      <c r="C2163" t="s">
        <v>1406</v>
      </c>
      <c r="D2163" t="s">
        <v>184</v>
      </c>
      <c r="E2163">
        <v>13</v>
      </c>
      <c r="F2163">
        <f>IFERROR(VLOOKUP(D2163,Products!$A$2:$H$221,6,FALSE),0)</f>
        <v>2.5499999999999998</v>
      </c>
      <c r="G2163">
        <v>0.1</v>
      </c>
      <c r="H2163">
        <f t="shared" si="33"/>
        <v>29.84</v>
      </c>
      <c r="I2163" t="s">
        <v>2870</v>
      </c>
      <c r="J2163" t="str">
        <f>IFERROR(VLOOKUP(D2163,Products!$A$2:$H$221,3,FALSE),"")</f>
        <v>Bakery</v>
      </c>
      <c r="K2163" t="str">
        <f>IFERROR(VLOOKUP(C2163,Customers!$A$2:$G$751,3,FALSE),"")</f>
        <v>Ganja-Dashkasan</v>
      </c>
    </row>
    <row r="2164" spans="1:11" x14ac:dyDescent="0.25">
      <c r="A2164" t="s">
        <v>4987</v>
      </c>
      <c r="B2164">
        <v>45827</v>
      </c>
      <c r="C2164" t="s">
        <v>1412</v>
      </c>
      <c r="D2164" t="s">
        <v>282</v>
      </c>
      <c r="E2164">
        <v>10</v>
      </c>
      <c r="F2164">
        <f>IFERROR(VLOOKUP(D2164,Products!$A$2:$H$221,6,FALSE),0)</f>
        <v>5.17</v>
      </c>
      <c r="G2164">
        <v>0.1</v>
      </c>
      <c r="H2164">
        <f t="shared" si="33"/>
        <v>46.53</v>
      </c>
      <c r="I2164" t="s">
        <v>2824</v>
      </c>
      <c r="J2164" t="str">
        <f>IFERROR(VLOOKUP(D2164,Products!$A$2:$H$221,3,FALSE),"")</f>
        <v>Household</v>
      </c>
      <c r="K2164" t="str">
        <f>IFERROR(VLOOKUP(C2164,Customers!$A$2:$G$751,3,FALSE),"")</f>
        <v>Ganja-Dashkasan</v>
      </c>
    </row>
    <row r="2165" spans="1:11" x14ac:dyDescent="0.25">
      <c r="A2165" t="s">
        <v>4988</v>
      </c>
      <c r="B2165">
        <v>45827</v>
      </c>
      <c r="C2165" t="s">
        <v>1466</v>
      </c>
      <c r="D2165" t="s">
        <v>328</v>
      </c>
      <c r="E2165">
        <v>2</v>
      </c>
      <c r="F2165">
        <f>IFERROR(VLOOKUP(D2165,Products!$A$2:$H$221,6,FALSE),0)</f>
        <v>6.09</v>
      </c>
      <c r="G2165">
        <v>0.05</v>
      </c>
      <c r="H2165">
        <f t="shared" si="33"/>
        <v>11.57</v>
      </c>
      <c r="I2165" t="s">
        <v>2830</v>
      </c>
      <c r="J2165" t="str">
        <f>IFERROR(VLOOKUP(D2165,Products!$A$2:$H$221,3,FALSE),"")</f>
        <v>Personal Care</v>
      </c>
      <c r="K2165" t="str">
        <f>IFERROR(VLOOKUP(C2165,Customers!$A$2:$G$751,3,FALSE),"")</f>
        <v>Nakhchivan</v>
      </c>
    </row>
    <row r="2166" spans="1:11" x14ac:dyDescent="0.25">
      <c r="A2166" t="s">
        <v>4989</v>
      </c>
      <c r="B2166">
        <v>45827</v>
      </c>
      <c r="C2166" t="s">
        <v>1481</v>
      </c>
      <c r="D2166" t="s">
        <v>232</v>
      </c>
      <c r="E2166">
        <v>5</v>
      </c>
      <c r="F2166">
        <f>IFERROR(VLOOKUP(D2166,Products!$A$2:$H$221,6,FALSE),0)</f>
        <v>6.86</v>
      </c>
      <c r="G2166">
        <v>0.12</v>
      </c>
      <c r="H2166">
        <f t="shared" si="33"/>
        <v>30.18</v>
      </c>
      <c r="I2166" t="s">
        <v>2818</v>
      </c>
      <c r="J2166" t="str">
        <f>IFERROR(VLOOKUP(D2166,Products!$A$2:$H$221,3,FALSE),"")</f>
        <v>Grocery</v>
      </c>
      <c r="K2166" t="str">
        <f>IFERROR(VLOOKUP(C2166,Customers!$A$2:$G$751,3,FALSE),"")</f>
        <v>Shaki-Zagatala</v>
      </c>
    </row>
    <row r="2167" spans="1:11" x14ac:dyDescent="0.25">
      <c r="A2167" t="s">
        <v>4990</v>
      </c>
      <c r="B2167">
        <v>45827</v>
      </c>
      <c r="C2167" t="s">
        <v>1610</v>
      </c>
      <c r="D2167" t="s">
        <v>474</v>
      </c>
      <c r="E2167">
        <v>8</v>
      </c>
      <c r="F2167">
        <f>IFERROR(VLOOKUP(D2167,Products!$A$2:$H$221,6,FALSE),0)</f>
        <v>2.1800000000000002</v>
      </c>
      <c r="G2167">
        <v>0.1</v>
      </c>
      <c r="H2167">
        <f t="shared" si="33"/>
        <v>15.7</v>
      </c>
      <c r="I2167" t="s">
        <v>2824</v>
      </c>
      <c r="J2167" t="str">
        <f>IFERROR(VLOOKUP(D2167,Products!$A$2:$H$221,3,FALSE),"")</f>
        <v>Cleaning</v>
      </c>
      <c r="K2167" t="str">
        <f>IFERROR(VLOOKUP(C2167,Customers!$A$2:$G$751,3,FALSE),"")</f>
        <v>Nakhchivan</v>
      </c>
    </row>
    <row r="2168" spans="1:11" x14ac:dyDescent="0.25">
      <c r="A2168" t="s">
        <v>4991</v>
      </c>
      <c r="B2168">
        <v>45827</v>
      </c>
      <c r="C2168" t="s">
        <v>1634</v>
      </c>
      <c r="D2168" t="s">
        <v>97</v>
      </c>
      <c r="E2168">
        <v>20</v>
      </c>
      <c r="F2168">
        <f>IFERROR(VLOOKUP(D2168,Products!$A$2:$H$221,6,FALSE),0)</f>
        <v>3.97</v>
      </c>
      <c r="G2168">
        <v>7.0000000000000007E-2</v>
      </c>
      <c r="H2168">
        <f t="shared" si="33"/>
        <v>73.84</v>
      </c>
      <c r="I2168" t="s">
        <v>2827</v>
      </c>
      <c r="J2168" t="str">
        <f>IFERROR(VLOOKUP(D2168,Products!$A$2:$H$221,3,FALSE),"")</f>
        <v>Snacks</v>
      </c>
      <c r="K2168" t="str">
        <f>IFERROR(VLOOKUP(C2168,Customers!$A$2:$G$751,3,FALSE),"")</f>
        <v>Ganja-Dashkasan</v>
      </c>
    </row>
    <row r="2169" spans="1:11" x14ac:dyDescent="0.25">
      <c r="A2169" t="s">
        <v>4992</v>
      </c>
      <c r="B2169">
        <v>45827</v>
      </c>
      <c r="C2169" t="s">
        <v>1829</v>
      </c>
      <c r="D2169" t="s">
        <v>364</v>
      </c>
      <c r="E2169">
        <v>10</v>
      </c>
      <c r="F2169">
        <f>IFERROR(VLOOKUP(D2169,Products!$A$2:$H$221,6,FALSE),0)</f>
        <v>7.67</v>
      </c>
      <c r="G2169">
        <v>0.05</v>
      </c>
      <c r="H2169">
        <f t="shared" si="33"/>
        <v>72.87</v>
      </c>
      <c r="I2169" t="s">
        <v>2841</v>
      </c>
      <c r="J2169" t="str">
        <f>IFERROR(VLOOKUP(D2169,Products!$A$2:$H$221,3,FALSE),"")</f>
        <v>Frozen</v>
      </c>
      <c r="K2169" t="str">
        <f>IFERROR(VLOOKUP(C2169,Customers!$A$2:$G$751,3,FALSE),"")</f>
        <v>Absheron</v>
      </c>
    </row>
    <row r="2170" spans="1:11" x14ac:dyDescent="0.25">
      <c r="A2170" t="s">
        <v>4993</v>
      </c>
      <c r="B2170">
        <v>45827</v>
      </c>
      <c r="C2170" t="s">
        <v>1847</v>
      </c>
      <c r="D2170" t="s">
        <v>400</v>
      </c>
      <c r="E2170">
        <v>11</v>
      </c>
      <c r="F2170">
        <f>IFERROR(VLOOKUP(D2170,Products!$A$2:$H$221,6,FALSE),0)</f>
        <v>6.11</v>
      </c>
      <c r="G2170">
        <v>0.03</v>
      </c>
      <c r="H2170">
        <f t="shared" si="33"/>
        <v>65.19</v>
      </c>
      <c r="I2170" t="s">
        <v>2870</v>
      </c>
      <c r="J2170" t="str">
        <f>IFERROR(VLOOKUP(D2170,Products!$A$2:$H$221,3,FALSE),"")</f>
        <v>Canned</v>
      </c>
      <c r="K2170" t="str">
        <f>IFERROR(VLOOKUP(C2170,Customers!$A$2:$G$751,3,FALSE),"")</f>
        <v>Guba-Khachmaz</v>
      </c>
    </row>
    <row r="2171" spans="1:11" x14ac:dyDescent="0.25">
      <c r="A2171" t="s">
        <v>4994</v>
      </c>
      <c r="B2171">
        <v>45827</v>
      </c>
      <c r="C2171" t="s">
        <v>2171</v>
      </c>
      <c r="D2171" t="s">
        <v>55</v>
      </c>
      <c r="E2171">
        <v>23</v>
      </c>
      <c r="F2171">
        <f>IFERROR(VLOOKUP(D2171,Products!$A$2:$H$221,6,FALSE),0)</f>
        <v>1.93</v>
      </c>
      <c r="G2171">
        <v>0.1</v>
      </c>
      <c r="H2171">
        <f t="shared" si="33"/>
        <v>39.950000000000003</v>
      </c>
      <c r="I2171" t="s">
        <v>2818</v>
      </c>
      <c r="J2171" t="str">
        <f>IFERROR(VLOOKUP(D2171,Products!$A$2:$H$221,3,FALSE),"")</f>
        <v>Beverages</v>
      </c>
      <c r="K2171" t="str">
        <f>IFERROR(VLOOKUP(C2171,Customers!$A$2:$G$751,3,FALSE),"")</f>
        <v>Lankaran-Astara</v>
      </c>
    </row>
    <row r="2172" spans="1:11" x14ac:dyDescent="0.25">
      <c r="A2172" t="s">
        <v>4995</v>
      </c>
      <c r="B2172">
        <v>45827</v>
      </c>
      <c r="C2172" t="s">
        <v>2351</v>
      </c>
      <c r="D2172" t="s">
        <v>51</v>
      </c>
      <c r="E2172">
        <v>5</v>
      </c>
      <c r="F2172">
        <f>IFERROR(VLOOKUP(D2172,Products!$A$2:$H$221,6,FALSE),0)</f>
        <v>4.46</v>
      </c>
      <c r="G2172">
        <v>0.1</v>
      </c>
      <c r="H2172">
        <f t="shared" si="33"/>
        <v>20.07</v>
      </c>
      <c r="I2172" t="s">
        <v>2824</v>
      </c>
      <c r="J2172" t="str">
        <f>IFERROR(VLOOKUP(D2172,Products!$A$2:$H$221,3,FALSE),"")</f>
        <v>Beverages</v>
      </c>
      <c r="K2172" t="str">
        <f>IFERROR(VLOOKUP(C2172,Customers!$A$2:$G$751,3,FALSE),"")</f>
        <v>Absheron</v>
      </c>
    </row>
    <row r="2173" spans="1:11" x14ac:dyDescent="0.25">
      <c r="A2173" t="s">
        <v>4996</v>
      </c>
      <c r="B2173">
        <v>45827</v>
      </c>
      <c r="C2173" t="s">
        <v>2369</v>
      </c>
      <c r="D2173" t="s">
        <v>154</v>
      </c>
      <c r="E2173">
        <v>14</v>
      </c>
      <c r="F2173">
        <f>IFERROR(VLOOKUP(D2173,Products!$A$2:$H$221,6,FALSE),0)</f>
        <v>5.47</v>
      </c>
      <c r="G2173">
        <v>0.02</v>
      </c>
      <c r="H2173">
        <f t="shared" si="33"/>
        <v>75.05</v>
      </c>
      <c r="I2173" t="s">
        <v>2818</v>
      </c>
      <c r="J2173" t="str">
        <f>IFERROR(VLOOKUP(D2173,Products!$A$2:$H$221,3,FALSE),"")</f>
        <v>Dairy</v>
      </c>
      <c r="K2173" t="str">
        <f>IFERROR(VLOOKUP(C2173,Customers!$A$2:$G$751,3,FALSE),"")</f>
        <v>Karabakh-East Zangezur</v>
      </c>
    </row>
    <row r="2174" spans="1:11" x14ac:dyDescent="0.25">
      <c r="A2174" t="s">
        <v>4997</v>
      </c>
      <c r="B2174">
        <v>45827</v>
      </c>
      <c r="C2174" t="s">
        <v>2471</v>
      </c>
      <c r="D2174" t="s">
        <v>130</v>
      </c>
      <c r="E2174">
        <v>13</v>
      </c>
      <c r="F2174">
        <f>IFERROR(VLOOKUP(D2174,Products!$A$2:$H$221,6,FALSE),0)</f>
        <v>3.47</v>
      </c>
      <c r="G2174">
        <v>0.02</v>
      </c>
      <c r="H2174">
        <f t="shared" si="33"/>
        <v>44.21</v>
      </c>
      <c r="I2174" t="s">
        <v>2830</v>
      </c>
      <c r="J2174" t="str">
        <f>IFERROR(VLOOKUP(D2174,Products!$A$2:$H$221,3,FALSE),"")</f>
        <v>Dairy</v>
      </c>
      <c r="K2174" t="str">
        <f>IFERROR(VLOOKUP(C2174,Customers!$A$2:$G$751,3,FALSE),"")</f>
        <v>Karabakh-East Zangezur</v>
      </c>
    </row>
    <row r="2175" spans="1:11" x14ac:dyDescent="0.25">
      <c r="A2175" t="s">
        <v>4998</v>
      </c>
      <c r="B2175">
        <v>45828</v>
      </c>
      <c r="C2175" t="s">
        <v>582</v>
      </c>
      <c r="D2175" t="s">
        <v>450</v>
      </c>
      <c r="E2175">
        <v>1</v>
      </c>
      <c r="F2175">
        <f>IFERROR(VLOOKUP(D2175,Products!$A$2:$H$221,6,FALSE),0)</f>
        <v>5.89</v>
      </c>
      <c r="G2175">
        <v>0.1</v>
      </c>
      <c r="H2175">
        <f t="shared" si="33"/>
        <v>5.3</v>
      </c>
      <c r="I2175" t="s">
        <v>2818</v>
      </c>
      <c r="J2175" t="str">
        <f>IFERROR(VLOOKUP(D2175,Products!$A$2:$H$221,3,FALSE),"")</f>
        <v>Cleaning</v>
      </c>
      <c r="K2175" t="str">
        <f>IFERROR(VLOOKUP(C2175,Customers!$A$2:$G$751,3,FALSE),"")</f>
        <v>Absheron</v>
      </c>
    </row>
    <row r="2176" spans="1:11" x14ac:dyDescent="0.25">
      <c r="A2176" t="s">
        <v>4999</v>
      </c>
      <c r="B2176">
        <v>45828</v>
      </c>
      <c r="C2176" t="s">
        <v>890</v>
      </c>
      <c r="D2176" t="s">
        <v>313</v>
      </c>
      <c r="E2176">
        <v>4</v>
      </c>
      <c r="F2176">
        <f>IFERROR(VLOOKUP(D2176,Products!$A$2:$H$221,6,FALSE),0)</f>
        <v>5.58</v>
      </c>
      <c r="G2176">
        <v>7.0000000000000007E-2</v>
      </c>
      <c r="H2176">
        <f t="shared" si="33"/>
        <v>20.76</v>
      </c>
      <c r="I2176" t="s">
        <v>2818</v>
      </c>
      <c r="J2176" t="str">
        <f>IFERROR(VLOOKUP(D2176,Products!$A$2:$H$221,3,FALSE),"")</f>
        <v>Personal Care</v>
      </c>
      <c r="K2176" t="str">
        <f>IFERROR(VLOOKUP(C2176,Customers!$A$2:$G$751,3,FALSE),"")</f>
        <v>Nakhchivan</v>
      </c>
    </row>
    <row r="2177" spans="1:11" x14ac:dyDescent="0.25">
      <c r="A2177" t="s">
        <v>5000</v>
      </c>
      <c r="B2177">
        <v>45828</v>
      </c>
      <c r="C2177" t="s">
        <v>941</v>
      </c>
      <c r="D2177" t="s">
        <v>338</v>
      </c>
      <c r="E2177">
        <v>6</v>
      </c>
      <c r="F2177">
        <f>IFERROR(VLOOKUP(D2177,Products!$A$2:$H$221,6,FALSE),0)</f>
        <v>2.2000000000000002</v>
      </c>
      <c r="G2177">
        <v>0.15</v>
      </c>
      <c r="H2177">
        <f t="shared" si="33"/>
        <v>11.22</v>
      </c>
      <c r="I2177" t="s">
        <v>2870</v>
      </c>
      <c r="J2177" t="str">
        <f>IFERROR(VLOOKUP(D2177,Products!$A$2:$H$221,3,FALSE),"")</f>
        <v>Personal Care</v>
      </c>
      <c r="K2177" t="str">
        <f>IFERROR(VLOOKUP(C2177,Customers!$A$2:$G$751,3,FALSE),"")</f>
        <v>Shaki-Zagatala</v>
      </c>
    </row>
    <row r="2178" spans="1:11" x14ac:dyDescent="0.25">
      <c r="A2178" t="s">
        <v>5001</v>
      </c>
      <c r="B2178">
        <v>45828</v>
      </c>
      <c r="C2178" t="s">
        <v>992</v>
      </c>
      <c r="D2178" t="s">
        <v>288</v>
      </c>
      <c r="E2178">
        <v>14</v>
      </c>
      <c r="F2178">
        <f>IFERROR(VLOOKUP(D2178,Products!$A$2:$H$221,6,FALSE),0)</f>
        <v>3.88</v>
      </c>
      <c r="G2178">
        <v>7.0000000000000007E-2</v>
      </c>
      <c r="H2178">
        <f t="shared" ref="H2178:H2241" si="34">ROUND(E2178*F2178*(1-G2178),2)</f>
        <v>50.52</v>
      </c>
      <c r="I2178" t="s">
        <v>2841</v>
      </c>
      <c r="J2178" t="str">
        <f>IFERROR(VLOOKUP(D2178,Products!$A$2:$H$221,3,FALSE),"")</f>
        <v>Household</v>
      </c>
      <c r="K2178" t="str">
        <f>IFERROR(VLOOKUP(C2178,Customers!$A$2:$G$751,3,FALSE),"")</f>
        <v>Absheron</v>
      </c>
    </row>
    <row r="2179" spans="1:11" x14ac:dyDescent="0.25">
      <c r="A2179" t="s">
        <v>5002</v>
      </c>
      <c r="B2179">
        <v>45828</v>
      </c>
      <c r="C2179" t="s">
        <v>1328</v>
      </c>
      <c r="D2179" t="s">
        <v>307</v>
      </c>
      <c r="E2179">
        <v>5</v>
      </c>
      <c r="F2179">
        <f>IFERROR(VLOOKUP(D2179,Products!$A$2:$H$221,6,FALSE),0)</f>
        <v>6.98</v>
      </c>
      <c r="G2179">
        <v>0.03</v>
      </c>
      <c r="H2179">
        <f t="shared" si="34"/>
        <v>33.85</v>
      </c>
      <c r="I2179" t="s">
        <v>2824</v>
      </c>
      <c r="J2179" t="str">
        <f>IFERROR(VLOOKUP(D2179,Products!$A$2:$H$221,3,FALSE),"")</f>
        <v>Personal Care</v>
      </c>
      <c r="K2179" t="str">
        <f>IFERROR(VLOOKUP(C2179,Customers!$A$2:$G$751,3,FALSE),"")</f>
        <v>Guba-Khachmaz</v>
      </c>
    </row>
    <row r="2180" spans="1:11" x14ac:dyDescent="0.25">
      <c r="A2180" t="s">
        <v>5003</v>
      </c>
      <c r="B2180">
        <v>45828</v>
      </c>
      <c r="C2180" t="s">
        <v>1721</v>
      </c>
      <c r="D2180" t="s">
        <v>253</v>
      </c>
      <c r="E2180">
        <v>14</v>
      </c>
      <c r="F2180">
        <f>IFERROR(VLOOKUP(D2180,Products!$A$2:$H$221,6,FALSE),0)</f>
        <v>1.43</v>
      </c>
      <c r="G2180">
        <v>0</v>
      </c>
      <c r="H2180">
        <f t="shared" si="34"/>
        <v>20.02</v>
      </c>
      <c r="I2180" t="s">
        <v>2837</v>
      </c>
      <c r="J2180" t="str">
        <f>IFERROR(VLOOKUP(D2180,Products!$A$2:$H$221,3,FALSE),"")</f>
        <v>Household</v>
      </c>
      <c r="K2180" t="str">
        <f>IFERROR(VLOOKUP(C2180,Customers!$A$2:$G$751,3,FALSE),"")</f>
        <v>Absheron</v>
      </c>
    </row>
    <row r="2181" spans="1:11" x14ac:dyDescent="0.25">
      <c r="A2181" t="s">
        <v>5004</v>
      </c>
      <c r="B2181">
        <v>45828</v>
      </c>
      <c r="C2181" t="s">
        <v>2165</v>
      </c>
      <c r="D2181" t="s">
        <v>146</v>
      </c>
      <c r="E2181">
        <v>16</v>
      </c>
      <c r="F2181">
        <f>IFERROR(VLOOKUP(D2181,Products!$A$2:$H$221,6,FALSE),0)</f>
        <v>2.75</v>
      </c>
      <c r="G2181">
        <v>0.05</v>
      </c>
      <c r="H2181">
        <f t="shared" si="34"/>
        <v>41.8</v>
      </c>
      <c r="I2181" t="s">
        <v>2841</v>
      </c>
      <c r="J2181" t="str">
        <f>IFERROR(VLOOKUP(D2181,Products!$A$2:$H$221,3,FALSE),"")</f>
        <v>Dairy</v>
      </c>
      <c r="K2181" t="str">
        <f>IFERROR(VLOOKUP(C2181,Customers!$A$2:$G$751,3,FALSE),"")</f>
        <v>Lankaran-Astara</v>
      </c>
    </row>
    <row r="2182" spans="1:11" x14ac:dyDescent="0.25">
      <c r="A2182" t="s">
        <v>5005</v>
      </c>
      <c r="B2182">
        <v>45828</v>
      </c>
      <c r="C2182" t="s">
        <v>2174</v>
      </c>
      <c r="D2182" t="s">
        <v>384</v>
      </c>
      <c r="E2182">
        <v>6</v>
      </c>
      <c r="F2182">
        <f>IFERROR(VLOOKUP(D2182,Products!$A$2:$H$221,6,FALSE),0)</f>
        <v>6.91</v>
      </c>
      <c r="G2182">
        <v>0.05</v>
      </c>
      <c r="H2182">
        <f t="shared" si="34"/>
        <v>39.39</v>
      </c>
      <c r="I2182" t="s">
        <v>2841</v>
      </c>
      <c r="J2182" t="str">
        <f>IFERROR(VLOOKUP(D2182,Products!$A$2:$H$221,3,FALSE),"")</f>
        <v>Frozen</v>
      </c>
      <c r="K2182" t="str">
        <f>IFERROR(VLOOKUP(C2182,Customers!$A$2:$G$751,3,FALSE),"")</f>
        <v>Lankaran-Astara</v>
      </c>
    </row>
    <row r="2183" spans="1:11" x14ac:dyDescent="0.25">
      <c r="A2183" t="s">
        <v>5006</v>
      </c>
      <c r="B2183">
        <v>45828</v>
      </c>
      <c r="C2183" t="s">
        <v>2375</v>
      </c>
      <c r="D2183" t="s">
        <v>409</v>
      </c>
      <c r="E2183">
        <v>8</v>
      </c>
      <c r="F2183">
        <f>IFERROR(VLOOKUP(D2183,Products!$A$2:$H$221,6,FALSE),0)</f>
        <v>4.0599999999999996</v>
      </c>
      <c r="G2183">
        <v>0.15</v>
      </c>
      <c r="H2183">
        <f t="shared" si="34"/>
        <v>27.61</v>
      </c>
      <c r="I2183" t="s">
        <v>2824</v>
      </c>
      <c r="J2183" t="str">
        <f>IFERROR(VLOOKUP(D2183,Products!$A$2:$H$221,3,FALSE),"")</f>
        <v>Canned</v>
      </c>
      <c r="K2183" t="str">
        <f>IFERROR(VLOOKUP(C2183,Customers!$A$2:$G$751,3,FALSE),"")</f>
        <v>Aran</v>
      </c>
    </row>
    <row r="2184" spans="1:11" x14ac:dyDescent="0.25">
      <c r="A2184" t="s">
        <v>5007</v>
      </c>
      <c r="B2184">
        <v>45828</v>
      </c>
      <c r="C2184" t="s">
        <v>2432</v>
      </c>
      <c r="D2184" t="s">
        <v>395</v>
      </c>
      <c r="E2184">
        <v>6</v>
      </c>
      <c r="F2184">
        <f>IFERROR(VLOOKUP(D2184,Products!$A$2:$H$221,6,FALSE),0)</f>
        <v>4.46</v>
      </c>
      <c r="G2184">
        <v>0.1</v>
      </c>
      <c r="H2184">
        <f t="shared" si="34"/>
        <v>24.08</v>
      </c>
      <c r="I2184" t="s">
        <v>2830</v>
      </c>
      <c r="J2184" t="str">
        <f>IFERROR(VLOOKUP(D2184,Products!$A$2:$H$221,3,FALSE),"")</f>
        <v>Frozen</v>
      </c>
      <c r="K2184" t="str">
        <f>IFERROR(VLOOKUP(C2184,Customers!$A$2:$G$751,3,FALSE),"")</f>
        <v>Absheron</v>
      </c>
    </row>
    <row r="2185" spans="1:11" x14ac:dyDescent="0.25">
      <c r="A2185" t="s">
        <v>5008</v>
      </c>
      <c r="B2185">
        <v>45828</v>
      </c>
      <c r="C2185" t="s">
        <v>2513</v>
      </c>
      <c r="D2185" t="s">
        <v>182</v>
      </c>
      <c r="E2185">
        <v>11</v>
      </c>
      <c r="F2185">
        <f>IFERROR(VLOOKUP(D2185,Products!$A$2:$H$221,6,FALSE),0)</f>
        <v>1</v>
      </c>
      <c r="G2185">
        <v>0.03</v>
      </c>
      <c r="H2185">
        <f t="shared" si="34"/>
        <v>10.67</v>
      </c>
      <c r="I2185" t="s">
        <v>2841</v>
      </c>
      <c r="J2185" t="str">
        <f>IFERROR(VLOOKUP(D2185,Products!$A$2:$H$221,3,FALSE),"")</f>
        <v>Bakery</v>
      </c>
      <c r="K2185" t="str">
        <f>IFERROR(VLOOKUP(C2185,Customers!$A$2:$G$751,3,FALSE),"")</f>
        <v>Absheron</v>
      </c>
    </row>
    <row r="2186" spans="1:11" x14ac:dyDescent="0.25">
      <c r="A2186" t="s">
        <v>5009</v>
      </c>
      <c r="B2186">
        <v>45828</v>
      </c>
      <c r="C2186" t="s">
        <v>2603</v>
      </c>
      <c r="D2186" t="s">
        <v>482</v>
      </c>
      <c r="E2186">
        <v>5</v>
      </c>
      <c r="F2186">
        <f>IFERROR(VLOOKUP(D2186,Products!$A$2:$H$221,6,FALSE),0)</f>
        <v>8.7100000000000009</v>
      </c>
      <c r="G2186">
        <v>0.15</v>
      </c>
      <c r="H2186">
        <f t="shared" si="34"/>
        <v>37.020000000000003</v>
      </c>
      <c r="I2186" t="s">
        <v>2824</v>
      </c>
      <c r="J2186" t="str">
        <f>IFERROR(VLOOKUP(D2186,Products!$A$2:$H$221,3,FALSE),"")</f>
        <v>Cleaning</v>
      </c>
      <c r="K2186" t="str">
        <f>IFERROR(VLOOKUP(C2186,Customers!$A$2:$G$751,3,FALSE),"")</f>
        <v>Shaki-Zagatala</v>
      </c>
    </row>
    <row r="2187" spans="1:11" x14ac:dyDescent="0.25">
      <c r="A2187" t="s">
        <v>5010</v>
      </c>
      <c r="B2187">
        <v>45828</v>
      </c>
      <c r="C2187" t="s">
        <v>2624</v>
      </c>
      <c r="D2187" t="s">
        <v>33</v>
      </c>
      <c r="E2187">
        <v>11</v>
      </c>
      <c r="F2187">
        <f>IFERROR(VLOOKUP(D2187,Products!$A$2:$H$221,6,FALSE),0)</f>
        <v>1.21</v>
      </c>
      <c r="G2187">
        <v>0.05</v>
      </c>
      <c r="H2187">
        <f t="shared" si="34"/>
        <v>12.64</v>
      </c>
      <c r="I2187" t="s">
        <v>2841</v>
      </c>
      <c r="J2187" t="str">
        <f>IFERROR(VLOOKUP(D2187,Products!$A$2:$H$221,3,FALSE),"")</f>
        <v>Beverages</v>
      </c>
      <c r="K2187" t="str">
        <f>IFERROR(VLOOKUP(C2187,Customers!$A$2:$G$751,3,FALSE),"")</f>
        <v>Nakhchivan</v>
      </c>
    </row>
    <row r="2188" spans="1:11" x14ac:dyDescent="0.25">
      <c r="A2188" t="s">
        <v>5011</v>
      </c>
      <c r="B2188">
        <v>45828</v>
      </c>
      <c r="C2188" t="s">
        <v>2660</v>
      </c>
      <c r="D2188" t="s">
        <v>49</v>
      </c>
      <c r="E2188">
        <v>11</v>
      </c>
      <c r="F2188">
        <f>IFERROR(VLOOKUP(D2188,Products!$A$2:$H$221,6,FALSE),0)</f>
        <v>4.04</v>
      </c>
      <c r="G2188">
        <v>0.05</v>
      </c>
      <c r="H2188">
        <f t="shared" si="34"/>
        <v>42.22</v>
      </c>
      <c r="I2188" t="s">
        <v>2870</v>
      </c>
      <c r="J2188" t="str">
        <f>IFERROR(VLOOKUP(D2188,Products!$A$2:$H$221,3,FALSE),"")</f>
        <v>Beverages</v>
      </c>
      <c r="K2188" t="str">
        <f>IFERROR(VLOOKUP(C2188,Customers!$A$2:$G$751,3,FALSE),"")</f>
        <v>Absheron</v>
      </c>
    </row>
    <row r="2189" spans="1:11" x14ac:dyDescent="0.25">
      <c r="A2189" t="s">
        <v>5012</v>
      </c>
      <c r="B2189">
        <v>45828</v>
      </c>
      <c r="C2189" t="s">
        <v>2699</v>
      </c>
      <c r="D2189" t="s">
        <v>236</v>
      </c>
      <c r="E2189">
        <v>2</v>
      </c>
      <c r="F2189">
        <f>IFERROR(VLOOKUP(D2189,Products!$A$2:$H$221,6,FALSE),0)</f>
        <v>1.52</v>
      </c>
      <c r="G2189">
        <v>0</v>
      </c>
      <c r="H2189">
        <f t="shared" si="34"/>
        <v>3.04</v>
      </c>
      <c r="I2189" t="s">
        <v>2870</v>
      </c>
      <c r="J2189" t="str">
        <f>IFERROR(VLOOKUP(D2189,Products!$A$2:$H$221,3,FALSE),"")</f>
        <v>Grocery</v>
      </c>
      <c r="K2189" t="str">
        <f>IFERROR(VLOOKUP(C2189,Customers!$A$2:$G$751,3,FALSE),"")</f>
        <v>Shaki-Zagatala</v>
      </c>
    </row>
    <row r="2190" spans="1:11" x14ac:dyDescent="0.25">
      <c r="A2190" t="s">
        <v>5013</v>
      </c>
      <c r="B2190">
        <v>45828</v>
      </c>
      <c r="C2190" t="s">
        <v>2726</v>
      </c>
      <c r="D2190" t="s">
        <v>226</v>
      </c>
      <c r="E2190">
        <v>7</v>
      </c>
      <c r="F2190">
        <f>IFERROR(VLOOKUP(D2190,Products!$A$2:$H$221,6,FALSE),0)</f>
        <v>2.0299999999999998</v>
      </c>
      <c r="G2190">
        <v>0.02</v>
      </c>
      <c r="H2190">
        <f t="shared" si="34"/>
        <v>13.93</v>
      </c>
      <c r="I2190" t="s">
        <v>2824</v>
      </c>
      <c r="J2190" t="str">
        <f>IFERROR(VLOOKUP(D2190,Products!$A$2:$H$221,3,FALSE),"")</f>
        <v>Grocery</v>
      </c>
      <c r="K2190" t="str">
        <f>IFERROR(VLOOKUP(C2190,Customers!$A$2:$G$751,3,FALSE),"")</f>
        <v>Ganja-Dashkasan</v>
      </c>
    </row>
    <row r="2191" spans="1:11" x14ac:dyDescent="0.25">
      <c r="A2191" t="s">
        <v>5014</v>
      </c>
      <c r="B2191">
        <v>45829</v>
      </c>
      <c r="C2191" t="s">
        <v>878</v>
      </c>
      <c r="D2191" t="s">
        <v>93</v>
      </c>
      <c r="E2191">
        <v>23</v>
      </c>
      <c r="F2191">
        <f>IFERROR(VLOOKUP(D2191,Products!$A$2:$H$221,6,FALSE),0)</f>
        <v>3.61</v>
      </c>
      <c r="G2191">
        <v>0.02</v>
      </c>
      <c r="H2191">
        <f t="shared" si="34"/>
        <v>81.37</v>
      </c>
      <c r="I2191" t="s">
        <v>2870</v>
      </c>
      <c r="J2191" t="str">
        <f>IFERROR(VLOOKUP(D2191,Products!$A$2:$H$221,3,FALSE),"")</f>
        <v>Snacks</v>
      </c>
      <c r="K2191" t="str">
        <f>IFERROR(VLOOKUP(C2191,Customers!$A$2:$G$751,3,FALSE),"")</f>
        <v>Lankaran-Astara</v>
      </c>
    </row>
    <row r="2192" spans="1:11" x14ac:dyDescent="0.25">
      <c r="A2192" t="s">
        <v>5015</v>
      </c>
      <c r="B2192">
        <v>45829</v>
      </c>
      <c r="C2192" t="s">
        <v>881</v>
      </c>
      <c r="D2192" t="s">
        <v>421</v>
      </c>
      <c r="E2192">
        <v>5</v>
      </c>
      <c r="F2192">
        <f>IFERROR(VLOOKUP(D2192,Products!$A$2:$H$221,6,FALSE),0)</f>
        <v>2.52</v>
      </c>
      <c r="G2192">
        <v>0.05</v>
      </c>
      <c r="H2192">
        <f t="shared" si="34"/>
        <v>11.97</v>
      </c>
      <c r="I2192" t="s">
        <v>2870</v>
      </c>
      <c r="J2192" t="str">
        <f>IFERROR(VLOOKUP(D2192,Products!$A$2:$H$221,3,FALSE),"")</f>
        <v>Canned</v>
      </c>
      <c r="K2192" t="str">
        <f>IFERROR(VLOOKUP(C2192,Customers!$A$2:$G$751,3,FALSE),"")</f>
        <v>Guba-Khachmaz</v>
      </c>
    </row>
    <row r="2193" spans="1:11" x14ac:dyDescent="0.25">
      <c r="A2193" t="s">
        <v>5016</v>
      </c>
      <c r="B2193">
        <v>45829</v>
      </c>
      <c r="C2193" t="s">
        <v>929</v>
      </c>
      <c r="D2193" t="s">
        <v>240</v>
      </c>
      <c r="E2193">
        <v>8</v>
      </c>
      <c r="F2193">
        <f>IFERROR(VLOOKUP(D2193,Products!$A$2:$H$221,6,FALSE),0)</f>
        <v>3.46</v>
      </c>
      <c r="G2193">
        <v>0.02</v>
      </c>
      <c r="H2193">
        <f t="shared" si="34"/>
        <v>27.13</v>
      </c>
      <c r="I2193" t="s">
        <v>2841</v>
      </c>
      <c r="J2193" t="str">
        <f>IFERROR(VLOOKUP(D2193,Products!$A$2:$H$221,3,FALSE),"")</f>
        <v>Grocery</v>
      </c>
      <c r="K2193" t="str">
        <f>IFERROR(VLOOKUP(C2193,Customers!$A$2:$G$751,3,FALSE),"")</f>
        <v>Guba-Khachmaz</v>
      </c>
    </row>
    <row r="2194" spans="1:11" x14ac:dyDescent="0.25">
      <c r="A2194" t="s">
        <v>5017</v>
      </c>
      <c r="B2194">
        <v>45829</v>
      </c>
      <c r="C2194" t="s">
        <v>965</v>
      </c>
      <c r="D2194" t="s">
        <v>313</v>
      </c>
      <c r="E2194">
        <v>1</v>
      </c>
      <c r="F2194">
        <f>IFERROR(VLOOKUP(D2194,Products!$A$2:$H$221,6,FALSE),0)</f>
        <v>5.58</v>
      </c>
      <c r="G2194">
        <v>0.03</v>
      </c>
      <c r="H2194">
        <f t="shared" si="34"/>
        <v>5.41</v>
      </c>
      <c r="I2194" t="s">
        <v>2818</v>
      </c>
      <c r="J2194" t="str">
        <f>IFERROR(VLOOKUP(D2194,Products!$A$2:$H$221,3,FALSE),"")</f>
        <v>Personal Care</v>
      </c>
      <c r="K2194" t="str">
        <f>IFERROR(VLOOKUP(C2194,Customers!$A$2:$G$751,3,FALSE),"")</f>
        <v>Karabakh-East Zangezur</v>
      </c>
    </row>
    <row r="2195" spans="1:11" x14ac:dyDescent="0.25">
      <c r="A2195" t="s">
        <v>5018</v>
      </c>
      <c r="B2195">
        <v>45829</v>
      </c>
      <c r="C2195" t="s">
        <v>983</v>
      </c>
      <c r="D2195" t="s">
        <v>429</v>
      </c>
      <c r="E2195">
        <v>8</v>
      </c>
      <c r="F2195">
        <f>IFERROR(VLOOKUP(D2195,Products!$A$2:$H$221,6,FALSE),0)</f>
        <v>6.04</v>
      </c>
      <c r="G2195">
        <v>0</v>
      </c>
      <c r="H2195">
        <f t="shared" si="34"/>
        <v>48.32</v>
      </c>
      <c r="I2195" t="s">
        <v>2820</v>
      </c>
      <c r="J2195" t="str">
        <f>IFERROR(VLOOKUP(D2195,Products!$A$2:$H$221,3,FALSE),"")</f>
        <v>Canned</v>
      </c>
      <c r="K2195" t="str">
        <f>IFERROR(VLOOKUP(C2195,Customers!$A$2:$G$751,3,FALSE),"")</f>
        <v>Karabakh-East Zangezur</v>
      </c>
    </row>
    <row r="2196" spans="1:11" x14ac:dyDescent="0.25">
      <c r="A2196" t="s">
        <v>5019</v>
      </c>
      <c r="B2196">
        <v>45829</v>
      </c>
      <c r="C2196" t="s">
        <v>1295</v>
      </c>
      <c r="D2196" t="s">
        <v>89</v>
      </c>
      <c r="E2196">
        <v>23</v>
      </c>
      <c r="F2196">
        <f>IFERROR(VLOOKUP(D2196,Products!$A$2:$H$221,6,FALSE),0)</f>
        <v>4.7</v>
      </c>
      <c r="G2196">
        <v>0.03</v>
      </c>
      <c r="H2196">
        <f t="shared" si="34"/>
        <v>104.86</v>
      </c>
      <c r="I2196" t="s">
        <v>2818</v>
      </c>
      <c r="J2196" t="str">
        <f>IFERROR(VLOOKUP(D2196,Products!$A$2:$H$221,3,FALSE),"")</f>
        <v>Snacks</v>
      </c>
      <c r="K2196" t="str">
        <f>IFERROR(VLOOKUP(C2196,Customers!$A$2:$G$751,3,FALSE),"")</f>
        <v>Absheron</v>
      </c>
    </row>
    <row r="2197" spans="1:11" x14ac:dyDescent="0.25">
      <c r="A2197" t="s">
        <v>5020</v>
      </c>
      <c r="B2197">
        <v>45829</v>
      </c>
      <c r="C2197" t="s">
        <v>1319</v>
      </c>
      <c r="D2197" t="s">
        <v>37</v>
      </c>
      <c r="E2197">
        <v>12</v>
      </c>
      <c r="F2197">
        <f>IFERROR(VLOOKUP(D2197,Products!$A$2:$H$221,6,FALSE),0)</f>
        <v>4.74</v>
      </c>
      <c r="G2197">
        <v>0.12</v>
      </c>
      <c r="H2197">
        <f t="shared" si="34"/>
        <v>50.05</v>
      </c>
      <c r="I2197" t="s">
        <v>2820</v>
      </c>
      <c r="J2197" t="str">
        <f>IFERROR(VLOOKUP(D2197,Products!$A$2:$H$221,3,FALSE),"")</f>
        <v>Beverages</v>
      </c>
      <c r="K2197" t="str">
        <f>IFERROR(VLOOKUP(C2197,Customers!$A$2:$G$751,3,FALSE),"")</f>
        <v>Guba-Khachmaz</v>
      </c>
    </row>
    <row r="2198" spans="1:11" x14ac:dyDescent="0.25">
      <c r="A2198" t="s">
        <v>5021</v>
      </c>
      <c r="B2198">
        <v>45829</v>
      </c>
      <c r="C2198" t="s">
        <v>1715</v>
      </c>
      <c r="D2198" t="s">
        <v>280</v>
      </c>
      <c r="E2198">
        <v>7</v>
      </c>
      <c r="F2198">
        <f>IFERROR(VLOOKUP(D2198,Products!$A$2:$H$221,6,FALSE),0)</f>
        <v>4.75</v>
      </c>
      <c r="G2198">
        <v>0.03</v>
      </c>
      <c r="H2198">
        <f t="shared" si="34"/>
        <v>32.25</v>
      </c>
      <c r="I2198" t="s">
        <v>2820</v>
      </c>
      <c r="J2198" t="str">
        <f>IFERROR(VLOOKUP(D2198,Products!$A$2:$H$221,3,FALSE),"")</f>
        <v>Household</v>
      </c>
      <c r="K2198" t="str">
        <f>IFERROR(VLOOKUP(C2198,Customers!$A$2:$G$751,3,FALSE),"")</f>
        <v>Absheron</v>
      </c>
    </row>
    <row r="2199" spans="1:11" x14ac:dyDescent="0.25">
      <c r="A2199" t="s">
        <v>5022</v>
      </c>
      <c r="B2199">
        <v>45829</v>
      </c>
      <c r="C2199" t="s">
        <v>1754</v>
      </c>
      <c r="D2199" t="s">
        <v>376</v>
      </c>
      <c r="E2199">
        <v>5</v>
      </c>
      <c r="F2199">
        <f>IFERROR(VLOOKUP(D2199,Products!$A$2:$H$221,6,FALSE),0)</f>
        <v>2.4700000000000002</v>
      </c>
      <c r="G2199">
        <v>0.03</v>
      </c>
      <c r="H2199">
        <f t="shared" si="34"/>
        <v>11.98</v>
      </c>
      <c r="I2199" t="s">
        <v>2820</v>
      </c>
      <c r="J2199" t="str">
        <f>IFERROR(VLOOKUP(D2199,Products!$A$2:$H$221,3,FALSE),"")</f>
        <v>Frozen</v>
      </c>
      <c r="K2199" t="str">
        <f>IFERROR(VLOOKUP(C2199,Customers!$A$2:$G$751,3,FALSE),"")</f>
        <v>Ganja-Dashkasan</v>
      </c>
    </row>
    <row r="2200" spans="1:11" x14ac:dyDescent="0.25">
      <c r="A2200" t="s">
        <v>5023</v>
      </c>
      <c r="B2200">
        <v>45829</v>
      </c>
      <c r="C2200" t="s">
        <v>1808</v>
      </c>
      <c r="D2200" t="s">
        <v>33</v>
      </c>
      <c r="E2200">
        <v>14</v>
      </c>
      <c r="F2200">
        <f>IFERROR(VLOOKUP(D2200,Products!$A$2:$H$221,6,FALSE),0)</f>
        <v>1.21</v>
      </c>
      <c r="G2200">
        <v>0.05</v>
      </c>
      <c r="H2200">
        <f t="shared" si="34"/>
        <v>16.09</v>
      </c>
      <c r="I2200" t="s">
        <v>2820</v>
      </c>
      <c r="J2200" t="str">
        <f>IFERROR(VLOOKUP(D2200,Products!$A$2:$H$221,3,FALSE),"")</f>
        <v>Beverages</v>
      </c>
      <c r="K2200" t="str">
        <f>IFERROR(VLOOKUP(C2200,Customers!$A$2:$G$751,3,FALSE),"")</f>
        <v>Absheron</v>
      </c>
    </row>
    <row r="2201" spans="1:11" x14ac:dyDescent="0.25">
      <c r="A2201" t="s">
        <v>5024</v>
      </c>
      <c r="B2201">
        <v>45829</v>
      </c>
      <c r="C2201" t="s">
        <v>1985</v>
      </c>
      <c r="D2201" t="s">
        <v>101</v>
      </c>
      <c r="E2201">
        <v>12</v>
      </c>
      <c r="F2201">
        <f>IFERROR(VLOOKUP(D2201,Products!$A$2:$H$221,6,FALSE),0)</f>
        <v>2.82</v>
      </c>
      <c r="G2201">
        <v>0.1</v>
      </c>
      <c r="H2201">
        <f t="shared" si="34"/>
        <v>30.46</v>
      </c>
      <c r="I2201" t="s">
        <v>2830</v>
      </c>
      <c r="J2201" t="str">
        <f>IFERROR(VLOOKUP(D2201,Products!$A$2:$H$221,3,FALSE),"")</f>
        <v>Snacks</v>
      </c>
      <c r="K2201" t="str">
        <f>IFERROR(VLOOKUP(C2201,Customers!$A$2:$G$751,3,FALSE),"")</f>
        <v>Ganja-Dashkasan</v>
      </c>
    </row>
    <row r="2202" spans="1:11" x14ac:dyDescent="0.25">
      <c r="A2202" t="s">
        <v>5025</v>
      </c>
      <c r="B2202">
        <v>45829</v>
      </c>
      <c r="C2202" t="s">
        <v>2111</v>
      </c>
      <c r="D2202" t="s">
        <v>112</v>
      </c>
      <c r="E2202">
        <v>12</v>
      </c>
      <c r="F2202">
        <f>IFERROR(VLOOKUP(D2202,Products!$A$2:$H$221,6,FALSE),0)</f>
        <v>4.12</v>
      </c>
      <c r="G2202">
        <v>0.05</v>
      </c>
      <c r="H2202">
        <f t="shared" si="34"/>
        <v>46.97</v>
      </c>
      <c r="I2202" t="s">
        <v>2830</v>
      </c>
      <c r="J2202" t="str">
        <f>IFERROR(VLOOKUP(D2202,Products!$A$2:$H$221,3,FALSE),"")</f>
        <v>Dairy</v>
      </c>
      <c r="K2202" t="str">
        <f>IFERROR(VLOOKUP(C2202,Customers!$A$2:$G$751,3,FALSE),"")</f>
        <v>Shaki-Zagatala</v>
      </c>
    </row>
    <row r="2203" spans="1:11" x14ac:dyDescent="0.25">
      <c r="A2203" t="s">
        <v>5026</v>
      </c>
      <c r="B2203">
        <v>45829</v>
      </c>
      <c r="C2203" t="s">
        <v>2339</v>
      </c>
      <c r="D2203" t="s">
        <v>208</v>
      </c>
      <c r="E2203">
        <v>8</v>
      </c>
      <c r="F2203">
        <f>IFERROR(VLOOKUP(D2203,Products!$A$2:$H$221,6,FALSE),0)</f>
        <v>7.9</v>
      </c>
      <c r="G2203">
        <v>0.05</v>
      </c>
      <c r="H2203">
        <f t="shared" si="34"/>
        <v>60.04</v>
      </c>
      <c r="I2203" t="s">
        <v>2870</v>
      </c>
      <c r="J2203" t="str">
        <f>IFERROR(VLOOKUP(D2203,Products!$A$2:$H$221,3,FALSE),"")</f>
        <v>Grocery</v>
      </c>
      <c r="K2203" t="str">
        <f>IFERROR(VLOOKUP(C2203,Customers!$A$2:$G$751,3,FALSE),"")</f>
        <v>Absheron</v>
      </c>
    </row>
    <row r="2204" spans="1:11" x14ac:dyDescent="0.25">
      <c r="A2204" t="s">
        <v>5027</v>
      </c>
      <c r="B2204">
        <v>45829</v>
      </c>
      <c r="C2204" t="s">
        <v>2785</v>
      </c>
      <c r="D2204" t="s">
        <v>336</v>
      </c>
      <c r="E2204">
        <v>9</v>
      </c>
      <c r="F2204">
        <f>IFERROR(VLOOKUP(D2204,Products!$A$2:$H$221,6,FALSE),0)</f>
        <v>5.29</v>
      </c>
      <c r="G2204">
        <v>7.0000000000000007E-2</v>
      </c>
      <c r="H2204">
        <f t="shared" si="34"/>
        <v>44.28</v>
      </c>
      <c r="I2204" t="s">
        <v>2841</v>
      </c>
      <c r="J2204" t="str">
        <f>IFERROR(VLOOKUP(D2204,Products!$A$2:$H$221,3,FALSE),"")</f>
        <v>Personal Care</v>
      </c>
      <c r="K2204" t="str">
        <f>IFERROR(VLOOKUP(C2204,Customers!$A$2:$G$751,3,FALSE),"")</f>
        <v>Absheron</v>
      </c>
    </row>
    <row r="2205" spans="1:11" x14ac:dyDescent="0.25">
      <c r="A2205" t="s">
        <v>5028</v>
      </c>
      <c r="B2205">
        <v>45830</v>
      </c>
      <c r="C2205" t="s">
        <v>592</v>
      </c>
      <c r="D2205" t="s">
        <v>340</v>
      </c>
      <c r="E2205">
        <v>1</v>
      </c>
      <c r="F2205">
        <f>IFERROR(VLOOKUP(D2205,Products!$A$2:$H$221,6,FALSE),0)</f>
        <v>5.77</v>
      </c>
      <c r="G2205">
        <v>7.0000000000000007E-2</v>
      </c>
      <c r="H2205">
        <f t="shared" si="34"/>
        <v>5.37</v>
      </c>
      <c r="I2205" t="s">
        <v>2818</v>
      </c>
      <c r="J2205" t="str">
        <f>IFERROR(VLOOKUP(D2205,Products!$A$2:$H$221,3,FALSE),"")</f>
        <v>Personal Care</v>
      </c>
      <c r="K2205" t="str">
        <f>IFERROR(VLOOKUP(C2205,Customers!$A$2:$G$751,3,FALSE),"")</f>
        <v>Ganja-Dashkasan</v>
      </c>
    </row>
    <row r="2206" spans="1:11" x14ac:dyDescent="0.25">
      <c r="A2206" t="s">
        <v>5029</v>
      </c>
      <c r="B2206">
        <v>45830</v>
      </c>
      <c r="C2206" t="s">
        <v>620</v>
      </c>
      <c r="D2206" t="s">
        <v>332</v>
      </c>
      <c r="E2206">
        <v>8</v>
      </c>
      <c r="F2206">
        <f>IFERROR(VLOOKUP(D2206,Products!$A$2:$H$221,6,FALSE),0)</f>
        <v>2.87</v>
      </c>
      <c r="G2206">
        <v>7.0000000000000007E-2</v>
      </c>
      <c r="H2206">
        <f t="shared" si="34"/>
        <v>21.35</v>
      </c>
      <c r="I2206" t="s">
        <v>2824</v>
      </c>
      <c r="J2206" t="str">
        <f>IFERROR(VLOOKUP(D2206,Products!$A$2:$H$221,3,FALSE),"")</f>
        <v>Personal Care</v>
      </c>
      <c r="K2206" t="str">
        <f>IFERROR(VLOOKUP(C2206,Customers!$A$2:$G$751,3,FALSE),"")</f>
        <v>Shaki-Zagatala</v>
      </c>
    </row>
    <row r="2207" spans="1:11" x14ac:dyDescent="0.25">
      <c r="A2207" t="s">
        <v>5030</v>
      </c>
      <c r="B2207">
        <v>45830</v>
      </c>
      <c r="C2207" t="s">
        <v>686</v>
      </c>
      <c r="D2207" t="s">
        <v>323</v>
      </c>
      <c r="E2207">
        <v>7</v>
      </c>
      <c r="F2207">
        <f>IFERROR(VLOOKUP(D2207,Products!$A$2:$H$221,6,FALSE),0)</f>
        <v>1.81</v>
      </c>
      <c r="G2207">
        <v>0.05</v>
      </c>
      <c r="H2207">
        <f t="shared" si="34"/>
        <v>12.04</v>
      </c>
      <c r="I2207" t="s">
        <v>2870</v>
      </c>
      <c r="J2207" t="str">
        <f>IFERROR(VLOOKUP(D2207,Products!$A$2:$H$221,3,FALSE),"")</f>
        <v>Personal Care</v>
      </c>
      <c r="K2207" t="str">
        <f>IFERROR(VLOOKUP(C2207,Customers!$A$2:$G$751,3,FALSE),"")</f>
        <v>Lankaran-Astara</v>
      </c>
    </row>
    <row r="2208" spans="1:11" x14ac:dyDescent="0.25">
      <c r="A2208" t="s">
        <v>5031</v>
      </c>
      <c r="B2208">
        <v>45830</v>
      </c>
      <c r="C2208" t="s">
        <v>690</v>
      </c>
      <c r="D2208" t="s">
        <v>167</v>
      </c>
      <c r="E2208">
        <v>5</v>
      </c>
      <c r="F2208">
        <f>IFERROR(VLOOKUP(D2208,Products!$A$2:$H$221,6,FALSE),0)</f>
        <v>1.67</v>
      </c>
      <c r="G2208">
        <v>7.0000000000000007E-2</v>
      </c>
      <c r="H2208">
        <f t="shared" si="34"/>
        <v>7.77</v>
      </c>
      <c r="I2208" t="s">
        <v>2827</v>
      </c>
      <c r="J2208" t="str">
        <f>IFERROR(VLOOKUP(D2208,Products!$A$2:$H$221,3,FALSE),"")</f>
        <v>Bakery</v>
      </c>
      <c r="K2208" t="str">
        <f>IFERROR(VLOOKUP(C2208,Customers!$A$2:$G$751,3,FALSE),"")</f>
        <v>Absheron</v>
      </c>
    </row>
    <row r="2209" spans="1:11" x14ac:dyDescent="0.25">
      <c r="A2209" t="s">
        <v>5032</v>
      </c>
      <c r="B2209">
        <v>45830</v>
      </c>
      <c r="C2209" t="s">
        <v>815</v>
      </c>
      <c r="D2209" t="s">
        <v>43</v>
      </c>
      <c r="E2209">
        <v>30</v>
      </c>
      <c r="F2209">
        <f>IFERROR(VLOOKUP(D2209,Products!$A$2:$H$221,6,FALSE),0)</f>
        <v>3.28</v>
      </c>
      <c r="G2209">
        <v>7.0000000000000007E-2</v>
      </c>
      <c r="H2209">
        <f t="shared" si="34"/>
        <v>91.51</v>
      </c>
      <c r="I2209" t="s">
        <v>2837</v>
      </c>
      <c r="J2209" t="str">
        <f>IFERROR(VLOOKUP(D2209,Products!$A$2:$H$221,3,FALSE),"")</f>
        <v>Beverages</v>
      </c>
      <c r="K2209" t="str">
        <f>IFERROR(VLOOKUP(C2209,Customers!$A$2:$G$751,3,FALSE),"")</f>
        <v>Nakhchivan</v>
      </c>
    </row>
    <row r="2210" spans="1:11" x14ac:dyDescent="0.25">
      <c r="A2210" t="s">
        <v>5033</v>
      </c>
      <c r="B2210">
        <v>45830</v>
      </c>
      <c r="C2210" t="s">
        <v>905</v>
      </c>
      <c r="D2210" t="s">
        <v>134</v>
      </c>
      <c r="E2210">
        <v>14</v>
      </c>
      <c r="F2210">
        <f>IFERROR(VLOOKUP(D2210,Products!$A$2:$H$221,6,FALSE),0)</f>
        <v>5.84</v>
      </c>
      <c r="G2210">
        <v>0.1</v>
      </c>
      <c r="H2210">
        <f t="shared" si="34"/>
        <v>73.58</v>
      </c>
      <c r="I2210" t="s">
        <v>2827</v>
      </c>
      <c r="J2210" t="str">
        <f>IFERROR(VLOOKUP(D2210,Products!$A$2:$H$221,3,FALSE),"")</f>
        <v>Dairy</v>
      </c>
      <c r="K2210" t="str">
        <f>IFERROR(VLOOKUP(C2210,Customers!$A$2:$G$751,3,FALSE),"")</f>
        <v>Absheron</v>
      </c>
    </row>
    <row r="2211" spans="1:11" x14ac:dyDescent="0.25">
      <c r="A2211" t="s">
        <v>5034</v>
      </c>
      <c r="B2211">
        <v>45830</v>
      </c>
      <c r="C2211" t="s">
        <v>1184</v>
      </c>
      <c r="D2211" t="s">
        <v>362</v>
      </c>
      <c r="E2211">
        <v>11</v>
      </c>
      <c r="F2211">
        <f>IFERROR(VLOOKUP(D2211,Products!$A$2:$H$221,6,FALSE),0)</f>
        <v>7.21</v>
      </c>
      <c r="G2211">
        <v>0.1</v>
      </c>
      <c r="H2211">
        <f t="shared" si="34"/>
        <v>71.38</v>
      </c>
      <c r="I2211" t="s">
        <v>2837</v>
      </c>
      <c r="J2211" t="str">
        <f>IFERROR(VLOOKUP(D2211,Products!$A$2:$H$221,3,FALSE),"")</f>
        <v>Frozen</v>
      </c>
      <c r="K2211" t="str">
        <f>IFERROR(VLOOKUP(C2211,Customers!$A$2:$G$751,3,FALSE),"")</f>
        <v>Aran</v>
      </c>
    </row>
    <row r="2212" spans="1:11" x14ac:dyDescent="0.25">
      <c r="A2212" t="s">
        <v>5035</v>
      </c>
      <c r="B2212">
        <v>45830</v>
      </c>
      <c r="C2212" t="s">
        <v>1283</v>
      </c>
      <c r="D2212" t="s">
        <v>280</v>
      </c>
      <c r="E2212">
        <v>6</v>
      </c>
      <c r="F2212">
        <f>IFERROR(VLOOKUP(D2212,Products!$A$2:$H$221,6,FALSE),0)</f>
        <v>4.75</v>
      </c>
      <c r="G2212">
        <v>0.03</v>
      </c>
      <c r="H2212">
        <f t="shared" si="34"/>
        <v>27.65</v>
      </c>
      <c r="I2212" t="s">
        <v>2818</v>
      </c>
      <c r="J2212" t="str">
        <f>IFERROR(VLOOKUP(D2212,Products!$A$2:$H$221,3,FALSE),"")</f>
        <v>Household</v>
      </c>
      <c r="K2212" t="str">
        <f>IFERROR(VLOOKUP(C2212,Customers!$A$2:$G$751,3,FALSE),"")</f>
        <v>Lankaran-Astara</v>
      </c>
    </row>
    <row r="2213" spans="1:11" x14ac:dyDescent="0.25">
      <c r="A2213" t="s">
        <v>5036</v>
      </c>
      <c r="B2213">
        <v>45830</v>
      </c>
      <c r="C2213" t="s">
        <v>1685</v>
      </c>
      <c r="D2213" t="s">
        <v>73</v>
      </c>
      <c r="E2213">
        <v>4</v>
      </c>
      <c r="F2213">
        <f>IFERROR(VLOOKUP(D2213,Products!$A$2:$H$221,6,FALSE),0)</f>
        <v>3.84</v>
      </c>
      <c r="G2213">
        <v>7.0000000000000007E-2</v>
      </c>
      <c r="H2213">
        <f t="shared" si="34"/>
        <v>14.28</v>
      </c>
      <c r="I2213" t="s">
        <v>2870</v>
      </c>
      <c r="J2213" t="str">
        <f>IFERROR(VLOOKUP(D2213,Products!$A$2:$H$221,3,FALSE),"")</f>
        <v>Snacks</v>
      </c>
      <c r="K2213" t="str">
        <f>IFERROR(VLOOKUP(C2213,Customers!$A$2:$G$751,3,FALSE),"")</f>
        <v>Absheron</v>
      </c>
    </row>
    <row r="2214" spans="1:11" x14ac:dyDescent="0.25">
      <c r="A2214" t="s">
        <v>5037</v>
      </c>
      <c r="B2214">
        <v>45830</v>
      </c>
      <c r="C2214" t="s">
        <v>1835</v>
      </c>
      <c r="D2214" t="s">
        <v>25</v>
      </c>
      <c r="E2214">
        <v>12</v>
      </c>
      <c r="F2214">
        <f>IFERROR(VLOOKUP(D2214,Products!$A$2:$H$221,6,FALSE),0)</f>
        <v>3.86</v>
      </c>
      <c r="G2214">
        <v>0.03</v>
      </c>
      <c r="H2214">
        <f t="shared" si="34"/>
        <v>44.93</v>
      </c>
      <c r="I2214" t="s">
        <v>2820</v>
      </c>
      <c r="J2214" t="str">
        <f>IFERROR(VLOOKUP(D2214,Products!$A$2:$H$221,3,FALSE),"")</f>
        <v>Beverages</v>
      </c>
      <c r="K2214" t="str">
        <f>IFERROR(VLOOKUP(C2214,Customers!$A$2:$G$751,3,FALSE),"")</f>
        <v>Absheron</v>
      </c>
    </row>
    <row r="2215" spans="1:11" x14ac:dyDescent="0.25">
      <c r="A2215" t="s">
        <v>5038</v>
      </c>
      <c r="B2215">
        <v>45830</v>
      </c>
      <c r="C2215" t="s">
        <v>1997</v>
      </c>
      <c r="D2215" t="s">
        <v>35</v>
      </c>
      <c r="E2215">
        <v>7</v>
      </c>
      <c r="F2215">
        <f>IFERROR(VLOOKUP(D2215,Products!$A$2:$H$221,6,FALSE),0)</f>
        <v>1.65</v>
      </c>
      <c r="G2215">
        <v>0.1</v>
      </c>
      <c r="H2215">
        <f t="shared" si="34"/>
        <v>10.4</v>
      </c>
      <c r="I2215" t="s">
        <v>2841</v>
      </c>
      <c r="J2215" t="str">
        <f>IFERROR(VLOOKUP(D2215,Products!$A$2:$H$221,3,FALSE),"")</f>
        <v>Beverages</v>
      </c>
      <c r="K2215" t="str">
        <f>IFERROR(VLOOKUP(C2215,Customers!$A$2:$G$751,3,FALSE),"")</f>
        <v>Guba-Khachmaz</v>
      </c>
    </row>
    <row r="2216" spans="1:11" x14ac:dyDescent="0.25">
      <c r="A2216" t="s">
        <v>5039</v>
      </c>
      <c r="B2216">
        <v>45830</v>
      </c>
      <c r="C2216" t="s">
        <v>2003</v>
      </c>
      <c r="D2216" t="s">
        <v>43</v>
      </c>
      <c r="E2216">
        <v>15</v>
      </c>
      <c r="F2216">
        <f>IFERROR(VLOOKUP(D2216,Products!$A$2:$H$221,6,FALSE),0)</f>
        <v>3.28</v>
      </c>
      <c r="G2216">
        <v>0.03</v>
      </c>
      <c r="H2216">
        <f t="shared" si="34"/>
        <v>47.72</v>
      </c>
      <c r="I2216" t="s">
        <v>2870</v>
      </c>
      <c r="J2216" t="str">
        <f>IFERROR(VLOOKUP(D2216,Products!$A$2:$H$221,3,FALSE),"")</f>
        <v>Beverages</v>
      </c>
      <c r="K2216" t="str">
        <f>IFERROR(VLOOKUP(C2216,Customers!$A$2:$G$751,3,FALSE),"")</f>
        <v>Aran</v>
      </c>
    </row>
    <row r="2217" spans="1:11" x14ac:dyDescent="0.25">
      <c r="A2217" t="s">
        <v>5040</v>
      </c>
      <c r="B2217">
        <v>45830</v>
      </c>
      <c r="C2217" t="s">
        <v>2303</v>
      </c>
      <c r="D2217" t="s">
        <v>198</v>
      </c>
      <c r="E2217">
        <v>27</v>
      </c>
      <c r="F2217">
        <f>IFERROR(VLOOKUP(D2217,Products!$A$2:$H$221,6,FALSE),0)</f>
        <v>0.63</v>
      </c>
      <c r="G2217">
        <v>0.1</v>
      </c>
      <c r="H2217">
        <f t="shared" si="34"/>
        <v>15.31</v>
      </c>
      <c r="I2217" t="s">
        <v>2830</v>
      </c>
      <c r="J2217" t="str">
        <f>IFERROR(VLOOKUP(D2217,Products!$A$2:$H$221,3,FALSE),"")</f>
        <v>Bakery</v>
      </c>
      <c r="K2217" t="str">
        <f>IFERROR(VLOOKUP(C2217,Customers!$A$2:$G$751,3,FALSE),"")</f>
        <v>Absheron</v>
      </c>
    </row>
    <row r="2218" spans="1:11" x14ac:dyDescent="0.25">
      <c r="A2218" t="s">
        <v>5041</v>
      </c>
      <c r="B2218">
        <v>45830</v>
      </c>
      <c r="C2218" t="s">
        <v>2486</v>
      </c>
      <c r="D2218" t="s">
        <v>364</v>
      </c>
      <c r="E2218">
        <v>3</v>
      </c>
      <c r="F2218">
        <f>IFERROR(VLOOKUP(D2218,Products!$A$2:$H$221,6,FALSE),0)</f>
        <v>7.67</v>
      </c>
      <c r="G2218">
        <v>0.12</v>
      </c>
      <c r="H2218">
        <f t="shared" si="34"/>
        <v>20.25</v>
      </c>
      <c r="I2218" t="s">
        <v>2818</v>
      </c>
      <c r="J2218" t="str">
        <f>IFERROR(VLOOKUP(D2218,Products!$A$2:$H$221,3,FALSE),"")</f>
        <v>Frozen</v>
      </c>
      <c r="K2218" t="str">
        <f>IFERROR(VLOOKUP(C2218,Customers!$A$2:$G$751,3,FALSE),"")</f>
        <v>Shaki-Zagatala</v>
      </c>
    </row>
    <row r="2219" spans="1:11" x14ac:dyDescent="0.25">
      <c r="A2219" t="s">
        <v>5042</v>
      </c>
      <c r="B2219">
        <v>45830</v>
      </c>
      <c r="C2219" t="s">
        <v>2573</v>
      </c>
      <c r="D2219" t="s">
        <v>429</v>
      </c>
      <c r="E2219">
        <v>11</v>
      </c>
      <c r="F2219">
        <f>IFERROR(VLOOKUP(D2219,Products!$A$2:$H$221,6,FALSE),0)</f>
        <v>6.04</v>
      </c>
      <c r="G2219">
        <v>0.05</v>
      </c>
      <c r="H2219">
        <f t="shared" si="34"/>
        <v>63.12</v>
      </c>
      <c r="I2219" t="s">
        <v>2827</v>
      </c>
      <c r="J2219" t="str">
        <f>IFERROR(VLOOKUP(D2219,Products!$A$2:$H$221,3,FALSE),"")</f>
        <v>Canned</v>
      </c>
      <c r="K2219" t="str">
        <f>IFERROR(VLOOKUP(C2219,Customers!$A$2:$G$751,3,FALSE),"")</f>
        <v>Nakhchivan</v>
      </c>
    </row>
    <row r="2220" spans="1:11" x14ac:dyDescent="0.25">
      <c r="A2220" t="s">
        <v>5043</v>
      </c>
      <c r="B2220">
        <v>45830</v>
      </c>
      <c r="C2220" t="s">
        <v>2588</v>
      </c>
      <c r="D2220" t="s">
        <v>248</v>
      </c>
      <c r="E2220">
        <v>5</v>
      </c>
      <c r="F2220">
        <f>IFERROR(VLOOKUP(D2220,Products!$A$2:$H$221,6,FALSE),0)</f>
        <v>5.3</v>
      </c>
      <c r="G2220">
        <v>0</v>
      </c>
      <c r="H2220">
        <f t="shared" si="34"/>
        <v>26.5</v>
      </c>
      <c r="I2220" t="s">
        <v>2827</v>
      </c>
      <c r="J2220" t="str">
        <f>IFERROR(VLOOKUP(D2220,Products!$A$2:$H$221,3,FALSE),"")</f>
        <v>Grocery</v>
      </c>
      <c r="K2220" t="str">
        <f>IFERROR(VLOOKUP(C2220,Customers!$A$2:$G$751,3,FALSE),"")</f>
        <v>Absheron</v>
      </c>
    </row>
    <row r="2221" spans="1:11" x14ac:dyDescent="0.25">
      <c r="A2221" t="s">
        <v>5044</v>
      </c>
      <c r="B2221">
        <v>45830</v>
      </c>
      <c r="C2221" t="s">
        <v>2801</v>
      </c>
      <c r="D2221" t="s">
        <v>77</v>
      </c>
      <c r="E2221">
        <v>13</v>
      </c>
      <c r="F2221">
        <f>IFERROR(VLOOKUP(D2221,Products!$A$2:$H$221,6,FALSE),0)</f>
        <v>2.82</v>
      </c>
      <c r="G2221">
        <v>0.1</v>
      </c>
      <c r="H2221">
        <f t="shared" si="34"/>
        <v>32.99</v>
      </c>
      <c r="I2221" t="s">
        <v>2870</v>
      </c>
      <c r="J2221" t="str">
        <f>IFERROR(VLOOKUP(D2221,Products!$A$2:$H$221,3,FALSE),"")</f>
        <v>Snacks</v>
      </c>
      <c r="K2221" t="str">
        <f>IFERROR(VLOOKUP(C2221,Customers!$A$2:$G$751,3,FALSE),"")</f>
        <v>Aran</v>
      </c>
    </row>
    <row r="2222" spans="1:11" x14ac:dyDescent="0.25">
      <c r="A2222" t="s">
        <v>5045</v>
      </c>
      <c r="B2222">
        <v>45831</v>
      </c>
      <c r="C2222" t="s">
        <v>860</v>
      </c>
      <c r="D2222" t="s">
        <v>456</v>
      </c>
      <c r="E2222">
        <v>9</v>
      </c>
      <c r="F2222">
        <f>IFERROR(VLOOKUP(D2222,Products!$A$2:$H$221,6,FALSE),0)</f>
        <v>3.09</v>
      </c>
      <c r="G2222">
        <v>7.0000000000000007E-2</v>
      </c>
      <c r="H2222">
        <f t="shared" si="34"/>
        <v>25.86</v>
      </c>
      <c r="I2222" t="s">
        <v>2841</v>
      </c>
      <c r="J2222" t="str">
        <f>IFERROR(VLOOKUP(D2222,Products!$A$2:$H$221,3,FALSE),"")</f>
        <v>Cleaning</v>
      </c>
      <c r="K2222" t="str">
        <f>IFERROR(VLOOKUP(C2222,Customers!$A$2:$G$751,3,FALSE),"")</f>
        <v>Lankaran-Astara</v>
      </c>
    </row>
    <row r="2223" spans="1:11" x14ac:dyDescent="0.25">
      <c r="A2223" t="s">
        <v>5046</v>
      </c>
      <c r="B2223">
        <v>45831</v>
      </c>
      <c r="C2223" t="s">
        <v>1010</v>
      </c>
      <c r="D2223" t="s">
        <v>43</v>
      </c>
      <c r="E2223">
        <v>12</v>
      </c>
      <c r="F2223">
        <f>IFERROR(VLOOKUP(D2223,Products!$A$2:$H$221,6,FALSE),0)</f>
        <v>3.28</v>
      </c>
      <c r="G2223">
        <v>0.05</v>
      </c>
      <c r="H2223">
        <f t="shared" si="34"/>
        <v>37.39</v>
      </c>
      <c r="I2223" t="s">
        <v>2830</v>
      </c>
      <c r="J2223" t="str">
        <f>IFERROR(VLOOKUP(D2223,Products!$A$2:$H$221,3,FALSE),"")</f>
        <v>Beverages</v>
      </c>
      <c r="K2223" t="str">
        <f>IFERROR(VLOOKUP(C2223,Customers!$A$2:$G$751,3,FALSE),"")</f>
        <v>Absheron</v>
      </c>
    </row>
    <row r="2224" spans="1:11" x14ac:dyDescent="0.25">
      <c r="A2224" t="s">
        <v>5047</v>
      </c>
      <c r="B2224">
        <v>45831</v>
      </c>
      <c r="C2224" t="s">
        <v>1013</v>
      </c>
      <c r="D2224" t="s">
        <v>230</v>
      </c>
      <c r="E2224">
        <v>16</v>
      </c>
      <c r="F2224">
        <f>IFERROR(VLOOKUP(D2224,Products!$A$2:$H$221,6,FALSE),0)</f>
        <v>1.98</v>
      </c>
      <c r="G2224">
        <v>0.03</v>
      </c>
      <c r="H2224">
        <f t="shared" si="34"/>
        <v>30.73</v>
      </c>
      <c r="I2224" t="s">
        <v>2841</v>
      </c>
      <c r="J2224" t="str">
        <f>IFERROR(VLOOKUP(D2224,Products!$A$2:$H$221,3,FALSE),"")</f>
        <v>Grocery</v>
      </c>
      <c r="K2224" t="str">
        <f>IFERROR(VLOOKUP(C2224,Customers!$A$2:$G$751,3,FALSE),"")</f>
        <v>Karabakh-East Zangezur</v>
      </c>
    </row>
    <row r="2225" spans="1:11" x14ac:dyDescent="0.25">
      <c r="A2225" t="s">
        <v>5048</v>
      </c>
      <c r="B2225">
        <v>45831</v>
      </c>
      <c r="C2225" t="s">
        <v>1052</v>
      </c>
      <c r="D2225" t="s">
        <v>178</v>
      </c>
      <c r="E2225">
        <v>28</v>
      </c>
      <c r="F2225">
        <f>IFERROR(VLOOKUP(D2225,Products!$A$2:$H$221,6,FALSE),0)</f>
        <v>2.5099999999999998</v>
      </c>
      <c r="G2225">
        <v>0.03</v>
      </c>
      <c r="H2225">
        <f t="shared" si="34"/>
        <v>68.17</v>
      </c>
      <c r="I2225" t="s">
        <v>2820</v>
      </c>
      <c r="J2225" t="str">
        <f>IFERROR(VLOOKUP(D2225,Products!$A$2:$H$221,3,FALSE),"")</f>
        <v>Bakery</v>
      </c>
      <c r="K2225" t="str">
        <f>IFERROR(VLOOKUP(C2225,Customers!$A$2:$G$751,3,FALSE),"")</f>
        <v>Shaki-Zagatala</v>
      </c>
    </row>
    <row r="2226" spans="1:11" x14ac:dyDescent="0.25">
      <c r="A2226" t="s">
        <v>5049</v>
      </c>
      <c r="B2226">
        <v>45831</v>
      </c>
      <c r="C2226" t="s">
        <v>1100</v>
      </c>
      <c r="D2226" t="s">
        <v>57</v>
      </c>
      <c r="E2226">
        <v>30</v>
      </c>
      <c r="F2226">
        <f>IFERROR(VLOOKUP(D2226,Products!$A$2:$H$221,6,FALSE),0)</f>
        <v>2.57</v>
      </c>
      <c r="G2226">
        <v>0.05</v>
      </c>
      <c r="H2226">
        <f t="shared" si="34"/>
        <v>73.25</v>
      </c>
      <c r="I2226" t="s">
        <v>2841</v>
      </c>
      <c r="J2226" t="str">
        <f>IFERROR(VLOOKUP(D2226,Products!$A$2:$H$221,3,FALSE),"")</f>
        <v>Beverages</v>
      </c>
      <c r="K2226" t="str">
        <f>IFERROR(VLOOKUP(C2226,Customers!$A$2:$G$751,3,FALSE),"")</f>
        <v>Shaki-Zagatala</v>
      </c>
    </row>
    <row r="2227" spans="1:11" x14ac:dyDescent="0.25">
      <c r="A2227" t="s">
        <v>5050</v>
      </c>
      <c r="B2227">
        <v>45831</v>
      </c>
      <c r="C2227" t="s">
        <v>1733</v>
      </c>
      <c r="D2227" t="s">
        <v>41</v>
      </c>
      <c r="E2227">
        <v>12</v>
      </c>
      <c r="F2227">
        <f>IFERROR(VLOOKUP(D2227,Products!$A$2:$H$221,6,FALSE),0)</f>
        <v>2.34</v>
      </c>
      <c r="G2227">
        <v>0.03</v>
      </c>
      <c r="H2227">
        <f t="shared" si="34"/>
        <v>27.24</v>
      </c>
      <c r="I2227" t="s">
        <v>2830</v>
      </c>
      <c r="J2227" t="str">
        <f>IFERROR(VLOOKUP(D2227,Products!$A$2:$H$221,3,FALSE),"")</f>
        <v>Beverages</v>
      </c>
      <c r="K2227" t="str">
        <f>IFERROR(VLOOKUP(C2227,Customers!$A$2:$G$751,3,FALSE),"")</f>
        <v>Absheron</v>
      </c>
    </row>
    <row r="2228" spans="1:11" x14ac:dyDescent="0.25">
      <c r="A2228" t="s">
        <v>5051</v>
      </c>
      <c r="B2228">
        <v>45831</v>
      </c>
      <c r="C2228" t="s">
        <v>1745</v>
      </c>
      <c r="D2228" t="s">
        <v>304</v>
      </c>
      <c r="E2228">
        <v>8</v>
      </c>
      <c r="F2228">
        <f>IFERROR(VLOOKUP(D2228,Products!$A$2:$H$221,6,FALSE),0)</f>
        <v>4.78</v>
      </c>
      <c r="G2228">
        <v>0.02</v>
      </c>
      <c r="H2228">
        <f t="shared" si="34"/>
        <v>37.479999999999997</v>
      </c>
      <c r="I2228" t="s">
        <v>2830</v>
      </c>
      <c r="J2228" t="str">
        <f>IFERROR(VLOOKUP(D2228,Products!$A$2:$H$221,3,FALSE),"")</f>
        <v>Personal Care</v>
      </c>
      <c r="K2228" t="str">
        <f>IFERROR(VLOOKUP(C2228,Customers!$A$2:$G$751,3,FALSE),"")</f>
        <v>Aran</v>
      </c>
    </row>
    <row r="2229" spans="1:11" x14ac:dyDescent="0.25">
      <c r="A2229" t="s">
        <v>5052</v>
      </c>
      <c r="B2229">
        <v>45831</v>
      </c>
      <c r="C2229" t="s">
        <v>2081</v>
      </c>
      <c r="D2229" t="s">
        <v>59</v>
      </c>
      <c r="E2229">
        <v>3</v>
      </c>
      <c r="F2229">
        <f>IFERROR(VLOOKUP(D2229,Products!$A$2:$H$221,6,FALSE),0)</f>
        <v>1.45</v>
      </c>
      <c r="G2229">
        <v>0</v>
      </c>
      <c r="H2229">
        <f t="shared" si="34"/>
        <v>4.3499999999999996</v>
      </c>
      <c r="I2229" t="s">
        <v>2830</v>
      </c>
      <c r="J2229" t="str">
        <f>IFERROR(VLOOKUP(D2229,Products!$A$2:$H$221,3,FALSE),"")</f>
        <v>Snacks</v>
      </c>
      <c r="K2229" t="str">
        <f>IFERROR(VLOOKUP(C2229,Customers!$A$2:$G$751,3,FALSE),"")</f>
        <v>Absheron</v>
      </c>
    </row>
    <row r="2230" spans="1:11" x14ac:dyDescent="0.25">
      <c r="A2230" t="s">
        <v>5053</v>
      </c>
      <c r="B2230">
        <v>45831</v>
      </c>
      <c r="C2230" t="s">
        <v>2282</v>
      </c>
      <c r="D2230" t="s">
        <v>13</v>
      </c>
      <c r="E2230">
        <v>15</v>
      </c>
      <c r="F2230">
        <f>IFERROR(VLOOKUP(D2230,Products!$A$2:$H$221,6,FALSE),0)</f>
        <v>1.77</v>
      </c>
      <c r="G2230">
        <v>0.12</v>
      </c>
      <c r="H2230">
        <f t="shared" si="34"/>
        <v>23.36</v>
      </c>
      <c r="I2230" t="s">
        <v>2837</v>
      </c>
      <c r="J2230" t="str">
        <f>IFERROR(VLOOKUP(D2230,Products!$A$2:$H$221,3,FALSE),"")</f>
        <v>Beverages</v>
      </c>
      <c r="K2230" t="str">
        <f>IFERROR(VLOOKUP(C2230,Customers!$A$2:$G$751,3,FALSE),"")</f>
        <v>Aran</v>
      </c>
    </row>
    <row r="2231" spans="1:11" x14ac:dyDescent="0.25">
      <c r="A2231" t="s">
        <v>5054</v>
      </c>
      <c r="B2231">
        <v>45831</v>
      </c>
      <c r="C2231" t="s">
        <v>2456</v>
      </c>
      <c r="D2231" t="s">
        <v>146</v>
      </c>
      <c r="E2231">
        <v>15</v>
      </c>
      <c r="F2231">
        <f>IFERROR(VLOOKUP(D2231,Products!$A$2:$H$221,6,FALSE),0)</f>
        <v>2.75</v>
      </c>
      <c r="G2231">
        <v>7.0000000000000007E-2</v>
      </c>
      <c r="H2231">
        <f t="shared" si="34"/>
        <v>38.36</v>
      </c>
      <c r="I2231" t="s">
        <v>2818</v>
      </c>
      <c r="J2231" t="str">
        <f>IFERROR(VLOOKUP(D2231,Products!$A$2:$H$221,3,FALSE),"")</f>
        <v>Dairy</v>
      </c>
      <c r="K2231" t="str">
        <f>IFERROR(VLOOKUP(C2231,Customers!$A$2:$G$751,3,FALSE),"")</f>
        <v>Nakhchivan</v>
      </c>
    </row>
    <row r="2232" spans="1:11" x14ac:dyDescent="0.25">
      <c r="A2232" t="s">
        <v>5055</v>
      </c>
      <c r="B2232">
        <v>45831</v>
      </c>
      <c r="C2232" t="s">
        <v>2660</v>
      </c>
      <c r="D2232" t="s">
        <v>126</v>
      </c>
      <c r="E2232">
        <v>9</v>
      </c>
      <c r="F2232">
        <f>IFERROR(VLOOKUP(D2232,Products!$A$2:$H$221,6,FALSE),0)</f>
        <v>2.52</v>
      </c>
      <c r="G2232">
        <v>0.03</v>
      </c>
      <c r="H2232">
        <f t="shared" si="34"/>
        <v>22</v>
      </c>
      <c r="I2232" t="s">
        <v>2824</v>
      </c>
      <c r="J2232" t="str">
        <f>IFERROR(VLOOKUP(D2232,Products!$A$2:$H$221,3,FALSE),"")</f>
        <v>Dairy</v>
      </c>
      <c r="K2232" t="str">
        <f>IFERROR(VLOOKUP(C2232,Customers!$A$2:$G$751,3,FALSE),"")</f>
        <v>Absheron</v>
      </c>
    </row>
    <row r="2233" spans="1:11" x14ac:dyDescent="0.25">
      <c r="A2233" t="s">
        <v>5056</v>
      </c>
      <c r="B2233">
        <v>45831</v>
      </c>
      <c r="C2233" t="s">
        <v>2777</v>
      </c>
      <c r="D2233" t="s">
        <v>423</v>
      </c>
      <c r="E2233">
        <v>3</v>
      </c>
      <c r="F2233">
        <f>IFERROR(VLOOKUP(D2233,Products!$A$2:$H$221,6,FALSE),0)</f>
        <v>2.7</v>
      </c>
      <c r="G2233">
        <v>0</v>
      </c>
      <c r="H2233">
        <f t="shared" si="34"/>
        <v>8.1</v>
      </c>
      <c r="I2233" t="s">
        <v>2820</v>
      </c>
      <c r="J2233" t="str">
        <f>IFERROR(VLOOKUP(D2233,Products!$A$2:$H$221,3,FALSE),"")</f>
        <v>Canned</v>
      </c>
      <c r="K2233" t="str">
        <f>IFERROR(VLOOKUP(C2233,Customers!$A$2:$G$751,3,FALSE),"")</f>
        <v>Absheron</v>
      </c>
    </row>
    <row r="2234" spans="1:11" x14ac:dyDescent="0.25">
      <c r="A2234" t="s">
        <v>5057</v>
      </c>
      <c r="B2234">
        <v>45832</v>
      </c>
      <c r="C2234" t="s">
        <v>592</v>
      </c>
      <c r="D2234" t="s">
        <v>368</v>
      </c>
      <c r="E2234">
        <v>3</v>
      </c>
      <c r="F2234">
        <f>IFERROR(VLOOKUP(D2234,Products!$A$2:$H$221,6,FALSE),0)</f>
        <v>8.4</v>
      </c>
      <c r="G2234">
        <v>0.03</v>
      </c>
      <c r="H2234">
        <f t="shared" si="34"/>
        <v>24.44</v>
      </c>
      <c r="I2234" t="s">
        <v>2824</v>
      </c>
      <c r="J2234" t="str">
        <f>IFERROR(VLOOKUP(D2234,Products!$A$2:$H$221,3,FALSE),"")</f>
        <v>Frozen</v>
      </c>
      <c r="K2234" t="str">
        <f>IFERROR(VLOOKUP(C2234,Customers!$A$2:$G$751,3,FALSE),"")</f>
        <v>Ganja-Dashkasan</v>
      </c>
    </row>
    <row r="2235" spans="1:11" x14ac:dyDescent="0.25">
      <c r="A2235" t="s">
        <v>5058</v>
      </c>
      <c r="B2235">
        <v>45832</v>
      </c>
      <c r="C2235" t="s">
        <v>983</v>
      </c>
      <c r="D2235" t="s">
        <v>203</v>
      </c>
      <c r="E2235">
        <v>24</v>
      </c>
      <c r="F2235">
        <f>IFERROR(VLOOKUP(D2235,Products!$A$2:$H$221,6,FALSE),0)</f>
        <v>3.39</v>
      </c>
      <c r="G2235">
        <v>0.05</v>
      </c>
      <c r="H2235">
        <f t="shared" si="34"/>
        <v>77.290000000000006</v>
      </c>
      <c r="I2235" t="s">
        <v>2841</v>
      </c>
      <c r="J2235" t="str">
        <f>IFERROR(VLOOKUP(D2235,Products!$A$2:$H$221,3,FALSE),"")</f>
        <v>Bakery</v>
      </c>
      <c r="K2235" t="str">
        <f>IFERROR(VLOOKUP(C2235,Customers!$A$2:$G$751,3,FALSE),"")</f>
        <v>Karabakh-East Zangezur</v>
      </c>
    </row>
    <row r="2236" spans="1:11" x14ac:dyDescent="0.25">
      <c r="A2236" t="s">
        <v>5059</v>
      </c>
      <c r="B2236">
        <v>45832</v>
      </c>
      <c r="C2236" t="s">
        <v>1022</v>
      </c>
      <c r="D2236" t="s">
        <v>468</v>
      </c>
      <c r="E2236">
        <v>6</v>
      </c>
      <c r="F2236">
        <f>IFERROR(VLOOKUP(D2236,Products!$A$2:$H$221,6,FALSE),0)</f>
        <v>4.0999999999999996</v>
      </c>
      <c r="G2236">
        <v>0</v>
      </c>
      <c r="H2236">
        <f t="shared" si="34"/>
        <v>24.6</v>
      </c>
      <c r="I2236" t="s">
        <v>2830</v>
      </c>
      <c r="J2236" t="str">
        <f>IFERROR(VLOOKUP(D2236,Products!$A$2:$H$221,3,FALSE),"")</f>
        <v>Cleaning</v>
      </c>
      <c r="K2236" t="str">
        <f>IFERROR(VLOOKUP(C2236,Customers!$A$2:$G$751,3,FALSE),"")</f>
        <v>Lankaran-Astara</v>
      </c>
    </row>
    <row r="2237" spans="1:11" x14ac:dyDescent="0.25">
      <c r="A2237" t="s">
        <v>5060</v>
      </c>
      <c r="B2237">
        <v>45832</v>
      </c>
      <c r="C2237" t="s">
        <v>1100</v>
      </c>
      <c r="D2237" t="s">
        <v>49</v>
      </c>
      <c r="E2237">
        <v>22</v>
      </c>
      <c r="F2237">
        <f>IFERROR(VLOOKUP(D2237,Products!$A$2:$H$221,6,FALSE),0)</f>
        <v>4.04</v>
      </c>
      <c r="G2237">
        <v>0.05</v>
      </c>
      <c r="H2237">
        <f t="shared" si="34"/>
        <v>84.44</v>
      </c>
      <c r="I2237" t="s">
        <v>2818</v>
      </c>
      <c r="J2237" t="str">
        <f>IFERROR(VLOOKUP(D2237,Products!$A$2:$H$221,3,FALSE),"")</f>
        <v>Beverages</v>
      </c>
      <c r="K2237" t="str">
        <f>IFERROR(VLOOKUP(C2237,Customers!$A$2:$G$751,3,FALSE),"")</f>
        <v>Shaki-Zagatala</v>
      </c>
    </row>
    <row r="2238" spans="1:11" x14ac:dyDescent="0.25">
      <c r="A2238" t="s">
        <v>5061</v>
      </c>
      <c r="B2238">
        <v>45832</v>
      </c>
      <c r="C2238" t="s">
        <v>1166</v>
      </c>
      <c r="D2238" t="s">
        <v>234</v>
      </c>
      <c r="E2238">
        <v>6</v>
      </c>
      <c r="F2238">
        <f>IFERROR(VLOOKUP(D2238,Products!$A$2:$H$221,6,FALSE),0)</f>
        <v>2.0299999999999998</v>
      </c>
      <c r="G2238">
        <v>0.05</v>
      </c>
      <c r="H2238">
        <f t="shared" si="34"/>
        <v>11.57</v>
      </c>
      <c r="I2238" t="s">
        <v>2827</v>
      </c>
      <c r="J2238" t="str">
        <f>IFERROR(VLOOKUP(D2238,Products!$A$2:$H$221,3,FALSE),"")</f>
        <v>Grocery</v>
      </c>
      <c r="K2238" t="str">
        <f>IFERROR(VLOOKUP(C2238,Customers!$A$2:$G$751,3,FALSE),"")</f>
        <v>Absheron</v>
      </c>
    </row>
    <row r="2239" spans="1:11" x14ac:dyDescent="0.25">
      <c r="A2239" t="s">
        <v>5062</v>
      </c>
      <c r="B2239">
        <v>45832</v>
      </c>
      <c r="C2239" t="s">
        <v>1262</v>
      </c>
      <c r="D2239" t="s">
        <v>39</v>
      </c>
      <c r="E2239">
        <v>17</v>
      </c>
      <c r="F2239">
        <f>IFERROR(VLOOKUP(D2239,Products!$A$2:$H$221,6,FALSE),0)</f>
        <v>1.98</v>
      </c>
      <c r="G2239">
        <v>0.05</v>
      </c>
      <c r="H2239">
        <f t="shared" si="34"/>
        <v>31.98</v>
      </c>
      <c r="I2239" t="s">
        <v>2830</v>
      </c>
      <c r="J2239" t="str">
        <f>IFERROR(VLOOKUP(D2239,Products!$A$2:$H$221,3,FALSE),"")</f>
        <v>Beverages</v>
      </c>
      <c r="K2239" t="str">
        <f>IFERROR(VLOOKUP(C2239,Customers!$A$2:$G$751,3,FALSE),"")</f>
        <v>Lankaran-Astara</v>
      </c>
    </row>
    <row r="2240" spans="1:11" x14ac:dyDescent="0.25">
      <c r="A2240" t="s">
        <v>5063</v>
      </c>
      <c r="B2240">
        <v>45832</v>
      </c>
      <c r="C2240" t="s">
        <v>1373</v>
      </c>
      <c r="D2240" t="s">
        <v>64</v>
      </c>
      <c r="E2240">
        <v>23</v>
      </c>
      <c r="F2240">
        <f>IFERROR(VLOOKUP(D2240,Products!$A$2:$H$221,6,FALSE),0)</f>
        <v>3.48</v>
      </c>
      <c r="G2240">
        <v>0</v>
      </c>
      <c r="H2240">
        <f t="shared" si="34"/>
        <v>80.040000000000006</v>
      </c>
      <c r="I2240" t="s">
        <v>2870</v>
      </c>
      <c r="J2240" t="str">
        <f>IFERROR(VLOOKUP(D2240,Products!$A$2:$H$221,3,FALSE),"")</f>
        <v>Snacks</v>
      </c>
      <c r="K2240" t="str">
        <f>IFERROR(VLOOKUP(C2240,Customers!$A$2:$G$751,3,FALSE),"")</f>
        <v>Karabakh-East Zangezur</v>
      </c>
    </row>
    <row r="2241" spans="1:11" x14ac:dyDescent="0.25">
      <c r="A2241" t="s">
        <v>5064</v>
      </c>
      <c r="B2241">
        <v>45832</v>
      </c>
      <c r="C2241" t="s">
        <v>1436</v>
      </c>
      <c r="D2241" t="s">
        <v>35</v>
      </c>
      <c r="E2241">
        <v>22</v>
      </c>
      <c r="F2241">
        <f>IFERROR(VLOOKUP(D2241,Products!$A$2:$H$221,6,FALSE),0)</f>
        <v>1.65</v>
      </c>
      <c r="G2241">
        <v>0.05</v>
      </c>
      <c r="H2241">
        <f t="shared" si="34"/>
        <v>34.49</v>
      </c>
      <c r="I2241" t="s">
        <v>2824</v>
      </c>
      <c r="J2241" t="str">
        <f>IFERROR(VLOOKUP(D2241,Products!$A$2:$H$221,3,FALSE),"")</f>
        <v>Beverages</v>
      </c>
      <c r="K2241" t="str">
        <f>IFERROR(VLOOKUP(C2241,Customers!$A$2:$G$751,3,FALSE),"")</f>
        <v>Ganja-Dashkasan</v>
      </c>
    </row>
    <row r="2242" spans="1:11" x14ac:dyDescent="0.25">
      <c r="A2242" t="s">
        <v>5065</v>
      </c>
      <c r="B2242">
        <v>45832</v>
      </c>
      <c r="C2242" t="s">
        <v>1439</v>
      </c>
      <c r="D2242" t="s">
        <v>184</v>
      </c>
      <c r="E2242">
        <v>17</v>
      </c>
      <c r="F2242">
        <f>IFERROR(VLOOKUP(D2242,Products!$A$2:$H$221,6,FALSE),0)</f>
        <v>2.5499999999999998</v>
      </c>
      <c r="G2242">
        <v>0.05</v>
      </c>
      <c r="H2242">
        <f t="shared" ref="H2242:H2305" si="35">ROUND(E2242*F2242*(1-G2242),2)</f>
        <v>41.18</v>
      </c>
      <c r="I2242" t="s">
        <v>2824</v>
      </c>
      <c r="J2242" t="str">
        <f>IFERROR(VLOOKUP(D2242,Products!$A$2:$H$221,3,FALSE),"")</f>
        <v>Bakery</v>
      </c>
      <c r="K2242" t="str">
        <f>IFERROR(VLOOKUP(C2242,Customers!$A$2:$G$751,3,FALSE),"")</f>
        <v>Ganja-Dashkasan</v>
      </c>
    </row>
    <row r="2243" spans="1:11" x14ac:dyDescent="0.25">
      <c r="A2243" t="s">
        <v>5066</v>
      </c>
      <c r="B2243">
        <v>45832</v>
      </c>
      <c r="C2243" t="s">
        <v>1448</v>
      </c>
      <c r="D2243" t="s">
        <v>248</v>
      </c>
      <c r="E2243">
        <v>5</v>
      </c>
      <c r="F2243">
        <f>IFERROR(VLOOKUP(D2243,Products!$A$2:$H$221,6,FALSE),0)</f>
        <v>5.3</v>
      </c>
      <c r="G2243">
        <v>7.0000000000000007E-2</v>
      </c>
      <c r="H2243">
        <f t="shared" si="35"/>
        <v>24.65</v>
      </c>
      <c r="I2243" t="s">
        <v>2824</v>
      </c>
      <c r="J2243" t="str">
        <f>IFERROR(VLOOKUP(D2243,Products!$A$2:$H$221,3,FALSE),"")</f>
        <v>Grocery</v>
      </c>
      <c r="K2243" t="str">
        <f>IFERROR(VLOOKUP(C2243,Customers!$A$2:$G$751,3,FALSE),"")</f>
        <v>Shaki-Zagatala</v>
      </c>
    </row>
    <row r="2244" spans="1:11" x14ac:dyDescent="0.25">
      <c r="A2244" t="s">
        <v>5067</v>
      </c>
      <c r="B2244">
        <v>45832</v>
      </c>
      <c r="C2244" t="s">
        <v>1463</v>
      </c>
      <c r="D2244" t="s">
        <v>103</v>
      </c>
      <c r="E2244">
        <v>24</v>
      </c>
      <c r="F2244">
        <f>IFERROR(VLOOKUP(D2244,Products!$A$2:$H$221,6,FALSE),0)</f>
        <v>1.18</v>
      </c>
      <c r="G2244">
        <v>7.0000000000000007E-2</v>
      </c>
      <c r="H2244">
        <f t="shared" si="35"/>
        <v>26.34</v>
      </c>
      <c r="I2244" t="s">
        <v>2824</v>
      </c>
      <c r="J2244" t="str">
        <f>IFERROR(VLOOKUP(D2244,Products!$A$2:$H$221,3,FALSE),"")</f>
        <v>Snacks</v>
      </c>
      <c r="K2244" t="str">
        <f>IFERROR(VLOOKUP(C2244,Customers!$A$2:$G$751,3,FALSE),"")</f>
        <v>Guba-Khachmaz</v>
      </c>
    </row>
    <row r="2245" spans="1:11" x14ac:dyDescent="0.25">
      <c r="A2245" t="s">
        <v>5068</v>
      </c>
      <c r="B2245">
        <v>45832</v>
      </c>
      <c r="C2245" t="s">
        <v>1472</v>
      </c>
      <c r="D2245" t="s">
        <v>266</v>
      </c>
      <c r="E2245">
        <v>4</v>
      </c>
      <c r="F2245">
        <f>IFERROR(VLOOKUP(D2245,Products!$A$2:$H$221,6,FALSE),0)</f>
        <v>1.89</v>
      </c>
      <c r="G2245">
        <v>0.02</v>
      </c>
      <c r="H2245">
        <f t="shared" si="35"/>
        <v>7.41</v>
      </c>
      <c r="I2245" t="s">
        <v>2824</v>
      </c>
      <c r="J2245" t="str">
        <f>IFERROR(VLOOKUP(D2245,Products!$A$2:$H$221,3,FALSE),"")</f>
        <v>Household</v>
      </c>
      <c r="K2245" t="str">
        <f>IFERROR(VLOOKUP(C2245,Customers!$A$2:$G$751,3,FALSE),"")</f>
        <v>Ganja-Dashkasan</v>
      </c>
    </row>
    <row r="2246" spans="1:11" x14ac:dyDescent="0.25">
      <c r="A2246" t="s">
        <v>5069</v>
      </c>
      <c r="B2246">
        <v>45832</v>
      </c>
      <c r="C2246" t="s">
        <v>1970</v>
      </c>
      <c r="D2246" t="s">
        <v>292</v>
      </c>
      <c r="E2246">
        <v>13</v>
      </c>
      <c r="F2246">
        <f>IFERROR(VLOOKUP(D2246,Products!$A$2:$H$221,6,FALSE),0)</f>
        <v>1.37</v>
      </c>
      <c r="G2246">
        <v>0.03</v>
      </c>
      <c r="H2246">
        <f t="shared" si="35"/>
        <v>17.28</v>
      </c>
      <c r="I2246" t="s">
        <v>2818</v>
      </c>
      <c r="J2246" t="str">
        <f>IFERROR(VLOOKUP(D2246,Products!$A$2:$H$221,3,FALSE),"")</f>
        <v>Household</v>
      </c>
      <c r="K2246" t="str">
        <f>IFERROR(VLOOKUP(C2246,Customers!$A$2:$G$751,3,FALSE),"")</f>
        <v>Ganja-Dashkasan</v>
      </c>
    </row>
    <row r="2247" spans="1:11" x14ac:dyDescent="0.25">
      <c r="A2247" t="s">
        <v>5070</v>
      </c>
      <c r="B2247">
        <v>45832</v>
      </c>
      <c r="C2247" t="s">
        <v>2072</v>
      </c>
      <c r="D2247" t="s">
        <v>73</v>
      </c>
      <c r="E2247">
        <v>4</v>
      </c>
      <c r="F2247">
        <f>IFERROR(VLOOKUP(D2247,Products!$A$2:$H$221,6,FALSE),0)</f>
        <v>3.84</v>
      </c>
      <c r="G2247">
        <v>0.02</v>
      </c>
      <c r="H2247">
        <f t="shared" si="35"/>
        <v>15.05</v>
      </c>
      <c r="I2247" t="s">
        <v>2837</v>
      </c>
      <c r="J2247" t="str">
        <f>IFERROR(VLOOKUP(D2247,Products!$A$2:$H$221,3,FALSE),"")</f>
        <v>Snacks</v>
      </c>
      <c r="K2247" t="str">
        <f>IFERROR(VLOOKUP(C2247,Customers!$A$2:$G$751,3,FALSE),"")</f>
        <v>Absheron</v>
      </c>
    </row>
    <row r="2248" spans="1:11" x14ac:dyDescent="0.25">
      <c r="A2248" t="s">
        <v>5071</v>
      </c>
      <c r="B2248">
        <v>45832</v>
      </c>
      <c r="C2248" t="s">
        <v>2525</v>
      </c>
      <c r="D2248" t="s">
        <v>378</v>
      </c>
      <c r="E2248">
        <v>4</v>
      </c>
      <c r="F2248">
        <f>IFERROR(VLOOKUP(D2248,Products!$A$2:$H$221,6,FALSE),0)</f>
        <v>7.3</v>
      </c>
      <c r="G2248">
        <v>0.12</v>
      </c>
      <c r="H2248">
        <f t="shared" si="35"/>
        <v>25.7</v>
      </c>
      <c r="I2248" t="s">
        <v>2870</v>
      </c>
      <c r="J2248" t="str">
        <f>IFERROR(VLOOKUP(D2248,Products!$A$2:$H$221,3,FALSE),"")</f>
        <v>Frozen</v>
      </c>
      <c r="K2248" t="str">
        <f>IFERROR(VLOOKUP(C2248,Customers!$A$2:$G$751,3,FALSE),"")</f>
        <v>Guba-Khachmaz</v>
      </c>
    </row>
    <row r="2249" spans="1:11" x14ac:dyDescent="0.25">
      <c r="A2249" t="s">
        <v>5072</v>
      </c>
      <c r="B2249">
        <v>45832</v>
      </c>
      <c r="C2249" t="s">
        <v>2627</v>
      </c>
      <c r="D2249" t="s">
        <v>257</v>
      </c>
      <c r="E2249">
        <v>2</v>
      </c>
      <c r="F2249">
        <f>IFERROR(VLOOKUP(D2249,Products!$A$2:$H$221,6,FALSE),0)</f>
        <v>2.4300000000000002</v>
      </c>
      <c r="G2249">
        <v>0.1</v>
      </c>
      <c r="H2249">
        <f t="shared" si="35"/>
        <v>4.37</v>
      </c>
      <c r="I2249" t="s">
        <v>2837</v>
      </c>
      <c r="J2249" t="str">
        <f>IFERROR(VLOOKUP(D2249,Products!$A$2:$H$221,3,FALSE),"")</f>
        <v>Household</v>
      </c>
      <c r="K2249" t="str">
        <f>IFERROR(VLOOKUP(C2249,Customers!$A$2:$G$751,3,FALSE),"")</f>
        <v>Aran</v>
      </c>
    </row>
    <row r="2250" spans="1:11" x14ac:dyDescent="0.25">
      <c r="A2250" t="s">
        <v>5073</v>
      </c>
      <c r="B2250">
        <v>45833</v>
      </c>
      <c r="C2250" t="s">
        <v>592</v>
      </c>
      <c r="D2250" t="s">
        <v>95</v>
      </c>
      <c r="E2250">
        <v>18</v>
      </c>
      <c r="F2250">
        <f>IFERROR(VLOOKUP(D2250,Products!$A$2:$H$221,6,FALSE),0)</f>
        <v>3.11</v>
      </c>
      <c r="G2250">
        <v>7.0000000000000007E-2</v>
      </c>
      <c r="H2250">
        <f t="shared" si="35"/>
        <v>52.06</v>
      </c>
      <c r="I2250" t="s">
        <v>2827</v>
      </c>
      <c r="J2250" t="str">
        <f>IFERROR(VLOOKUP(D2250,Products!$A$2:$H$221,3,FALSE),"")</f>
        <v>Snacks</v>
      </c>
      <c r="K2250" t="str">
        <f>IFERROR(VLOOKUP(C2250,Customers!$A$2:$G$751,3,FALSE),"")</f>
        <v>Ganja-Dashkasan</v>
      </c>
    </row>
    <row r="2251" spans="1:11" x14ac:dyDescent="0.25">
      <c r="A2251" t="s">
        <v>5074</v>
      </c>
      <c r="B2251">
        <v>45833</v>
      </c>
      <c r="C2251" t="s">
        <v>911</v>
      </c>
      <c r="D2251" t="s">
        <v>164</v>
      </c>
      <c r="E2251">
        <v>9</v>
      </c>
      <c r="F2251">
        <f>IFERROR(VLOOKUP(D2251,Products!$A$2:$H$221,6,FALSE),0)</f>
        <v>1.96</v>
      </c>
      <c r="G2251">
        <v>7.0000000000000007E-2</v>
      </c>
      <c r="H2251">
        <f t="shared" si="35"/>
        <v>16.41</v>
      </c>
      <c r="I2251" t="s">
        <v>2827</v>
      </c>
      <c r="J2251" t="str">
        <f>IFERROR(VLOOKUP(D2251,Products!$A$2:$H$221,3,FALSE),"")</f>
        <v>Bakery</v>
      </c>
      <c r="K2251" t="str">
        <f>IFERROR(VLOOKUP(C2251,Customers!$A$2:$G$751,3,FALSE),"")</f>
        <v>Aran</v>
      </c>
    </row>
    <row r="2252" spans="1:11" x14ac:dyDescent="0.25">
      <c r="A2252" t="s">
        <v>5075</v>
      </c>
      <c r="B2252">
        <v>45833</v>
      </c>
      <c r="C2252" t="s">
        <v>944</v>
      </c>
      <c r="D2252" t="s">
        <v>192</v>
      </c>
      <c r="E2252">
        <v>18</v>
      </c>
      <c r="F2252">
        <f>IFERROR(VLOOKUP(D2252,Products!$A$2:$H$221,6,FALSE),0)</f>
        <v>1.73</v>
      </c>
      <c r="G2252">
        <v>0.05</v>
      </c>
      <c r="H2252">
        <f t="shared" si="35"/>
        <v>29.58</v>
      </c>
      <c r="I2252" t="s">
        <v>2820</v>
      </c>
      <c r="J2252" t="str">
        <f>IFERROR(VLOOKUP(D2252,Products!$A$2:$H$221,3,FALSE),"")</f>
        <v>Bakery</v>
      </c>
      <c r="K2252" t="str">
        <f>IFERROR(VLOOKUP(C2252,Customers!$A$2:$G$751,3,FALSE),"")</f>
        <v>Aran</v>
      </c>
    </row>
    <row r="2253" spans="1:11" x14ac:dyDescent="0.25">
      <c r="A2253" t="s">
        <v>5076</v>
      </c>
      <c r="B2253">
        <v>45833</v>
      </c>
      <c r="C2253" t="s">
        <v>1091</v>
      </c>
      <c r="D2253" t="s">
        <v>226</v>
      </c>
      <c r="E2253">
        <v>16</v>
      </c>
      <c r="F2253">
        <f>IFERROR(VLOOKUP(D2253,Products!$A$2:$H$221,6,FALSE),0)</f>
        <v>2.0299999999999998</v>
      </c>
      <c r="G2253">
        <v>0.12</v>
      </c>
      <c r="H2253">
        <f t="shared" si="35"/>
        <v>28.58</v>
      </c>
      <c r="I2253" t="s">
        <v>2837</v>
      </c>
      <c r="J2253" t="str">
        <f>IFERROR(VLOOKUP(D2253,Products!$A$2:$H$221,3,FALSE),"")</f>
        <v>Grocery</v>
      </c>
      <c r="K2253" t="str">
        <f>IFERROR(VLOOKUP(C2253,Customers!$A$2:$G$751,3,FALSE),"")</f>
        <v>Lankaran-Astara</v>
      </c>
    </row>
    <row r="2254" spans="1:11" x14ac:dyDescent="0.25">
      <c r="A2254" t="s">
        <v>5077</v>
      </c>
      <c r="B2254">
        <v>45833</v>
      </c>
      <c r="C2254" t="s">
        <v>1103</v>
      </c>
      <c r="D2254" t="s">
        <v>415</v>
      </c>
      <c r="E2254">
        <v>11</v>
      </c>
      <c r="F2254">
        <f>IFERROR(VLOOKUP(D2254,Products!$A$2:$H$221,6,FALSE),0)</f>
        <v>4.62</v>
      </c>
      <c r="G2254">
        <v>0</v>
      </c>
      <c r="H2254">
        <f t="shared" si="35"/>
        <v>50.82</v>
      </c>
      <c r="I2254" t="s">
        <v>2824</v>
      </c>
      <c r="J2254" t="str">
        <f>IFERROR(VLOOKUP(D2254,Products!$A$2:$H$221,3,FALSE),"")</f>
        <v>Canned</v>
      </c>
      <c r="K2254" t="str">
        <f>IFERROR(VLOOKUP(C2254,Customers!$A$2:$G$751,3,FALSE),"")</f>
        <v>Absheron</v>
      </c>
    </row>
    <row r="2255" spans="1:11" x14ac:dyDescent="0.25">
      <c r="A2255" t="s">
        <v>5078</v>
      </c>
      <c r="B2255">
        <v>45833</v>
      </c>
      <c r="C2255" t="s">
        <v>1292</v>
      </c>
      <c r="D2255" t="s">
        <v>252</v>
      </c>
      <c r="E2255">
        <v>12</v>
      </c>
      <c r="F2255">
        <f>IFERROR(VLOOKUP(D2255,Products!$A$2:$H$221,6,FALSE),0)</f>
        <v>4.38</v>
      </c>
      <c r="G2255">
        <v>0.05</v>
      </c>
      <c r="H2255">
        <f t="shared" si="35"/>
        <v>49.93</v>
      </c>
      <c r="I2255" t="s">
        <v>2818</v>
      </c>
      <c r="J2255" t="str">
        <f>IFERROR(VLOOKUP(D2255,Products!$A$2:$H$221,3,FALSE),"")</f>
        <v>Grocery</v>
      </c>
      <c r="K2255" t="str">
        <f>IFERROR(VLOOKUP(C2255,Customers!$A$2:$G$751,3,FALSE),"")</f>
        <v>Absheron</v>
      </c>
    </row>
    <row r="2256" spans="1:11" x14ac:dyDescent="0.25">
      <c r="A2256" t="s">
        <v>5079</v>
      </c>
      <c r="B2256">
        <v>45833</v>
      </c>
      <c r="C2256" t="s">
        <v>1325</v>
      </c>
      <c r="D2256" t="s">
        <v>142</v>
      </c>
      <c r="E2256">
        <v>16</v>
      </c>
      <c r="F2256">
        <f>IFERROR(VLOOKUP(D2256,Products!$A$2:$H$221,6,FALSE),0)</f>
        <v>2.7</v>
      </c>
      <c r="G2256">
        <v>0</v>
      </c>
      <c r="H2256">
        <f t="shared" si="35"/>
        <v>43.2</v>
      </c>
      <c r="I2256" t="s">
        <v>2870</v>
      </c>
      <c r="J2256" t="str">
        <f>IFERROR(VLOOKUP(D2256,Products!$A$2:$H$221,3,FALSE),"")</f>
        <v>Dairy</v>
      </c>
      <c r="K2256" t="str">
        <f>IFERROR(VLOOKUP(C2256,Customers!$A$2:$G$751,3,FALSE),"")</f>
        <v>Absheron</v>
      </c>
    </row>
    <row r="2257" spans="1:11" x14ac:dyDescent="0.25">
      <c r="A2257" t="s">
        <v>5080</v>
      </c>
      <c r="B2257">
        <v>45833</v>
      </c>
      <c r="C2257" t="s">
        <v>1982</v>
      </c>
      <c r="D2257" t="s">
        <v>226</v>
      </c>
      <c r="E2257">
        <v>4</v>
      </c>
      <c r="F2257">
        <f>IFERROR(VLOOKUP(D2257,Products!$A$2:$H$221,6,FALSE),0)</f>
        <v>2.0299999999999998</v>
      </c>
      <c r="G2257">
        <v>0.02</v>
      </c>
      <c r="H2257">
        <f t="shared" si="35"/>
        <v>7.96</v>
      </c>
      <c r="I2257" t="s">
        <v>2827</v>
      </c>
      <c r="J2257" t="str">
        <f>IFERROR(VLOOKUP(D2257,Products!$A$2:$H$221,3,FALSE),"")</f>
        <v>Grocery</v>
      </c>
      <c r="K2257" t="str">
        <f>IFERROR(VLOOKUP(C2257,Customers!$A$2:$G$751,3,FALSE),"")</f>
        <v>Lankaran-Astara</v>
      </c>
    </row>
    <row r="2258" spans="1:11" x14ac:dyDescent="0.25">
      <c r="A2258" t="s">
        <v>5081</v>
      </c>
      <c r="B2258">
        <v>45833</v>
      </c>
      <c r="C2258" t="s">
        <v>2114</v>
      </c>
      <c r="D2258" t="s">
        <v>211</v>
      </c>
      <c r="E2258">
        <v>15</v>
      </c>
      <c r="F2258">
        <f>IFERROR(VLOOKUP(D2258,Products!$A$2:$H$221,6,FALSE),0)</f>
        <v>2.35</v>
      </c>
      <c r="G2258">
        <v>7.0000000000000007E-2</v>
      </c>
      <c r="H2258">
        <f t="shared" si="35"/>
        <v>32.78</v>
      </c>
      <c r="I2258" t="s">
        <v>2820</v>
      </c>
      <c r="J2258" t="str">
        <f>IFERROR(VLOOKUP(D2258,Products!$A$2:$H$221,3,FALSE),"")</f>
        <v>Grocery</v>
      </c>
      <c r="K2258" t="str">
        <f>IFERROR(VLOOKUP(C2258,Customers!$A$2:$G$751,3,FALSE),"")</f>
        <v>Guba-Khachmaz</v>
      </c>
    </row>
    <row r="2259" spans="1:11" x14ac:dyDescent="0.25">
      <c r="A2259" t="s">
        <v>5082</v>
      </c>
      <c r="B2259">
        <v>45833</v>
      </c>
      <c r="C2259" t="s">
        <v>2162</v>
      </c>
      <c r="D2259" t="s">
        <v>55</v>
      </c>
      <c r="E2259">
        <v>5</v>
      </c>
      <c r="F2259">
        <f>IFERROR(VLOOKUP(D2259,Products!$A$2:$H$221,6,FALSE),0)</f>
        <v>1.93</v>
      </c>
      <c r="G2259">
        <v>0.12</v>
      </c>
      <c r="H2259">
        <f t="shared" si="35"/>
        <v>8.49</v>
      </c>
      <c r="I2259" t="s">
        <v>2870</v>
      </c>
      <c r="J2259" t="str">
        <f>IFERROR(VLOOKUP(D2259,Products!$A$2:$H$221,3,FALSE),"")</f>
        <v>Beverages</v>
      </c>
      <c r="K2259" t="str">
        <f>IFERROR(VLOOKUP(C2259,Customers!$A$2:$G$751,3,FALSE),"")</f>
        <v>Absheron</v>
      </c>
    </row>
    <row r="2260" spans="1:11" x14ac:dyDescent="0.25">
      <c r="A2260" t="s">
        <v>5083</v>
      </c>
      <c r="B2260">
        <v>45833</v>
      </c>
      <c r="C2260" t="s">
        <v>2231</v>
      </c>
      <c r="D2260" t="s">
        <v>203</v>
      </c>
      <c r="E2260">
        <v>21</v>
      </c>
      <c r="F2260">
        <f>IFERROR(VLOOKUP(D2260,Products!$A$2:$H$221,6,FALSE),0)</f>
        <v>3.39</v>
      </c>
      <c r="G2260">
        <v>0</v>
      </c>
      <c r="H2260">
        <f t="shared" si="35"/>
        <v>71.19</v>
      </c>
      <c r="I2260" t="s">
        <v>2841</v>
      </c>
      <c r="J2260" t="str">
        <f>IFERROR(VLOOKUP(D2260,Products!$A$2:$H$221,3,FALSE),"")</f>
        <v>Bakery</v>
      </c>
      <c r="K2260" t="str">
        <f>IFERROR(VLOOKUP(C2260,Customers!$A$2:$G$751,3,FALSE),"")</f>
        <v>Lankaran-Astara</v>
      </c>
    </row>
    <row r="2261" spans="1:11" x14ac:dyDescent="0.25">
      <c r="A2261" t="s">
        <v>5084</v>
      </c>
      <c r="B2261">
        <v>45833</v>
      </c>
      <c r="C2261" t="s">
        <v>2717</v>
      </c>
      <c r="D2261" t="s">
        <v>124</v>
      </c>
      <c r="E2261">
        <v>8</v>
      </c>
      <c r="F2261">
        <f>IFERROR(VLOOKUP(D2261,Products!$A$2:$H$221,6,FALSE),0)</f>
        <v>1.6</v>
      </c>
      <c r="G2261">
        <v>0.03</v>
      </c>
      <c r="H2261">
        <f t="shared" si="35"/>
        <v>12.42</v>
      </c>
      <c r="I2261" t="s">
        <v>2841</v>
      </c>
      <c r="J2261" t="str">
        <f>IFERROR(VLOOKUP(D2261,Products!$A$2:$H$221,3,FALSE),"")</f>
        <v>Dairy</v>
      </c>
      <c r="K2261" t="str">
        <f>IFERROR(VLOOKUP(C2261,Customers!$A$2:$G$751,3,FALSE),"")</f>
        <v>Guba-Khachmaz</v>
      </c>
    </row>
    <row r="2262" spans="1:11" x14ac:dyDescent="0.25">
      <c r="A2262" t="s">
        <v>5085</v>
      </c>
      <c r="B2262">
        <v>45833</v>
      </c>
      <c r="C2262" t="s">
        <v>2757</v>
      </c>
      <c r="D2262" t="s">
        <v>200</v>
      </c>
      <c r="E2262">
        <v>20</v>
      </c>
      <c r="F2262">
        <f>IFERROR(VLOOKUP(D2262,Products!$A$2:$H$221,6,FALSE),0)</f>
        <v>0.97</v>
      </c>
      <c r="G2262">
        <v>7.0000000000000007E-2</v>
      </c>
      <c r="H2262">
        <f t="shared" si="35"/>
        <v>18.04</v>
      </c>
      <c r="I2262" t="s">
        <v>2818</v>
      </c>
      <c r="J2262" t="str">
        <f>IFERROR(VLOOKUP(D2262,Products!$A$2:$H$221,3,FALSE),"")</f>
        <v>Bakery</v>
      </c>
      <c r="K2262" t="str">
        <f>IFERROR(VLOOKUP(C2262,Customers!$A$2:$G$751,3,FALSE),"")</f>
        <v>Aran</v>
      </c>
    </row>
    <row r="2263" spans="1:11" x14ac:dyDescent="0.25">
      <c r="A2263" t="s">
        <v>5086</v>
      </c>
      <c r="B2263">
        <v>45834</v>
      </c>
      <c r="C2263" t="s">
        <v>842</v>
      </c>
      <c r="D2263" t="s">
        <v>103</v>
      </c>
      <c r="E2263">
        <v>18</v>
      </c>
      <c r="F2263">
        <f>IFERROR(VLOOKUP(D2263,Products!$A$2:$H$221,6,FALSE),0)</f>
        <v>1.18</v>
      </c>
      <c r="G2263">
        <v>7.0000000000000007E-2</v>
      </c>
      <c r="H2263">
        <f t="shared" si="35"/>
        <v>19.75</v>
      </c>
      <c r="I2263" t="s">
        <v>2841</v>
      </c>
      <c r="J2263" t="str">
        <f>IFERROR(VLOOKUP(D2263,Products!$A$2:$H$221,3,FALSE),"")</f>
        <v>Snacks</v>
      </c>
      <c r="K2263" t="str">
        <f>IFERROR(VLOOKUP(C2263,Customers!$A$2:$G$751,3,FALSE),"")</f>
        <v>Guba-Khachmaz</v>
      </c>
    </row>
    <row r="2264" spans="1:11" x14ac:dyDescent="0.25">
      <c r="A2264" t="s">
        <v>5087</v>
      </c>
      <c r="B2264">
        <v>45834</v>
      </c>
      <c r="C2264" t="s">
        <v>851</v>
      </c>
      <c r="D2264" t="s">
        <v>476</v>
      </c>
      <c r="E2264">
        <v>7</v>
      </c>
      <c r="F2264">
        <f>IFERROR(VLOOKUP(D2264,Products!$A$2:$H$221,6,FALSE),0)</f>
        <v>7.17</v>
      </c>
      <c r="G2264">
        <v>0.12</v>
      </c>
      <c r="H2264">
        <f t="shared" si="35"/>
        <v>44.17</v>
      </c>
      <c r="I2264" t="s">
        <v>2820</v>
      </c>
      <c r="J2264" t="str">
        <f>IFERROR(VLOOKUP(D2264,Products!$A$2:$H$221,3,FALSE),"")</f>
        <v>Cleaning</v>
      </c>
      <c r="K2264" t="str">
        <f>IFERROR(VLOOKUP(C2264,Customers!$A$2:$G$751,3,FALSE),"")</f>
        <v>Absheron</v>
      </c>
    </row>
    <row r="2265" spans="1:11" x14ac:dyDescent="0.25">
      <c r="A2265" t="s">
        <v>5088</v>
      </c>
      <c r="B2265">
        <v>45834</v>
      </c>
      <c r="C2265" t="s">
        <v>932</v>
      </c>
      <c r="D2265" t="s">
        <v>443</v>
      </c>
      <c r="E2265">
        <v>8</v>
      </c>
      <c r="F2265">
        <f>IFERROR(VLOOKUP(D2265,Products!$A$2:$H$221,6,FALSE),0)</f>
        <v>8.6300000000000008</v>
      </c>
      <c r="G2265">
        <v>0.02</v>
      </c>
      <c r="H2265">
        <f t="shared" si="35"/>
        <v>67.66</v>
      </c>
      <c r="I2265" t="s">
        <v>2818</v>
      </c>
      <c r="J2265" t="str">
        <f>IFERROR(VLOOKUP(D2265,Products!$A$2:$H$221,3,FALSE),"")</f>
        <v>Cleaning</v>
      </c>
      <c r="K2265" t="str">
        <f>IFERROR(VLOOKUP(C2265,Customers!$A$2:$G$751,3,FALSE),"")</f>
        <v>Absheron</v>
      </c>
    </row>
    <row r="2266" spans="1:11" x14ac:dyDescent="0.25">
      <c r="A2266" t="s">
        <v>5089</v>
      </c>
      <c r="B2266">
        <v>45834</v>
      </c>
      <c r="C2266" t="s">
        <v>983</v>
      </c>
      <c r="D2266" t="s">
        <v>83</v>
      </c>
      <c r="E2266">
        <v>9</v>
      </c>
      <c r="F2266">
        <f>IFERROR(VLOOKUP(D2266,Products!$A$2:$H$221,6,FALSE),0)</f>
        <v>2.52</v>
      </c>
      <c r="G2266">
        <v>7.0000000000000007E-2</v>
      </c>
      <c r="H2266">
        <f t="shared" si="35"/>
        <v>21.09</v>
      </c>
      <c r="I2266" t="s">
        <v>2824</v>
      </c>
      <c r="J2266" t="str">
        <f>IFERROR(VLOOKUP(D2266,Products!$A$2:$H$221,3,FALSE),"")</f>
        <v>Snacks</v>
      </c>
      <c r="K2266" t="str">
        <f>IFERROR(VLOOKUP(C2266,Customers!$A$2:$G$751,3,FALSE),"")</f>
        <v>Karabakh-East Zangezur</v>
      </c>
    </row>
    <row r="2267" spans="1:11" x14ac:dyDescent="0.25">
      <c r="A2267" t="s">
        <v>5090</v>
      </c>
      <c r="B2267">
        <v>45834</v>
      </c>
      <c r="C2267" t="s">
        <v>1043</v>
      </c>
      <c r="D2267" t="s">
        <v>370</v>
      </c>
      <c r="E2267">
        <v>4</v>
      </c>
      <c r="F2267">
        <f>IFERROR(VLOOKUP(D2267,Products!$A$2:$H$221,6,FALSE),0)</f>
        <v>6.55</v>
      </c>
      <c r="G2267">
        <v>0.05</v>
      </c>
      <c r="H2267">
        <f t="shared" si="35"/>
        <v>24.89</v>
      </c>
      <c r="I2267" t="s">
        <v>2824</v>
      </c>
      <c r="J2267" t="str">
        <f>IFERROR(VLOOKUP(D2267,Products!$A$2:$H$221,3,FALSE),"")</f>
        <v>Frozen</v>
      </c>
      <c r="K2267" t="str">
        <f>IFERROR(VLOOKUP(C2267,Customers!$A$2:$G$751,3,FALSE),"")</f>
        <v>Absheron</v>
      </c>
    </row>
    <row r="2268" spans="1:11" x14ac:dyDescent="0.25">
      <c r="A2268" t="s">
        <v>5091</v>
      </c>
      <c r="B2268">
        <v>45834</v>
      </c>
      <c r="C2268" t="s">
        <v>2174</v>
      </c>
      <c r="D2268" t="s">
        <v>478</v>
      </c>
      <c r="E2268">
        <v>3</v>
      </c>
      <c r="F2268">
        <f>IFERROR(VLOOKUP(D2268,Products!$A$2:$H$221,6,FALSE),0)</f>
        <v>3.25</v>
      </c>
      <c r="G2268">
        <v>7.0000000000000007E-2</v>
      </c>
      <c r="H2268">
        <f t="shared" si="35"/>
        <v>9.07</v>
      </c>
      <c r="I2268" t="s">
        <v>2827</v>
      </c>
      <c r="J2268" t="str">
        <f>IFERROR(VLOOKUP(D2268,Products!$A$2:$H$221,3,FALSE),"")</f>
        <v>Cleaning</v>
      </c>
      <c r="K2268" t="str">
        <f>IFERROR(VLOOKUP(C2268,Customers!$A$2:$G$751,3,FALSE),"")</f>
        <v>Lankaran-Astara</v>
      </c>
    </row>
    <row r="2269" spans="1:11" x14ac:dyDescent="0.25">
      <c r="A2269" t="s">
        <v>5092</v>
      </c>
      <c r="B2269">
        <v>45834</v>
      </c>
      <c r="C2269" t="s">
        <v>2342</v>
      </c>
      <c r="D2269" t="s">
        <v>346</v>
      </c>
      <c r="E2269">
        <v>1</v>
      </c>
      <c r="F2269">
        <f>IFERROR(VLOOKUP(D2269,Products!$A$2:$H$221,6,FALSE),0)</f>
        <v>2.16</v>
      </c>
      <c r="G2269">
        <v>0</v>
      </c>
      <c r="H2269">
        <f t="shared" si="35"/>
        <v>2.16</v>
      </c>
      <c r="I2269" t="s">
        <v>2818</v>
      </c>
      <c r="J2269" t="str">
        <f>IFERROR(VLOOKUP(D2269,Products!$A$2:$H$221,3,FALSE),"")</f>
        <v>Personal Care</v>
      </c>
      <c r="K2269" t="str">
        <f>IFERROR(VLOOKUP(C2269,Customers!$A$2:$G$751,3,FALSE),"")</f>
        <v>Ganja-Dashkasan</v>
      </c>
    </row>
    <row r="2270" spans="1:11" x14ac:dyDescent="0.25">
      <c r="A2270" t="s">
        <v>5093</v>
      </c>
      <c r="B2270">
        <v>45834</v>
      </c>
      <c r="C2270" t="s">
        <v>2471</v>
      </c>
      <c r="D2270" t="s">
        <v>31</v>
      </c>
      <c r="E2270">
        <v>23</v>
      </c>
      <c r="F2270">
        <f>IFERROR(VLOOKUP(D2270,Products!$A$2:$H$221,6,FALSE),0)</f>
        <v>4.05</v>
      </c>
      <c r="G2270">
        <v>0.1</v>
      </c>
      <c r="H2270">
        <f t="shared" si="35"/>
        <v>83.84</v>
      </c>
      <c r="I2270" t="s">
        <v>2837</v>
      </c>
      <c r="J2270" t="str">
        <f>IFERROR(VLOOKUP(D2270,Products!$A$2:$H$221,3,FALSE),"")</f>
        <v>Beverages</v>
      </c>
      <c r="K2270" t="str">
        <f>IFERROR(VLOOKUP(C2270,Customers!$A$2:$G$751,3,FALSE),"")</f>
        <v>Karabakh-East Zangezur</v>
      </c>
    </row>
    <row r="2271" spans="1:11" x14ac:dyDescent="0.25">
      <c r="A2271" t="s">
        <v>5094</v>
      </c>
      <c r="B2271">
        <v>45834</v>
      </c>
      <c r="C2271" t="s">
        <v>2737</v>
      </c>
      <c r="D2271" t="s">
        <v>296</v>
      </c>
      <c r="E2271">
        <v>4</v>
      </c>
      <c r="F2271">
        <f>IFERROR(VLOOKUP(D2271,Products!$A$2:$H$221,6,FALSE),0)</f>
        <v>2.52</v>
      </c>
      <c r="G2271">
        <v>0.12</v>
      </c>
      <c r="H2271">
        <f t="shared" si="35"/>
        <v>8.8699999999999992</v>
      </c>
      <c r="I2271" t="s">
        <v>2870</v>
      </c>
      <c r="J2271" t="str">
        <f>IFERROR(VLOOKUP(D2271,Products!$A$2:$H$221,3,FALSE),"")</f>
        <v>Household</v>
      </c>
      <c r="K2271" t="str">
        <f>IFERROR(VLOOKUP(C2271,Customers!$A$2:$G$751,3,FALSE),"")</f>
        <v>Absheron</v>
      </c>
    </row>
    <row r="2272" spans="1:11" x14ac:dyDescent="0.25">
      <c r="A2272" t="s">
        <v>5095</v>
      </c>
      <c r="B2272">
        <v>45835</v>
      </c>
      <c r="C2272" t="s">
        <v>1652</v>
      </c>
      <c r="D2272" t="s">
        <v>325</v>
      </c>
      <c r="E2272">
        <v>10</v>
      </c>
      <c r="F2272">
        <f>IFERROR(VLOOKUP(D2272,Products!$A$2:$H$221,6,FALSE),0)</f>
        <v>4.2699999999999996</v>
      </c>
      <c r="G2272">
        <v>0</v>
      </c>
      <c r="H2272">
        <f t="shared" si="35"/>
        <v>42.7</v>
      </c>
      <c r="I2272" t="s">
        <v>2830</v>
      </c>
      <c r="J2272" t="str">
        <f>IFERROR(VLOOKUP(D2272,Products!$A$2:$H$221,3,FALSE),"")</f>
        <v>Personal Care</v>
      </c>
      <c r="K2272" t="str">
        <f>IFERROR(VLOOKUP(C2272,Customers!$A$2:$G$751,3,FALSE),"")</f>
        <v>Shaki-Zagatala</v>
      </c>
    </row>
    <row r="2273" spans="1:11" x14ac:dyDescent="0.25">
      <c r="A2273" t="s">
        <v>5096</v>
      </c>
      <c r="B2273">
        <v>45835</v>
      </c>
      <c r="C2273" t="s">
        <v>1820</v>
      </c>
      <c r="D2273" t="s">
        <v>325</v>
      </c>
      <c r="E2273">
        <v>4</v>
      </c>
      <c r="F2273">
        <f>IFERROR(VLOOKUP(D2273,Products!$A$2:$H$221,6,FALSE),0)</f>
        <v>4.2699999999999996</v>
      </c>
      <c r="G2273">
        <v>0</v>
      </c>
      <c r="H2273">
        <f t="shared" si="35"/>
        <v>17.079999999999998</v>
      </c>
      <c r="I2273" t="s">
        <v>2820</v>
      </c>
      <c r="J2273" t="str">
        <f>IFERROR(VLOOKUP(D2273,Products!$A$2:$H$221,3,FALSE),"")</f>
        <v>Personal Care</v>
      </c>
      <c r="K2273" t="str">
        <f>IFERROR(VLOOKUP(C2273,Customers!$A$2:$G$751,3,FALSE),"")</f>
        <v>Ganja-Dashkasan</v>
      </c>
    </row>
    <row r="2274" spans="1:11" x14ac:dyDescent="0.25">
      <c r="A2274" t="s">
        <v>5097</v>
      </c>
      <c r="B2274">
        <v>45835</v>
      </c>
      <c r="C2274" t="s">
        <v>2084</v>
      </c>
      <c r="D2274" t="s">
        <v>45</v>
      </c>
      <c r="E2274">
        <v>16</v>
      </c>
      <c r="F2274">
        <f>IFERROR(VLOOKUP(D2274,Products!$A$2:$H$221,6,FALSE),0)</f>
        <v>2.7</v>
      </c>
      <c r="G2274">
        <v>0.1</v>
      </c>
      <c r="H2274">
        <f t="shared" si="35"/>
        <v>38.880000000000003</v>
      </c>
      <c r="I2274" t="s">
        <v>2818</v>
      </c>
      <c r="J2274" t="str">
        <f>IFERROR(VLOOKUP(D2274,Products!$A$2:$H$221,3,FALSE),"")</f>
        <v>Beverages</v>
      </c>
      <c r="K2274" t="str">
        <f>IFERROR(VLOOKUP(C2274,Customers!$A$2:$G$751,3,FALSE),"")</f>
        <v>Absheron</v>
      </c>
    </row>
    <row r="2275" spans="1:11" x14ac:dyDescent="0.25">
      <c r="A2275" t="s">
        <v>5098</v>
      </c>
      <c r="B2275">
        <v>45835</v>
      </c>
      <c r="C2275" t="s">
        <v>2504</v>
      </c>
      <c r="D2275" t="s">
        <v>174</v>
      </c>
      <c r="E2275">
        <v>28</v>
      </c>
      <c r="F2275">
        <f>IFERROR(VLOOKUP(D2275,Products!$A$2:$H$221,6,FALSE),0)</f>
        <v>0.99</v>
      </c>
      <c r="G2275">
        <v>7.0000000000000007E-2</v>
      </c>
      <c r="H2275">
        <f t="shared" si="35"/>
        <v>25.78</v>
      </c>
      <c r="I2275" t="s">
        <v>2830</v>
      </c>
      <c r="J2275" t="str">
        <f>IFERROR(VLOOKUP(D2275,Products!$A$2:$H$221,3,FALSE),"")</f>
        <v>Bakery</v>
      </c>
      <c r="K2275" t="str">
        <f>IFERROR(VLOOKUP(C2275,Customers!$A$2:$G$751,3,FALSE),"")</f>
        <v>Aran</v>
      </c>
    </row>
    <row r="2276" spans="1:11" x14ac:dyDescent="0.25">
      <c r="A2276" t="s">
        <v>5099</v>
      </c>
      <c r="B2276">
        <v>45835</v>
      </c>
      <c r="C2276" t="s">
        <v>2757</v>
      </c>
      <c r="D2276" t="s">
        <v>462</v>
      </c>
      <c r="E2276">
        <v>10</v>
      </c>
      <c r="F2276">
        <f>IFERROR(VLOOKUP(D2276,Products!$A$2:$H$221,6,FALSE),0)</f>
        <v>7.89</v>
      </c>
      <c r="G2276">
        <v>7.0000000000000007E-2</v>
      </c>
      <c r="H2276">
        <f t="shared" si="35"/>
        <v>73.38</v>
      </c>
      <c r="I2276" t="s">
        <v>2827</v>
      </c>
      <c r="J2276" t="str">
        <f>IFERROR(VLOOKUP(D2276,Products!$A$2:$H$221,3,FALSE),"")</f>
        <v>Cleaning</v>
      </c>
      <c r="K2276" t="str">
        <f>IFERROR(VLOOKUP(C2276,Customers!$A$2:$G$751,3,FALSE),"")</f>
        <v>Aran</v>
      </c>
    </row>
    <row r="2277" spans="1:11" x14ac:dyDescent="0.25">
      <c r="A2277" t="s">
        <v>5100</v>
      </c>
      <c r="B2277">
        <v>45836</v>
      </c>
      <c r="C2277" t="s">
        <v>1031</v>
      </c>
      <c r="D2277" t="s">
        <v>156</v>
      </c>
      <c r="E2277">
        <v>7</v>
      </c>
      <c r="F2277">
        <f>IFERROR(VLOOKUP(D2277,Products!$A$2:$H$221,6,FALSE),0)</f>
        <v>2.0499999999999998</v>
      </c>
      <c r="G2277">
        <v>0.12</v>
      </c>
      <c r="H2277">
        <f t="shared" si="35"/>
        <v>12.63</v>
      </c>
      <c r="I2277" t="s">
        <v>2870</v>
      </c>
      <c r="J2277" t="str">
        <f>IFERROR(VLOOKUP(D2277,Products!$A$2:$H$221,3,FALSE),"")</f>
        <v>Bakery</v>
      </c>
      <c r="K2277" t="str">
        <f>IFERROR(VLOOKUP(C2277,Customers!$A$2:$G$751,3,FALSE),"")</f>
        <v>Absheron</v>
      </c>
    </row>
    <row r="2278" spans="1:11" x14ac:dyDescent="0.25">
      <c r="A2278" t="s">
        <v>5101</v>
      </c>
      <c r="B2278">
        <v>45836</v>
      </c>
      <c r="C2278" t="s">
        <v>1205</v>
      </c>
      <c r="D2278" t="s">
        <v>466</v>
      </c>
      <c r="E2278">
        <v>5</v>
      </c>
      <c r="F2278">
        <f>IFERROR(VLOOKUP(D2278,Products!$A$2:$H$221,6,FALSE),0)</f>
        <v>2.06</v>
      </c>
      <c r="G2278">
        <v>0.05</v>
      </c>
      <c r="H2278">
        <f t="shared" si="35"/>
        <v>9.7899999999999991</v>
      </c>
      <c r="I2278" t="s">
        <v>2841</v>
      </c>
      <c r="J2278" t="str">
        <f>IFERROR(VLOOKUP(D2278,Products!$A$2:$H$221,3,FALSE),"")</f>
        <v>Cleaning</v>
      </c>
      <c r="K2278" t="str">
        <f>IFERROR(VLOOKUP(C2278,Customers!$A$2:$G$751,3,FALSE),"")</f>
        <v>Ganja-Dashkasan</v>
      </c>
    </row>
    <row r="2279" spans="1:11" x14ac:dyDescent="0.25">
      <c r="A2279" t="s">
        <v>5102</v>
      </c>
      <c r="B2279">
        <v>45836</v>
      </c>
      <c r="C2279" t="s">
        <v>1694</v>
      </c>
      <c r="D2279" t="s">
        <v>202</v>
      </c>
      <c r="E2279">
        <v>26</v>
      </c>
      <c r="F2279">
        <f>IFERROR(VLOOKUP(D2279,Products!$A$2:$H$221,6,FALSE),0)</f>
        <v>1.82</v>
      </c>
      <c r="G2279">
        <v>0.03</v>
      </c>
      <c r="H2279">
        <f t="shared" si="35"/>
        <v>45.9</v>
      </c>
      <c r="I2279" t="s">
        <v>2818</v>
      </c>
      <c r="J2279" t="str">
        <f>IFERROR(VLOOKUP(D2279,Products!$A$2:$H$221,3,FALSE),"")</f>
        <v>Bakery</v>
      </c>
      <c r="K2279" t="str">
        <f>IFERROR(VLOOKUP(C2279,Customers!$A$2:$G$751,3,FALSE),"")</f>
        <v>Shaki-Zagatala</v>
      </c>
    </row>
    <row r="2280" spans="1:11" x14ac:dyDescent="0.25">
      <c r="A2280" t="s">
        <v>5103</v>
      </c>
      <c r="B2280">
        <v>45836</v>
      </c>
      <c r="C2280" t="s">
        <v>1769</v>
      </c>
      <c r="D2280" t="s">
        <v>57</v>
      </c>
      <c r="E2280">
        <v>23</v>
      </c>
      <c r="F2280">
        <f>IFERROR(VLOOKUP(D2280,Products!$A$2:$H$221,6,FALSE),0)</f>
        <v>2.57</v>
      </c>
      <c r="G2280">
        <v>0</v>
      </c>
      <c r="H2280">
        <f t="shared" si="35"/>
        <v>59.11</v>
      </c>
      <c r="I2280" t="s">
        <v>2824</v>
      </c>
      <c r="J2280" t="str">
        <f>IFERROR(VLOOKUP(D2280,Products!$A$2:$H$221,3,FALSE),"")</f>
        <v>Beverages</v>
      </c>
      <c r="K2280" t="str">
        <f>IFERROR(VLOOKUP(C2280,Customers!$A$2:$G$751,3,FALSE),"")</f>
        <v>Karabakh-East Zangezur</v>
      </c>
    </row>
    <row r="2281" spans="1:11" x14ac:dyDescent="0.25">
      <c r="A2281" t="s">
        <v>5104</v>
      </c>
      <c r="B2281">
        <v>45836</v>
      </c>
      <c r="C2281" t="s">
        <v>2027</v>
      </c>
      <c r="D2281" t="s">
        <v>470</v>
      </c>
      <c r="E2281">
        <v>3</v>
      </c>
      <c r="F2281">
        <f>IFERROR(VLOOKUP(D2281,Products!$A$2:$H$221,6,FALSE),0)</f>
        <v>7.94</v>
      </c>
      <c r="G2281">
        <v>0</v>
      </c>
      <c r="H2281">
        <f t="shared" si="35"/>
        <v>23.82</v>
      </c>
      <c r="I2281" t="s">
        <v>2837</v>
      </c>
      <c r="J2281" t="str">
        <f>IFERROR(VLOOKUP(D2281,Products!$A$2:$H$221,3,FALSE),"")</f>
        <v>Cleaning</v>
      </c>
      <c r="K2281" t="str">
        <f>IFERROR(VLOOKUP(C2281,Customers!$A$2:$G$751,3,FALSE),"")</f>
        <v>Aran</v>
      </c>
    </row>
    <row r="2282" spans="1:11" x14ac:dyDescent="0.25">
      <c r="A2282" t="s">
        <v>5105</v>
      </c>
      <c r="B2282">
        <v>45836</v>
      </c>
      <c r="C2282" t="s">
        <v>2201</v>
      </c>
      <c r="D2282" t="s">
        <v>200</v>
      </c>
      <c r="E2282">
        <v>26</v>
      </c>
      <c r="F2282">
        <f>IFERROR(VLOOKUP(D2282,Products!$A$2:$H$221,6,FALSE),0)</f>
        <v>0.97</v>
      </c>
      <c r="G2282">
        <v>7.0000000000000007E-2</v>
      </c>
      <c r="H2282">
        <f t="shared" si="35"/>
        <v>23.45</v>
      </c>
      <c r="I2282" t="s">
        <v>2870</v>
      </c>
      <c r="J2282" t="str">
        <f>IFERROR(VLOOKUP(D2282,Products!$A$2:$H$221,3,FALSE),"")</f>
        <v>Bakery</v>
      </c>
      <c r="K2282" t="str">
        <f>IFERROR(VLOOKUP(C2282,Customers!$A$2:$G$751,3,FALSE),"")</f>
        <v>Shaki-Zagatala</v>
      </c>
    </row>
    <row r="2283" spans="1:11" x14ac:dyDescent="0.25">
      <c r="A2283" t="s">
        <v>5106</v>
      </c>
      <c r="B2283">
        <v>45836</v>
      </c>
      <c r="C2283" t="s">
        <v>2279</v>
      </c>
      <c r="D2283" t="s">
        <v>220</v>
      </c>
      <c r="E2283">
        <v>15</v>
      </c>
      <c r="F2283">
        <f>IFERROR(VLOOKUP(D2283,Products!$A$2:$H$221,6,FALSE),0)</f>
        <v>1.37</v>
      </c>
      <c r="G2283">
        <v>0.05</v>
      </c>
      <c r="H2283">
        <f t="shared" si="35"/>
        <v>19.52</v>
      </c>
      <c r="I2283" t="s">
        <v>2830</v>
      </c>
      <c r="J2283" t="str">
        <f>IFERROR(VLOOKUP(D2283,Products!$A$2:$H$221,3,FALSE),"")</f>
        <v>Grocery</v>
      </c>
      <c r="K2283" t="str">
        <f>IFERROR(VLOOKUP(C2283,Customers!$A$2:$G$751,3,FALSE),"")</f>
        <v>Absheron</v>
      </c>
    </row>
    <row r="2284" spans="1:11" x14ac:dyDescent="0.25">
      <c r="A2284" t="s">
        <v>5107</v>
      </c>
      <c r="B2284">
        <v>45836</v>
      </c>
      <c r="C2284" t="s">
        <v>2525</v>
      </c>
      <c r="D2284" t="s">
        <v>107</v>
      </c>
      <c r="E2284">
        <v>18</v>
      </c>
      <c r="F2284">
        <f>IFERROR(VLOOKUP(D2284,Products!$A$2:$H$221,6,FALSE),0)</f>
        <v>4.54</v>
      </c>
      <c r="G2284">
        <v>7.0000000000000007E-2</v>
      </c>
      <c r="H2284">
        <f t="shared" si="35"/>
        <v>76</v>
      </c>
      <c r="I2284" t="s">
        <v>2820</v>
      </c>
      <c r="J2284" t="str">
        <f>IFERROR(VLOOKUP(D2284,Products!$A$2:$H$221,3,FALSE),"")</f>
        <v>Snacks</v>
      </c>
      <c r="K2284" t="str">
        <f>IFERROR(VLOOKUP(C2284,Customers!$A$2:$G$751,3,FALSE),"")</f>
        <v>Guba-Khachmaz</v>
      </c>
    </row>
    <row r="2285" spans="1:11" x14ac:dyDescent="0.25">
      <c r="A2285" t="s">
        <v>5108</v>
      </c>
      <c r="B2285">
        <v>45836</v>
      </c>
      <c r="C2285" t="s">
        <v>2573</v>
      </c>
      <c r="D2285" t="s">
        <v>192</v>
      </c>
      <c r="E2285">
        <v>23</v>
      </c>
      <c r="F2285">
        <f>IFERROR(VLOOKUP(D2285,Products!$A$2:$H$221,6,FALSE),0)</f>
        <v>1.73</v>
      </c>
      <c r="G2285">
        <v>7.0000000000000007E-2</v>
      </c>
      <c r="H2285">
        <f t="shared" si="35"/>
        <v>37</v>
      </c>
      <c r="I2285" t="s">
        <v>2827</v>
      </c>
      <c r="J2285" t="str">
        <f>IFERROR(VLOOKUP(D2285,Products!$A$2:$H$221,3,FALSE),"")</f>
        <v>Bakery</v>
      </c>
      <c r="K2285" t="str">
        <f>IFERROR(VLOOKUP(C2285,Customers!$A$2:$G$751,3,FALSE),"")</f>
        <v>Nakhchivan</v>
      </c>
    </row>
    <row r="2286" spans="1:11" x14ac:dyDescent="0.25">
      <c r="A2286" t="s">
        <v>5109</v>
      </c>
      <c r="B2286">
        <v>45837</v>
      </c>
      <c r="C2286" t="s">
        <v>791</v>
      </c>
      <c r="D2286" t="s">
        <v>211</v>
      </c>
      <c r="E2286">
        <v>3</v>
      </c>
      <c r="F2286">
        <f>IFERROR(VLOOKUP(D2286,Products!$A$2:$H$221,6,FALSE),0)</f>
        <v>2.35</v>
      </c>
      <c r="G2286">
        <v>0.05</v>
      </c>
      <c r="H2286">
        <f t="shared" si="35"/>
        <v>6.7</v>
      </c>
      <c r="I2286" t="s">
        <v>2837</v>
      </c>
      <c r="J2286" t="str">
        <f>IFERROR(VLOOKUP(D2286,Products!$A$2:$H$221,3,FALSE),"")</f>
        <v>Grocery</v>
      </c>
      <c r="K2286" t="str">
        <f>IFERROR(VLOOKUP(C2286,Customers!$A$2:$G$751,3,FALSE),"")</f>
        <v>Lankaran-Astara</v>
      </c>
    </row>
    <row r="2287" spans="1:11" x14ac:dyDescent="0.25">
      <c r="A2287" t="s">
        <v>5110</v>
      </c>
      <c r="B2287">
        <v>45837</v>
      </c>
      <c r="C2287" t="s">
        <v>2144</v>
      </c>
      <c r="D2287" t="s">
        <v>99</v>
      </c>
      <c r="E2287">
        <v>4</v>
      </c>
      <c r="F2287">
        <f>IFERROR(VLOOKUP(D2287,Products!$A$2:$H$221,6,FALSE),0)</f>
        <v>4.88</v>
      </c>
      <c r="G2287">
        <v>0.02</v>
      </c>
      <c r="H2287">
        <f t="shared" si="35"/>
        <v>19.13</v>
      </c>
      <c r="I2287" t="s">
        <v>2818</v>
      </c>
      <c r="J2287" t="str">
        <f>IFERROR(VLOOKUP(D2287,Products!$A$2:$H$221,3,FALSE),"")</f>
        <v>Snacks</v>
      </c>
      <c r="K2287" t="str">
        <f>IFERROR(VLOOKUP(C2287,Customers!$A$2:$G$751,3,FALSE),"")</f>
        <v>Ganja-Dashkasan</v>
      </c>
    </row>
    <row r="2288" spans="1:11" x14ac:dyDescent="0.25">
      <c r="A2288" t="s">
        <v>5111</v>
      </c>
      <c r="B2288">
        <v>45837</v>
      </c>
      <c r="C2288" t="s">
        <v>2162</v>
      </c>
      <c r="D2288" t="s">
        <v>390</v>
      </c>
      <c r="E2288">
        <v>2</v>
      </c>
      <c r="F2288">
        <f>IFERROR(VLOOKUP(D2288,Products!$A$2:$H$221,6,FALSE),0)</f>
        <v>4.55</v>
      </c>
      <c r="G2288">
        <v>0.1</v>
      </c>
      <c r="H2288">
        <f t="shared" si="35"/>
        <v>8.19</v>
      </c>
      <c r="I2288" t="s">
        <v>2818</v>
      </c>
      <c r="J2288" t="str">
        <f>IFERROR(VLOOKUP(D2288,Products!$A$2:$H$221,3,FALSE),"")</f>
        <v>Frozen</v>
      </c>
      <c r="K2288" t="str">
        <f>IFERROR(VLOOKUP(C2288,Customers!$A$2:$G$751,3,FALSE),"")</f>
        <v>Absheron</v>
      </c>
    </row>
    <row r="2289" spans="1:11" x14ac:dyDescent="0.25">
      <c r="A2289" t="s">
        <v>5112</v>
      </c>
      <c r="B2289">
        <v>45837</v>
      </c>
      <c r="C2289" t="s">
        <v>2195</v>
      </c>
      <c r="D2289" t="s">
        <v>376</v>
      </c>
      <c r="E2289">
        <v>1</v>
      </c>
      <c r="F2289">
        <f>IFERROR(VLOOKUP(D2289,Products!$A$2:$H$221,6,FALSE),0)</f>
        <v>2.4700000000000002</v>
      </c>
      <c r="G2289">
        <v>0.1</v>
      </c>
      <c r="H2289">
        <f t="shared" si="35"/>
        <v>2.2200000000000002</v>
      </c>
      <c r="I2289" t="s">
        <v>2841</v>
      </c>
      <c r="J2289" t="str">
        <f>IFERROR(VLOOKUP(D2289,Products!$A$2:$H$221,3,FALSE),"")</f>
        <v>Frozen</v>
      </c>
      <c r="K2289" t="str">
        <f>IFERROR(VLOOKUP(C2289,Customers!$A$2:$G$751,3,FALSE),"")</f>
        <v>Guba-Khachmaz</v>
      </c>
    </row>
    <row r="2290" spans="1:11" x14ac:dyDescent="0.25">
      <c r="A2290" t="s">
        <v>5113</v>
      </c>
      <c r="B2290">
        <v>45837</v>
      </c>
      <c r="C2290" t="s">
        <v>2279</v>
      </c>
      <c r="D2290" t="s">
        <v>167</v>
      </c>
      <c r="E2290">
        <v>18</v>
      </c>
      <c r="F2290">
        <f>IFERROR(VLOOKUP(D2290,Products!$A$2:$H$221,6,FALSE),0)</f>
        <v>1.67</v>
      </c>
      <c r="G2290">
        <v>0.03</v>
      </c>
      <c r="H2290">
        <f t="shared" si="35"/>
        <v>29.16</v>
      </c>
      <c r="I2290" t="s">
        <v>2818</v>
      </c>
      <c r="J2290" t="str">
        <f>IFERROR(VLOOKUP(D2290,Products!$A$2:$H$221,3,FALSE),"")</f>
        <v>Bakery</v>
      </c>
      <c r="K2290" t="str">
        <f>IFERROR(VLOOKUP(C2290,Customers!$A$2:$G$751,3,FALSE),"")</f>
        <v>Absheron</v>
      </c>
    </row>
    <row r="2291" spans="1:11" x14ac:dyDescent="0.25">
      <c r="A2291" t="s">
        <v>5114</v>
      </c>
      <c r="B2291">
        <v>45837</v>
      </c>
      <c r="C2291" t="s">
        <v>2513</v>
      </c>
      <c r="D2291" t="s">
        <v>282</v>
      </c>
      <c r="E2291">
        <v>3</v>
      </c>
      <c r="F2291">
        <f>IFERROR(VLOOKUP(D2291,Products!$A$2:$H$221,6,FALSE),0)</f>
        <v>5.17</v>
      </c>
      <c r="G2291">
        <v>0.02</v>
      </c>
      <c r="H2291">
        <f t="shared" si="35"/>
        <v>15.2</v>
      </c>
      <c r="I2291" t="s">
        <v>2830</v>
      </c>
      <c r="J2291" t="str">
        <f>IFERROR(VLOOKUP(D2291,Products!$A$2:$H$221,3,FALSE),"")</f>
        <v>Household</v>
      </c>
      <c r="K2291" t="str">
        <f>IFERROR(VLOOKUP(C2291,Customers!$A$2:$G$751,3,FALSE),"")</f>
        <v>Absheron</v>
      </c>
    </row>
    <row r="2292" spans="1:11" x14ac:dyDescent="0.25">
      <c r="A2292" t="s">
        <v>5115</v>
      </c>
      <c r="B2292">
        <v>45837</v>
      </c>
      <c r="C2292" t="s">
        <v>2651</v>
      </c>
      <c r="D2292" t="s">
        <v>348</v>
      </c>
      <c r="E2292">
        <v>3</v>
      </c>
      <c r="F2292">
        <f>IFERROR(VLOOKUP(D2292,Products!$A$2:$H$221,6,FALSE),0)</f>
        <v>3.09</v>
      </c>
      <c r="G2292">
        <v>0.1</v>
      </c>
      <c r="H2292">
        <f t="shared" si="35"/>
        <v>8.34</v>
      </c>
      <c r="I2292" t="s">
        <v>2820</v>
      </c>
      <c r="J2292" t="str">
        <f>IFERROR(VLOOKUP(D2292,Products!$A$2:$H$221,3,FALSE),"")</f>
        <v>Frozen</v>
      </c>
      <c r="K2292" t="str">
        <f>IFERROR(VLOOKUP(C2292,Customers!$A$2:$G$751,3,FALSE),"")</f>
        <v>Aran</v>
      </c>
    </row>
    <row r="2293" spans="1:11" x14ac:dyDescent="0.25">
      <c r="A2293" t="s">
        <v>5116</v>
      </c>
      <c r="B2293">
        <v>45838</v>
      </c>
      <c r="C2293" t="s">
        <v>746</v>
      </c>
      <c r="D2293" t="s">
        <v>75</v>
      </c>
      <c r="E2293">
        <v>17</v>
      </c>
      <c r="F2293">
        <f>IFERROR(VLOOKUP(D2293,Products!$A$2:$H$221,6,FALSE),0)</f>
        <v>3.54</v>
      </c>
      <c r="G2293">
        <v>0.02</v>
      </c>
      <c r="H2293">
        <f t="shared" si="35"/>
        <v>58.98</v>
      </c>
      <c r="I2293" t="s">
        <v>2870</v>
      </c>
      <c r="J2293" t="str">
        <f>IFERROR(VLOOKUP(D2293,Products!$A$2:$H$221,3,FALSE),"")</f>
        <v>Snacks</v>
      </c>
      <c r="K2293" t="str">
        <f>IFERROR(VLOOKUP(C2293,Customers!$A$2:$G$751,3,FALSE),"")</f>
        <v>Guba-Khachmaz</v>
      </c>
    </row>
    <row r="2294" spans="1:11" x14ac:dyDescent="0.25">
      <c r="A2294" t="s">
        <v>5117</v>
      </c>
      <c r="B2294">
        <v>45838</v>
      </c>
      <c r="C2294" t="s">
        <v>779</v>
      </c>
      <c r="D2294" t="s">
        <v>474</v>
      </c>
      <c r="E2294">
        <v>10</v>
      </c>
      <c r="F2294">
        <f>IFERROR(VLOOKUP(D2294,Products!$A$2:$H$221,6,FALSE),0)</f>
        <v>2.1800000000000002</v>
      </c>
      <c r="G2294">
        <v>0.02</v>
      </c>
      <c r="H2294">
        <f t="shared" si="35"/>
        <v>21.36</v>
      </c>
      <c r="I2294" t="s">
        <v>2824</v>
      </c>
      <c r="J2294" t="str">
        <f>IFERROR(VLOOKUP(D2294,Products!$A$2:$H$221,3,FALSE),"")</f>
        <v>Cleaning</v>
      </c>
      <c r="K2294" t="str">
        <f>IFERROR(VLOOKUP(C2294,Customers!$A$2:$G$751,3,FALSE),"")</f>
        <v>Aran</v>
      </c>
    </row>
    <row r="2295" spans="1:11" x14ac:dyDescent="0.25">
      <c r="A2295" t="s">
        <v>5118</v>
      </c>
      <c r="B2295">
        <v>45838</v>
      </c>
      <c r="C2295" t="s">
        <v>1259</v>
      </c>
      <c r="D2295" t="s">
        <v>288</v>
      </c>
      <c r="E2295">
        <v>13</v>
      </c>
      <c r="F2295">
        <f>IFERROR(VLOOKUP(D2295,Products!$A$2:$H$221,6,FALSE),0)</f>
        <v>3.88</v>
      </c>
      <c r="G2295">
        <v>0.12</v>
      </c>
      <c r="H2295">
        <f t="shared" si="35"/>
        <v>44.39</v>
      </c>
      <c r="I2295" t="s">
        <v>2820</v>
      </c>
      <c r="J2295" t="str">
        <f>IFERROR(VLOOKUP(D2295,Products!$A$2:$H$221,3,FALSE),"")</f>
        <v>Household</v>
      </c>
      <c r="K2295" t="str">
        <f>IFERROR(VLOOKUP(C2295,Customers!$A$2:$G$751,3,FALSE),"")</f>
        <v>Shaki-Zagatala</v>
      </c>
    </row>
    <row r="2296" spans="1:11" x14ac:dyDescent="0.25">
      <c r="A2296" t="s">
        <v>5119</v>
      </c>
      <c r="B2296">
        <v>45838</v>
      </c>
      <c r="C2296" t="s">
        <v>1355</v>
      </c>
      <c r="D2296" t="s">
        <v>470</v>
      </c>
      <c r="E2296">
        <v>6</v>
      </c>
      <c r="F2296">
        <f>IFERROR(VLOOKUP(D2296,Products!$A$2:$H$221,6,FALSE),0)</f>
        <v>7.94</v>
      </c>
      <c r="G2296">
        <v>0.12</v>
      </c>
      <c r="H2296">
        <f t="shared" si="35"/>
        <v>41.92</v>
      </c>
      <c r="I2296" t="s">
        <v>2830</v>
      </c>
      <c r="J2296" t="str">
        <f>IFERROR(VLOOKUP(D2296,Products!$A$2:$H$221,3,FALSE),"")</f>
        <v>Cleaning</v>
      </c>
      <c r="K2296" t="str">
        <f>IFERROR(VLOOKUP(C2296,Customers!$A$2:$G$751,3,FALSE),"")</f>
        <v>Ganja-Dashkasan</v>
      </c>
    </row>
    <row r="2297" spans="1:11" x14ac:dyDescent="0.25">
      <c r="A2297" t="s">
        <v>5120</v>
      </c>
      <c r="B2297">
        <v>45838</v>
      </c>
      <c r="C2297" t="s">
        <v>1457</v>
      </c>
      <c r="D2297" t="s">
        <v>8</v>
      </c>
      <c r="E2297">
        <v>18</v>
      </c>
      <c r="F2297">
        <f>IFERROR(VLOOKUP(D2297,Products!$A$2:$H$221,6,FALSE),0)</f>
        <v>3.39</v>
      </c>
      <c r="G2297">
        <v>0.03</v>
      </c>
      <c r="H2297">
        <f t="shared" si="35"/>
        <v>59.19</v>
      </c>
      <c r="I2297" t="s">
        <v>2830</v>
      </c>
      <c r="J2297" t="str">
        <f>IFERROR(VLOOKUP(D2297,Products!$A$2:$H$221,3,FALSE),"")</f>
        <v>Beverages</v>
      </c>
      <c r="K2297" t="str">
        <f>IFERROR(VLOOKUP(C2297,Customers!$A$2:$G$751,3,FALSE),"")</f>
        <v>Karabakh-East Zangezur</v>
      </c>
    </row>
    <row r="2298" spans="1:11" x14ac:dyDescent="0.25">
      <c r="A2298" t="s">
        <v>5121</v>
      </c>
      <c r="B2298">
        <v>45838</v>
      </c>
      <c r="C2298" t="s">
        <v>1604</v>
      </c>
      <c r="D2298" t="s">
        <v>474</v>
      </c>
      <c r="E2298">
        <v>1</v>
      </c>
      <c r="F2298">
        <f>IFERROR(VLOOKUP(D2298,Products!$A$2:$H$221,6,FALSE),0)</f>
        <v>2.1800000000000002</v>
      </c>
      <c r="G2298">
        <v>0</v>
      </c>
      <c r="H2298">
        <f t="shared" si="35"/>
        <v>2.1800000000000002</v>
      </c>
      <c r="I2298" t="s">
        <v>2820</v>
      </c>
      <c r="J2298" t="str">
        <f>IFERROR(VLOOKUP(D2298,Products!$A$2:$H$221,3,FALSE),"")</f>
        <v>Cleaning</v>
      </c>
      <c r="K2298" t="str">
        <f>IFERROR(VLOOKUP(C2298,Customers!$A$2:$G$751,3,FALSE),"")</f>
        <v>Guba-Khachmaz</v>
      </c>
    </row>
    <row r="2299" spans="1:11" x14ac:dyDescent="0.25">
      <c r="A2299" t="s">
        <v>5122</v>
      </c>
      <c r="B2299">
        <v>45838</v>
      </c>
      <c r="C2299" t="s">
        <v>2021</v>
      </c>
      <c r="D2299" t="s">
        <v>91</v>
      </c>
      <c r="E2299">
        <v>24</v>
      </c>
      <c r="F2299">
        <f>IFERROR(VLOOKUP(D2299,Products!$A$2:$H$221,6,FALSE),0)</f>
        <v>1.36</v>
      </c>
      <c r="G2299">
        <v>0.03</v>
      </c>
      <c r="H2299">
        <f t="shared" si="35"/>
        <v>31.66</v>
      </c>
      <c r="I2299" t="s">
        <v>2827</v>
      </c>
      <c r="J2299" t="str">
        <f>IFERROR(VLOOKUP(D2299,Products!$A$2:$H$221,3,FALSE),"")</f>
        <v>Snacks</v>
      </c>
      <c r="K2299" t="str">
        <f>IFERROR(VLOOKUP(C2299,Customers!$A$2:$G$751,3,FALSE),"")</f>
        <v>Aran</v>
      </c>
    </row>
    <row r="2300" spans="1:11" x14ac:dyDescent="0.25">
      <c r="A2300" t="s">
        <v>5123</v>
      </c>
      <c r="B2300">
        <v>45838</v>
      </c>
      <c r="C2300" t="s">
        <v>2132</v>
      </c>
      <c r="D2300" t="s">
        <v>128</v>
      </c>
      <c r="E2300">
        <v>8</v>
      </c>
      <c r="F2300">
        <f>IFERROR(VLOOKUP(D2300,Products!$A$2:$H$221,6,FALSE),0)</f>
        <v>3.37</v>
      </c>
      <c r="G2300">
        <v>0.02</v>
      </c>
      <c r="H2300">
        <f t="shared" si="35"/>
        <v>26.42</v>
      </c>
      <c r="I2300" t="s">
        <v>2870</v>
      </c>
      <c r="J2300" t="str">
        <f>IFERROR(VLOOKUP(D2300,Products!$A$2:$H$221,3,FALSE),"")</f>
        <v>Dairy</v>
      </c>
      <c r="K2300" t="str">
        <f>IFERROR(VLOOKUP(C2300,Customers!$A$2:$G$751,3,FALSE),"")</f>
        <v>Guba-Khachmaz</v>
      </c>
    </row>
    <row r="2301" spans="1:11" x14ac:dyDescent="0.25">
      <c r="A2301" t="s">
        <v>5124</v>
      </c>
      <c r="B2301">
        <v>45838</v>
      </c>
      <c r="C2301" t="s">
        <v>2336</v>
      </c>
      <c r="D2301" t="s">
        <v>200</v>
      </c>
      <c r="E2301">
        <v>19</v>
      </c>
      <c r="F2301">
        <f>IFERROR(VLOOKUP(D2301,Products!$A$2:$H$221,6,FALSE),0)</f>
        <v>0.97</v>
      </c>
      <c r="G2301">
        <v>0.02</v>
      </c>
      <c r="H2301">
        <f t="shared" si="35"/>
        <v>18.059999999999999</v>
      </c>
      <c r="I2301" t="s">
        <v>2820</v>
      </c>
      <c r="J2301" t="str">
        <f>IFERROR(VLOOKUP(D2301,Products!$A$2:$H$221,3,FALSE),"")</f>
        <v>Bakery</v>
      </c>
      <c r="K2301" t="str">
        <f>IFERROR(VLOOKUP(C2301,Customers!$A$2:$G$751,3,FALSE),"")</f>
        <v>Ganja-Dashkasan</v>
      </c>
    </row>
    <row r="2302" spans="1:11" x14ac:dyDescent="0.25">
      <c r="A2302" t="s">
        <v>5125</v>
      </c>
      <c r="B2302">
        <v>45838</v>
      </c>
      <c r="C2302" t="s">
        <v>2444</v>
      </c>
      <c r="D2302" t="s">
        <v>344</v>
      </c>
      <c r="E2302">
        <v>8</v>
      </c>
      <c r="F2302">
        <f>IFERROR(VLOOKUP(D2302,Products!$A$2:$H$221,6,FALSE),0)</f>
        <v>2.2000000000000002</v>
      </c>
      <c r="G2302">
        <v>0.1</v>
      </c>
      <c r="H2302">
        <f t="shared" si="35"/>
        <v>15.84</v>
      </c>
      <c r="I2302" t="s">
        <v>2820</v>
      </c>
      <c r="J2302" t="str">
        <f>IFERROR(VLOOKUP(D2302,Products!$A$2:$H$221,3,FALSE),"")</f>
        <v>Personal Care</v>
      </c>
      <c r="K2302" t="str">
        <f>IFERROR(VLOOKUP(C2302,Customers!$A$2:$G$751,3,FALSE),"")</f>
        <v>Absheron</v>
      </c>
    </row>
    <row r="2303" spans="1:11" x14ac:dyDescent="0.25">
      <c r="A2303" t="s">
        <v>5126</v>
      </c>
      <c r="B2303">
        <v>45838</v>
      </c>
      <c r="C2303" t="s">
        <v>2525</v>
      </c>
      <c r="D2303" t="s">
        <v>238</v>
      </c>
      <c r="E2303">
        <v>9</v>
      </c>
      <c r="F2303">
        <f>IFERROR(VLOOKUP(D2303,Products!$A$2:$H$221,6,FALSE),0)</f>
        <v>4.3099999999999996</v>
      </c>
      <c r="G2303">
        <v>0.02</v>
      </c>
      <c r="H2303">
        <f t="shared" si="35"/>
        <v>38.01</v>
      </c>
      <c r="I2303" t="s">
        <v>2824</v>
      </c>
      <c r="J2303" t="str">
        <f>IFERROR(VLOOKUP(D2303,Products!$A$2:$H$221,3,FALSE),"")</f>
        <v>Grocery</v>
      </c>
      <c r="K2303" t="str">
        <f>IFERROR(VLOOKUP(C2303,Customers!$A$2:$G$751,3,FALSE),"")</f>
        <v>Guba-Khachmaz</v>
      </c>
    </row>
    <row r="2304" spans="1:11" x14ac:dyDescent="0.25">
      <c r="A2304" t="s">
        <v>5127</v>
      </c>
      <c r="B2304">
        <v>45838</v>
      </c>
      <c r="C2304" t="s">
        <v>2711</v>
      </c>
      <c r="D2304" t="s">
        <v>140</v>
      </c>
      <c r="E2304">
        <v>12</v>
      </c>
      <c r="F2304">
        <f>IFERROR(VLOOKUP(D2304,Products!$A$2:$H$221,6,FALSE),0)</f>
        <v>2.6</v>
      </c>
      <c r="G2304">
        <v>0.05</v>
      </c>
      <c r="H2304">
        <f t="shared" si="35"/>
        <v>29.64</v>
      </c>
      <c r="I2304" t="s">
        <v>2824</v>
      </c>
      <c r="J2304" t="str">
        <f>IFERROR(VLOOKUP(D2304,Products!$A$2:$H$221,3,FALSE),"")</f>
        <v>Dairy</v>
      </c>
      <c r="K2304" t="str">
        <f>IFERROR(VLOOKUP(C2304,Customers!$A$2:$G$751,3,FALSE),"")</f>
        <v>Shaki-Zagatala</v>
      </c>
    </row>
    <row r="2305" spans="1:11" x14ac:dyDescent="0.25">
      <c r="A2305" t="s">
        <v>5128</v>
      </c>
      <c r="B2305">
        <v>45838</v>
      </c>
      <c r="C2305" t="s">
        <v>2737</v>
      </c>
      <c r="D2305" t="s">
        <v>99</v>
      </c>
      <c r="E2305">
        <v>17</v>
      </c>
      <c r="F2305">
        <f>IFERROR(VLOOKUP(D2305,Products!$A$2:$H$221,6,FALSE),0)</f>
        <v>4.88</v>
      </c>
      <c r="G2305">
        <v>7.0000000000000007E-2</v>
      </c>
      <c r="H2305">
        <f t="shared" si="35"/>
        <v>77.150000000000006</v>
      </c>
      <c r="I2305" t="s">
        <v>2824</v>
      </c>
      <c r="J2305" t="str">
        <f>IFERROR(VLOOKUP(D2305,Products!$A$2:$H$221,3,FALSE),"")</f>
        <v>Snacks</v>
      </c>
      <c r="K2305" t="str">
        <f>IFERROR(VLOOKUP(C2305,Customers!$A$2:$G$751,3,FALSE),"")</f>
        <v>Absheron</v>
      </c>
    </row>
    <row r="2306" spans="1:11" x14ac:dyDescent="0.25">
      <c r="A2306" t="s">
        <v>5129</v>
      </c>
      <c r="B2306">
        <v>45839</v>
      </c>
      <c r="C2306" t="s">
        <v>585</v>
      </c>
      <c r="D2306" t="s">
        <v>417</v>
      </c>
      <c r="E2306">
        <v>9</v>
      </c>
      <c r="F2306">
        <f>IFERROR(VLOOKUP(D2306,Products!$A$2:$H$221,6,FALSE),0)</f>
        <v>6.31</v>
      </c>
      <c r="G2306">
        <v>0</v>
      </c>
      <c r="H2306">
        <f t="shared" ref="H2306:H2369" si="36">ROUND(E2306*F2306*(1-G2306),2)</f>
        <v>56.79</v>
      </c>
      <c r="I2306" t="s">
        <v>2841</v>
      </c>
      <c r="J2306" t="str">
        <f>IFERROR(VLOOKUP(D2306,Products!$A$2:$H$221,3,FALSE),"")</f>
        <v>Canned</v>
      </c>
      <c r="K2306" t="str">
        <f>IFERROR(VLOOKUP(C2306,Customers!$A$2:$G$751,3,FALSE),"")</f>
        <v>Aran</v>
      </c>
    </row>
    <row r="2307" spans="1:11" x14ac:dyDescent="0.25">
      <c r="A2307" t="s">
        <v>5130</v>
      </c>
      <c r="B2307">
        <v>45839</v>
      </c>
      <c r="C2307" t="s">
        <v>758</v>
      </c>
      <c r="D2307" t="s">
        <v>415</v>
      </c>
      <c r="E2307">
        <v>2</v>
      </c>
      <c r="F2307">
        <f>IFERROR(VLOOKUP(D2307,Products!$A$2:$H$221,6,FALSE),0)</f>
        <v>4.62</v>
      </c>
      <c r="G2307">
        <v>0</v>
      </c>
      <c r="H2307">
        <f t="shared" si="36"/>
        <v>9.24</v>
      </c>
      <c r="I2307" t="s">
        <v>2870</v>
      </c>
      <c r="J2307" t="str">
        <f>IFERROR(VLOOKUP(D2307,Products!$A$2:$H$221,3,FALSE),"")</f>
        <v>Canned</v>
      </c>
      <c r="K2307" t="str">
        <f>IFERROR(VLOOKUP(C2307,Customers!$A$2:$G$751,3,FALSE),"")</f>
        <v>Absheron</v>
      </c>
    </row>
    <row r="2308" spans="1:11" x14ac:dyDescent="0.25">
      <c r="A2308" t="s">
        <v>5131</v>
      </c>
      <c r="B2308">
        <v>45839</v>
      </c>
      <c r="C2308" t="s">
        <v>830</v>
      </c>
      <c r="D2308" t="s">
        <v>299</v>
      </c>
      <c r="E2308">
        <v>4</v>
      </c>
      <c r="F2308">
        <f>IFERROR(VLOOKUP(D2308,Products!$A$2:$H$221,6,FALSE),0)</f>
        <v>1.0900000000000001</v>
      </c>
      <c r="G2308">
        <v>7.0000000000000007E-2</v>
      </c>
      <c r="H2308">
        <f t="shared" si="36"/>
        <v>4.05</v>
      </c>
      <c r="I2308" t="s">
        <v>2827</v>
      </c>
      <c r="J2308" t="str">
        <f>IFERROR(VLOOKUP(D2308,Products!$A$2:$H$221,3,FALSE),"")</f>
        <v>Household</v>
      </c>
      <c r="K2308" t="str">
        <f>IFERROR(VLOOKUP(C2308,Customers!$A$2:$G$751,3,FALSE),"")</f>
        <v>Ganja-Dashkasan</v>
      </c>
    </row>
    <row r="2309" spans="1:11" x14ac:dyDescent="0.25">
      <c r="A2309" t="s">
        <v>5132</v>
      </c>
      <c r="B2309">
        <v>45839</v>
      </c>
      <c r="C2309" t="s">
        <v>944</v>
      </c>
      <c r="D2309" t="s">
        <v>180</v>
      </c>
      <c r="E2309">
        <v>12</v>
      </c>
      <c r="F2309">
        <f>IFERROR(VLOOKUP(D2309,Products!$A$2:$H$221,6,FALSE),0)</f>
        <v>3.52</v>
      </c>
      <c r="G2309">
        <v>0.05</v>
      </c>
      <c r="H2309">
        <f t="shared" si="36"/>
        <v>40.130000000000003</v>
      </c>
      <c r="I2309" t="s">
        <v>2830</v>
      </c>
      <c r="J2309" t="str">
        <f>IFERROR(VLOOKUP(D2309,Products!$A$2:$H$221,3,FALSE),"")</f>
        <v>Bakery</v>
      </c>
      <c r="K2309" t="str">
        <f>IFERROR(VLOOKUP(C2309,Customers!$A$2:$G$751,3,FALSE),"")</f>
        <v>Aran</v>
      </c>
    </row>
    <row r="2310" spans="1:11" x14ac:dyDescent="0.25">
      <c r="A2310" t="s">
        <v>5133</v>
      </c>
      <c r="B2310">
        <v>45839</v>
      </c>
      <c r="C2310" t="s">
        <v>977</v>
      </c>
      <c r="D2310" t="s">
        <v>101</v>
      </c>
      <c r="E2310">
        <v>11</v>
      </c>
      <c r="F2310">
        <f>IFERROR(VLOOKUP(D2310,Products!$A$2:$H$221,6,FALSE),0)</f>
        <v>2.82</v>
      </c>
      <c r="G2310">
        <v>0</v>
      </c>
      <c r="H2310">
        <f t="shared" si="36"/>
        <v>31.02</v>
      </c>
      <c r="I2310" t="s">
        <v>2818</v>
      </c>
      <c r="J2310" t="str">
        <f>IFERROR(VLOOKUP(D2310,Products!$A$2:$H$221,3,FALSE),"")</f>
        <v>Snacks</v>
      </c>
      <c r="K2310" t="str">
        <f>IFERROR(VLOOKUP(C2310,Customers!$A$2:$G$751,3,FALSE),"")</f>
        <v>Lankaran-Astara</v>
      </c>
    </row>
    <row r="2311" spans="1:11" x14ac:dyDescent="0.25">
      <c r="A2311" t="s">
        <v>5134</v>
      </c>
      <c r="B2311">
        <v>45839</v>
      </c>
      <c r="C2311" t="s">
        <v>1499</v>
      </c>
      <c r="D2311" t="s">
        <v>317</v>
      </c>
      <c r="E2311">
        <v>8</v>
      </c>
      <c r="F2311">
        <f>IFERROR(VLOOKUP(D2311,Products!$A$2:$H$221,6,FALSE),0)</f>
        <v>4.76</v>
      </c>
      <c r="G2311">
        <v>0.02</v>
      </c>
      <c r="H2311">
        <f t="shared" si="36"/>
        <v>37.32</v>
      </c>
      <c r="I2311" t="s">
        <v>2830</v>
      </c>
      <c r="J2311" t="str">
        <f>IFERROR(VLOOKUP(D2311,Products!$A$2:$H$221,3,FALSE),"")</f>
        <v>Personal Care</v>
      </c>
      <c r="K2311" t="str">
        <f>IFERROR(VLOOKUP(C2311,Customers!$A$2:$G$751,3,FALSE),"")</f>
        <v>Nakhchivan</v>
      </c>
    </row>
    <row r="2312" spans="1:11" x14ac:dyDescent="0.25">
      <c r="A2312" t="s">
        <v>5135</v>
      </c>
      <c r="B2312">
        <v>45839</v>
      </c>
      <c r="C2312" t="s">
        <v>1526</v>
      </c>
      <c r="D2312" t="s">
        <v>144</v>
      </c>
      <c r="E2312">
        <v>13</v>
      </c>
      <c r="F2312">
        <f>IFERROR(VLOOKUP(D2312,Products!$A$2:$H$221,6,FALSE),0)</f>
        <v>4.54</v>
      </c>
      <c r="G2312">
        <v>0.1</v>
      </c>
      <c r="H2312">
        <f t="shared" si="36"/>
        <v>53.12</v>
      </c>
      <c r="I2312" t="s">
        <v>2837</v>
      </c>
      <c r="J2312" t="str">
        <f>IFERROR(VLOOKUP(D2312,Products!$A$2:$H$221,3,FALSE),"")</f>
        <v>Dairy</v>
      </c>
      <c r="K2312" t="str">
        <f>IFERROR(VLOOKUP(C2312,Customers!$A$2:$G$751,3,FALSE),"")</f>
        <v>Shaki-Zagatala</v>
      </c>
    </row>
    <row r="2313" spans="1:11" x14ac:dyDescent="0.25">
      <c r="A2313" t="s">
        <v>5136</v>
      </c>
      <c r="B2313">
        <v>45839</v>
      </c>
      <c r="C2313" t="s">
        <v>1796</v>
      </c>
      <c r="D2313" t="s">
        <v>67</v>
      </c>
      <c r="E2313">
        <v>16</v>
      </c>
      <c r="F2313">
        <f>IFERROR(VLOOKUP(D2313,Products!$A$2:$H$221,6,FALSE),0)</f>
        <v>1.34</v>
      </c>
      <c r="G2313">
        <v>0.1</v>
      </c>
      <c r="H2313">
        <f t="shared" si="36"/>
        <v>19.3</v>
      </c>
      <c r="I2313" t="s">
        <v>2830</v>
      </c>
      <c r="J2313" t="str">
        <f>IFERROR(VLOOKUP(D2313,Products!$A$2:$H$221,3,FALSE),"")</f>
        <v>Snacks</v>
      </c>
      <c r="K2313" t="str">
        <f>IFERROR(VLOOKUP(C2313,Customers!$A$2:$G$751,3,FALSE),"")</f>
        <v>Guba-Khachmaz</v>
      </c>
    </row>
    <row r="2314" spans="1:11" x14ac:dyDescent="0.25">
      <c r="A2314" t="s">
        <v>5137</v>
      </c>
      <c r="B2314">
        <v>45839</v>
      </c>
      <c r="C2314" t="s">
        <v>2477</v>
      </c>
      <c r="D2314" t="s">
        <v>41</v>
      </c>
      <c r="E2314">
        <v>21</v>
      </c>
      <c r="F2314">
        <f>IFERROR(VLOOKUP(D2314,Products!$A$2:$H$221,6,FALSE),0)</f>
        <v>2.34</v>
      </c>
      <c r="G2314">
        <v>0</v>
      </c>
      <c r="H2314">
        <f t="shared" si="36"/>
        <v>49.14</v>
      </c>
      <c r="I2314" t="s">
        <v>2824</v>
      </c>
      <c r="J2314" t="str">
        <f>IFERROR(VLOOKUP(D2314,Products!$A$2:$H$221,3,FALSE),"")</f>
        <v>Beverages</v>
      </c>
      <c r="K2314" t="str">
        <f>IFERROR(VLOOKUP(C2314,Customers!$A$2:$G$751,3,FALSE),"")</f>
        <v>Absheron</v>
      </c>
    </row>
    <row r="2315" spans="1:11" x14ac:dyDescent="0.25">
      <c r="A2315" t="s">
        <v>5138</v>
      </c>
      <c r="B2315">
        <v>45839</v>
      </c>
      <c r="C2315" t="s">
        <v>2603</v>
      </c>
      <c r="D2315" t="s">
        <v>238</v>
      </c>
      <c r="E2315">
        <v>15</v>
      </c>
      <c r="F2315">
        <f>IFERROR(VLOOKUP(D2315,Products!$A$2:$H$221,6,FALSE),0)</f>
        <v>4.3099999999999996</v>
      </c>
      <c r="G2315">
        <v>0</v>
      </c>
      <c r="H2315">
        <f t="shared" si="36"/>
        <v>64.650000000000006</v>
      </c>
      <c r="I2315" t="s">
        <v>2837</v>
      </c>
      <c r="J2315" t="str">
        <f>IFERROR(VLOOKUP(D2315,Products!$A$2:$H$221,3,FALSE),"")</f>
        <v>Grocery</v>
      </c>
      <c r="K2315" t="str">
        <f>IFERROR(VLOOKUP(C2315,Customers!$A$2:$G$751,3,FALSE),"")</f>
        <v>Shaki-Zagatala</v>
      </c>
    </row>
    <row r="2316" spans="1:11" x14ac:dyDescent="0.25">
      <c r="A2316" t="s">
        <v>5139</v>
      </c>
      <c r="B2316">
        <v>45839</v>
      </c>
      <c r="C2316" t="s">
        <v>2636</v>
      </c>
      <c r="D2316" t="s">
        <v>218</v>
      </c>
      <c r="E2316">
        <v>12</v>
      </c>
      <c r="F2316">
        <f>IFERROR(VLOOKUP(D2316,Products!$A$2:$H$221,6,FALSE),0)</f>
        <v>3.4</v>
      </c>
      <c r="G2316">
        <v>7.0000000000000007E-2</v>
      </c>
      <c r="H2316">
        <f t="shared" si="36"/>
        <v>37.94</v>
      </c>
      <c r="I2316" t="s">
        <v>2820</v>
      </c>
      <c r="J2316" t="str">
        <f>IFERROR(VLOOKUP(D2316,Products!$A$2:$H$221,3,FALSE),"")</f>
        <v>Grocery</v>
      </c>
      <c r="K2316" t="str">
        <f>IFERROR(VLOOKUP(C2316,Customers!$A$2:$G$751,3,FALSE),"")</f>
        <v>Guba-Khachmaz</v>
      </c>
    </row>
    <row r="2317" spans="1:11" x14ac:dyDescent="0.25">
      <c r="A2317" t="s">
        <v>5140</v>
      </c>
      <c r="B2317">
        <v>45840</v>
      </c>
      <c r="C2317" t="s">
        <v>710</v>
      </c>
      <c r="D2317" t="s">
        <v>138</v>
      </c>
      <c r="E2317">
        <v>13</v>
      </c>
      <c r="F2317">
        <f>IFERROR(VLOOKUP(D2317,Products!$A$2:$H$221,6,FALSE),0)</f>
        <v>2.11</v>
      </c>
      <c r="G2317">
        <v>0.12</v>
      </c>
      <c r="H2317">
        <f t="shared" si="36"/>
        <v>24.14</v>
      </c>
      <c r="I2317" t="s">
        <v>2827</v>
      </c>
      <c r="J2317" t="str">
        <f>IFERROR(VLOOKUP(D2317,Products!$A$2:$H$221,3,FALSE),"")</f>
        <v>Dairy</v>
      </c>
      <c r="K2317" t="str">
        <f>IFERROR(VLOOKUP(C2317,Customers!$A$2:$G$751,3,FALSE),"")</f>
        <v>Aran</v>
      </c>
    </row>
    <row r="2318" spans="1:11" x14ac:dyDescent="0.25">
      <c r="A2318" t="s">
        <v>5141</v>
      </c>
      <c r="B2318">
        <v>45840</v>
      </c>
      <c r="C2318" t="s">
        <v>1040</v>
      </c>
      <c r="D2318" t="s">
        <v>472</v>
      </c>
      <c r="E2318">
        <v>3</v>
      </c>
      <c r="F2318">
        <f>IFERROR(VLOOKUP(D2318,Products!$A$2:$H$221,6,FALSE),0)</f>
        <v>6.47</v>
      </c>
      <c r="G2318">
        <v>0.02</v>
      </c>
      <c r="H2318">
        <f t="shared" si="36"/>
        <v>19.02</v>
      </c>
      <c r="I2318" t="s">
        <v>2818</v>
      </c>
      <c r="J2318" t="str">
        <f>IFERROR(VLOOKUP(D2318,Products!$A$2:$H$221,3,FALSE),"")</f>
        <v>Cleaning</v>
      </c>
      <c r="K2318" t="str">
        <f>IFERROR(VLOOKUP(C2318,Customers!$A$2:$G$751,3,FALSE),"")</f>
        <v>Absheron</v>
      </c>
    </row>
    <row r="2319" spans="1:11" x14ac:dyDescent="0.25">
      <c r="A2319" t="s">
        <v>5142</v>
      </c>
      <c r="B2319">
        <v>45840</v>
      </c>
      <c r="C2319" t="s">
        <v>1097</v>
      </c>
      <c r="D2319" t="s">
        <v>270</v>
      </c>
      <c r="E2319">
        <v>9</v>
      </c>
      <c r="F2319">
        <f>IFERROR(VLOOKUP(D2319,Products!$A$2:$H$221,6,FALSE),0)</f>
        <v>4.96</v>
      </c>
      <c r="G2319">
        <v>0.05</v>
      </c>
      <c r="H2319">
        <f t="shared" si="36"/>
        <v>42.41</v>
      </c>
      <c r="I2319" t="s">
        <v>2841</v>
      </c>
      <c r="J2319" t="str">
        <f>IFERROR(VLOOKUP(D2319,Products!$A$2:$H$221,3,FALSE),"")</f>
        <v>Household</v>
      </c>
      <c r="K2319" t="str">
        <f>IFERROR(VLOOKUP(C2319,Customers!$A$2:$G$751,3,FALSE),"")</f>
        <v>Absheron</v>
      </c>
    </row>
    <row r="2320" spans="1:11" x14ac:dyDescent="0.25">
      <c r="A2320" t="s">
        <v>5143</v>
      </c>
      <c r="B2320">
        <v>45840</v>
      </c>
      <c r="C2320" t="s">
        <v>1490</v>
      </c>
      <c r="D2320" t="s">
        <v>186</v>
      </c>
      <c r="E2320">
        <v>13</v>
      </c>
      <c r="F2320">
        <f>IFERROR(VLOOKUP(D2320,Products!$A$2:$H$221,6,FALSE),0)</f>
        <v>1.77</v>
      </c>
      <c r="G2320">
        <v>0.05</v>
      </c>
      <c r="H2320">
        <f t="shared" si="36"/>
        <v>21.86</v>
      </c>
      <c r="I2320" t="s">
        <v>2827</v>
      </c>
      <c r="J2320" t="str">
        <f>IFERROR(VLOOKUP(D2320,Products!$A$2:$H$221,3,FALSE),"")</f>
        <v>Bakery</v>
      </c>
      <c r="K2320" t="str">
        <f>IFERROR(VLOOKUP(C2320,Customers!$A$2:$G$751,3,FALSE),"")</f>
        <v>Absheron</v>
      </c>
    </row>
    <row r="2321" spans="1:11" x14ac:dyDescent="0.25">
      <c r="A2321" t="s">
        <v>5144</v>
      </c>
      <c r="B2321">
        <v>45840</v>
      </c>
      <c r="C2321" t="s">
        <v>1511</v>
      </c>
      <c r="D2321" t="s">
        <v>198</v>
      </c>
      <c r="E2321">
        <v>13</v>
      </c>
      <c r="F2321">
        <f>IFERROR(VLOOKUP(D2321,Products!$A$2:$H$221,6,FALSE),0)</f>
        <v>0.63</v>
      </c>
      <c r="G2321">
        <v>0.03</v>
      </c>
      <c r="H2321">
        <f t="shared" si="36"/>
        <v>7.94</v>
      </c>
      <c r="I2321" t="s">
        <v>2841</v>
      </c>
      <c r="J2321" t="str">
        <f>IFERROR(VLOOKUP(D2321,Products!$A$2:$H$221,3,FALSE),"")</f>
        <v>Bakery</v>
      </c>
      <c r="K2321" t="str">
        <f>IFERROR(VLOOKUP(C2321,Customers!$A$2:$G$751,3,FALSE),"")</f>
        <v>Aran</v>
      </c>
    </row>
    <row r="2322" spans="1:11" x14ac:dyDescent="0.25">
      <c r="A2322" t="s">
        <v>5145</v>
      </c>
      <c r="B2322">
        <v>45840</v>
      </c>
      <c r="C2322" t="s">
        <v>1616</v>
      </c>
      <c r="D2322" t="s">
        <v>97</v>
      </c>
      <c r="E2322">
        <v>13</v>
      </c>
      <c r="F2322">
        <f>IFERROR(VLOOKUP(D2322,Products!$A$2:$H$221,6,FALSE),0)</f>
        <v>3.97</v>
      </c>
      <c r="G2322">
        <v>0.05</v>
      </c>
      <c r="H2322">
        <f t="shared" si="36"/>
        <v>49.03</v>
      </c>
      <c r="I2322" t="s">
        <v>2841</v>
      </c>
      <c r="J2322" t="str">
        <f>IFERROR(VLOOKUP(D2322,Products!$A$2:$H$221,3,FALSE),"")</f>
        <v>Snacks</v>
      </c>
      <c r="K2322" t="str">
        <f>IFERROR(VLOOKUP(C2322,Customers!$A$2:$G$751,3,FALSE),"")</f>
        <v>Guba-Khachmaz</v>
      </c>
    </row>
    <row r="2323" spans="1:11" x14ac:dyDescent="0.25">
      <c r="A2323" t="s">
        <v>5146</v>
      </c>
      <c r="B2323">
        <v>45840</v>
      </c>
      <c r="C2323" t="s">
        <v>2186</v>
      </c>
      <c r="D2323" t="s">
        <v>224</v>
      </c>
      <c r="E2323">
        <v>8</v>
      </c>
      <c r="F2323">
        <f>IFERROR(VLOOKUP(D2323,Products!$A$2:$H$221,6,FALSE),0)</f>
        <v>5.82</v>
      </c>
      <c r="G2323">
        <v>0.02</v>
      </c>
      <c r="H2323">
        <f t="shared" si="36"/>
        <v>45.63</v>
      </c>
      <c r="I2323" t="s">
        <v>2827</v>
      </c>
      <c r="J2323" t="str">
        <f>IFERROR(VLOOKUP(D2323,Products!$A$2:$H$221,3,FALSE),"")</f>
        <v>Grocery</v>
      </c>
      <c r="K2323" t="str">
        <f>IFERROR(VLOOKUP(C2323,Customers!$A$2:$G$751,3,FALSE),"")</f>
        <v>Shaki-Zagatala</v>
      </c>
    </row>
    <row r="2324" spans="1:11" x14ac:dyDescent="0.25">
      <c r="A2324" t="s">
        <v>5147</v>
      </c>
      <c r="B2324">
        <v>45840</v>
      </c>
      <c r="C2324" t="s">
        <v>2519</v>
      </c>
      <c r="D2324" t="s">
        <v>368</v>
      </c>
      <c r="E2324">
        <v>1</v>
      </c>
      <c r="F2324">
        <f>IFERROR(VLOOKUP(D2324,Products!$A$2:$H$221,6,FALSE),0)</f>
        <v>8.4</v>
      </c>
      <c r="G2324">
        <v>0.05</v>
      </c>
      <c r="H2324">
        <f t="shared" si="36"/>
        <v>7.98</v>
      </c>
      <c r="I2324" t="s">
        <v>2841</v>
      </c>
      <c r="J2324" t="str">
        <f>IFERROR(VLOOKUP(D2324,Products!$A$2:$H$221,3,FALSE),"")</f>
        <v>Frozen</v>
      </c>
      <c r="K2324" t="str">
        <f>IFERROR(VLOOKUP(C2324,Customers!$A$2:$G$751,3,FALSE),"")</f>
        <v>Ganja-Dashkasan</v>
      </c>
    </row>
    <row r="2325" spans="1:11" x14ac:dyDescent="0.25">
      <c r="A2325" t="s">
        <v>5148</v>
      </c>
      <c r="B2325">
        <v>45840</v>
      </c>
      <c r="C2325" t="s">
        <v>2639</v>
      </c>
      <c r="D2325" t="s">
        <v>167</v>
      </c>
      <c r="E2325">
        <v>24</v>
      </c>
      <c r="F2325">
        <f>IFERROR(VLOOKUP(D2325,Products!$A$2:$H$221,6,FALSE),0)</f>
        <v>1.67</v>
      </c>
      <c r="G2325">
        <v>7.0000000000000007E-2</v>
      </c>
      <c r="H2325">
        <f t="shared" si="36"/>
        <v>37.270000000000003</v>
      </c>
      <c r="I2325" t="s">
        <v>2841</v>
      </c>
      <c r="J2325" t="str">
        <f>IFERROR(VLOOKUP(D2325,Products!$A$2:$H$221,3,FALSE),"")</f>
        <v>Bakery</v>
      </c>
      <c r="K2325" t="str">
        <f>IFERROR(VLOOKUP(C2325,Customers!$A$2:$G$751,3,FALSE),"")</f>
        <v>Lankaran-Astara</v>
      </c>
    </row>
    <row r="2326" spans="1:11" x14ac:dyDescent="0.25">
      <c r="A2326" t="s">
        <v>5149</v>
      </c>
      <c r="B2326">
        <v>45840</v>
      </c>
      <c r="C2326" t="s">
        <v>2741</v>
      </c>
      <c r="D2326" t="s">
        <v>75</v>
      </c>
      <c r="E2326">
        <v>4</v>
      </c>
      <c r="F2326">
        <f>IFERROR(VLOOKUP(D2326,Products!$A$2:$H$221,6,FALSE),0)</f>
        <v>3.54</v>
      </c>
      <c r="G2326">
        <v>0</v>
      </c>
      <c r="H2326">
        <f t="shared" si="36"/>
        <v>14.16</v>
      </c>
      <c r="I2326" t="s">
        <v>2824</v>
      </c>
      <c r="J2326" t="str">
        <f>IFERROR(VLOOKUP(D2326,Products!$A$2:$H$221,3,FALSE),"")</f>
        <v>Snacks</v>
      </c>
      <c r="K2326" t="str">
        <f>IFERROR(VLOOKUP(C2326,Customers!$A$2:$G$751,3,FALSE),"")</f>
        <v>Aran</v>
      </c>
    </row>
    <row r="2327" spans="1:11" x14ac:dyDescent="0.25">
      <c r="A2327" t="s">
        <v>5150</v>
      </c>
      <c r="B2327">
        <v>45841</v>
      </c>
      <c r="C2327" t="s">
        <v>830</v>
      </c>
      <c r="D2327" t="s">
        <v>41</v>
      </c>
      <c r="E2327">
        <v>19</v>
      </c>
      <c r="F2327">
        <f>IFERROR(VLOOKUP(D2327,Products!$A$2:$H$221,6,FALSE),0)</f>
        <v>2.34</v>
      </c>
      <c r="G2327">
        <v>0.05</v>
      </c>
      <c r="H2327">
        <f t="shared" si="36"/>
        <v>42.24</v>
      </c>
      <c r="I2327" t="s">
        <v>2837</v>
      </c>
      <c r="J2327" t="str">
        <f>IFERROR(VLOOKUP(D2327,Products!$A$2:$H$221,3,FALSE),"")</f>
        <v>Beverages</v>
      </c>
      <c r="K2327" t="str">
        <f>IFERROR(VLOOKUP(C2327,Customers!$A$2:$G$751,3,FALSE),"")</f>
        <v>Ganja-Dashkasan</v>
      </c>
    </row>
    <row r="2328" spans="1:11" x14ac:dyDescent="0.25">
      <c r="A2328" t="s">
        <v>5151</v>
      </c>
      <c r="B2328">
        <v>45841</v>
      </c>
      <c r="C2328" t="s">
        <v>851</v>
      </c>
      <c r="D2328" t="s">
        <v>218</v>
      </c>
      <c r="E2328">
        <v>9</v>
      </c>
      <c r="F2328">
        <f>IFERROR(VLOOKUP(D2328,Products!$A$2:$H$221,6,FALSE),0)</f>
        <v>3.4</v>
      </c>
      <c r="G2328">
        <v>0.05</v>
      </c>
      <c r="H2328">
        <f t="shared" si="36"/>
        <v>29.07</v>
      </c>
      <c r="I2328" t="s">
        <v>2870</v>
      </c>
      <c r="J2328" t="str">
        <f>IFERROR(VLOOKUP(D2328,Products!$A$2:$H$221,3,FALSE),"")</f>
        <v>Grocery</v>
      </c>
      <c r="K2328" t="str">
        <f>IFERROR(VLOOKUP(C2328,Customers!$A$2:$G$751,3,FALSE),"")</f>
        <v>Absheron</v>
      </c>
    </row>
    <row r="2329" spans="1:11" x14ac:dyDescent="0.25">
      <c r="A2329" t="s">
        <v>5152</v>
      </c>
      <c r="B2329">
        <v>45841</v>
      </c>
      <c r="C2329" t="s">
        <v>1097</v>
      </c>
      <c r="D2329" t="s">
        <v>87</v>
      </c>
      <c r="E2329">
        <v>14</v>
      </c>
      <c r="F2329">
        <f>IFERROR(VLOOKUP(D2329,Products!$A$2:$H$221,6,FALSE),0)</f>
        <v>4.17</v>
      </c>
      <c r="G2329">
        <v>0.03</v>
      </c>
      <c r="H2329">
        <f t="shared" si="36"/>
        <v>56.63</v>
      </c>
      <c r="I2329" t="s">
        <v>2824</v>
      </c>
      <c r="J2329" t="str">
        <f>IFERROR(VLOOKUP(D2329,Products!$A$2:$H$221,3,FALSE),"")</f>
        <v>Snacks</v>
      </c>
      <c r="K2329" t="str">
        <f>IFERROR(VLOOKUP(C2329,Customers!$A$2:$G$751,3,FALSE),"")</f>
        <v>Absheron</v>
      </c>
    </row>
    <row r="2330" spans="1:11" x14ac:dyDescent="0.25">
      <c r="A2330" t="s">
        <v>5153</v>
      </c>
      <c r="B2330">
        <v>45841</v>
      </c>
      <c r="C2330" t="s">
        <v>1127</v>
      </c>
      <c r="D2330" t="s">
        <v>380</v>
      </c>
      <c r="E2330">
        <v>12</v>
      </c>
      <c r="F2330">
        <f>IFERROR(VLOOKUP(D2330,Products!$A$2:$H$221,6,FALSE),0)</f>
        <v>6.79</v>
      </c>
      <c r="G2330">
        <v>7.0000000000000007E-2</v>
      </c>
      <c r="H2330">
        <f t="shared" si="36"/>
        <v>75.78</v>
      </c>
      <c r="I2330" t="s">
        <v>2820</v>
      </c>
      <c r="J2330" t="str">
        <f>IFERROR(VLOOKUP(D2330,Products!$A$2:$H$221,3,FALSE),"")</f>
        <v>Frozen</v>
      </c>
      <c r="K2330" t="str">
        <f>IFERROR(VLOOKUP(C2330,Customers!$A$2:$G$751,3,FALSE),"")</f>
        <v>Aran</v>
      </c>
    </row>
    <row r="2331" spans="1:11" x14ac:dyDescent="0.25">
      <c r="A2331" t="s">
        <v>5154</v>
      </c>
      <c r="B2331">
        <v>45841</v>
      </c>
      <c r="C2331" t="s">
        <v>1679</v>
      </c>
      <c r="D2331" t="s">
        <v>406</v>
      </c>
      <c r="E2331">
        <v>5</v>
      </c>
      <c r="F2331">
        <f>IFERROR(VLOOKUP(D2331,Products!$A$2:$H$221,6,FALSE),0)</f>
        <v>6.48</v>
      </c>
      <c r="G2331">
        <v>0.03</v>
      </c>
      <c r="H2331">
        <f t="shared" si="36"/>
        <v>31.43</v>
      </c>
      <c r="I2331" t="s">
        <v>2841</v>
      </c>
      <c r="J2331" t="str">
        <f>IFERROR(VLOOKUP(D2331,Products!$A$2:$H$221,3,FALSE),"")</f>
        <v>Canned</v>
      </c>
      <c r="K2331" t="str">
        <f>IFERROR(VLOOKUP(C2331,Customers!$A$2:$G$751,3,FALSE),"")</f>
        <v>Absheron</v>
      </c>
    </row>
    <row r="2332" spans="1:11" x14ac:dyDescent="0.25">
      <c r="A2332" t="s">
        <v>5155</v>
      </c>
      <c r="B2332">
        <v>45841</v>
      </c>
      <c r="C2332" t="s">
        <v>2033</v>
      </c>
      <c r="D2332" t="s">
        <v>484</v>
      </c>
      <c r="E2332">
        <v>3</v>
      </c>
      <c r="F2332">
        <f>IFERROR(VLOOKUP(D2332,Products!$A$2:$H$221,6,FALSE),0)</f>
        <v>4.01</v>
      </c>
      <c r="G2332">
        <v>0.15</v>
      </c>
      <c r="H2332">
        <f t="shared" si="36"/>
        <v>10.23</v>
      </c>
      <c r="I2332" t="s">
        <v>2837</v>
      </c>
      <c r="J2332" t="str">
        <f>IFERROR(VLOOKUP(D2332,Products!$A$2:$H$221,3,FALSE),"")</f>
        <v>Cleaning</v>
      </c>
      <c r="K2332" t="str">
        <f>IFERROR(VLOOKUP(C2332,Customers!$A$2:$G$751,3,FALSE),"")</f>
        <v>Absheron</v>
      </c>
    </row>
    <row r="2333" spans="1:11" x14ac:dyDescent="0.25">
      <c r="A2333" t="s">
        <v>5156</v>
      </c>
      <c r="B2333">
        <v>45841</v>
      </c>
      <c r="C2333" t="s">
        <v>2132</v>
      </c>
      <c r="D2333" t="s">
        <v>278</v>
      </c>
      <c r="E2333">
        <v>3</v>
      </c>
      <c r="F2333">
        <f>IFERROR(VLOOKUP(D2333,Products!$A$2:$H$221,6,FALSE),0)</f>
        <v>3.74</v>
      </c>
      <c r="G2333">
        <v>0.02</v>
      </c>
      <c r="H2333">
        <f t="shared" si="36"/>
        <v>11</v>
      </c>
      <c r="I2333" t="s">
        <v>2841</v>
      </c>
      <c r="J2333" t="str">
        <f>IFERROR(VLOOKUP(D2333,Products!$A$2:$H$221,3,FALSE),"")</f>
        <v>Household</v>
      </c>
      <c r="K2333" t="str">
        <f>IFERROR(VLOOKUP(C2333,Customers!$A$2:$G$751,3,FALSE),"")</f>
        <v>Guba-Khachmaz</v>
      </c>
    </row>
    <row r="2334" spans="1:11" x14ac:dyDescent="0.25">
      <c r="A2334" t="s">
        <v>5157</v>
      </c>
      <c r="B2334">
        <v>45841</v>
      </c>
      <c r="C2334" t="s">
        <v>2153</v>
      </c>
      <c r="D2334" t="s">
        <v>73</v>
      </c>
      <c r="E2334">
        <v>14</v>
      </c>
      <c r="F2334">
        <f>IFERROR(VLOOKUP(D2334,Products!$A$2:$H$221,6,FALSE),0)</f>
        <v>3.84</v>
      </c>
      <c r="G2334">
        <v>0.12</v>
      </c>
      <c r="H2334">
        <f t="shared" si="36"/>
        <v>47.31</v>
      </c>
      <c r="I2334" t="s">
        <v>2841</v>
      </c>
      <c r="J2334" t="str">
        <f>IFERROR(VLOOKUP(D2334,Products!$A$2:$H$221,3,FALSE),"")</f>
        <v>Snacks</v>
      </c>
      <c r="K2334" t="str">
        <f>IFERROR(VLOOKUP(C2334,Customers!$A$2:$G$751,3,FALSE),"")</f>
        <v>Absheron</v>
      </c>
    </row>
    <row r="2335" spans="1:11" x14ac:dyDescent="0.25">
      <c r="A2335" t="s">
        <v>5158</v>
      </c>
      <c r="B2335">
        <v>45841</v>
      </c>
      <c r="C2335" t="s">
        <v>2582</v>
      </c>
      <c r="D2335" t="s">
        <v>8</v>
      </c>
      <c r="E2335">
        <v>10</v>
      </c>
      <c r="F2335">
        <f>IFERROR(VLOOKUP(D2335,Products!$A$2:$H$221,6,FALSE),0)</f>
        <v>3.39</v>
      </c>
      <c r="G2335">
        <v>7.0000000000000007E-2</v>
      </c>
      <c r="H2335">
        <f t="shared" si="36"/>
        <v>31.53</v>
      </c>
      <c r="I2335" t="s">
        <v>2818</v>
      </c>
      <c r="J2335" t="str">
        <f>IFERROR(VLOOKUP(D2335,Products!$A$2:$H$221,3,FALSE),"")</f>
        <v>Beverages</v>
      </c>
      <c r="K2335" t="str">
        <f>IFERROR(VLOOKUP(C2335,Customers!$A$2:$G$751,3,FALSE),"")</f>
        <v>Aran</v>
      </c>
    </row>
    <row r="2336" spans="1:11" x14ac:dyDescent="0.25">
      <c r="A2336" t="s">
        <v>5159</v>
      </c>
      <c r="B2336">
        <v>45841</v>
      </c>
      <c r="C2336" t="s">
        <v>2690</v>
      </c>
      <c r="D2336" t="s">
        <v>126</v>
      </c>
      <c r="E2336">
        <v>14</v>
      </c>
      <c r="F2336">
        <f>IFERROR(VLOOKUP(D2336,Products!$A$2:$H$221,6,FALSE),0)</f>
        <v>2.52</v>
      </c>
      <c r="G2336">
        <v>0.03</v>
      </c>
      <c r="H2336">
        <f t="shared" si="36"/>
        <v>34.22</v>
      </c>
      <c r="I2336" t="s">
        <v>2837</v>
      </c>
      <c r="J2336" t="str">
        <f>IFERROR(VLOOKUP(D2336,Products!$A$2:$H$221,3,FALSE),"")</f>
        <v>Dairy</v>
      </c>
      <c r="K2336" t="str">
        <f>IFERROR(VLOOKUP(C2336,Customers!$A$2:$G$751,3,FALSE),"")</f>
        <v>Aran</v>
      </c>
    </row>
    <row r="2337" spans="1:11" x14ac:dyDescent="0.25">
      <c r="A2337" t="s">
        <v>5160</v>
      </c>
      <c r="B2337">
        <v>45842</v>
      </c>
      <c r="C2337" t="s">
        <v>1010</v>
      </c>
      <c r="D2337" t="s">
        <v>41</v>
      </c>
      <c r="E2337">
        <v>16</v>
      </c>
      <c r="F2337">
        <f>IFERROR(VLOOKUP(D2337,Products!$A$2:$H$221,6,FALSE),0)</f>
        <v>2.34</v>
      </c>
      <c r="G2337">
        <v>0.05</v>
      </c>
      <c r="H2337">
        <f t="shared" si="36"/>
        <v>35.57</v>
      </c>
      <c r="I2337" t="s">
        <v>2820</v>
      </c>
      <c r="J2337" t="str">
        <f>IFERROR(VLOOKUP(D2337,Products!$A$2:$H$221,3,FALSE),"")</f>
        <v>Beverages</v>
      </c>
      <c r="K2337" t="str">
        <f>IFERROR(VLOOKUP(C2337,Customers!$A$2:$G$751,3,FALSE),"")</f>
        <v>Absheron</v>
      </c>
    </row>
    <row r="2338" spans="1:11" x14ac:dyDescent="0.25">
      <c r="A2338" t="s">
        <v>5161</v>
      </c>
      <c r="B2338">
        <v>45842</v>
      </c>
      <c r="C2338" t="s">
        <v>1712</v>
      </c>
      <c r="D2338" t="s">
        <v>413</v>
      </c>
      <c r="E2338">
        <v>9</v>
      </c>
      <c r="F2338">
        <f>IFERROR(VLOOKUP(D2338,Products!$A$2:$H$221,6,FALSE),0)</f>
        <v>6.77</v>
      </c>
      <c r="G2338">
        <v>0.05</v>
      </c>
      <c r="H2338">
        <f t="shared" si="36"/>
        <v>57.88</v>
      </c>
      <c r="I2338" t="s">
        <v>2841</v>
      </c>
      <c r="J2338" t="str">
        <f>IFERROR(VLOOKUP(D2338,Products!$A$2:$H$221,3,FALSE),"")</f>
        <v>Canned</v>
      </c>
      <c r="K2338" t="str">
        <f>IFERROR(VLOOKUP(C2338,Customers!$A$2:$G$751,3,FALSE),"")</f>
        <v>Guba-Khachmaz</v>
      </c>
    </row>
    <row r="2339" spans="1:11" x14ac:dyDescent="0.25">
      <c r="A2339" t="s">
        <v>5162</v>
      </c>
      <c r="B2339">
        <v>45842</v>
      </c>
      <c r="C2339" t="s">
        <v>1928</v>
      </c>
      <c r="D2339" t="s">
        <v>126</v>
      </c>
      <c r="E2339">
        <v>12</v>
      </c>
      <c r="F2339">
        <f>IFERROR(VLOOKUP(D2339,Products!$A$2:$H$221,6,FALSE),0)</f>
        <v>2.52</v>
      </c>
      <c r="G2339">
        <v>0.03</v>
      </c>
      <c r="H2339">
        <f t="shared" si="36"/>
        <v>29.33</v>
      </c>
      <c r="I2339" t="s">
        <v>2841</v>
      </c>
      <c r="J2339" t="str">
        <f>IFERROR(VLOOKUP(D2339,Products!$A$2:$H$221,3,FALSE),"")</f>
        <v>Dairy</v>
      </c>
      <c r="K2339" t="str">
        <f>IFERROR(VLOOKUP(C2339,Customers!$A$2:$G$751,3,FALSE),"")</f>
        <v>Absheron</v>
      </c>
    </row>
    <row r="2340" spans="1:11" x14ac:dyDescent="0.25">
      <c r="A2340" t="s">
        <v>5163</v>
      </c>
      <c r="B2340">
        <v>45842</v>
      </c>
      <c r="C2340" t="s">
        <v>2000</v>
      </c>
      <c r="D2340" t="s">
        <v>425</v>
      </c>
      <c r="E2340">
        <v>12</v>
      </c>
      <c r="F2340">
        <f>IFERROR(VLOOKUP(D2340,Products!$A$2:$H$221,6,FALSE),0)</f>
        <v>3.61</v>
      </c>
      <c r="G2340">
        <v>0.12</v>
      </c>
      <c r="H2340">
        <f t="shared" si="36"/>
        <v>38.119999999999997</v>
      </c>
      <c r="I2340" t="s">
        <v>2820</v>
      </c>
      <c r="J2340" t="str">
        <f>IFERROR(VLOOKUP(D2340,Products!$A$2:$H$221,3,FALSE),"")</f>
        <v>Canned</v>
      </c>
      <c r="K2340" t="str">
        <f>IFERROR(VLOOKUP(C2340,Customers!$A$2:$G$751,3,FALSE),"")</f>
        <v>Karabakh-East Zangezur</v>
      </c>
    </row>
    <row r="2341" spans="1:11" x14ac:dyDescent="0.25">
      <c r="A2341" t="s">
        <v>5164</v>
      </c>
      <c r="B2341">
        <v>45842</v>
      </c>
      <c r="C2341" t="s">
        <v>2207</v>
      </c>
      <c r="D2341" t="s">
        <v>148</v>
      </c>
      <c r="E2341">
        <v>18</v>
      </c>
      <c r="F2341">
        <f>IFERROR(VLOOKUP(D2341,Products!$A$2:$H$221,6,FALSE),0)</f>
        <v>1.6</v>
      </c>
      <c r="G2341">
        <v>0.05</v>
      </c>
      <c r="H2341">
        <f t="shared" si="36"/>
        <v>27.36</v>
      </c>
      <c r="I2341" t="s">
        <v>2837</v>
      </c>
      <c r="J2341" t="str">
        <f>IFERROR(VLOOKUP(D2341,Products!$A$2:$H$221,3,FALSE),"")</f>
        <v>Dairy</v>
      </c>
      <c r="K2341" t="str">
        <f>IFERROR(VLOOKUP(C2341,Customers!$A$2:$G$751,3,FALSE),"")</f>
        <v>Lankaran-Astara</v>
      </c>
    </row>
    <row r="2342" spans="1:11" x14ac:dyDescent="0.25">
      <c r="A2342" t="s">
        <v>5165</v>
      </c>
      <c r="B2342">
        <v>45842</v>
      </c>
      <c r="C2342" t="s">
        <v>2288</v>
      </c>
      <c r="D2342" t="s">
        <v>238</v>
      </c>
      <c r="E2342">
        <v>15</v>
      </c>
      <c r="F2342">
        <f>IFERROR(VLOOKUP(D2342,Products!$A$2:$H$221,6,FALSE),0)</f>
        <v>4.3099999999999996</v>
      </c>
      <c r="G2342">
        <v>0</v>
      </c>
      <c r="H2342">
        <f t="shared" si="36"/>
        <v>64.650000000000006</v>
      </c>
      <c r="I2342" t="s">
        <v>2830</v>
      </c>
      <c r="J2342" t="str">
        <f>IFERROR(VLOOKUP(D2342,Products!$A$2:$H$221,3,FALSE),"")</f>
        <v>Grocery</v>
      </c>
      <c r="K2342" t="str">
        <f>IFERROR(VLOOKUP(C2342,Customers!$A$2:$G$751,3,FALSE),"")</f>
        <v>Absheron</v>
      </c>
    </row>
    <row r="2343" spans="1:11" x14ac:dyDescent="0.25">
      <c r="A2343" t="s">
        <v>5166</v>
      </c>
      <c r="B2343">
        <v>45842</v>
      </c>
      <c r="C2343" t="s">
        <v>2321</v>
      </c>
      <c r="D2343" t="s">
        <v>176</v>
      </c>
      <c r="E2343">
        <v>13</v>
      </c>
      <c r="F2343">
        <f>IFERROR(VLOOKUP(D2343,Products!$A$2:$H$221,6,FALSE),0)</f>
        <v>1.4</v>
      </c>
      <c r="G2343">
        <v>0.03</v>
      </c>
      <c r="H2343">
        <f t="shared" si="36"/>
        <v>17.649999999999999</v>
      </c>
      <c r="I2343" t="s">
        <v>2870</v>
      </c>
      <c r="J2343" t="str">
        <f>IFERROR(VLOOKUP(D2343,Products!$A$2:$H$221,3,FALSE),"")</f>
        <v>Bakery</v>
      </c>
      <c r="K2343" t="str">
        <f>IFERROR(VLOOKUP(C2343,Customers!$A$2:$G$751,3,FALSE),"")</f>
        <v>Shaki-Zagatala</v>
      </c>
    </row>
    <row r="2344" spans="1:11" x14ac:dyDescent="0.25">
      <c r="A2344" t="s">
        <v>5167</v>
      </c>
      <c r="B2344">
        <v>45842</v>
      </c>
      <c r="C2344" t="s">
        <v>2462</v>
      </c>
      <c r="D2344" t="s">
        <v>411</v>
      </c>
      <c r="E2344">
        <v>15</v>
      </c>
      <c r="F2344">
        <f>IFERROR(VLOOKUP(D2344,Products!$A$2:$H$221,6,FALSE),0)</f>
        <v>2.21</v>
      </c>
      <c r="G2344">
        <v>0</v>
      </c>
      <c r="H2344">
        <f t="shared" si="36"/>
        <v>33.15</v>
      </c>
      <c r="I2344" t="s">
        <v>2870</v>
      </c>
      <c r="J2344" t="str">
        <f>IFERROR(VLOOKUP(D2344,Products!$A$2:$H$221,3,FALSE),"")</f>
        <v>Canned</v>
      </c>
      <c r="K2344" t="str">
        <f>IFERROR(VLOOKUP(C2344,Customers!$A$2:$G$751,3,FALSE),"")</f>
        <v>Absheron</v>
      </c>
    </row>
    <row r="2345" spans="1:11" x14ac:dyDescent="0.25">
      <c r="A2345" t="s">
        <v>5168</v>
      </c>
      <c r="B2345">
        <v>45842</v>
      </c>
      <c r="C2345" t="s">
        <v>2588</v>
      </c>
      <c r="D2345" t="s">
        <v>186</v>
      </c>
      <c r="E2345">
        <v>10</v>
      </c>
      <c r="F2345">
        <f>IFERROR(VLOOKUP(D2345,Products!$A$2:$H$221,6,FALSE),0)</f>
        <v>1.77</v>
      </c>
      <c r="G2345">
        <v>0.02</v>
      </c>
      <c r="H2345">
        <f t="shared" si="36"/>
        <v>17.350000000000001</v>
      </c>
      <c r="I2345" t="s">
        <v>2870</v>
      </c>
      <c r="J2345" t="str">
        <f>IFERROR(VLOOKUP(D2345,Products!$A$2:$H$221,3,FALSE),"")</f>
        <v>Bakery</v>
      </c>
      <c r="K2345" t="str">
        <f>IFERROR(VLOOKUP(C2345,Customers!$A$2:$G$751,3,FALSE),"")</f>
        <v>Absheron</v>
      </c>
    </row>
    <row r="2346" spans="1:11" x14ac:dyDescent="0.25">
      <c r="A2346" t="s">
        <v>5169</v>
      </c>
      <c r="B2346">
        <v>45842</v>
      </c>
      <c r="C2346" t="s">
        <v>2600</v>
      </c>
      <c r="D2346" t="s">
        <v>394</v>
      </c>
      <c r="E2346">
        <v>9</v>
      </c>
      <c r="F2346">
        <f>IFERROR(VLOOKUP(D2346,Products!$A$2:$H$221,6,FALSE),0)</f>
        <v>8.06</v>
      </c>
      <c r="G2346">
        <v>0.15</v>
      </c>
      <c r="H2346">
        <f t="shared" si="36"/>
        <v>61.66</v>
      </c>
      <c r="I2346" t="s">
        <v>2824</v>
      </c>
      <c r="J2346" t="str">
        <f>IFERROR(VLOOKUP(D2346,Products!$A$2:$H$221,3,FALSE),"")</f>
        <v>Frozen</v>
      </c>
      <c r="K2346" t="str">
        <f>IFERROR(VLOOKUP(C2346,Customers!$A$2:$G$751,3,FALSE),"")</f>
        <v>Guba-Khachmaz</v>
      </c>
    </row>
    <row r="2347" spans="1:11" x14ac:dyDescent="0.25">
      <c r="A2347" t="s">
        <v>5170</v>
      </c>
      <c r="B2347">
        <v>45843</v>
      </c>
      <c r="C2347" t="s">
        <v>539</v>
      </c>
      <c r="D2347" t="s">
        <v>146</v>
      </c>
      <c r="E2347">
        <v>5</v>
      </c>
      <c r="F2347">
        <f>IFERROR(VLOOKUP(D2347,Products!$A$2:$H$221,6,FALSE),0)</f>
        <v>2.75</v>
      </c>
      <c r="G2347">
        <v>0</v>
      </c>
      <c r="H2347">
        <f t="shared" si="36"/>
        <v>13.75</v>
      </c>
      <c r="I2347" t="s">
        <v>2870</v>
      </c>
      <c r="J2347" t="str">
        <f>IFERROR(VLOOKUP(D2347,Products!$A$2:$H$221,3,FALSE),"")</f>
        <v>Dairy</v>
      </c>
      <c r="K2347" t="str">
        <f>IFERROR(VLOOKUP(C2347,Customers!$A$2:$G$751,3,FALSE),"")</f>
        <v>Karabakh-East Zangezur</v>
      </c>
    </row>
    <row r="2348" spans="1:11" x14ac:dyDescent="0.25">
      <c r="A2348" t="s">
        <v>5171</v>
      </c>
      <c r="B2348">
        <v>45843</v>
      </c>
      <c r="C2348" t="s">
        <v>551</v>
      </c>
      <c r="D2348" t="s">
        <v>172</v>
      </c>
      <c r="E2348">
        <v>7</v>
      </c>
      <c r="F2348">
        <f>IFERROR(VLOOKUP(D2348,Products!$A$2:$H$221,6,FALSE),0)</f>
        <v>0.77</v>
      </c>
      <c r="G2348">
        <v>0.1</v>
      </c>
      <c r="H2348">
        <f t="shared" si="36"/>
        <v>4.8499999999999996</v>
      </c>
      <c r="I2348" t="s">
        <v>2820</v>
      </c>
      <c r="J2348" t="str">
        <f>IFERROR(VLOOKUP(D2348,Products!$A$2:$H$221,3,FALSE),"")</f>
        <v>Bakery</v>
      </c>
      <c r="K2348" t="str">
        <f>IFERROR(VLOOKUP(C2348,Customers!$A$2:$G$751,3,FALSE),"")</f>
        <v>Shaki-Zagatala</v>
      </c>
    </row>
    <row r="2349" spans="1:11" x14ac:dyDescent="0.25">
      <c r="A2349" t="s">
        <v>5172</v>
      </c>
      <c r="B2349">
        <v>45843</v>
      </c>
      <c r="C2349" t="s">
        <v>764</v>
      </c>
      <c r="D2349" t="s">
        <v>450</v>
      </c>
      <c r="E2349">
        <v>5</v>
      </c>
      <c r="F2349">
        <f>IFERROR(VLOOKUP(D2349,Products!$A$2:$H$221,6,FALSE),0)</f>
        <v>5.89</v>
      </c>
      <c r="G2349">
        <v>0.15</v>
      </c>
      <c r="H2349">
        <f t="shared" si="36"/>
        <v>25.03</v>
      </c>
      <c r="I2349" t="s">
        <v>2827</v>
      </c>
      <c r="J2349" t="str">
        <f>IFERROR(VLOOKUP(D2349,Products!$A$2:$H$221,3,FALSE),"")</f>
        <v>Cleaning</v>
      </c>
      <c r="K2349" t="str">
        <f>IFERROR(VLOOKUP(C2349,Customers!$A$2:$G$751,3,FALSE),"")</f>
        <v>Lankaran-Astara</v>
      </c>
    </row>
    <row r="2350" spans="1:11" x14ac:dyDescent="0.25">
      <c r="A2350" t="s">
        <v>5173</v>
      </c>
      <c r="B2350">
        <v>45843</v>
      </c>
      <c r="C2350" t="s">
        <v>800</v>
      </c>
      <c r="D2350" t="s">
        <v>476</v>
      </c>
      <c r="E2350">
        <v>6</v>
      </c>
      <c r="F2350">
        <f>IFERROR(VLOOKUP(D2350,Products!$A$2:$H$221,6,FALSE),0)</f>
        <v>7.17</v>
      </c>
      <c r="G2350">
        <v>0.03</v>
      </c>
      <c r="H2350">
        <f t="shared" si="36"/>
        <v>41.73</v>
      </c>
      <c r="I2350" t="s">
        <v>2827</v>
      </c>
      <c r="J2350" t="str">
        <f>IFERROR(VLOOKUP(D2350,Products!$A$2:$H$221,3,FALSE),"")</f>
        <v>Cleaning</v>
      </c>
      <c r="K2350" t="str">
        <f>IFERROR(VLOOKUP(C2350,Customers!$A$2:$G$751,3,FALSE),"")</f>
        <v>Guba-Khachmaz</v>
      </c>
    </row>
    <row r="2351" spans="1:11" x14ac:dyDescent="0.25">
      <c r="A2351" t="s">
        <v>5174</v>
      </c>
      <c r="B2351">
        <v>45843</v>
      </c>
      <c r="C2351" t="s">
        <v>983</v>
      </c>
      <c r="D2351" t="s">
        <v>29</v>
      </c>
      <c r="E2351">
        <v>6</v>
      </c>
      <c r="F2351">
        <f>IFERROR(VLOOKUP(D2351,Products!$A$2:$H$221,6,FALSE),0)</f>
        <v>1.26</v>
      </c>
      <c r="G2351">
        <v>0.03</v>
      </c>
      <c r="H2351">
        <f t="shared" si="36"/>
        <v>7.33</v>
      </c>
      <c r="I2351" t="s">
        <v>2818</v>
      </c>
      <c r="J2351" t="str">
        <f>IFERROR(VLOOKUP(D2351,Products!$A$2:$H$221,3,FALSE),"")</f>
        <v>Beverages</v>
      </c>
      <c r="K2351" t="str">
        <f>IFERROR(VLOOKUP(C2351,Customers!$A$2:$G$751,3,FALSE),"")</f>
        <v>Karabakh-East Zangezur</v>
      </c>
    </row>
    <row r="2352" spans="1:11" x14ac:dyDescent="0.25">
      <c r="A2352" t="s">
        <v>5175</v>
      </c>
      <c r="B2352">
        <v>45843</v>
      </c>
      <c r="C2352" t="s">
        <v>1247</v>
      </c>
      <c r="D2352" t="s">
        <v>41</v>
      </c>
      <c r="E2352">
        <v>18</v>
      </c>
      <c r="F2352">
        <f>IFERROR(VLOOKUP(D2352,Products!$A$2:$H$221,6,FALSE),0)</f>
        <v>2.34</v>
      </c>
      <c r="G2352">
        <v>0.05</v>
      </c>
      <c r="H2352">
        <f t="shared" si="36"/>
        <v>40.01</v>
      </c>
      <c r="I2352" t="s">
        <v>2820</v>
      </c>
      <c r="J2352" t="str">
        <f>IFERROR(VLOOKUP(D2352,Products!$A$2:$H$221,3,FALSE),"")</f>
        <v>Beverages</v>
      </c>
      <c r="K2352" t="str">
        <f>IFERROR(VLOOKUP(C2352,Customers!$A$2:$G$751,3,FALSE),"")</f>
        <v>Absheron</v>
      </c>
    </row>
    <row r="2353" spans="1:11" x14ac:dyDescent="0.25">
      <c r="A2353" t="s">
        <v>5176</v>
      </c>
      <c r="B2353">
        <v>45843</v>
      </c>
      <c r="C2353" t="s">
        <v>1283</v>
      </c>
      <c r="D2353" t="s">
        <v>252</v>
      </c>
      <c r="E2353">
        <v>15</v>
      </c>
      <c r="F2353">
        <f>IFERROR(VLOOKUP(D2353,Products!$A$2:$H$221,6,FALSE),0)</f>
        <v>4.38</v>
      </c>
      <c r="G2353">
        <v>7.0000000000000007E-2</v>
      </c>
      <c r="H2353">
        <f t="shared" si="36"/>
        <v>61.1</v>
      </c>
      <c r="I2353" t="s">
        <v>2824</v>
      </c>
      <c r="J2353" t="str">
        <f>IFERROR(VLOOKUP(D2353,Products!$A$2:$H$221,3,FALSE),"")</f>
        <v>Grocery</v>
      </c>
      <c r="K2353" t="str">
        <f>IFERROR(VLOOKUP(C2353,Customers!$A$2:$G$751,3,FALSE),"")</f>
        <v>Lankaran-Astara</v>
      </c>
    </row>
    <row r="2354" spans="1:11" x14ac:dyDescent="0.25">
      <c r="A2354" t="s">
        <v>5177</v>
      </c>
      <c r="B2354">
        <v>45843</v>
      </c>
      <c r="C2354" t="s">
        <v>1370</v>
      </c>
      <c r="D2354" t="s">
        <v>126</v>
      </c>
      <c r="E2354">
        <v>11</v>
      </c>
      <c r="F2354">
        <f>IFERROR(VLOOKUP(D2354,Products!$A$2:$H$221,6,FALSE),0)</f>
        <v>2.52</v>
      </c>
      <c r="G2354">
        <v>7.0000000000000007E-2</v>
      </c>
      <c r="H2354">
        <f t="shared" si="36"/>
        <v>25.78</v>
      </c>
      <c r="I2354" t="s">
        <v>2820</v>
      </c>
      <c r="J2354" t="str">
        <f>IFERROR(VLOOKUP(D2354,Products!$A$2:$H$221,3,FALSE),"")</f>
        <v>Dairy</v>
      </c>
      <c r="K2354" t="str">
        <f>IFERROR(VLOOKUP(C2354,Customers!$A$2:$G$751,3,FALSE),"")</f>
        <v>Absheron</v>
      </c>
    </row>
    <row r="2355" spans="1:11" x14ac:dyDescent="0.25">
      <c r="A2355" t="s">
        <v>5178</v>
      </c>
      <c r="B2355">
        <v>45843</v>
      </c>
      <c r="C2355" t="s">
        <v>1577</v>
      </c>
      <c r="D2355" t="s">
        <v>37</v>
      </c>
      <c r="E2355">
        <v>18</v>
      </c>
      <c r="F2355">
        <f>IFERROR(VLOOKUP(D2355,Products!$A$2:$H$221,6,FALSE),0)</f>
        <v>4.74</v>
      </c>
      <c r="G2355">
        <v>0.1</v>
      </c>
      <c r="H2355">
        <f t="shared" si="36"/>
        <v>76.790000000000006</v>
      </c>
      <c r="I2355" t="s">
        <v>2818</v>
      </c>
      <c r="J2355" t="str">
        <f>IFERROR(VLOOKUP(D2355,Products!$A$2:$H$221,3,FALSE),"")</f>
        <v>Beverages</v>
      </c>
      <c r="K2355" t="str">
        <f>IFERROR(VLOOKUP(C2355,Customers!$A$2:$G$751,3,FALSE),"")</f>
        <v>Absheron</v>
      </c>
    </row>
    <row r="2356" spans="1:11" x14ac:dyDescent="0.25">
      <c r="A2356" t="s">
        <v>5179</v>
      </c>
      <c r="B2356">
        <v>45843</v>
      </c>
      <c r="C2356" t="s">
        <v>1805</v>
      </c>
      <c r="D2356" t="s">
        <v>466</v>
      </c>
      <c r="E2356">
        <v>2</v>
      </c>
      <c r="F2356">
        <f>IFERROR(VLOOKUP(D2356,Products!$A$2:$H$221,6,FALSE),0)</f>
        <v>2.06</v>
      </c>
      <c r="G2356">
        <v>0</v>
      </c>
      <c r="H2356">
        <f t="shared" si="36"/>
        <v>4.12</v>
      </c>
      <c r="I2356" t="s">
        <v>2824</v>
      </c>
      <c r="J2356" t="str">
        <f>IFERROR(VLOOKUP(D2356,Products!$A$2:$H$221,3,FALSE),"")</f>
        <v>Cleaning</v>
      </c>
      <c r="K2356" t="str">
        <f>IFERROR(VLOOKUP(C2356,Customers!$A$2:$G$751,3,FALSE),"")</f>
        <v>Absheron</v>
      </c>
    </row>
    <row r="2357" spans="1:11" x14ac:dyDescent="0.25">
      <c r="A2357" t="s">
        <v>5180</v>
      </c>
      <c r="B2357">
        <v>45843</v>
      </c>
      <c r="C2357" t="s">
        <v>1814</v>
      </c>
      <c r="D2357" t="s">
        <v>105</v>
      </c>
      <c r="E2357">
        <v>7</v>
      </c>
      <c r="F2357">
        <f>IFERROR(VLOOKUP(D2357,Products!$A$2:$H$221,6,FALSE),0)</f>
        <v>1.37</v>
      </c>
      <c r="G2357">
        <v>0.03</v>
      </c>
      <c r="H2357">
        <f t="shared" si="36"/>
        <v>9.3000000000000007</v>
      </c>
      <c r="I2357" t="s">
        <v>2818</v>
      </c>
      <c r="J2357" t="str">
        <f>IFERROR(VLOOKUP(D2357,Products!$A$2:$H$221,3,FALSE),"")</f>
        <v>Snacks</v>
      </c>
      <c r="K2357" t="str">
        <f>IFERROR(VLOOKUP(C2357,Customers!$A$2:$G$751,3,FALSE),"")</f>
        <v>Absheron</v>
      </c>
    </row>
    <row r="2358" spans="1:11" x14ac:dyDescent="0.25">
      <c r="A2358" t="s">
        <v>5181</v>
      </c>
      <c r="B2358">
        <v>45843</v>
      </c>
      <c r="C2358" t="s">
        <v>1967</v>
      </c>
      <c r="D2358" t="s">
        <v>290</v>
      </c>
      <c r="E2358">
        <v>12</v>
      </c>
      <c r="F2358">
        <f>IFERROR(VLOOKUP(D2358,Products!$A$2:$H$221,6,FALSE),0)</f>
        <v>2.31</v>
      </c>
      <c r="G2358">
        <v>7.0000000000000007E-2</v>
      </c>
      <c r="H2358">
        <f t="shared" si="36"/>
        <v>25.78</v>
      </c>
      <c r="I2358" t="s">
        <v>2830</v>
      </c>
      <c r="J2358" t="str">
        <f>IFERROR(VLOOKUP(D2358,Products!$A$2:$H$221,3,FALSE),"")</f>
        <v>Household</v>
      </c>
      <c r="K2358" t="str">
        <f>IFERROR(VLOOKUP(C2358,Customers!$A$2:$G$751,3,FALSE),"")</f>
        <v>Absheron</v>
      </c>
    </row>
    <row r="2359" spans="1:11" x14ac:dyDescent="0.25">
      <c r="A2359" t="s">
        <v>5182</v>
      </c>
      <c r="B2359">
        <v>45843</v>
      </c>
      <c r="C2359" t="s">
        <v>2081</v>
      </c>
      <c r="D2359" t="s">
        <v>97</v>
      </c>
      <c r="E2359">
        <v>5</v>
      </c>
      <c r="F2359">
        <f>IFERROR(VLOOKUP(D2359,Products!$A$2:$H$221,6,FALSE),0)</f>
        <v>3.97</v>
      </c>
      <c r="G2359">
        <v>7.0000000000000007E-2</v>
      </c>
      <c r="H2359">
        <f t="shared" si="36"/>
        <v>18.46</v>
      </c>
      <c r="I2359" t="s">
        <v>2820</v>
      </c>
      <c r="J2359" t="str">
        <f>IFERROR(VLOOKUP(D2359,Products!$A$2:$H$221,3,FALSE),"")</f>
        <v>Snacks</v>
      </c>
      <c r="K2359" t="str">
        <f>IFERROR(VLOOKUP(C2359,Customers!$A$2:$G$751,3,FALSE),"")</f>
        <v>Absheron</v>
      </c>
    </row>
    <row r="2360" spans="1:11" x14ac:dyDescent="0.25">
      <c r="A2360" t="s">
        <v>5183</v>
      </c>
      <c r="B2360">
        <v>45843</v>
      </c>
      <c r="C2360" t="s">
        <v>2174</v>
      </c>
      <c r="D2360" t="s">
        <v>240</v>
      </c>
      <c r="E2360">
        <v>12</v>
      </c>
      <c r="F2360">
        <f>IFERROR(VLOOKUP(D2360,Products!$A$2:$H$221,6,FALSE),0)</f>
        <v>3.46</v>
      </c>
      <c r="G2360">
        <v>7.0000000000000007E-2</v>
      </c>
      <c r="H2360">
        <f t="shared" si="36"/>
        <v>38.61</v>
      </c>
      <c r="I2360" t="s">
        <v>2830</v>
      </c>
      <c r="J2360" t="str">
        <f>IFERROR(VLOOKUP(D2360,Products!$A$2:$H$221,3,FALSE),"")</f>
        <v>Grocery</v>
      </c>
      <c r="K2360" t="str">
        <f>IFERROR(VLOOKUP(C2360,Customers!$A$2:$G$751,3,FALSE),"")</f>
        <v>Lankaran-Astara</v>
      </c>
    </row>
    <row r="2361" spans="1:11" x14ac:dyDescent="0.25">
      <c r="A2361" t="s">
        <v>5184</v>
      </c>
      <c r="B2361">
        <v>45843</v>
      </c>
      <c r="C2361" t="s">
        <v>2324</v>
      </c>
      <c r="D2361" t="s">
        <v>478</v>
      </c>
      <c r="E2361">
        <v>4</v>
      </c>
      <c r="F2361">
        <f>IFERROR(VLOOKUP(D2361,Products!$A$2:$H$221,6,FALSE),0)</f>
        <v>3.25</v>
      </c>
      <c r="G2361">
        <v>0</v>
      </c>
      <c r="H2361">
        <f t="shared" si="36"/>
        <v>13</v>
      </c>
      <c r="I2361" t="s">
        <v>2818</v>
      </c>
      <c r="J2361" t="str">
        <f>IFERROR(VLOOKUP(D2361,Products!$A$2:$H$221,3,FALSE),"")</f>
        <v>Cleaning</v>
      </c>
      <c r="K2361" t="str">
        <f>IFERROR(VLOOKUP(C2361,Customers!$A$2:$G$751,3,FALSE),"")</f>
        <v>Ganja-Dashkasan</v>
      </c>
    </row>
    <row r="2362" spans="1:11" x14ac:dyDescent="0.25">
      <c r="A2362" t="s">
        <v>5185</v>
      </c>
      <c r="B2362">
        <v>45843</v>
      </c>
      <c r="C2362" t="s">
        <v>2339</v>
      </c>
      <c r="D2362" t="s">
        <v>73</v>
      </c>
      <c r="E2362">
        <v>20</v>
      </c>
      <c r="F2362">
        <f>IFERROR(VLOOKUP(D2362,Products!$A$2:$H$221,6,FALSE),0)</f>
        <v>3.84</v>
      </c>
      <c r="G2362">
        <v>7.0000000000000007E-2</v>
      </c>
      <c r="H2362">
        <f t="shared" si="36"/>
        <v>71.42</v>
      </c>
      <c r="I2362" t="s">
        <v>2827</v>
      </c>
      <c r="J2362" t="str">
        <f>IFERROR(VLOOKUP(D2362,Products!$A$2:$H$221,3,FALSE),"")</f>
        <v>Snacks</v>
      </c>
      <c r="K2362" t="str">
        <f>IFERROR(VLOOKUP(C2362,Customers!$A$2:$G$751,3,FALSE),"")</f>
        <v>Absheron</v>
      </c>
    </row>
    <row r="2363" spans="1:11" x14ac:dyDescent="0.25">
      <c r="A2363" t="s">
        <v>5186</v>
      </c>
      <c r="B2363">
        <v>45844</v>
      </c>
      <c r="C2363" t="s">
        <v>1085</v>
      </c>
      <c r="D2363" t="s">
        <v>460</v>
      </c>
      <c r="E2363">
        <v>5</v>
      </c>
      <c r="F2363">
        <f>IFERROR(VLOOKUP(D2363,Products!$A$2:$H$221,6,FALSE),0)</f>
        <v>4.2699999999999996</v>
      </c>
      <c r="G2363">
        <v>0.15</v>
      </c>
      <c r="H2363">
        <f t="shared" si="36"/>
        <v>18.149999999999999</v>
      </c>
      <c r="I2363" t="s">
        <v>2824</v>
      </c>
      <c r="J2363" t="str">
        <f>IFERROR(VLOOKUP(D2363,Products!$A$2:$H$221,3,FALSE),"")</f>
        <v>Cleaning</v>
      </c>
      <c r="K2363" t="str">
        <f>IFERROR(VLOOKUP(C2363,Customers!$A$2:$G$751,3,FALSE),"")</f>
        <v>Karabakh-East Zangezur</v>
      </c>
    </row>
    <row r="2364" spans="1:11" x14ac:dyDescent="0.25">
      <c r="A2364" t="s">
        <v>5187</v>
      </c>
      <c r="B2364">
        <v>45844</v>
      </c>
      <c r="C2364" t="s">
        <v>1310</v>
      </c>
      <c r="D2364" t="s">
        <v>23</v>
      </c>
      <c r="E2364">
        <v>21</v>
      </c>
      <c r="F2364">
        <f>IFERROR(VLOOKUP(D2364,Products!$A$2:$H$221,6,FALSE),0)</f>
        <v>2.54</v>
      </c>
      <c r="G2364">
        <v>0.1</v>
      </c>
      <c r="H2364">
        <f t="shared" si="36"/>
        <v>48.01</v>
      </c>
      <c r="I2364" t="s">
        <v>2841</v>
      </c>
      <c r="J2364" t="str">
        <f>IFERROR(VLOOKUP(D2364,Products!$A$2:$H$221,3,FALSE),"")</f>
        <v>Beverages</v>
      </c>
      <c r="K2364" t="str">
        <f>IFERROR(VLOOKUP(C2364,Customers!$A$2:$G$751,3,FALSE),"")</f>
        <v>Lankaran-Astara</v>
      </c>
    </row>
    <row r="2365" spans="1:11" x14ac:dyDescent="0.25">
      <c r="A2365" t="s">
        <v>5188</v>
      </c>
      <c r="B2365">
        <v>45844</v>
      </c>
      <c r="C2365" t="s">
        <v>1427</v>
      </c>
      <c r="D2365" t="s">
        <v>115</v>
      </c>
      <c r="E2365">
        <v>13</v>
      </c>
      <c r="F2365">
        <f>IFERROR(VLOOKUP(D2365,Products!$A$2:$H$221,6,FALSE),0)</f>
        <v>5.26</v>
      </c>
      <c r="G2365">
        <v>0.02</v>
      </c>
      <c r="H2365">
        <f t="shared" si="36"/>
        <v>67.010000000000005</v>
      </c>
      <c r="I2365" t="s">
        <v>2818</v>
      </c>
      <c r="J2365" t="str">
        <f>IFERROR(VLOOKUP(D2365,Products!$A$2:$H$221,3,FALSE),"")</f>
        <v>Dairy</v>
      </c>
      <c r="K2365" t="str">
        <f>IFERROR(VLOOKUP(C2365,Customers!$A$2:$G$751,3,FALSE),"")</f>
        <v>Absheron</v>
      </c>
    </row>
    <row r="2366" spans="1:11" x14ac:dyDescent="0.25">
      <c r="A2366" t="s">
        <v>5189</v>
      </c>
      <c r="B2366">
        <v>45844</v>
      </c>
      <c r="C2366" t="s">
        <v>1451</v>
      </c>
      <c r="D2366" t="s">
        <v>447</v>
      </c>
      <c r="E2366">
        <v>8</v>
      </c>
      <c r="F2366">
        <f>IFERROR(VLOOKUP(D2366,Products!$A$2:$H$221,6,FALSE),0)</f>
        <v>5.97</v>
      </c>
      <c r="G2366">
        <v>0.05</v>
      </c>
      <c r="H2366">
        <f t="shared" si="36"/>
        <v>45.37</v>
      </c>
      <c r="I2366" t="s">
        <v>2827</v>
      </c>
      <c r="J2366" t="str">
        <f>IFERROR(VLOOKUP(D2366,Products!$A$2:$H$221,3,FALSE),"")</f>
        <v>Cleaning</v>
      </c>
      <c r="K2366" t="str">
        <f>IFERROR(VLOOKUP(C2366,Customers!$A$2:$G$751,3,FALSE),"")</f>
        <v>Absheron</v>
      </c>
    </row>
    <row r="2367" spans="1:11" x14ac:dyDescent="0.25">
      <c r="A2367" t="s">
        <v>5190</v>
      </c>
      <c r="B2367">
        <v>45844</v>
      </c>
      <c r="C2367" t="s">
        <v>1715</v>
      </c>
      <c r="D2367" t="s">
        <v>172</v>
      </c>
      <c r="E2367">
        <v>12</v>
      </c>
      <c r="F2367">
        <f>IFERROR(VLOOKUP(D2367,Products!$A$2:$H$221,6,FALSE),0)</f>
        <v>0.77</v>
      </c>
      <c r="G2367">
        <v>0.05</v>
      </c>
      <c r="H2367">
        <f t="shared" si="36"/>
        <v>8.7799999999999994</v>
      </c>
      <c r="I2367" t="s">
        <v>2870</v>
      </c>
      <c r="J2367" t="str">
        <f>IFERROR(VLOOKUP(D2367,Products!$A$2:$H$221,3,FALSE),"")</f>
        <v>Bakery</v>
      </c>
      <c r="K2367" t="str">
        <f>IFERROR(VLOOKUP(C2367,Customers!$A$2:$G$751,3,FALSE),"")</f>
        <v>Absheron</v>
      </c>
    </row>
    <row r="2368" spans="1:11" x14ac:dyDescent="0.25">
      <c r="A2368" t="s">
        <v>5191</v>
      </c>
      <c r="B2368">
        <v>45844</v>
      </c>
      <c r="C2368" t="s">
        <v>1895</v>
      </c>
      <c r="D2368" t="s">
        <v>115</v>
      </c>
      <c r="E2368">
        <v>11</v>
      </c>
      <c r="F2368">
        <f>IFERROR(VLOOKUP(D2368,Products!$A$2:$H$221,6,FALSE),0)</f>
        <v>5.26</v>
      </c>
      <c r="G2368">
        <v>0.05</v>
      </c>
      <c r="H2368">
        <f t="shared" si="36"/>
        <v>54.97</v>
      </c>
      <c r="I2368" t="s">
        <v>2841</v>
      </c>
      <c r="J2368" t="str">
        <f>IFERROR(VLOOKUP(D2368,Products!$A$2:$H$221,3,FALSE),"")</f>
        <v>Dairy</v>
      </c>
      <c r="K2368" t="str">
        <f>IFERROR(VLOOKUP(C2368,Customers!$A$2:$G$751,3,FALSE),"")</f>
        <v>Aran</v>
      </c>
    </row>
    <row r="2369" spans="1:11" x14ac:dyDescent="0.25">
      <c r="A2369" t="s">
        <v>5192</v>
      </c>
      <c r="B2369">
        <v>45844</v>
      </c>
      <c r="C2369" t="s">
        <v>2237</v>
      </c>
      <c r="D2369" t="s">
        <v>395</v>
      </c>
      <c r="E2369">
        <v>1</v>
      </c>
      <c r="F2369">
        <f>IFERROR(VLOOKUP(D2369,Products!$A$2:$H$221,6,FALSE),0)</f>
        <v>4.46</v>
      </c>
      <c r="G2369">
        <v>0</v>
      </c>
      <c r="H2369">
        <f t="shared" si="36"/>
        <v>4.46</v>
      </c>
      <c r="I2369" t="s">
        <v>2818</v>
      </c>
      <c r="J2369" t="str">
        <f>IFERROR(VLOOKUP(D2369,Products!$A$2:$H$221,3,FALSE),"")</f>
        <v>Frozen</v>
      </c>
      <c r="K2369" t="str">
        <f>IFERROR(VLOOKUP(C2369,Customers!$A$2:$G$751,3,FALSE),"")</f>
        <v>Absheron</v>
      </c>
    </row>
    <row r="2370" spans="1:11" x14ac:dyDescent="0.25">
      <c r="A2370" t="s">
        <v>5193</v>
      </c>
      <c r="B2370">
        <v>45844</v>
      </c>
      <c r="C2370" t="s">
        <v>2534</v>
      </c>
      <c r="D2370" t="s">
        <v>47</v>
      </c>
      <c r="E2370">
        <v>9</v>
      </c>
      <c r="F2370">
        <f>IFERROR(VLOOKUP(D2370,Products!$A$2:$H$221,6,FALSE),0)</f>
        <v>4.1900000000000004</v>
      </c>
      <c r="G2370">
        <v>0</v>
      </c>
      <c r="H2370">
        <f t="shared" ref="H2370:H2433" si="37">ROUND(E2370*F2370*(1-G2370),2)</f>
        <v>37.71</v>
      </c>
      <c r="I2370" t="s">
        <v>2837</v>
      </c>
      <c r="J2370" t="str">
        <f>IFERROR(VLOOKUP(D2370,Products!$A$2:$H$221,3,FALSE),"")</f>
        <v>Beverages</v>
      </c>
      <c r="K2370" t="str">
        <f>IFERROR(VLOOKUP(C2370,Customers!$A$2:$G$751,3,FALSE),"")</f>
        <v>Lankaran-Astara</v>
      </c>
    </row>
    <row r="2371" spans="1:11" x14ac:dyDescent="0.25">
      <c r="A2371" t="s">
        <v>5194</v>
      </c>
      <c r="B2371">
        <v>45844</v>
      </c>
      <c r="C2371" t="s">
        <v>2588</v>
      </c>
      <c r="D2371" t="s">
        <v>356</v>
      </c>
      <c r="E2371">
        <v>8</v>
      </c>
      <c r="F2371">
        <f>IFERROR(VLOOKUP(D2371,Products!$A$2:$H$221,6,FALSE),0)</f>
        <v>2.87</v>
      </c>
      <c r="G2371">
        <v>0.03</v>
      </c>
      <c r="H2371">
        <f t="shared" si="37"/>
        <v>22.27</v>
      </c>
      <c r="I2371" t="s">
        <v>2870</v>
      </c>
      <c r="J2371" t="str">
        <f>IFERROR(VLOOKUP(D2371,Products!$A$2:$H$221,3,FALSE),"")</f>
        <v>Frozen</v>
      </c>
      <c r="K2371" t="str">
        <f>IFERROR(VLOOKUP(C2371,Customers!$A$2:$G$751,3,FALSE),"")</f>
        <v>Absheron</v>
      </c>
    </row>
    <row r="2372" spans="1:11" x14ac:dyDescent="0.25">
      <c r="A2372" t="s">
        <v>5195</v>
      </c>
      <c r="B2372">
        <v>45845</v>
      </c>
      <c r="C2372" t="s">
        <v>643</v>
      </c>
      <c r="D2372" t="s">
        <v>251</v>
      </c>
      <c r="E2372">
        <v>7</v>
      </c>
      <c r="F2372">
        <f>IFERROR(VLOOKUP(D2372,Products!$A$2:$H$221,6,FALSE),0)</f>
        <v>3.27</v>
      </c>
      <c r="G2372">
        <v>0.02</v>
      </c>
      <c r="H2372">
        <f t="shared" si="37"/>
        <v>22.43</v>
      </c>
      <c r="I2372" t="s">
        <v>2824</v>
      </c>
      <c r="J2372" t="str">
        <f>IFERROR(VLOOKUP(D2372,Products!$A$2:$H$221,3,FALSE),"")</f>
        <v>Grocery</v>
      </c>
      <c r="K2372" t="str">
        <f>IFERROR(VLOOKUP(C2372,Customers!$A$2:$G$751,3,FALSE),"")</f>
        <v>Shaki-Zagatala</v>
      </c>
    </row>
    <row r="2373" spans="1:11" x14ac:dyDescent="0.25">
      <c r="A2373" t="s">
        <v>5196</v>
      </c>
      <c r="B2373">
        <v>45845</v>
      </c>
      <c r="C2373" t="s">
        <v>1565</v>
      </c>
      <c r="D2373" t="s">
        <v>313</v>
      </c>
      <c r="E2373">
        <v>7</v>
      </c>
      <c r="F2373">
        <f>IFERROR(VLOOKUP(D2373,Products!$A$2:$H$221,6,FALSE),0)</f>
        <v>5.58</v>
      </c>
      <c r="G2373">
        <v>0</v>
      </c>
      <c r="H2373">
        <f t="shared" si="37"/>
        <v>39.06</v>
      </c>
      <c r="I2373" t="s">
        <v>2841</v>
      </c>
      <c r="J2373" t="str">
        <f>IFERROR(VLOOKUP(D2373,Products!$A$2:$H$221,3,FALSE),"")</f>
        <v>Personal Care</v>
      </c>
      <c r="K2373" t="str">
        <f>IFERROR(VLOOKUP(C2373,Customers!$A$2:$G$751,3,FALSE),"")</f>
        <v>Aran</v>
      </c>
    </row>
    <row r="2374" spans="1:11" x14ac:dyDescent="0.25">
      <c r="A2374" t="s">
        <v>5197</v>
      </c>
      <c r="B2374">
        <v>45845</v>
      </c>
      <c r="C2374" t="s">
        <v>1574</v>
      </c>
      <c r="D2374" t="s">
        <v>441</v>
      </c>
      <c r="E2374">
        <v>11</v>
      </c>
      <c r="F2374">
        <f>IFERROR(VLOOKUP(D2374,Products!$A$2:$H$221,6,FALSE),0)</f>
        <v>4.0999999999999996</v>
      </c>
      <c r="G2374">
        <v>0.12</v>
      </c>
      <c r="H2374">
        <f t="shared" si="37"/>
        <v>39.69</v>
      </c>
      <c r="I2374" t="s">
        <v>2830</v>
      </c>
      <c r="J2374" t="str">
        <f>IFERROR(VLOOKUP(D2374,Products!$A$2:$H$221,3,FALSE),"")</f>
        <v>Canned</v>
      </c>
      <c r="K2374" t="str">
        <f>IFERROR(VLOOKUP(C2374,Customers!$A$2:$G$751,3,FALSE),"")</f>
        <v>Guba-Khachmaz</v>
      </c>
    </row>
    <row r="2375" spans="1:11" x14ac:dyDescent="0.25">
      <c r="A2375" t="s">
        <v>5198</v>
      </c>
      <c r="B2375">
        <v>45845</v>
      </c>
      <c r="C2375" t="s">
        <v>1826</v>
      </c>
      <c r="D2375" t="s">
        <v>148</v>
      </c>
      <c r="E2375">
        <v>15</v>
      </c>
      <c r="F2375">
        <f>IFERROR(VLOOKUP(D2375,Products!$A$2:$H$221,6,FALSE),0)</f>
        <v>1.6</v>
      </c>
      <c r="G2375">
        <v>0</v>
      </c>
      <c r="H2375">
        <f t="shared" si="37"/>
        <v>24</v>
      </c>
      <c r="I2375" t="s">
        <v>2820</v>
      </c>
      <c r="J2375" t="str">
        <f>IFERROR(VLOOKUP(D2375,Products!$A$2:$H$221,3,FALSE),"")</f>
        <v>Dairy</v>
      </c>
      <c r="K2375" t="str">
        <f>IFERROR(VLOOKUP(C2375,Customers!$A$2:$G$751,3,FALSE),"")</f>
        <v>Guba-Khachmaz</v>
      </c>
    </row>
    <row r="2376" spans="1:11" x14ac:dyDescent="0.25">
      <c r="A2376" t="s">
        <v>5199</v>
      </c>
      <c r="B2376">
        <v>45845</v>
      </c>
      <c r="C2376" t="s">
        <v>2045</v>
      </c>
      <c r="D2376" t="s">
        <v>150</v>
      </c>
      <c r="E2376">
        <v>9</v>
      </c>
      <c r="F2376">
        <f>IFERROR(VLOOKUP(D2376,Products!$A$2:$H$221,6,FALSE),0)</f>
        <v>3.64</v>
      </c>
      <c r="G2376">
        <v>0.02</v>
      </c>
      <c r="H2376">
        <f t="shared" si="37"/>
        <v>32.1</v>
      </c>
      <c r="I2376" t="s">
        <v>2820</v>
      </c>
      <c r="J2376" t="str">
        <f>IFERROR(VLOOKUP(D2376,Products!$A$2:$H$221,3,FALSE),"")</f>
        <v>Dairy</v>
      </c>
      <c r="K2376" t="str">
        <f>IFERROR(VLOOKUP(C2376,Customers!$A$2:$G$751,3,FALSE),"")</f>
        <v>Karabakh-East Zangezur</v>
      </c>
    </row>
    <row r="2377" spans="1:11" x14ac:dyDescent="0.25">
      <c r="A2377" t="s">
        <v>5200</v>
      </c>
      <c r="B2377">
        <v>45845</v>
      </c>
      <c r="C2377" t="s">
        <v>2600</v>
      </c>
      <c r="D2377" t="s">
        <v>103</v>
      </c>
      <c r="E2377">
        <v>8</v>
      </c>
      <c r="F2377">
        <f>IFERROR(VLOOKUP(D2377,Products!$A$2:$H$221,6,FALSE),0)</f>
        <v>1.18</v>
      </c>
      <c r="G2377">
        <v>0</v>
      </c>
      <c r="H2377">
        <f t="shared" si="37"/>
        <v>9.44</v>
      </c>
      <c r="I2377" t="s">
        <v>2837</v>
      </c>
      <c r="J2377" t="str">
        <f>IFERROR(VLOOKUP(D2377,Products!$A$2:$H$221,3,FALSE),"")</f>
        <v>Snacks</v>
      </c>
      <c r="K2377" t="str">
        <f>IFERROR(VLOOKUP(C2377,Customers!$A$2:$G$751,3,FALSE),"")</f>
        <v>Guba-Khachmaz</v>
      </c>
    </row>
    <row r="2378" spans="1:11" x14ac:dyDescent="0.25">
      <c r="A2378" t="s">
        <v>5201</v>
      </c>
      <c r="B2378">
        <v>45846</v>
      </c>
      <c r="C2378" t="s">
        <v>582</v>
      </c>
      <c r="D2378" t="s">
        <v>140</v>
      </c>
      <c r="E2378">
        <v>9</v>
      </c>
      <c r="F2378">
        <f>IFERROR(VLOOKUP(D2378,Products!$A$2:$H$221,6,FALSE),0)</f>
        <v>2.6</v>
      </c>
      <c r="G2378">
        <v>7.0000000000000007E-2</v>
      </c>
      <c r="H2378">
        <f t="shared" si="37"/>
        <v>21.76</v>
      </c>
      <c r="I2378" t="s">
        <v>2841</v>
      </c>
      <c r="J2378" t="str">
        <f>IFERROR(VLOOKUP(D2378,Products!$A$2:$H$221,3,FALSE),"")</f>
        <v>Dairy</v>
      </c>
      <c r="K2378" t="str">
        <f>IFERROR(VLOOKUP(C2378,Customers!$A$2:$G$751,3,FALSE),"")</f>
        <v>Absheron</v>
      </c>
    </row>
    <row r="2379" spans="1:11" x14ac:dyDescent="0.25">
      <c r="A2379" t="s">
        <v>5202</v>
      </c>
      <c r="B2379">
        <v>45846</v>
      </c>
      <c r="C2379" t="s">
        <v>629</v>
      </c>
      <c r="D2379" t="s">
        <v>447</v>
      </c>
      <c r="E2379">
        <v>10</v>
      </c>
      <c r="F2379">
        <f>IFERROR(VLOOKUP(D2379,Products!$A$2:$H$221,6,FALSE),0)</f>
        <v>5.97</v>
      </c>
      <c r="G2379">
        <v>0</v>
      </c>
      <c r="H2379">
        <f t="shared" si="37"/>
        <v>59.7</v>
      </c>
      <c r="I2379" t="s">
        <v>2837</v>
      </c>
      <c r="J2379" t="str">
        <f>IFERROR(VLOOKUP(D2379,Products!$A$2:$H$221,3,FALSE),"")</f>
        <v>Cleaning</v>
      </c>
      <c r="K2379" t="str">
        <f>IFERROR(VLOOKUP(C2379,Customers!$A$2:$G$751,3,FALSE),"")</f>
        <v>Shaki-Zagatala</v>
      </c>
    </row>
    <row r="2380" spans="1:11" x14ac:dyDescent="0.25">
      <c r="A2380" t="s">
        <v>5203</v>
      </c>
      <c r="B2380">
        <v>45846</v>
      </c>
      <c r="C2380" t="s">
        <v>677</v>
      </c>
      <c r="D2380" t="s">
        <v>57</v>
      </c>
      <c r="E2380">
        <v>9</v>
      </c>
      <c r="F2380">
        <f>IFERROR(VLOOKUP(D2380,Products!$A$2:$H$221,6,FALSE),0)</f>
        <v>2.57</v>
      </c>
      <c r="G2380">
        <v>0.15</v>
      </c>
      <c r="H2380">
        <f t="shared" si="37"/>
        <v>19.66</v>
      </c>
      <c r="I2380" t="s">
        <v>2824</v>
      </c>
      <c r="J2380" t="str">
        <f>IFERROR(VLOOKUP(D2380,Products!$A$2:$H$221,3,FALSE),"")</f>
        <v>Beverages</v>
      </c>
      <c r="K2380" t="str">
        <f>IFERROR(VLOOKUP(C2380,Customers!$A$2:$G$751,3,FALSE),"")</f>
        <v>Absheron</v>
      </c>
    </row>
    <row r="2381" spans="1:11" x14ac:dyDescent="0.25">
      <c r="A2381" t="s">
        <v>5204</v>
      </c>
      <c r="B2381">
        <v>45846</v>
      </c>
      <c r="C2381" t="s">
        <v>1193</v>
      </c>
      <c r="D2381" t="s">
        <v>462</v>
      </c>
      <c r="E2381">
        <v>2</v>
      </c>
      <c r="F2381">
        <f>IFERROR(VLOOKUP(D2381,Products!$A$2:$H$221,6,FALSE),0)</f>
        <v>7.89</v>
      </c>
      <c r="G2381">
        <v>0.05</v>
      </c>
      <c r="H2381">
        <f t="shared" si="37"/>
        <v>14.99</v>
      </c>
      <c r="I2381" t="s">
        <v>2830</v>
      </c>
      <c r="J2381" t="str">
        <f>IFERROR(VLOOKUP(D2381,Products!$A$2:$H$221,3,FALSE),"")</f>
        <v>Cleaning</v>
      </c>
      <c r="K2381" t="str">
        <f>IFERROR(VLOOKUP(C2381,Customers!$A$2:$G$751,3,FALSE),"")</f>
        <v>Lankaran-Astara</v>
      </c>
    </row>
    <row r="2382" spans="1:11" x14ac:dyDescent="0.25">
      <c r="A2382" t="s">
        <v>5205</v>
      </c>
      <c r="B2382">
        <v>45846</v>
      </c>
      <c r="C2382" t="s">
        <v>1292</v>
      </c>
      <c r="D2382" t="s">
        <v>172</v>
      </c>
      <c r="E2382">
        <v>25</v>
      </c>
      <c r="F2382">
        <f>IFERROR(VLOOKUP(D2382,Products!$A$2:$H$221,6,FALSE),0)</f>
        <v>0.77</v>
      </c>
      <c r="G2382">
        <v>0.05</v>
      </c>
      <c r="H2382">
        <f t="shared" si="37"/>
        <v>18.29</v>
      </c>
      <c r="I2382" t="s">
        <v>2820</v>
      </c>
      <c r="J2382" t="str">
        <f>IFERROR(VLOOKUP(D2382,Products!$A$2:$H$221,3,FALSE),"")</f>
        <v>Bakery</v>
      </c>
      <c r="K2382" t="str">
        <f>IFERROR(VLOOKUP(C2382,Customers!$A$2:$G$751,3,FALSE),"")</f>
        <v>Absheron</v>
      </c>
    </row>
    <row r="2383" spans="1:11" x14ac:dyDescent="0.25">
      <c r="A2383" t="s">
        <v>5206</v>
      </c>
      <c r="B2383">
        <v>45846</v>
      </c>
      <c r="C2383" t="s">
        <v>1574</v>
      </c>
      <c r="D2383" t="s">
        <v>294</v>
      </c>
      <c r="E2383">
        <v>14</v>
      </c>
      <c r="F2383">
        <f>IFERROR(VLOOKUP(D2383,Products!$A$2:$H$221,6,FALSE),0)</f>
        <v>1.7</v>
      </c>
      <c r="G2383">
        <v>0.05</v>
      </c>
      <c r="H2383">
        <f t="shared" si="37"/>
        <v>22.61</v>
      </c>
      <c r="I2383" t="s">
        <v>2841</v>
      </c>
      <c r="J2383" t="str">
        <f>IFERROR(VLOOKUP(D2383,Products!$A$2:$H$221,3,FALSE),"")</f>
        <v>Household</v>
      </c>
      <c r="K2383" t="str">
        <f>IFERROR(VLOOKUP(C2383,Customers!$A$2:$G$751,3,FALSE),"")</f>
        <v>Guba-Khachmaz</v>
      </c>
    </row>
    <row r="2384" spans="1:11" x14ac:dyDescent="0.25">
      <c r="A2384" t="s">
        <v>5207</v>
      </c>
      <c r="B2384">
        <v>45846</v>
      </c>
      <c r="C2384" t="s">
        <v>1604</v>
      </c>
      <c r="D2384" t="s">
        <v>437</v>
      </c>
      <c r="E2384">
        <v>4</v>
      </c>
      <c r="F2384">
        <f>IFERROR(VLOOKUP(D2384,Products!$A$2:$H$221,6,FALSE),0)</f>
        <v>4.6100000000000003</v>
      </c>
      <c r="G2384">
        <v>0.05</v>
      </c>
      <c r="H2384">
        <f t="shared" si="37"/>
        <v>17.52</v>
      </c>
      <c r="I2384" t="s">
        <v>2841</v>
      </c>
      <c r="J2384" t="str">
        <f>IFERROR(VLOOKUP(D2384,Products!$A$2:$H$221,3,FALSE),"")</f>
        <v>Canned</v>
      </c>
      <c r="K2384" t="str">
        <f>IFERROR(VLOOKUP(C2384,Customers!$A$2:$G$751,3,FALSE),"")</f>
        <v>Guba-Khachmaz</v>
      </c>
    </row>
    <row r="2385" spans="1:11" x14ac:dyDescent="0.25">
      <c r="A2385" t="s">
        <v>5208</v>
      </c>
      <c r="B2385">
        <v>45846</v>
      </c>
      <c r="C2385" t="s">
        <v>1952</v>
      </c>
      <c r="D2385" t="s">
        <v>167</v>
      </c>
      <c r="E2385">
        <v>12</v>
      </c>
      <c r="F2385">
        <f>IFERROR(VLOOKUP(D2385,Products!$A$2:$H$221,6,FALSE),0)</f>
        <v>1.67</v>
      </c>
      <c r="G2385">
        <v>0.05</v>
      </c>
      <c r="H2385">
        <f t="shared" si="37"/>
        <v>19.04</v>
      </c>
      <c r="I2385" t="s">
        <v>2837</v>
      </c>
      <c r="J2385" t="str">
        <f>IFERROR(VLOOKUP(D2385,Products!$A$2:$H$221,3,FALSE),"")</f>
        <v>Bakery</v>
      </c>
      <c r="K2385" t="str">
        <f>IFERROR(VLOOKUP(C2385,Customers!$A$2:$G$751,3,FALSE),"")</f>
        <v>Guba-Khachmaz</v>
      </c>
    </row>
    <row r="2386" spans="1:11" x14ac:dyDescent="0.25">
      <c r="A2386" t="s">
        <v>5209</v>
      </c>
      <c r="B2386">
        <v>45846</v>
      </c>
      <c r="C2386" t="s">
        <v>2027</v>
      </c>
      <c r="D2386" t="s">
        <v>421</v>
      </c>
      <c r="E2386">
        <v>3</v>
      </c>
      <c r="F2386">
        <f>IFERROR(VLOOKUP(D2386,Products!$A$2:$H$221,6,FALSE),0)</f>
        <v>2.52</v>
      </c>
      <c r="G2386">
        <v>0.05</v>
      </c>
      <c r="H2386">
        <f t="shared" si="37"/>
        <v>7.18</v>
      </c>
      <c r="I2386" t="s">
        <v>2818</v>
      </c>
      <c r="J2386" t="str">
        <f>IFERROR(VLOOKUP(D2386,Products!$A$2:$H$221,3,FALSE),"")</f>
        <v>Canned</v>
      </c>
      <c r="K2386" t="str">
        <f>IFERROR(VLOOKUP(C2386,Customers!$A$2:$G$751,3,FALSE),"")</f>
        <v>Aran</v>
      </c>
    </row>
    <row r="2387" spans="1:11" x14ac:dyDescent="0.25">
      <c r="A2387" t="s">
        <v>5210</v>
      </c>
      <c r="B2387">
        <v>45846</v>
      </c>
      <c r="C2387" t="s">
        <v>2165</v>
      </c>
      <c r="D2387" t="s">
        <v>394</v>
      </c>
      <c r="E2387">
        <v>7</v>
      </c>
      <c r="F2387">
        <f>IFERROR(VLOOKUP(D2387,Products!$A$2:$H$221,6,FALSE),0)</f>
        <v>8.06</v>
      </c>
      <c r="G2387">
        <v>0.02</v>
      </c>
      <c r="H2387">
        <f t="shared" si="37"/>
        <v>55.29</v>
      </c>
      <c r="I2387" t="s">
        <v>2820</v>
      </c>
      <c r="J2387" t="str">
        <f>IFERROR(VLOOKUP(D2387,Products!$A$2:$H$221,3,FALSE),"")</f>
        <v>Frozen</v>
      </c>
      <c r="K2387" t="str">
        <f>IFERROR(VLOOKUP(C2387,Customers!$A$2:$G$751,3,FALSE),"")</f>
        <v>Lankaran-Astara</v>
      </c>
    </row>
    <row r="2388" spans="1:11" x14ac:dyDescent="0.25">
      <c r="A2388" t="s">
        <v>5211</v>
      </c>
      <c r="B2388">
        <v>45846</v>
      </c>
      <c r="C2388" t="s">
        <v>2297</v>
      </c>
      <c r="D2388" t="s">
        <v>112</v>
      </c>
      <c r="E2388">
        <v>2</v>
      </c>
      <c r="F2388">
        <f>IFERROR(VLOOKUP(D2388,Products!$A$2:$H$221,6,FALSE),0)</f>
        <v>4.12</v>
      </c>
      <c r="G2388">
        <v>0.15</v>
      </c>
      <c r="H2388">
        <f t="shared" si="37"/>
        <v>7</v>
      </c>
      <c r="I2388" t="s">
        <v>2841</v>
      </c>
      <c r="J2388" t="str">
        <f>IFERROR(VLOOKUP(D2388,Products!$A$2:$H$221,3,FALSE),"")</f>
        <v>Dairy</v>
      </c>
      <c r="K2388" t="str">
        <f>IFERROR(VLOOKUP(C2388,Customers!$A$2:$G$751,3,FALSE),"")</f>
        <v>Lankaran-Astara</v>
      </c>
    </row>
    <row r="2389" spans="1:11" x14ac:dyDescent="0.25">
      <c r="A2389" t="s">
        <v>5212</v>
      </c>
      <c r="B2389">
        <v>45846</v>
      </c>
      <c r="C2389" t="s">
        <v>2489</v>
      </c>
      <c r="D2389" t="s">
        <v>211</v>
      </c>
      <c r="E2389">
        <v>3</v>
      </c>
      <c r="F2389">
        <f>IFERROR(VLOOKUP(D2389,Products!$A$2:$H$221,6,FALSE),0)</f>
        <v>2.35</v>
      </c>
      <c r="G2389">
        <v>0.1</v>
      </c>
      <c r="H2389">
        <f t="shared" si="37"/>
        <v>6.35</v>
      </c>
      <c r="I2389" t="s">
        <v>2830</v>
      </c>
      <c r="J2389" t="str">
        <f>IFERROR(VLOOKUP(D2389,Products!$A$2:$H$221,3,FALSE),"")</f>
        <v>Grocery</v>
      </c>
      <c r="K2389" t="str">
        <f>IFERROR(VLOOKUP(C2389,Customers!$A$2:$G$751,3,FALSE),"")</f>
        <v>Aran</v>
      </c>
    </row>
    <row r="2390" spans="1:11" x14ac:dyDescent="0.25">
      <c r="A2390" t="s">
        <v>5213</v>
      </c>
      <c r="B2390">
        <v>45847</v>
      </c>
      <c r="C2390" t="s">
        <v>572</v>
      </c>
      <c r="D2390" t="s">
        <v>299</v>
      </c>
      <c r="E2390">
        <v>1</v>
      </c>
      <c r="F2390">
        <f>IFERROR(VLOOKUP(D2390,Products!$A$2:$H$221,6,FALSE),0)</f>
        <v>1.0900000000000001</v>
      </c>
      <c r="G2390">
        <v>0.05</v>
      </c>
      <c r="H2390">
        <f t="shared" si="37"/>
        <v>1.04</v>
      </c>
      <c r="I2390" t="s">
        <v>2820</v>
      </c>
      <c r="J2390" t="str">
        <f>IFERROR(VLOOKUP(D2390,Products!$A$2:$H$221,3,FALSE),"")</f>
        <v>Household</v>
      </c>
      <c r="K2390" t="str">
        <f>IFERROR(VLOOKUP(C2390,Customers!$A$2:$G$751,3,FALSE),"")</f>
        <v>Absheron</v>
      </c>
    </row>
    <row r="2391" spans="1:11" x14ac:dyDescent="0.25">
      <c r="A2391" t="s">
        <v>5214</v>
      </c>
      <c r="B2391">
        <v>45847</v>
      </c>
      <c r="C2391" t="s">
        <v>575</v>
      </c>
      <c r="D2391" t="s">
        <v>252</v>
      </c>
      <c r="E2391">
        <v>14</v>
      </c>
      <c r="F2391">
        <f>IFERROR(VLOOKUP(D2391,Products!$A$2:$H$221,6,FALSE),0)</f>
        <v>4.38</v>
      </c>
      <c r="G2391">
        <v>7.0000000000000007E-2</v>
      </c>
      <c r="H2391">
        <f t="shared" si="37"/>
        <v>57.03</v>
      </c>
      <c r="I2391" t="s">
        <v>2837</v>
      </c>
      <c r="J2391" t="str">
        <f>IFERROR(VLOOKUP(D2391,Products!$A$2:$H$221,3,FALSE),"")</f>
        <v>Grocery</v>
      </c>
      <c r="K2391" t="str">
        <f>IFERROR(VLOOKUP(C2391,Customers!$A$2:$G$751,3,FALSE),"")</f>
        <v>Shaki-Zagatala</v>
      </c>
    </row>
    <row r="2392" spans="1:11" x14ac:dyDescent="0.25">
      <c r="A2392" t="s">
        <v>5215</v>
      </c>
      <c r="B2392">
        <v>45847</v>
      </c>
      <c r="C2392" t="s">
        <v>626</v>
      </c>
      <c r="D2392" t="s">
        <v>321</v>
      </c>
      <c r="E2392">
        <v>2</v>
      </c>
      <c r="F2392">
        <f>IFERROR(VLOOKUP(D2392,Products!$A$2:$H$221,6,FALSE),0)</f>
        <v>4.1100000000000003</v>
      </c>
      <c r="G2392">
        <v>7.0000000000000007E-2</v>
      </c>
      <c r="H2392">
        <f t="shared" si="37"/>
        <v>7.64</v>
      </c>
      <c r="I2392" t="s">
        <v>2841</v>
      </c>
      <c r="J2392" t="str">
        <f>IFERROR(VLOOKUP(D2392,Products!$A$2:$H$221,3,FALSE),"")</f>
        <v>Personal Care</v>
      </c>
      <c r="K2392" t="str">
        <f>IFERROR(VLOOKUP(C2392,Customers!$A$2:$G$751,3,FALSE),"")</f>
        <v>Absheron</v>
      </c>
    </row>
    <row r="2393" spans="1:11" x14ac:dyDescent="0.25">
      <c r="A2393" t="s">
        <v>5216</v>
      </c>
      <c r="B2393">
        <v>45847</v>
      </c>
      <c r="C2393" t="s">
        <v>785</v>
      </c>
      <c r="D2393" t="s">
        <v>486</v>
      </c>
      <c r="E2393">
        <v>6</v>
      </c>
      <c r="F2393">
        <f>IFERROR(VLOOKUP(D2393,Products!$A$2:$H$221,6,FALSE),0)</f>
        <v>2.46</v>
      </c>
      <c r="G2393">
        <v>0.05</v>
      </c>
      <c r="H2393">
        <f t="shared" si="37"/>
        <v>14.02</v>
      </c>
      <c r="I2393" t="s">
        <v>2824</v>
      </c>
      <c r="J2393" t="str">
        <f>IFERROR(VLOOKUP(D2393,Products!$A$2:$H$221,3,FALSE),"")</f>
        <v>Cleaning</v>
      </c>
      <c r="K2393" t="str">
        <f>IFERROR(VLOOKUP(C2393,Customers!$A$2:$G$751,3,FALSE),"")</f>
        <v>Absheron</v>
      </c>
    </row>
    <row r="2394" spans="1:11" x14ac:dyDescent="0.25">
      <c r="A2394" t="s">
        <v>5217</v>
      </c>
      <c r="B2394">
        <v>45847</v>
      </c>
      <c r="C2394" t="s">
        <v>1169</v>
      </c>
      <c r="D2394" t="s">
        <v>112</v>
      </c>
      <c r="E2394">
        <v>12</v>
      </c>
      <c r="F2394">
        <f>IFERROR(VLOOKUP(D2394,Products!$A$2:$H$221,6,FALSE),0)</f>
        <v>4.12</v>
      </c>
      <c r="G2394">
        <v>0.03</v>
      </c>
      <c r="H2394">
        <f t="shared" si="37"/>
        <v>47.96</v>
      </c>
      <c r="I2394" t="s">
        <v>2824</v>
      </c>
      <c r="J2394" t="str">
        <f>IFERROR(VLOOKUP(D2394,Products!$A$2:$H$221,3,FALSE),"")</f>
        <v>Dairy</v>
      </c>
      <c r="K2394" t="str">
        <f>IFERROR(VLOOKUP(C2394,Customers!$A$2:$G$751,3,FALSE),"")</f>
        <v>Guba-Khachmaz</v>
      </c>
    </row>
    <row r="2395" spans="1:11" x14ac:dyDescent="0.25">
      <c r="A2395" t="s">
        <v>5218</v>
      </c>
      <c r="B2395">
        <v>45847</v>
      </c>
      <c r="C2395" t="s">
        <v>1184</v>
      </c>
      <c r="D2395" t="s">
        <v>307</v>
      </c>
      <c r="E2395">
        <v>3</v>
      </c>
      <c r="F2395">
        <f>IFERROR(VLOOKUP(D2395,Products!$A$2:$H$221,6,FALSE),0)</f>
        <v>6.98</v>
      </c>
      <c r="G2395">
        <v>0.02</v>
      </c>
      <c r="H2395">
        <f t="shared" si="37"/>
        <v>20.52</v>
      </c>
      <c r="I2395" t="s">
        <v>2870</v>
      </c>
      <c r="J2395" t="str">
        <f>IFERROR(VLOOKUP(D2395,Products!$A$2:$H$221,3,FALSE),"")</f>
        <v>Personal Care</v>
      </c>
      <c r="K2395" t="str">
        <f>IFERROR(VLOOKUP(C2395,Customers!$A$2:$G$751,3,FALSE),"")</f>
        <v>Aran</v>
      </c>
    </row>
    <row r="2396" spans="1:11" x14ac:dyDescent="0.25">
      <c r="A2396" t="s">
        <v>5219</v>
      </c>
      <c r="B2396">
        <v>45847</v>
      </c>
      <c r="C2396" t="s">
        <v>1316</v>
      </c>
      <c r="D2396" t="s">
        <v>364</v>
      </c>
      <c r="E2396">
        <v>3</v>
      </c>
      <c r="F2396">
        <f>IFERROR(VLOOKUP(D2396,Products!$A$2:$H$221,6,FALSE),0)</f>
        <v>7.67</v>
      </c>
      <c r="G2396">
        <v>0.1</v>
      </c>
      <c r="H2396">
        <f t="shared" si="37"/>
        <v>20.71</v>
      </c>
      <c r="I2396" t="s">
        <v>2830</v>
      </c>
      <c r="J2396" t="str">
        <f>IFERROR(VLOOKUP(D2396,Products!$A$2:$H$221,3,FALSE),"")</f>
        <v>Frozen</v>
      </c>
      <c r="K2396" t="str">
        <f>IFERROR(VLOOKUP(C2396,Customers!$A$2:$G$751,3,FALSE),"")</f>
        <v>Ganja-Dashkasan</v>
      </c>
    </row>
    <row r="2397" spans="1:11" x14ac:dyDescent="0.25">
      <c r="A2397" t="s">
        <v>5220</v>
      </c>
      <c r="B2397">
        <v>45847</v>
      </c>
      <c r="C2397" t="s">
        <v>1382</v>
      </c>
      <c r="D2397" t="s">
        <v>464</v>
      </c>
      <c r="E2397">
        <v>8</v>
      </c>
      <c r="F2397">
        <f>IFERROR(VLOOKUP(D2397,Products!$A$2:$H$221,6,FALSE),0)</f>
        <v>3.85</v>
      </c>
      <c r="G2397">
        <v>0.05</v>
      </c>
      <c r="H2397">
        <f t="shared" si="37"/>
        <v>29.26</v>
      </c>
      <c r="I2397" t="s">
        <v>2841</v>
      </c>
      <c r="J2397" t="str">
        <f>IFERROR(VLOOKUP(D2397,Products!$A$2:$H$221,3,FALSE),"")</f>
        <v>Cleaning</v>
      </c>
      <c r="K2397" t="str">
        <f>IFERROR(VLOOKUP(C2397,Customers!$A$2:$G$751,3,FALSE),"")</f>
        <v>Guba-Khachmaz</v>
      </c>
    </row>
    <row r="2398" spans="1:11" x14ac:dyDescent="0.25">
      <c r="A2398" t="s">
        <v>5221</v>
      </c>
      <c r="B2398">
        <v>45847</v>
      </c>
      <c r="C2398" t="s">
        <v>1547</v>
      </c>
      <c r="D2398" t="s">
        <v>228</v>
      </c>
      <c r="E2398">
        <v>13</v>
      </c>
      <c r="F2398">
        <f>IFERROR(VLOOKUP(D2398,Products!$A$2:$H$221,6,FALSE),0)</f>
        <v>5.38</v>
      </c>
      <c r="G2398">
        <v>0.03</v>
      </c>
      <c r="H2398">
        <f t="shared" si="37"/>
        <v>67.84</v>
      </c>
      <c r="I2398" t="s">
        <v>2837</v>
      </c>
      <c r="J2398" t="str">
        <f>IFERROR(VLOOKUP(D2398,Products!$A$2:$H$221,3,FALSE),"")</f>
        <v>Grocery</v>
      </c>
      <c r="K2398" t="str">
        <f>IFERROR(VLOOKUP(C2398,Customers!$A$2:$G$751,3,FALSE),"")</f>
        <v>Aran</v>
      </c>
    </row>
    <row r="2399" spans="1:11" x14ac:dyDescent="0.25">
      <c r="A2399" t="s">
        <v>5222</v>
      </c>
      <c r="B2399">
        <v>45847</v>
      </c>
      <c r="C2399" t="s">
        <v>1628</v>
      </c>
      <c r="D2399" t="s">
        <v>47</v>
      </c>
      <c r="E2399">
        <v>13</v>
      </c>
      <c r="F2399">
        <f>IFERROR(VLOOKUP(D2399,Products!$A$2:$H$221,6,FALSE),0)</f>
        <v>4.1900000000000004</v>
      </c>
      <c r="G2399">
        <v>0.03</v>
      </c>
      <c r="H2399">
        <f t="shared" si="37"/>
        <v>52.84</v>
      </c>
      <c r="I2399" t="s">
        <v>2827</v>
      </c>
      <c r="J2399" t="str">
        <f>IFERROR(VLOOKUP(D2399,Products!$A$2:$H$221,3,FALSE),"")</f>
        <v>Beverages</v>
      </c>
      <c r="K2399" t="str">
        <f>IFERROR(VLOOKUP(C2399,Customers!$A$2:$G$751,3,FALSE),"")</f>
        <v>Absheron</v>
      </c>
    </row>
    <row r="2400" spans="1:11" x14ac:dyDescent="0.25">
      <c r="A2400" t="s">
        <v>5223</v>
      </c>
      <c r="B2400">
        <v>45847</v>
      </c>
      <c r="C2400" t="s">
        <v>1679</v>
      </c>
      <c r="D2400" t="s">
        <v>338</v>
      </c>
      <c r="E2400">
        <v>6</v>
      </c>
      <c r="F2400">
        <f>IFERROR(VLOOKUP(D2400,Products!$A$2:$H$221,6,FALSE),0)</f>
        <v>2.2000000000000002</v>
      </c>
      <c r="G2400">
        <v>0.05</v>
      </c>
      <c r="H2400">
        <f t="shared" si="37"/>
        <v>12.54</v>
      </c>
      <c r="I2400" t="s">
        <v>2837</v>
      </c>
      <c r="J2400" t="str">
        <f>IFERROR(VLOOKUP(D2400,Products!$A$2:$H$221,3,FALSE),"")</f>
        <v>Personal Care</v>
      </c>
      <c r="K2400" t="str">
        <f>IFERROR(VLOOKUP(C2400,Customers!$A$2:$G$751,3,FALSE),"")</f>
        <v>Absheron</v>
      </c>
    </row>
    <row r="2401" spans="1:11" x14ac:dyDescent="0.25">
      <c r="A2401" t="s">
        <v>5224</v>
      </c>
      <c r="B2401">
        <v>45847</v>
      </c>
      <c r="C2401" t="s">
        <v>2009</v>
      </c>
      <c r="D2401" t="s">
        <v>203</v>
      </c>
      <c r="E2401">
        <v>23</v>
      </c>
      <c r="F2401">
        <f>IFERROR(VLOOKUP(D2401,Products!$A$2:$H$221,6,FALSE),0)</f>
        <v>3.39</v>
      </c>
      <c r="G2401">
        <v>0</v>
      </c>
      <c r="H2401">
        <f t="shared" si="37"/>
        <v>77.97</v>
      </c>
      <c r="I2401" t="s">
        <v>2870</v>
      </c>
      <c r="J2401" t="str">
        <f>IFERROR(VLOOKUP(D2401,Products!$A$2:$H$221,3,FALSE),"")</f>
        <v>Bakery</v>
      </c>
      <c r="K2401" t="str">
        <f>IFERROR(VLOOKUP(C2401,Customers!$A$2:$G$751,3,FALSE),"")</f>
        <v>Karabakh-East Zangezur</v>
      </c>
    </row>
    <row r="2402" spans="1:11" x14ac:dyDescent="0.25">
      <c r="A2402" t="s">
        <v>5225</v>
      </c>
      <c r="B2402">
        <v>45847</v>
      </c>
      <c r="C2402" t="s">
        <v>2381</v>
      </c>
      <c r="D2402" t="s">
        <v>17</v>
      </c>
      <c r="E2402">
        <v>13</v>
      </c>
      <c r="F2402">
        <f>IFERROR(VLOOKUP(D2402,Products!$A$2:$H$221,6,FALSE),0)</f>
        <v>2.5499999999999998</v>
      </c>
      <c r="G2402">
        <v>0.05</v>
      </c>
      <c r="H2402">
        <f t="shared" si="37"/>
        <v>31.49</v>
      </c>
      <c r="I2402" t="s">
        <v>2827</v>
      </c>
      <c r="J2402" t="str">
        <f>IFERROR(VLOOKUP(D2402,Products!$A$2:$H$221,3,FALSE),"")</f>
        <v>Beverages</v>
      </c>
      <c r="K2402" t="str">
        <f>IFERROR(VLOOKUP(C2402,Customers!$A$2:$G$751,3,FALSE),"")</f>
        <v>Absheron</v>
      </c>
    </row>
    <row r="2403" spans="1:11" x14ac:dyDescent="0.25">
      <c r="A2403" t="s">
        <v>5226</v>
      </c>
      <c r="B2403">
        <v>45847</v>
      </c>
      <c r="C2403" t="s">
        <v>2609</v>
      </c>
      <c r="D2403" t="s">
        <v>27</v>
      </c>
      <c r="E2403">
        <v>10</v>
      </c>
      <c r="F2403">
        <f>IFERROR(VLOOKUP(D2403,Products!$A$2:$H$221,6,FALSE),0)</f>
        <v>1.98</v>
      </c>
      <c r="G2403">
        <v>0</v>
      </c>
      <c r="H2403">
        <f t="shared" si="37"/>
        <v>19.8</v>
      </c>
      <c r="I2403" t="s">
        <v>2824</v>
      </c>
      <c r="J2403" t="str">
        <f>IFERROR(VLOOKUP(D2403,Products!$A$2:$H$221,3,FALSE),"")</f>
        <v>Beverages</v>
      </c>
      <c r="K2403" t="str">
        <f>IFERROR(VLOOKUP(C2403,Customers!$A$2:$G$751,3,FALSE),"")</f>
        <v>Shaki-Zagatala</v>
      </c>
    </row>
    <row r="2404" spans="1:11" x14ac:dyDescent="0.25">
      <c r="A2404" t="s">
        <v>5227</v>
      </c>
      <c r="B2404">
        <v>45848</v>
      </c>
      <c r="C2404" t="s">
        <v>752</v>
      </c>
      <c r="D2404" t="s">
        <v>372</v>
      </c>
      <c r="E2404">
        <v>2</v>
      </c>
      <c r="F2404">
        <f>IFERROR(VLOOKUP(D2404,Products!$A$2:$H$221,6,FALSE),0)</f>
        <v>8.19</v>
      </c>
      <c r="G2404">
        <v>0.05</v>
      </c>
      <c r="H2404">
        <f t="shared" si="37"/>
        <v>15.56</v>
      </c>
      <c r="I2404" t="s">
        <v>2830</v>
      </c>
      <c r="J2404" t="str">
        <f>IFERROR(VLOOKUP(D2404,Products!$A$2:$H$221,3,FALSE),"")</f>
        <v>Frozen</v>
      </c>
      <c r="K2404" t="str">
        <f>IFERROR(VLOOKUP(C2404,Customers!$A$2:$G$751,3,FALSE),"")</f>
        <v>Absheron</v>
      </c>
    </row>
    <row r="2405" spans="1:11" x14ac:dyDescent="0.25">
      <c r="A2405" t="s">
        <v>5228</v>
      </c>
      <c r="B2405">
        <v>45848</v>
      </c>
      <c r="C2405" t="s">
        <v>872</v>
      </c>
      <c r="D2405" t="s">
        <v>37</v>
      </c>
      <c r="E2405">
        <v>30</v>
      </c>
      <c r="F2405">
        <f>IFERROR(VLOOKUP(D2405,Products!$A$2:$H$221,6,FALSE),0)</f>
        <v>4.74</v>
      </c>
      <c r="G2405">
        <v>7.0000000000000007E-2</v>
      </c>
      <c r="H2405">
        <f t="shared" si="37"/>
        <v>132.25</v>
      </c>
      <c r="I2405" t="s">
        <v>2841</v>
      </c>
      <c r="J2405" t="str">
        <f>IFERROR(VLOOKUP(D2405,Products!$A$2:$H$221,3,FALSE),"")</f>
        <v>Beverages</v>
      </c>
      <c r="K2405" t="str">
        <f>IFERROR(VLOOKUP(C2405,Customers!$A$2:$G$751,3,FALSE),"")</f>
        <v>Absheron</v>
      </c>
    </row>
    <row r="2406" spans="1:11" x14ac:dyDescent="0.25">
      <c r="A2406" t="s">
        <v>5229</v>
      </c>
      <c r="B2406">
        <v>45848</v>
      </c>
      <c r="C2406" t="s">
        <v>1187</v>
      </c>
      <c r="D2406" t="s">
        <v>394</v>
      </c>
      <c r="E2406">
        <v>4</v>
      </c>
      <c r="F2406">
        <f>IFERROR(VLOOKUP(D2406,Products!$A$2:$H$221,6,FALSE),0)</f>
        <v>8.06</v>
      </c>
      <c r="G2406">
        <v>0.02</v>
      </c>
      <c r="H2406">
        <f t="shared" si="37"/>
        <v>31.6</v>
      </c>
      <c r="I2406" t="s">
        <v>2827</v>
      </c>
      <c r="J2406" t="str">
        <f>IFERROR(VLOOKUP(D2406,Products!$A$2:$H$221,3,FALSE),"")</f>
        <v>Frozen</v>
      </c>
      <c r="K2406" t="str">
        <f>IFERROR(VLOOKUP(C2406,Customers!$A$2:$G$751,3,FALSE),"")</f>
        <v>Absheron</v>
      </c>
    </row>
    <row r="2407" spans="1:11" x14ac:dyDescent="0.25">
      <c r="A2407" t="s">
        <v>5230</v>
      </c>
      <c r="B2407">
        <v>45848</v>
      </c>
      <c r="C2407" t="s">
        <v>1346</v>
      </c>
      <c r="D2407" t="s">
        <v>17</v>
      </c>
      <c r="E2407">
        <v>28</v>
      </c>
      <c r="F2407">
        <f>IFERROR(VLOOKUP(D2407,Products!$A$2:$H$221,6,FALSE),0)</f>
        <v>2.5499999999999998</v>
      </c>
      <c r="G2407">
        <v>7.0000000000000007E-2</v>
      </c>
      <c r="H2407">
        <f t="shared" si="37"/>
        <v>66.400000000000006</v>
      </c>
      <c r="I2407" t="s">
        <v>2824</v>
      </c>
      <c r="J2407" t="str">
        <f>IFERROR(VLOOKUP(D2407,Products!$A$2:$H$221,3,FALSE),"")</f>
        <v>Beverages</v>
      </c>
      <c r="K2407" t="str">
        <f>IFERROR(VLOOKUP(C2407,Customers!$A$2:$G$751,3,FALSE),"")</f>
        <v>Aran</v>
      </c>
    </row>
    <row r="2408" spans="1:11" x14ac:dyDescent="0.25">
      <c r="A2408" t="s">
        <v>5231</v>
      </c>
      <c r="B2408">
        <v>45848</v>
      </c>
      <c r="C2408" t="s">
        <v>1376</v>
      </c>
      <c r="D2408" t="s">
        <v>85</v>
      </c>
      <c r="E2408">
        <v>6</v>
      </c>
      <c r="F2408">
        <f>IFERROR(VLOOKUP(D2408,Products!$A$2:$H$221,6,FALSE),0)</f>
        <v>2.33</v>
      </c>
      <c r="G2408">
        <v>0.02</v>
      </c>
      <c r="H2408">
        <f t="shared" si="37"/>
        <v>13.7</v>
      </c>
      <c r="I2408" t="s">
        <v>2870</v>
      </c>
      <c r="J2408" t="str">
        <f>IFERROR(VLOOKUP(D2408,Products!$A$2:$H$221,3,FALSE),"")</f>
        <v>Snacks</v>
      </c>
      <c r="K2408" t="str">
        <f>IFERROR(VLOOKUP(C2408,Customers!$A$2:$G$751,3,FALSE),"")</f>
        <v>Karabakh-East Zangezur</v>
      </c>
    </row>
    <row r="2409" spans="1:11" x14ac:dyDescent="0.25">
      <c r="A2409" t="s">
        <v>5232</v>
      </c>
      <c r="B2409">
        <v>45848</v>
      </c>
      <c r="C2409" t="s">
        <v>1409</v>
      </c>
      <c r="D2409" t="s">
        <v>280</v>
      </c>
      <c r="E2409">
        <v>2</v>
      </c>
      <c r="F2409">
        <f>IFERROR(VLOOKUP(D2409,Products!$A$2:$H$221,6,FALSE),0)</f>
        <v>4.75</v>
      </c>
      <c r="G2409">
        <v>0.15</v>
      </c>
      <c r="H2409">
        <f t="shared" si="37"/>
        <v>8.08</v>
      </c>
      <c r="I2409" t="s">
        <v>2818</v>
      </c>
      <c r="J2409" t="str">
        <f>IFERROR(VLOOKUP(D2409,Products!$A$2:$H$221,3,FALSE),"")</f>
        <v>Household</v>
      </c>
      <c r="K2409" t="str">
        <f>IFERROR(VLOOKUP(C2409,Customers!$A$2:$G$751,3,FALSE),"")</f>
        <v>Absheron</v>
      </c>
    </row>
    <row r="2410" spans="1:11" x14ac:dyDescent="0.25">
      <c r="A2410" t="s">
        <v>5233</v>
      </c>
      <c r="B2410">
        <v>45848</v>
      </c>
      <c r="C2410" t="s">
        <v>1610</v>
      </c>
      <c r="D2410" t="s">
        <v>142</v>
      </c>
      <c r="E2410">
        <v>11</v>
      </c>
      <c r="F2410">
        <f>IFERROR(VLOOKUP(D2410,Products!$A$2:$H$221,6,FALSE),0)</f>
        <v>2.7</v>
      </c>
      <c r="G2410">
        <v>0</v>
      </c>
      <c r="H2410">
        <f t="shared" si="37"/>
        <v>29.7</v>
      </c>
      <c r="I2410" t="s">
        <v>2870</v>
      </c>
      <c r="J2410" t="str">
        <f>IFERROR(VLOOKUP(D2410,Products!$A$2:$H$221,3,FALSE),"")</f>
        <v>Dairy</v>
      </c>
      <c r="K2410" t="str">
        <f>IFERROR(VLOOKUP(C2410,Customers!$A$2:$G$751,3,FALSE),"")</f>
        <v>Nakhchivan</v>
      </c>
    </row>
    <row r="2411" spans="1:11" x14ac:dyDescent="0.25">
      <c r="A2411" t="s">
        <v>5234</v>
      </c>
      <c r="B2411">
        <v>45848</v>
      </c>
      <c r="C2411" t="s">
        <v>1649</v>
      </c>
      <c r="D2411" t="s">
        <v>388</v>
      </c>
      <c r="E2411">
        <v>6</v>
      </c>
      <c r="F2411">
        <f>IFERROR(VLOOKUP(D2411,Products!$A$2:$H$221,6,FALSE),0)</f>
        <v>4.24</v>
      </c>
      <c r="G2411">
        <v>0.05</v>
      </c>
      <c r="H2411">
        <f t="shared" si="37"/>
        <v>24.17</v>
      </c>
      <c r="I2411" t="s">
        <v>2830</v>
      </c>
      <c r="J2411" t="str">
        <f>IFERROR(VLOOKUP(D2411,Products!$A$2:$H$221,3,FALSE),"")</f>
        <v>Frozen</v>
      </c>
      <c r="K2411" t="str">
        <f>IFERROR(VLOOKUP(C2411,Customers!$A$2:$G$751,3,FALSE),"")</f>
        <v>Lankaran-Astara</v>
      </c>
    </row>
    <row r="2412" spans="1:11" x14ac:dyDescent="0.25">
      <c r="A2412" t="s">
        <v>5235</v>
      </c>
      <c r="B2412">
        <v>45848</v>
      </c>
      <c r="C2412" t="s">
        <v>1817</v>
      </c>
      <c r="D2412" t="s">
        <v>276</v>
      </c>
      <c r="E2412">
        <v>9</v>
      </c>
      <c r="F2412">
        <f>IFERROR(VLOOKUP(D2412,Products!$A$2:$H$221,6,FALSE),0)</f>
        <v>1.61</v>
      </c>
      <c r="G2412">
        <v>0.05</v>
      </c>
      <c r="H2412">
        <f t="shared" si="37"/>
        <v>13.77</v>
      </c>
      <c r="I2412" t="s">
        <v>2841</v>
      </c>
      <c r="J2412" t="str">
        <f>IFERROR(VLOOKUP(D2412,Products!$A$2:$H$221,3,FALSE),"")</f>
        <v>Household</v>
      </c>
      <c r="K2412" t="str">
        <f>IFERROR(VLOOKUP(C2412,Customers!$A$2:$G$751,3,FALSE),"")</f>
        <v>Aran</v>
      </c>
    </row>
    <row r="2413" spans="1:11" x14ac:dyDescent="0.25">
      <c r="A2413" t="s">
        <v>5236</v>
      </c>
      <c r="B2413">
        <v>45848</v>
      </c>
      <c r="C2413" t="s">
        <v>1820</v>
      </c>
      <c r="D2413" t="s">
        <v>280</v>
      </c>
      <c r="E2413">
        <v>1</v>
      </c>
      <c r="F2413">
        <f>IFERROR(VLOOKUP(D2413,Products!$A$2:$H$221,6,FALSE),0)</f>
        <v>4.75</v>
      </c>
      <c r="G2413">
        <v>0.03</v>
      </c>
      <c r="H2413">
        <f t="shared" si="37"/>
        <v>4.6100000000000003</v>
      </c>
      <c r="I2413" t="s">
        <v>2827</v>
      </c>
      <c r="J2413" t="str">
        <f>IFERROR(VLOOKUP(D2413,Products!$A$2:$H$221,3,FALSE),"")</f>
        <v>Household</v>
      </c>
      <c r="K2413" t="str">
        <f>IFERROR(VLOOKUP(C2413,Customers!$A$2:$G$751,3,FALSE),"")</f>
        <v>Ganja-Dashkasan</v>
      </c>
    </row>
    <row r="2414" spans="1:11" x14ac:dyDescent="0.25">
      <c r="A2414" t="s">
        <v>5237</v>
      </c>
      <c r="B2414">
        <v>45848</v>
      </c>
      <c r="C2414" t="s">
        <v>1847</v>
      </c>
      <c r="D2414" t="s">
        <v>164</v>
      </c>
      <c r="E2414">
        <v>18</v>
      </c>
      <c r="F2414">
        <f>IFERROR(VLOOKUP(D2414,Products!$A$2:$H$221,6,FALSE),0)</f>
        <v>1.96</v>
      </c>
      <c r="G2414">
        <v>0.02</v>
      </c>
      <c r="H2414">
        <f t="shared" si="37"/>
        <v>34.57</v>
      </c>
      <c r="I2414" t="s">
        <v>2837</v>
      </c>
      <c r="J2414" t="str">
        <f>IFERROR(VLOOKUP(D2414,Products!$A$2:$H$221,3,FALSE),"")</f>
        <v>Bakery</v>
      </c>
      <c r="K2414" t="str">
        <f>IFERROR(VLOOKUP(C2414,Customers!$A$2:$G$751,3,FALSE),"")</f>
        <v>Guba-Khachmaz</v>
      </c>
    </row>
    <row r="2415" spans="1:11" x14ac:dyDescent="0.25">
      <c r="A2415" t="s">
        <v>5238</v>
      </c>
      <c r="B2415">
        <v>45848</v>
      </c>
      <c r="C2415" t="s">
        <v>2477</v>
      </c>
      <c r="D2415" t="s">
        <v>55</v>
      </c>
      <c r="E2415">
        <v>11</v>
      </c>
      <c r="F2415">
        <f>IFERROR(VLOOKUP(D2415,Products!$A$2:$H$221,6,FALSE),0)</f>
        <v>1.93</v>
      </c>
      <c r="G2415">
        <v>0.05</v>
      </c>
      <c r="H2415">
        <f t="shared" si="37"/>
        <v>20.170000000000002</v>
      </c>
      <c r="I2415" t="s">
        <v>2818</v>
      </c>
      <c r="J2415" t="str">
        <f>IFERROR(VLOOKUP(D2415,Products!$A$2:$H$221,3,FALSE),"")</f>
        <v>Beverages</v>
      </c>
      <c r="K2415" t="str">
        <f>IFERROR(VLOOKUP(C2415,Customers!$A$2:$G$751,3,FALSE),"")</f>
        <v>Absheron</v>
      </c>
    </row>
    <row r="2416" spans="1:11" x14ac:dyDescent="0.25">
      <c r="A2416" t="s">
        <v>5239</v>
      </c>
      <c r="B2416">
        <v>45848</v>
      </c>
      <c r="C2416" t="s">
        <v>2615</v>
      </c>
      <c r="D2416" t="s">
        <v>17</v>
      </c>
      <c r="E2416">
        <v>23</v>
      </c>
      <c r="F2416">
        <f>IFERROR(VLOOKUP(D2416,Products!$A$2:$H$221,6,FALSE),0)</f>
        <v>2.5499999999999998</v>
      </c>
      <c r="G2416">
        <v>0.15</v>
      </c>
      <c r="H2416">
        <f t="shared" si="37"/>
        <v>49.85</v>
      </c>
      <c r="I2416" t="s">
        <v>2837</v>
      </c>
      <c r="J2416" t="str">
        <f>IFERROR(VLOOKUP(D2416,Products!$A$2:$H$221,3,FALSE),"")</f>
        <v>Beverages</v>
      </c>
      <c r="K2416" t="str">
        <f>IFERROR(VLOOKUP(C2416,Customers!$A$2:$G$751,3,FALSE),"")</f>
        <v>Absheron</v>
      </c>
    </row>
    <row r="2417" spans="1:11" x14ac:dyDescent="0.25">
      <c r="A2417" t="s">
        <v>5240</v>
      </c>
      <c r="B2417">
        <v>45849</v>
      </c>
      <c r="C2417" t="s">
        <v>806</v>
      </c>
      <c r="D2417" t="s">
        <v>220</v>
      </c>
      <c r="E2417">
        <v>13</v>
      </c>
      <c r="F2417">
        <f>IFERROR(VLOOKUP(D2417,Products!$A$2:$H$221,6,FALSE),0)</f>
        <v>1.37</v>
      </c>
      <c r="G2417">
        <v>7.0000000000000007E-2</v>
      </c>
      <c r="H2417">
        <f t="shared" si="37"/>
        <v>16.559999999999999</v>
      </c>
      <c r="I2417" t="s">
        <v>2870</v>
      </c>
      <c r="J2417" t="str">
        <f>IFERROR(VLOOKUP(D2417,Products!$A$2:$H$221,3,FALSE),"")</f>
        <v>Grocery</v>
      </c>
      <c r="K2417" t="str">
        <f>IFERROR(VLOOKUP(C2417,Customers!$A$2:$G$751,3,FALSE),"")</f>
        <v>Ganja-Dashkasan</v>
      </c>
    </row>
    <row r="2418" spans="1:11" x14ac:dyDescent="0.25">
      <c r="A2418" t="s">
        <v>5241</v>
      </c>
      <c r="B2418">
        <v>45849</v>
      </c>
      <c r="C2418" t="s">
        <v>947</v>
      </c>
      <c r="D2418" t="s">
        <v>330</v>
      </c>
      <c r="E2418">
        <v>1</v>
      </c>
      <c r="F2418">
        <f>IFERROR(VLOOKUP(D2418,Products!$A$2:$H$221,6,FALSE),0)</f>
        <v>4.37</v>
      </c>
      <c r="G2418">
        <v>0.02</v>
      </c>
      <c r="H2418">
        <f t="shared" si="37"/>
        <v>4.28</v>
      </c>
      <c r="I2418" t="s">
        <v>2824</v>
      </c>
      <c r="J2418" t="str">
        <f>IFERROR(VLOOKUP(D2418,Products!$A$2:$H$221,3,FALSE),"")</f>
        <v>Personal Care</v>
      </c>
      <c r="K2418" t="str">
        <f>IFERROR(VLOOKUP(C2418,Customers!$A$2:$G$751,3,FALSE),"")</f>
        <v>Absheron</v>
      </c>
    </row>
    <row r="2419" spans="1:11" x14ac:dyDescent="0.25">
      <c r="A2419" t="s">
        <v>5242</v>
      </c>
      <c r="B2419">
        <v>45849</v>
      </c>
      <c r="C2419" t="s">
        <v>1100</v>
      </c>
      <c r="D2419" t="s">
        <v>202</v>
      </c>
      <c r="E2419">
        <v>12</v>
      </c>
      <c r="F2419">
        <f>IFERROR(VLOOKUP(D2419,Products!$A$2:$H$221,6,FALSE),0)</f>
        <v>1.82</v>
      </c>
      <c r="G2419">
        <v>0.12</v>
      </c>
      <c r="H2419">
        <f t="shared" si="37"/>
        <v>19.22</v>
      </c>
      <c r="I2419" t="s">
        <v>2870</v>
      </c>
      <c r="J2419" t="str">
        <f>IFERROR(VLOOKUP(D2419,Products!$A$2:$H$221,3,FALSE),"")</f>
        <v>Bakery</v>
      </c>
      <c r="K2419" t="str">
        <f>IFERROR(VLOOKUP(C2419,Customers!$A$2:$G$751,3,FALSE),"")</f>
        <v>Shaki-Zagatala</v>
      </c>
    </row>
    <row r="2420" spans="1:11" x14ac:dyDescent="0.25">
      <c r="A2420" t="s">
        <v>5243</v>
      </c>
      <c r="B2420">
        <v>45849</v>
      </c>
      <c r="C2420" t="s">
        <v>1148</v>
      </c>
      <c r="D2420" t="s">
        <v>77</v>
      </c>
      <c r="E2420">
        <v>19</v>
      </c>
      <c r="F2420">
        <f>IFERROR(VLOOKUP(D2420,Products!$A$2:$H$221,6,FALSE),0)</f>
        <v>2.82</v>
      </c>
      <c r="G2420">
        <v>0.03</v>
      </c>
      <c r="H2420">
        <f t="shared" si="37"/>
        <v>51.97</v>
      </c>
      <c r="I2420" t="s">
        <v>2841</v>
      </c>
      <c r="J2420" t="str">
        <f>IFERROR(VLOOKUP(D2420,Products!$A$2:$H$221,3,FALSE),"")</f>
        <v>Snacks</v>
      </c>
      <c r="K2420" t="str">
        <f>IFERROR(VLOOKUP(C2420,Customers!$A$2:$G$751,3,FALSE),"")</f>
        <v>Aran</v>
      </c>
    </row>
    <row r="2421" spans="1:11" x14ac:dyDescent="0.25">
      <c r="A2421" t="s">
        <v>5244</v>
      </c>
      <c r="B2421">
        <v>45849</v>
      </c>
      <c r="C2421" t="s">
        <v>1763</v>
      </c>
      <c r="D2421" t="s">
        <v>70</v>
      </c>
      <c r="E2421">
        <v>10</v>
      </c>
      <c r="F2421">
        <f>IFERROR(VLOOKUP(D2421,Products!$A$2:$H$221,6,FALSE),0)</f>
        <v>2.06</v>
      </c>
      <c r="G2421">
        <v>0.05</v>
      </c>
      <c r="H2421">
        <f t="shared" si="37"/>
        <v>19.57</v>
      </c>
      <c r="I2421" t="s">
        <v>2841</v>
      </c>
      <c r="J2421" t="str">
        <f>IFERROR(VLOOKUP(D2421,Products!$A$2:$H$221,3,FALSE),"")</f>
        <v>Snacks</v>
      </c>
      <c r="K2421" t="str">
        <f>IFERROR(VLOOKUP(C2421,Customers!$A$2:$G$751,3,FALSE),"")</f>
        <v>Nakhchivan</v>
      </c>
    </row>
    <row r="2422" spans="1:11" x14ac:dyDescent="0.25">
      <c r="A2422" t="s">
        <v>5245</v>
      </c>
      <c r="B2422">
        <v>45849</v>
      </c>
      <c r="C2422" t="s">
        <v>1808</v>
      </c>
      <c r="D2422" t="s">
        <v>43</v>
      </c>
      <c r="E2422">
        <v>16</v>
      </c>
      <c r="F2422">
        <f>IFERROR(VLOOKUP(D2422,Products!$A$2:$H$221,6,FALSE),0)</f>
        <v>3.28</v>
      </c>
      <c r="G2422">
        <v>0.15</v>
      </c>
      <c r="H2422">
        <f t="shared" si="37"/>
        <v>44.61</v>
      </c>
      <c r="I2422" t="s">
        <v>2830</v>
      </c>
      <c r="J2422" t="str">
        <f>IFERROR(VLOOKUP(D2422,Products!$A$2:$H$221,3,FALSE),"")</f>
        <v>Beverages</v>
      </c>
      <c r="K2422" t="str">
        <f>IFERROR(VLOOKUP(C2422,Customers!$A$2:$G$751,3,FALSE),"")</f>
        <v>Absheron</v>
      </c>
    </row>
    <row r="2423" spans="1:11" x14ac:dyDescent="0.25">
      <c r="A2423" t="s">
        <v>5246</v>
      </c>
      <c r="B2423">
        <v>45849</v>
      </c>
      <c r="C2423" t="s">
        <v>1841</v>
      </c>
      <c r="D2423" t="s">
        <v>87</v>
      </c>
      <c r="E2423">
        <v>16</v>
      </c>
      <c r="F2423">
        <f>IFERROR(VLOOKUP(D2423,Products!$A$2:$H$221,6,FALSE),0)</f>
        <v>4.17</v>
      </c>
      <c r="G2423">
        <v>0.03</v>
      </c>
      <c r="H2423">
        <f t="shared" si="37"/>
        <v>64.72</v>
      </c>
      <c r="I2423" t="s">
        <v>2830</v>
      </c>
      <c r="J2423" t="str">
        <f>IFERROR(VLOOKUP(D2423,Products!$A$2:$H$221,3,FALSE),"")</f>
        <v>Snacks</v>
      </c>
      <c r="K2423" t="str">
        <f>IFERROR(VLOOKUP(C2423,Customers!$A$2:$G$751,3,FALSE),"")</f>
        <v>Shaki-Zagatala</v>
      </c>
    </row>
    <row r="2424" spans="1:11" x14ac:dyDescent="0.25">
      <c r="A2424" t="s">
        <v>5247</v>
      </c>
      <c r="B2424">
        <v>45849</v>
      </c>
      <c r="C2424" t="s">
        <v>2084</v>
      </c>
      <c r="D2424" t="s">
        <v>140</v>
      </c>
      <c r="E2424">
        <v>3</v>
      </c>
      <c r="F2424">
        <f>IFERROR(VLOOKUP(D2424,Products!$A$2:$H$221,6,FALSE),0)</f>
        <v>2.6</v>
      </c>
      <c r="G2424">
        <v>0.03</v>
      </c>
      <c r="H2424">
        <f t="shared" si="37"/>
        <v>7.57</v>
      </c>
      <c r="I2424" t="s">
        <v>2827</v>
      </c>
      <c r="J2424" t="str">
        <f>IFERROR(VLOOKUP(D2424,Products!$A$2:$H$221,3,FALSE),"")</f>
        <v>Dairy</v>
      </c>
      <c r="K2424" t="str">
        <f>IFERROR(VLOOKUP(C2424,Customers!$A$2:$G$751,3,FALSE),"")</f>
        <v>Absheron</v>
      </c>
    </row>
    <row r="2425" spans="1:11" x14ac:dyDescent="0.25">
      <c r="A2425" t="s">
        <v>5248</v>
      </c>
      <c r="B2425">
        <v>45849</v>
      </c>
      <c r="C2425" t="s">
        <v>2096</v>
      </c>
      <c r="D2425" t="s">
        <v>101</v>
      </c>
      <c r="E2425">
        <v>7</v>
      </c>
      <c r="F2425">
        <f>IFERROR(VLOOKUP(D2425,Products!$A$2:$H$221,6,FALSE),0)</f>
        <v>2.82</v>
      </c>
      <c r="G2425">
        <v>0</v>
      </c>
      <c r="H2425">
        <f t="shared" si="37"/>
        <v>19.739999999999998</v>
      </c>
      <c r="I2425" t="s">
        <v>2827</v>
      </c>
      <c r="J2425" t="str">
        <f>IFERROR(VLOOKUP(D2425,Products!$A$2:$H$221,3,FALSE),"")</f>
        <v>Snacks</v>
      </c>
      <c r="K2425" t="str">
        <f>IFERROR(VLOOKUP(C2425,Customers!$A$2:$G$751,3,FALSE),"")</f>
        <v>Ganja-Dashkasan</v>
      </c>
    </row>
    <row r="2426" spans="1:11" x14ac:dyDescent="0.25">
      <c r="A2426" t="s">
        <v>5249</v>
      </c>
      <c r="B2426">
        <v>45849</v>
      </c>
      <c r="C2426" t="s">
        <v>2480</v>
      </c>
      <c r="D2426" t="s">
        <v>226</v>
      </c>
      <c r="E2426">
        <v>9</v>
      </c>
      <c r="F2426">
        <f>IFERROR(VLOOKUP(D2426,Products!$A$2:$H$221,6,FALSE),0)</f>
        <v>2.0299999999999998</v>
      </c>
      <c r="G2426">
        <v>0</v>
      </c>
      <c r="H2426">
        <f t="shared" si="37"/>
        <v>18.27</v>
      </c>
      <c r="I2426" t="s">
        <v>2837</v>
      </c>
      <c r="J2426" t="str">
        <f>IFERROR(VLOOKUP(D2426,Products!$A$2:$H$221,3,FALSE),"")</f>
        <v>Grocery</v>
      </c>
      <c r="K2426" t="str">
        <f>IFERROR(VLOOKUP(C2426,Customers!$A$2:$G$751,3,FALSE),"")</f>
        <v>Aran</v>
      </c>
    </row>
    <row r="2427" spans="1:11" x14ac:dyDescent="0.25">
      <c r="A2427" t="s">
        <v>5250</v>
      </c>
      <c r="B2427">
        <v>45849</v>
      </c>
      <c r="C2427" t="s">
        <v>2498</v>
      </c>
      <c r="D2427" t="s">
        <v>31</v>
      </c>
      <c r="E2427">
        <v>12</v>
      </c>
      <c r="F2427">
        <f>IFERROR(VLOOKUP(D2427,Products!$A$2:$H$221,6,FALSE),0)</f>
        <v>4.05</v>
      </c>
      <c r="G2427">
        <v>0.03</v>
      </c>
      <c r="H2427">
        <f t="shared" si="37"/>
        <v>47.14</v>
      </c>
      <c r="I2427" t="s">
        <v>2818</v>
      </c>
      <c r="J2427" t="str">
        <f>IFERROR(VLOOKUP(D2427,Products!$A$2:$H$221,3,FALSE),"")</f>
        <v>Beverages</v>
      </c>
      <c r="K2427" t="str">
        <f>IFERROR(VLOOKUP(C2427,Customers!$A$2:$G$751,3,FALSE),"")</f>
        <v>Shaki-Zagatala</v>
      </c>
    </row>
    <row r="2428" spans="1:11" x14ac:dyDescent="0.25">
      <c r="A2428" t="s">
        <v>5251</v>
      </c>
      <c r="B2428">
        <v>45849</v>
      </c>
      <c r="C2428" t="s">
        <v>2684</v>
      </c>
      <c r="D2428" t="s">
        <v>290</v>
      </c>
      <c r="E2428">
        <v>7</v>
      </c>
      <c r="F2428">
        <f>IFERROR(VLOOKUP(D2428,Products!$A$2:$H$221,6,FALSE),0)</f>
        <v>2.31</v>
      </c>
      <c r="G2428">
        <v>0</v>
      </c>
      <c r="H2428">
        <f t="shared" si="37"/>
        <v>16.170000000000002</v>
      </c>
      <c r="I2428" t="s">
        <v>2818</v>
      </c>
      <c r="J2428" t="str">
        <f>IFERROR(VLOOKUP(D2428,Products!$A$2:$H$221,3,FALSE),"")</f>
        <v>Household</v>
      </c>
      <c r="K2428" t="str">
        <f>IFERROR(VLOOKUP(C2428,Customers!$A$2:$G$751,3,FALSE),"")</f>
        <v>Absheron</v>
      </c>
    </row>
    <row r="2429" spans="1:11" x14ac:dyDescent="0.25">
      <c r="A2429" t="s">
        <v>5252</v>
      </c>
      <c r="B2429">
        <v>45849</v>
      </c>
      <c r="C2429" t="s">
        <v>2723</v>
      </c>
      <c r="D2429" t="s">
        <v>144</v>
      </c>
      <c r="E2429">
        <v>8</v>
      </c>
      <c r="F2429">
        <f>IFERROR(VLOOKUP(D2429,Products!$A$2:$H$221,6,FALSE),0)</f>
        <v>4.54</v>
      </c>
      <c r="G2429">
        <v>0.12</v>
      </c>
      <c r="H2429">
        <f t="shared" si="37"/>
        <v>31.96</v>
      </c>
      <c r="I2429" t="s">
        <v>2830</v>
      </c>
      <c r="J2429" t="str">
        <f>IFERROR(VLOOKUP(D2429,Products!$A$2:$H$221,3,FALSE),"")</f>
        <v>Dairy</v>
      </c>
      <c r="K2429" t="str">
        <f>IFERROR(VLOOKUP(C2429,Customers!$A$2:$G$751,3,FALSE),"")</f>
        <v>Karabakh-East Zangezur</v>
      </c>
    </row>
    <row r="2430" spans="1:11" x14ac:dyDescent="0.25">
      <c r="A2430" t="s">
        <v>5253</v>
      </c>
      <c r="B2430">
        <v>45849</v>
      </c>
      <c r="C2430" t="s">
        <v>2757</v>
      </c>
      <c r="D2430" t="s">
        <v>105</v>
      </c>
      <c r="E2430">
        <v>17</v>
      </c>
      <c r="F2430">
        <f>IFERROR(VLOOKUP(D2430,Products!$A$2:$H$221,6,FALSE),0)</f>
        <v>1.37</v>
      </c>
      <c r="G2430">
        <v>7.0000000000000007E-2</v>
      </c>
      <c r="H2430">
        <f t="shared" si="37"/>
        <v>21.66</v>
      </c>
      <c r="I2430" t="s">
        <v>2841</v>
      </c>
      <c r="J2430" t="str">
        <f>IFERROR(VLOOKUP(D2430,Products!$A$2:$H$221,3,FALSE),"")</f>
        <v>Snacks</v>
      </c>
      <c r="K2430" t="str">
        <f>IFERROR(VLOOKUP(C2430,Customers!$A$2:$G$751,3,FALSE),"")</f>
        <v>Aran</v>
      </c>
    </row>
    <row r="2431" spans="1:11" x14ac:dyDescent="0.25">
      <c r="A2431" t="s">
        <v>5254</v>
      </c>
      <c r="B2431">
        <v>45850</v>
      </c>
      <c r="C2431" t="s">
        <v>902</v>
      </c>
      <c r="D2431" t="s">
        <v>164</v>
      </c>
      <c r="E2431">
        <v>6</v>
      </c>
      <c r="F2431">
        <f>IFERROR(VLOOKUP(D2431,Products!$A$2:$H$221,6,FALSE),0)</f>
        <v>1.96</v>
      </c>
      <c r="G2431">
        <v>0.02</v>
      </c>
      <c r="H2431">
        <f t="shared" si="37"/>
        <v>11.52</v>
      </c>
      <c r="I2431" t="s">
        <v>2870</v>
      </c>
      <c r="J2431" t="str">
        <f>IFERROR(VLOOKUP(D2431,Products!$A$2:$H$221,3,FALSE),"")</f>
        <v>Bakery</v>
      </c>
      <c r="K2431" t="str">
        <f>IFERROR(VLOOKUP(C2431,Customers!$A$2:$G$751,3,FALSE),"")</f>
        <v>Ganja-Dashkasan</v>
      </c>
    </row>
    <row r="2432" spans="1:11" x14ac:dyDescent="0.25">
      <c r="A2432" t="s">
        <v>5255</v>
      </c>
      <c r="B2432">
        <v>45850</v>
      </c>
      <c r="C2432" t="s">
        <v>1229</v>
      </c>
      <c r="D2432" t="s">
        <v>347</v>
      </c>
      <c r="E2432">
        <v>3</v>
      </c>
      <c r="F2432">
        <f>IFERROR(VLOOKUP(D2432,Products!$A$2:$H$221,6,FALSE),0)</f>
        <v>5.63</v>
      </c>
      <c r="G2432">
        <v>0.05</v>
      </c>
      <c r="H2432">
        <f t="shared" si="37"/>
        <v>16.05</v>
      </c>
      <c r="I2432" t="s">
        <v>2870</v>
      </c>
      <c r="J2432" t="str">
        <f>IFERROR(VLOOKUP(D2432,Products!$A$2:$H$221,3,FALSE),"")</f>
        <v>Personal Care</v>
      </c>
      <c r="K2432" t="str">
        <f>IFERROR(VLOOKUP(C2432,Customers!$A$2:$G$751,3,FALSE),"")</f>
        <v>Ganja-Dashkasan</v>
      </c>
    </row>
    <row r="2433" spans="1:11" x14ac:dyDescent="0.25">
      <c r="A2433" t="s">
        <v>5256</v>
      </c>
      <c r="B2433">
        <v>45850</v>
      </c>
      <c r="C2433" t="s">
        <v>1592</v>
      </c>
      <c r="D2433" t="s">
        <v>336</v>
      </c>
      <c r="E2433">
        <v>3</v>
      </c>
      <c r="F2433">
        <f>IFERROR(VLOOKUP(D2433,Products!$A$2:$H$221,6,FALSE),0)</f>
        <v>5.29</v>
      </c>
      <c r="G2433">
        <v>0.02</v>
      </c>
      <c r="H2433">
        <f t="shared" si="37"/>
        <v>15.55</v>
      </c>
      <c r="I2433" t="s">
        <v>2837</v>
      </c>
      <c r="J2433" t="str">
        <f>IFERROR(VLOOKUP(D2433,Products!$A$2:$H$221,3,FALSE),"")</f>
        <v>Personal Care</v>
      </c>
      <c r="K2433" t="str">
        <f>IFERROR(VLOOKUP(C2433,Customers!$A$2:$G$751,3,FALSE),"")</f>
        <v>Karabakh-East Zangezur</v>
      </c>
    </row>
    <row r="2434" spans="1:11" x14ac:dyDescent="0.25">
      <c r="A2434" t="s">
        <v>5257</v>
      </c>
      <c r="B2434">
        <v>45850</v>
      </c>
      <c r="C2434" t="s">
        <v>1937</v>
      </c>
      <c r="D2434" t="s">
        <v>248</v>
      </c>
      <c r="E2434">
        <v>4</v>
      </c>
      <c r="F2434">
        <f>IFERROR(VLOOKUP(D2434,Products!$A$2:$H$221,6,FALSE),0)</f>
        <v>5.3</v>
      </c>
      <c r="G2434">
        <v>0.02</v>
      </c>
      <c r="H2434">
        <f t="shared" ref="H2434:H2497" si="38">ROUND(E2434*F2434*(1-G2434),2)</f>
        <v>20.78</v>
      </c>
      <c r="I2434" t="s">
        <v>2870</v>
      </c>
      <c r="J2434" t="str">
        <f>IFERROR(VLOOKUP(D2434,Products!$A$2:$H$221,3,FALSE),"")</f>
        <v>Grocery</v>
      </c>
      <c r="K2434" t="str">
        <f>IFERROR(VLOOKUP(C2434,Customers!$A$2:$G$751,3,FALSE),"")</f>
        <v>Absheron</v>
      </c>
    </row>
    <row r="2435" spans="1:11" x14ac:dyDescent="0.25">
      <c r="A2435" t="s">
        <v>5258</v>
      </c>
      <c r="B2435">
        <v>45850</v>
      </c>
      <c r="C2435" t="s">
        <v>2279</v>
      </c>
      <c r="D2435" t="s">
        <v>194</v>
      </c>
      <c r="E2435">
        <v>6</v>
      </c>
      <c r="F2435">
        <f>IFERROR(VLOOKUP(D2435,Products!$A$2:$H$221,6,FALSE),0)</f>
        <v>3.24</v>
      </c>
      <c r="G2435">
        <v>0.1</v>
      </c>
      <c r="H2435">
        <f t="shared" si="38"/>
        <v>17.5</v>
      </c>
      <c r="I2435" t="s">
        <v>2827</v>
      </c>
      <c r="J2435" t="str">
        <f>IFERROR(VLOOKUP(D2435,Products!$A$2:$H$221,3,FALSE),"")</f>
        <v>Bakery</v>
      </c>
      <c r="K2435" t="str">
        <f>IFERROR(VLOOKUP(C2435,Customers!$A$2:$G$751,3,FALSE),"")</f>
        <v>Absheron</v>
      </c>
    </row>
    <row r="2436" spans="1:11" x14ac:dyDescent="0.25">
      <c r="A2436" t="s">
        <v>5259</v>
      </c>
      <c r="B2436">
        <v>45850</v>
      </c>
      <c r="C2436" t="s">
        <v>2306</v>
      </c>
      <c r="D2436" t="s">
        <v>386</v>
      </c>
      <c r="E2436">
        <v>2</v>
      </c>
      <c r="F2436">
        <f>IFERROR(VLOOKUP(D2436,Products!$A$2:$H$221,6,FALSE),0)</f>
        <v>9.18</v>
      </c>
      <c r="G2436">
        <v>0</v>
      </c>
      <c r="H2436">
        <f t="shared" si="38"/>
        <v>18.36</v>
      </c>
      <c r="I2436" t="s">
        <v>2870</v>
      </c>
      <c r="J2436" t="str">
        <f>IFERROR(VLOOKUP(D2436,Products!$A$2:$H$221,3,FALSE),"")</f>
        <v>Frozen</v>
      </c>
      <c r="K2436" t="str">
        <f>IFERROR(VLOOKUP(C2436,Customers!$A$2:$G$751,3,FALSE),"")</f>
        <v>Absheron</v>
      </c>
    </row>
    <row r="2437" spans="1:11" x14ac:dyDescent="0.25">
      <c r="A2437" t="s">
        <v>5260</v>
      </c>
      <c r="B2437">
        <v>45850</v>
      </c>
      <c r="C2437" t="s">
        <v>2687</v>
      </c>
      <c r="D2437" t="s">
        <v>178</v>
      </c>
      <c r="E2437">
        <v>9</v>
      </c>
      <c r="F2437">
        <f>IFERROR(VLOOKUP(D2437,Products!$A$2:$H$221,6,FALSE),0)</f>
        <v>2.5099999999999998</v>
      </c>
      <c r="G2437">
        <v>0.12</v>
      </c>
      <c r="H2437">
        <f t="shared" si="38"/>
        <v>19.88</v>
      </c>
      <c r="I2437" t="s">
        <v>2827</v>
      </c>
      <c r="J2437" t="str">
        <f>IFERROR(VLOOKUP(D2437,Products!$A$2:$H$221,3,FALSE),"")</f>
        <v>Bakery</v>
      </c>
      <c r="K2437" t="str">
        <f>IFERROR(VLOOKUP(C2437,Customers!$A$2:$G$751,3,FALSE),"")</f>
        <v>Absheron</v>
      </c>
    </row>
    <row r="2438" spans="1:11" x14ac:dyDescent="0.25">
      <c r="A2438" t="s">
        <v>5261</v>
      </c>
      <c r="B2438">
        <v>45851</v>
      </c>
      <c r="C2438" t="s">
        <v>525</v>
      </c>
      <c r="D2438" t="s">
        <v>152</v>
      </c>
      <c r="E2438">
        <v>7</v>
      </c>
      <c r="F2438">
        <f>IFERROR(VLOOKUP(D2438,Products!$A$2:$H$221,6,FALSE),0)</f>
        <v>2.0699999999999998</v>
      </c>
      <c r="G2438">
        <v>7.0000000000000007E-2</v>
      </c>
      <c r="H2438">
        <f t="shared" si="38"/>
        <v>13.48</v>
      </c>
      <c r="I2438" t="s">
        <v>2841</v>
      </c>
      <c r="J2438" t="str">
        <f>IFERROR(VLOOKUP(D2438,Products!$A$2:$H$221,3,FALSE),"")</f>
        <v>Dairy</v>
      </c>
      <c r="K2438" t="str">
        <f>IFERROR(VLOOKUP(C2438,Customers!$A$2:$G$751,3,FALSE),"")</f>
        <v>Absheron</v>
      </c>
    </row>
    <row r="2439" spans="1:11" x14ac:dyDescent="0.25">
      <c r="A2439" t="s">
        <v>5262</v>
      </c>
      <c r="B2439">
        <v>45851</v>
      </c>
      <c r="C2439" t="s">
        <v>866</v>
      </c>
      <c r="D2439" t="s">
        <v>346</v>
      </c>
      <c r="E2439">
        <v>2</v>
      </c>
      <c r="F2439">
        <f>IFERROR(VLOOKUP(D2439,Products!$A$2:$H$221,6,FALSE),0)</f>
        <v>2.16</v>
      </c>
      <c r="G2439">
        <v>0.03</v>
      </c>
      <c r="H2439">
        <f t="shared" si="38"/>
        <v>4.1900000000000004</v>
      </c>
      <c r="I2439" t="s">
        <v>2824</v>
      </c>
      <c r="J2439" t="str">
        <f>IFERROR(VLOOKUP(D2439,Products!$A$2:$H$221,3,FALSE),"")</f>
        <v>Personal Care</v>
      </c>
      <c r="K2439" t="str">
        <f>IFERROR(VLOOKUP(C2439,Customers!$A$2:$G$751,3,FALSE),"")</f>
        <v>Shaki-Zagatala</v>
      </c>
    </row>
    <row r="2440" spans="1:11" x14ac:dyDescent="0.25">
      <c r="A2440" t="s">
        <v>5263</v>
      </c>
      <c r="B2440">
        <v>45851</v>
      </c>
      <c r="C2440" t="s">
        <v>872</v>
      </c>
      <c r="D2440" t="s">
        <v>252</v>
      </c>
      <c r="E2440">
        <v>2</v>
      </c>
      <c r="F2440">
        <f>IFERROR(VLOOKUP(D2440,Products!$A$2:$H$221,6,FALSE),0)</f>
        <v>4.38</v>
      </c>
      <c r="G2440">
        <v>0.05</v>
      </c>
      <c r="H2440">
        <f t="shared" si="38"/>
        <v>8.32</v>
      </c>
      <c r="I2440" t="s">
        <v>2870</v>
      </c>
      <c r="J2440" t="str">
        <f>IFERROR(VLOOKUP(D2440,Products!$A$2:$H$221,3,FALSE),"")</f>
        <v>Grocery</v>
      </c>
      <c r="K2440" t="str">
        <f>IFERROR(VLOOKUP(C2440,Customers!$A$2:$G$751,3,FALSE),"")</f>
        <v>Absheron</v>
      </c>
    </row>
    <row r="2441" spans="1:11" x14ac:dyDescent="0.25">
      <c r="A2441" t="s">
        <v>5264</v>
      </c>
      <c r="B2441">
        <v>45851</v>
      </c>
      <c r="C2441" t="s">
        <v>1337</v>
      </c>
      <c r="D2441" t="s">
        <v>140</v>
      </c>
      <c r="E2441">
        <v>13</v>
      </c>
      <c r="F2441">
        <f>IFERROR(VLOOKUP(D2441,Products!$A$2:$H$221,6,FALSE),0)</f>
        <v>2.6</v>
      </c>
      <c r="G2441">
        <v>7.0000000000000007E-2</v>
      </c>
      <c r="H2441">
        <f t="shared" si="38"/>
        <v>31.43</v>
      </c>
      <c r="I2441" t="s">
        <v>2820</v>
      </c>
      <c r="J2441" t="str">
        <f>IFERROR(VLOOKUP(D2441,Products!$A$2:$H$221,3,FALSE),"")</f>
        <v>Dairy</v>
      </c>
      <c r="K2441" t="str">
        <f>IFERROR(VLOOKUP(C2441,Customers!$A$2:$G$751,3,FALSE),"")</f>
        <v>Shaki-Zagatala</v>
      </c>
    </row>
    <row r="2442" spans="1:11" x14ac:dyDescent="0.25">
      <c r="A2442" t="s">
        <v>5265</v>
      </c>
      <c r="B2442">
        <v>45851</v>
      </c>
      <c r="C2442" t="s">
        <v>1607</v>
      </c>
      <c r="D2442" t="s">
        <v>253</v>
      </c>
      <c r="E2442">
        <v>2</v>
      </c>
      <c r="F2442">
        <f>IFERROR(VLOOKUP(D2442,Products!$A$2:$H$221,6,FALSE),0)</f>
        <v>1.43</v>
      </c>
      <c r="G2442">
        <v>0</v>
      </c>
      <c r="H2442">
        <f t="shared" si="38"/>
        <v>2.86</v>
      </c>
      <c r="I2442" t="s">
        <v>2824</v>
      </c>
      <c r="J2442" t="str">
        <f>IFERROR(VLOOKUP(D2442,Products!$A$2:$H$221,3,FALSE),"")</f>
        <v>Household</v>
      </c>
      <c r="K2442" t="str">
        <f>IFERROR(VLOOKUP(C2442,Customers!$A$2:$G$751,3,FALSE),"")</f>
        <v>Shaki-Zagatala</v>
      </c>
    </row>
    <row r="2443" spans="1:11" x14ac:dyDescent="0.25">
      <c r="A2443" t="s">
        <v>5266</v>
      </c>
      <c r="B2443">
        <v>45851</v>
      </c>
      <c r="C2443" t="s">
        <v>1625</v>
      </c>
      <c r="D2443" t="s">
        <v>150</v>
      </c>
      <c r="E2443">
        <v>14</v>
      </c>
      <c r="F2443">
        <f>IFERROR(VLOOKUP(D2443,Products!$A$2:$H$221,6,FALSE),0)</f>
        <v>3.64</v>
      </c>
      <c r="G2443">
        <v>7.0000000000000007E-2</v>
      </c>
      <c r="H2443">
        <f t="shared" si="38"/>
        <v>47.39</v>
      </c>
      <c r="I2443" t="s">
        <v>2841</v>
      </c>
      <c r="J2443" t="str">
        <f>IFERROR(VLOOKUP(D2443,Products!$A$2:$H$221,3,FALSE),"")</f>
        <v>Dairy</v>
      </c>
      <c r="K2443" t="str">
        <f>IFERROR(VLOOKUP(C2443,Customers!$A$2:$G$751,3,FALSE),"")</f>
        <v>Absheron</v>
      </c>
    </row>
    <row r="2444" spans="1:11" x14ac:dyDescent="0.25">
      <c r="A2444" t="s">
        <v>5267</v>
      </c>
      <c r="B2444">
        <v>45851</v>
      </c>
      <c r="C2444" t="s">
        <v>1913</v>
      </c>
      <c r="D2444" t="s">
        <v>396</v>
      </c>
      <c r="E2444">
        <v>3</v>
      </c>
      <c r="F2444">
        <f>IFERROR(VLOOKUP(D2444,Products!$A$2:$H$221,6,FALSE),0)</f>
        <v>5.17</v>
      </c>
      <c r="G2444">
        <v>0.03</v>
      </c>
      <c r="H2444">
        <f t="shared" si="38"/>
        <v>15.04</v>
      </c>
      <c r="I2444" t="s">
        <v>2837</v>
      </c>
      <c r="J2444" t="str">
        <f>IFERROR(VLOOKUP(D2444,Products!$A$2:$H$221,3,FALSE),"")</f>
        <v>Canned</v>
      </c>
      <c r="K2444" t="str">
        <f>IFERROR(VLOOKUP(C2444,Customers!$A$2:$G$751,3,FALSE),"")</f>
        <v>Lankaran-Astara</v>
      </c>
    </row>
    <row r="2445" spans="1:11" x14ac:dyDescent="0.25">
      <c r="A2445" t="s">
        <v>5268</v>
      </c>
      <c r="B2445">
        <v>45851</v>
      </c>
      <c r="C2445" t="s">
        <v>2135</v>
      </c>
      <c r="D2445" t="s">
        <v>224</v>
      </c>
      <c r="E2445">
        <v>10</v>
      </c>
      <c r="F2445">
        <f>IFERROR(VLOOKUP(D2445,Products!$A$2:$H$221,6,FALSE),0)</f>
        <v>5.82</v>
      </c>
      <c r="G2445">
        <v>0.05</v>
      </c>
      <c r="H2445">
        <f t="shared" si="38"/>
        <v>55.29</v>
      </c>
      <c r="I2445" t="s">
        <v>2870</v>
      </c>
      <c r="J2445" t="str">
        <f>IFERROR(VLOOKUP(D2445,Products!$A$2:$H$221,3,FALSE),"")</f>
        <v>Grocery</v>
      </c>
      <c r="K2445" t="str">
        <f>IFERROR(VLOOKUP(C2445,Customers!$A$2:$G$751,3,FALSE),"")</f>
        <v>Aran</v>
      </c>
    </row>
    <row r="2446" spans="1:11" x14ac:dyDescent="0.25">
      <c r="A2446" t="s">
        <v>5269</v>
      </c>
      <c r="B2446">
        <v>45851</v>
      </c>
      <c r="C2446" t="s">
        <v>2189</v>
      </c>
      <c r="D2446" t="s">
        <v>299</v>
      </c>
      <c r="E2446">
        <v>7</v>
      </c>
      <c r="F2446">
        <f>IFERROR(VLOOKUP(D2446,Products!$A$2:$H$221,6,FALSE),0)</f>
        <v>1.0900000000000001</v>
      </c>
      <c r="G2446">
        <v>0.03</v>
      </c>
      <c r="H2446">
        <f t="shared" si="38"/>
        <v>7.4</v>
      </c>
      <c r="I2446" t="s">
        <v>2827</v>
      </c>
      <c r="J2446" t="str">
        <f>IFERROR(VLOOKUP(D2446,Products!$A$2:$H$221,3,FALSE),"")</f>
        <v>Household</v>
      </c>
      <c r="K2446" t="str">
        <f>IFERROR(VLOOKUP(C2446,Customers!$A$2:$G$751,3,FALSE),"")</f>
        <v>Absheron</v>
      </c>
    </row>
    <row r="2447" spans="1:11" x14ac:dyDescent="0.25">
      <c r="A2447" t="s">
        <v>5270</v>
      </c>
      <c r="B2447">
        <v>45851</v>
      </c>
      <c r="C2447" t="s">
        <v>2369</v>
      </c>
      <c r="D2447" t="s">
        <v>103</v>
      </c>
      <c r="E2447">
        <v>24</v>
      </c>
      <c r="F2447">
        <f>IFERROR(VLOOKUP(D2447,Products!$A$2:$H$221,6,FALSE),0)</f>
        <v>1.18</v>
      </c>
      <c r="G2447">
        <v>0.03</v>
      </c>
      <c r="H2447">
        <f t="shared" si="38"/>
        <v>27.47</v>
      </c>
      <c r="I2447" t="s">
        <v>2818</v>
      </c>
      <c r="J2447" t="str">
        <f>IFERROR(VLOOKUP(D2447,Products!$A$2:$H$221,3,FALSE),"")</f>
        <v>Snacks</v>
      </c>
      <c r="K2447" t="str">
        <f>IFERROR(VLOOKUP(C2447,Customers!$A$2:$G$751,3,FALSE),"")</f>
        <v>Karabakh-East Zangezur</v>
      </c>
    </row>
    <row r="2448" spans="1:11" x14ac:dyDescent="0.25">
      <c r="A2448" t="s">
        <v>5271</v>
      </c>
      <c r="B2448">
        <v>45851</v>
      </c>
      <c r="C2448" t="s">
        <v>2501</v>
      </c>
      <c r="D2448" t="s">
        <v>27</v>
      </c>
      <c r="E2448">
        <v>9</v>
      </c>
      <c r="F2448">
        <f>IFERROR(VLOOKUP(D2448,Products!$A$2:$H$221,6,FALSE),0)</f>
        <v>1.98</v>
      </c>
      <c r="G2448">
        <v>0.05</v>
      </c>
      <c r="H2448">
        <f t="shared" si="38"/>
        <v>16.93</v>
      </c>
      <c r="I2448" t="s">
        <v>2837</v>
      </c>
      <c r="J2448" t="str">
        <f>IFERROR(VLOOKUP(D2448,Products!$A$2:$H$221,3,FALSE),"")</f>
        <v>Beverages</v>
      </c>
      <c r="K2448" t="str">
        <f>IFERROR(VLOOKUP(C2448,Customers!$A$2:$G$751,3,FALSE),"")</f>
        <v>Shaki-Zagatala</v>
      </c>
    </row>
    <row r="2449" spans="1:11" x14ac:dyDescent="0.25">
      <c r="A2449" t="s">
        <v>5272</v>
      </c>
      <c r="B2449">
        <v>45852</v>
      </c>
      <c r="C2449" t="s">
        <v>551</v>
      </c>
      <c r="D2449" t="s">
        <v>478</v>
      </c>
      <c r="E2449">
        <v>9</v>
      </c>
      <c r="F2449">
        <f>IFERROR(VLOOKUP(D2449,Products!$A$2:$H$221,6,FALSE),0)</f>
        <v>3.25</v>
      </c>
      <c r="G2449">
        <v>0.1</v>
      </c>
      <c r="H2449">
        <f t="shared" si="38"/>
        <v>26.33</v>
      </c>
      <c r="I2449" t="s">
        <v>2824</v>
      </c>
      <c r="J2449" t="str">
        <f>IFERROR(VLOOKUP(D2449,Products!$A$2:$H$221,3,FALSE),"")</f>
        <v>Cleaning</v>
      </c>
      <c r="K2449" t="str">
        <f>IFERROR(VLOOKUP(C2449,Customers!$A$2:$G$751,3,FALSE),"")</f>
        <v>Shaki-Zagatala</v>
      </c>
    </row>
    <row r="2450" spans="1:11" x14ac:dyDescent="0.25">
      <c r="A2450" t="s">
        <v>5273</v>
      </c>
      <c r="B2450">
        <v>45852</v>
      </c>
      <c r="C2450" t="s">
        <v>617</v>
      </c>
      <c r="D2450" t="s">
        <v>202</v>
      </c>
      <c r="E2450">
        <v>6</v>
      </c>
      <c r="F2450">
        <f>IFERROR(VLOOKUP(D2450,Products!$A$2:$H$221,6,FALSE),0)</f>
        <v>1.82</v>
      </c>
      <c r="G2450">
        <v>0.05</v>
      </c>
      <c r="H2450">
        <f t="shared" si="38"/>
        <v>10.37</v>
      </c>
      <c r="I2450" t="s">
        <v>2827</v>
      </c>
      <c r="J2450" t="str">
        <f>IFERROR(VLOOKUP(D2450,Products!$A$2:$H$221,3,FALSE),"")</f>
        <v>Bakery</v>
      </c>
      <c r="K2450" t="str">
        <f>IFERROR(VLOOKUP(C2450,Customers!$A$2:$G$751,3,FALSE),"")</f>
        <v>Absheron</v>
      </c>
    </row>
    <row r="2451" spans="1:11" x14ac:dyDescent="0.25">
      <c r="A2451" t="s">
        <v>5274</v>
      </c>
      <c r="B2451">
        <v>45852</v>
      </c>
      <c r="C2451" t="s">
        <v>746</v>
      </c>
      <c r="D2451" t="s">
        <v>304</v>
      </c>
      <c r="E2451">
        <v>6</v>
      </c>
      <c r="F2451">
        <f>IFERROR(VLOOKUP(D2451,Products!$A$2:$H$221,6,FALSE),0)</f>
        <v>4.78</v>
      </c>
      <c r="G2451">
        <v>7.0000000000000007E-2</v>
      </c>
      <c r="H2451">
        <f t="shared" si="38"/>
        <v>26.67</v>
      </c>
      <c r="I2451" t="s">
        <v>2827</v>
      </c>
      <c r="J2451" t="str">
        <f>IFERROR(VLOOKUP(D2451,Products!$A$2:$H$221,3,FALSE),"")</f>
        <v>Personal Care</v>
      </c>
      <c r="K2451" t="str">
        <f>IFERROR(VLOOKUP(C2451,Customers!$A$2:$G$751,3,FALSE),"")</f>
        <v>Guba-Khachmaz</v>
      </c>
    </row>
    <row r="2452" spans="1:11" x14ac:dyDescent="0.25">
      <c r="A2452" t="s">
        <v>5275</v>
      </c>
      <c r="B2452">
        <v>45852</v>
      </c>
      <c r="C2452" t="s">
        <v>959</v>
      </c>
      <c r="D2452" t="s">
        <v>180</v>
      </c>
      <c r="E2452">
        <v>5</v>
      </c>
      <c r="F2452">
        <f>IFERROR(VLOOKUP(D2452,Products!$A$2:$H$221,6,FALSE),0)</f>
        <v>3.52</v>
      </c>
      <c r="G2452">
        <v>7.0000000000000007E-2</v>
      </c>
      <c r="H2452">
        <f t="shared" si="38"/>
        <v>16.37</v>
      </c>
      <c r="I2452" t="s">
        <v>2818</v>
      </c>
      <c r="J2452" t="str">
        <f>IFERROR(VLOOKUP(D2452,Products!$A$2:$H$221,3,FALSE),"")</f>
        <v>Bakery</v>
      </c>
      <c r="K2452" t="str">
        <f>IFERROR(VLOOKUP(C2452,Customers!$A$2:$G$751,3,FALSE),"")</f>
        <v>Aran</v>
      </c>
    </row>
    <row r="2453" spans="1:11" x14ac:dyDescent="0.25">
      <c r="A2453" t="s">
        <v>5276</v>
      </c>
      <c r="B2453">
        <v>45852</v>
      </c>
      <c r="C2453" t="s">
        <v>1280</v>
      </c>
      <c r="D2453" t="s">
        <v>75</v>
      </c>
      <c r="E2453">
        <v>21</v>
      </c>
      <c r="F2453">
        <f>IFERROR(VLOOKUP(D2453,Products!$A$2:$H$221,6,FALSE),0)</f>
        <v>3.54</v>
      </c>
      <c r="G2453">
        <v>0.03</v>
      </c>
      <c r="H2453">
        <f t="shared" si="38"/>
        <v>72.11</v>
      </c>
      <c r="I2453" t="s">
        <v>2827</v>
      </c>
      <c r="J2453" t="str">
        <f>IFERROR(VLOOKUP(D2453,Products!$A$2:$H$221,3,FALSE),"")</f>
        <v>Snacks</v>
      </c>
      <c r="K2453" t="str">
        <f>IFERROR(VLOOKUP(C2453,Customers!$A$2:$G$751,3,FALSE),"")</f>
        <v>Guba-Khachmaz</v>
      </c>
    </row>
    <row r="2454" spans="1:11" x14ac:dyDescent="0.25">
      <c r="A2454" t="s">
        <v>5277</v>
      </c>
      <c r="B2454">
        <v>45852</v>
      </c>
      <c r="C2454" t="s">
        <v>1751</v>
      </c>
      <c r="D2454" t="s">
        <v>328</v>
      </c>
      <c r="E2454">
        <v>7</v>
      </c>
      <c r="F2454">
        <f>IFERROR(VLOOKUP(D2454,Products!$A$2:$H$221,6,FALSE),0)</f>
        <v>6.09</v>
      </c>
      <c r="G2454">
        <v>7.0000000000000007E-2</v>
      </c>
      <c r="H2454">
        <f t="shared" si="38"/>
        <v>39.65</v>
      </c>
      <c r="I2454" t="s">
        <v>2818</v>
      </c>
      <c r="J2454" t="str">
        <f>IFERROR(VLOOKUP(D2454,Products!$A$2:$H$221,3,FALSE),"")</f>
        <v>Personal Care</v>
      </c>
      <c r="K2454" t="str">
        <f>IFERROR(VLOOKUP(C2454,Customers!$A$2:$G$751,3,FALSE),"")</f>
        <v>Lankaran-Astara</v>
      </c>
    </row>
    <row r="2455" spans="1:11" x14ac:dyDescent="0.25">
      <c r="A2455" t="s">
        <v>5278</v>
      </c>
      <c r="B2455">
        <v>45852</v>
      </c>
      <c r="C2455" t="s">
        <v>2225</v>
      </c>
      <c r="D2455" t="s">
        <v>97</v>
      </c>
      <c r="E2455">
        <v>18</v>
      </c>
      <c r="F2455">
        <f>IFERROR(VLOOKUP(D2455,Products!$A$2:$H$221,6,FALSE),0)</f>
        <v>3.97</v>
      </c>
      <c r="G2455">
        <v>0</v>
      </c>
      <c r="H2455">
        <f t="shared" si="38"/>
        <v>71.459999999999994</v>
      </c>
      <c r="I2455" t="s">
        <v>2820</v>
      </c>
      <c r="J2455" t="str">
        <f>IFERROR(VLOOKUP(D2455,Products!$A$2:$H$221,3,FALSE),"")</f>
        <v>Snacks</v>
      </c>
      <c r="K2455" t="str">
        <f>IFERROR(VLOOKUP(C2455,Customers!$A$2:$G$751,3,FALSE),"")</f>
        <v>Absheron</v>
      </c>
    </row>
    <row r="2456" spans="1:11" x14ac:dyDescent="0.25">
      <c r="A2456" t="s">
        <v>5279</v>
      </c>
      <c r="B2456">
        <v>45853</v>
      </c>
      <c r="C2456" t="s">
        <v>558</v>
      </c>
      <c r="D2456" t="s">
        <v>204</v>
      </c>
      <c r="E2456">
        <v>8</v>
      </c>
      <c r="F2456">
        <f>IFERROR(VLOOKUP(D2456,Products!$A$2:$H$221,6,FALSE),0)</f>
        <v>7.55</v>
      </c>
      <c r="G2456">
        <v>0.12</v>
      </c>
      <c r="H2456">
        <f t="shared" si="38"/>
        <v>53.15</v>
      </c>
      <c r="I2456" t="s">
        <v>2827</v>
      </c>
      <c r="J2456" t="str">
        <f>IFERROR(VLOOKUP(D2456,Products!$A$2:$H$221,3,FALSE),"")</f>
        <v>Grocery</v>
      </c>
      <c r="K2456" t="str">
        <f>IFERROR(VLOOKUP(C2456,Customers!$A$2:$G$751,3,FALSE),"")</f>
        <v>Absheron</v>
      </c>
    </row>
    <row r="2457" spans="1:11" x14ac:dyDescent="0.25">
      <c r="A2457" t="s">
        <v>5280</v>
      </c>
      <c r="B2457">
        <v>45853</v>
      </c>
      <c r="C2457" t="s">
        <v>773</v>
      </c>
      <c r="D2457" t="s">
        <v>45</v>
      </c>
      <c r="E2457">
        <v>26</v>
      </c>
      <c r="F2457">
        <f>IFERROR(VLOOKUP(D2457,Products!$A$2:$H$221,6,FALSE),0)</f>
        <v>2.7</v>
      </c>
      <c r="G2457">
        <v>0.05</v>
      </c>
      <c r="H2457">
        <f t="shared" si="38"/>
        <v>66.69</v>
      </c>
      <c r="I2457" t="s">
        <v>2827</v>
      </c>
      <c r="J2457" t="str">
        <f>IFERROR(VLOOKUP(D2457,Products!$A$2:$H$221,3,FALSE),"")</f>
        <v>Beverages</v>
      </c>
      <c r="K2457" t="str">
        <f>IFERROR(VLOOKUP(C2457,Customers!$A$2:$G$751,3,FALSE),"")</f>
        <v>Guba-Khachmaz</v>
      </c>
    </row>
    <row r="2458" spans="1:11" x14ac:dyDescent="0.25">
      <c r="A2458" t="s">
        <v>5281</v>
      </c>
      <c r="B2458">
        <v>45853</v>
      </c>
      <c r="C2458" t="s">
        <v>983</v>
      </c>
      <c r="D2458" t="s">
        <v>20</v>
      </c>
      <c r="E2458">
        <v>23</v>
      </c>
      <c r="F2458">
        <f>IFERROR(VLOOKUP(D2458,Products!$A$2:$H$221,6,FALSE),0)</f>
        <v>2.87</v>
      </c>
      <c r="G2458">
        <v>0.1</v>
      </c>
      <c r="H2458">
        <f t="shared" si="38"/>
        <v>59.41</v>
      </c>
      <c r="I2458" t="s">
        <v>2830</v>
      </c>
      <c r="J2458" t="str">
        <f>IFERROR(VLOOKUP(D2458,Products!$A$2:$H$221,3,FALSE),"")</f>
        <v>Beverages</v>
      </c>
      <c r="K2458" t="str">
        <f>IFERROR(VLOOKUP(C2458,Customers!$A$2:$G$751,3,FALSE),"")</f>
        <v>Karabakh-East Zangezur</v>
      </c>
    </row>
    <row r="2459" spans="1:11" x14ac:dyDescent="0.25">
      <c r="A2459" t="s">
        <v>5282</v>
      </c>
      <c r="B2459">
        <v>45853</v>
      </c>
      <c r="C2459" t="s">
        <v>1007</v>
      </c>
      <c r="D2459" t="s">
        <v>160</v>
      </c>
      <c r="E2459">
        <v>21</v>
      </c>
      <c r="F2459">
        <f>IFERROR(VLOOKUP(D2459,Products!$A$2:$H$221,6,FALSE),0)</f>
        <v>1.26</v>
      </c>
      <c r="G2459">
        <v>0.03</v>
      </c>
      <c r="H2459">
        <f t="shared" si="38"/>
        <v>25.67</v>
      </c>
      <c r="I2459" t="s">
        <v>2870</v>
      </c>
      <c r="J2459" t="str">
        <f>IFERROR(VLOOKUP(D2459,Products!$A$2:$H$221,3,FALSE),"")</f>
        <v>Bakery</v>
      </c>
      <c r="K2459" t="str">
        <f>IFERROR(VLOOKUP(C2459,Customers!$A$2:$G$751,3,FALSE),"")</f>
        <v>Lankaran-Astara</v>
      </c>
    </row>
    <row r="2460" spans="1:11" x14ac:dyDescent="0.25">
      <c r="A2460" t="s">
        <v>5283</v>
      </c>
      <c r="B2460">
        <v>45853</v>
      </c>
      <c r="C2460" t="s">
        <v>1181</v>
      </c>
      <c r="D2460" t="s">
        <v>47</v>
      </c>
      <c r="E2460">
        <v>30</v>
      </c>
      <c r="F2460">
        <f>IFERROR(VLOOKUP(D2460,Products!$A$2:$H$221,6,FALSE),0)</f>
        <v>4.1900000000000004</v>
      </c>
      <c r="G2460">
        <v>0.1</v>
      </c>
      <c r="H2460">
        <f t="shared" si="38"/>
        <v>113.13</v>
      </c>
      <c r="I2460" t="s">
        <v>2820</v>
      </c>
      <c r="J2460" t="str">
        <f>IFERROR(VLOOKUP(D2460,Products!$A$2:$H$221,3,FALSE),"")</f>
        <v>Beverages</v>
      </c>
      <c r="K2460" t="str">
        <f>IFERROR(VLOOKUP(C2460,Customers!$A$2:$G$751,3,FALSE),"")</f>
        <v>Absheron</v>
      </c>
    </row>
    <row r="2461" spans="1:11" x14ac:dyDescent="0.25">
      <c r="A2461" t="s">
        <v>5284</v>
      </c>
      <c r="B2461">
        <v>45853</v>
      </c>
      <c r="C2461" t="s">
        <v>1187</v>
      </c>
      <c r="D2461" t="s">
        <v>282</v>
      </c>
      <c r="E2461">
        <v>11</v>
      </c>
      <c r="F2461">
        <f>IFERROR(VLOOKUP(D2461,Products!$A$2:$H$221,6,FALSE),0)</f>
        <v>5.17</v>
      </c>
      <c r="G2461">
        <v>0.05</v>
      </c>
      <c r="H2461">
        <f t="shared" si="38"/>
        <v>54.03</v>
      </c>
      <c r="I2461" t="s">
        <v>2820</v>
      </c>
      <c r="J2461" t="str">
        <f>IFERROR(VLOOKUP(D2461,Products!$A$2:$H$221,3,FALSE),"")</f>
        <v>Household</v>
      </c>
      <c r="K2461" t="str">
        <f>IFERROR(VLOOKUP(C2461,Customers!$A$2:$G$751,3,FALSE),"")</f>
        <v>Absheron</v>
      </c>
    </row>
    <row r="2462" spans="1:11" x14ac:dyDescent="0.25">
      <c r="A2462" t="s">
        <v>5285</v>
      </c>
      <c r="B2462">
        <v>45853</v>
      </c>
      <c r="C2462" t="s">
        <v>1334</v>
      </c>
      <c r="D2462" t="s">
        <v>164</v>
      </c>
      <c r="E2462">
        <v>10</v>
      </c>
      <c r="F2462">
        <f>IFERROR(VLOOKUP(D2462,Products!$A$2:$H$221,6,FALSE),0)</f>
        <v>1.96</v>
      </c>
      <c r="G2462">
        <v>0.03</v>
      </c>
      <c r="H2462">
        <f t="shared" si="38"/>
        <v>19.010000000000002</v>
      </c>
      <c r="I2462" t="s">
        <v>2818</v>
      </c>
      <c r="J2462" t="str">
        <f>IFERROR(VLOOKUP(D2462,Products!$A$2:$H$221,3,FALSE),"")</f>
        <v>Bakery</v>
      </c>
      <c r="K2462" t="str">
        <f>IFERROR(VLOOKUP(C2462,Customers!$A$2:$G$751,3,FALSE),"")</f>
        <v>Absheron</v>
      </c>
    </row>
    <row r="2463" spans="1:11" x14ac:dyDescent="0.25">
      <c r="A2463" t="s">
        <v>5286</v>
      </c>
      <c r="B2463">
        <v>45853</v>
      </c>
      <c r="C2463" t="s">
        <v>1352</v>
      </c>
      <c r="D2463" t="s">
        <v>134</v>
      </c>
      <c r="E2463">
        <v>6</v>
      </c>
      <c r="F2463">
        <f>IFERROR(VLOOKUP(D2463,Products!$A$2:$H$221,6,FALSE),0)</f>
        <v>5.84</v>
      </c>
      <c r="G2463">
        <v>0</v>
      </c>
      <c r="H2463">
        <f t="shared" si="38"/>
        <v>35.04</v>
      </c>
      <c r="I2463" t="s">
        <v>2820</v>
      </c>
      <c r="J2463" t="str">
        <f>IFERROR(VLOOKUP(D2463,Products!$A$2:$H$221,3,FALSE),"")</f>
        <v>Dairy</v>
      </c>
      <c r="K2463" t="str">
        <f>IFERROR(VLOOKUP(C2463,Customers!$A$2:$G$751,3,FALSE),"")</f>
        <v>Absheron</v>
      </c>
    </row>
    <row r="2464" spans="1:11" x14ac:dyDescent="0.25">
      <c r="A2464" t="s">
        <v>5287</v>
      </c>
      <c r="B2464">
        <v>45853</v>
      </c>
      <c r="C2464" t="s">
        <v>1403</v>
      </c>
      <c r="D2464" t="s">
        <v>152</v>
      </c>
      <c r="E2464">
        <v>12</v>
      </c>
      <c r="F2464">
        <f>IFERROR(VLOOKUP(D2464,Products!$A$2:$H$221,6,FALSE),0)</f>
        <v>2.0699999999999998</v>
      </c>
      <c r="G2464">
        <v>0.05</v>
      </c>
      <c r="H2464">
        <f t="shared" si="38"/>
        <v>23.6</v>
      </c>
      <c r="I2464" t="s">
        <v>2818</v>
      </c>
      <c r="J2464" t="str">
        <f>IFERROR(VLOOKUP(D2464,Products!$A$2:$H$221,3,FALSE),"")</f>
        <v>Dairy</v>
      </c>
      <c r="K2464" t="str">
        <f>IFERROR(VLOOKUP(C2464,Customers!$A$2:$G$751,3,FALSE),"")</f>
        <v>Absheron</v>
      </c>
    </row>
    <row r="2465" spans="1:11" x14ac:dyDescent="0.25">
      <c r="A2465" t="s">
        <v>5288</v>
      </c>
      <c r="B2465">
        <v>45853</v>
      </c>
      <c r="C2465" t="s">
        <v>1475</v>
      </c>
      <c r="D2465" t="s">
        <v>29</v>
      </c>
      <c r="E2465">
        <v>24</v>
      </c>
      <c r="F2465">
        <f>IFERROR(VLOOKUP(D2465,Products!$A$2:$H$221,6,FALSE),0)</f>
        <v>1.26</v>
      </c>
      <c r="G2465">
        <v>0.05</v>
      </c>
      <c r="H2465">
        <f t="shared" si="38"/>
        <v>28.73</v>
      </c>
      <c r="I2465" t="s">
        <v>2820</v>
      </c>
      <c r="J2465" t="str">
        <f>IFERROR(VLOOKUP(D2465,Products!$A$2:$H$221,3,FALSE),"")</f>
        <v>Beverages</v>
      </c>
      <c r="K2465" t="str">
        <f>IFERROR(VLOOKUP(C2465,Customers!$A$2:$G$751,3,FALSE),"")</f>
        <v>Absheron</v>
      </c>
    </row>
    <row r="2466" spans="1:11" x14ac:dyDescent="0.25">
      <c r="A2466" t="s">
        <v>5289</v>
      </c>
      <c r="B2466">
        <v>45853</v>
      </c>
      <c r="C2466" t="s">
        <v>1577</v>
      </c>
      <c r="D2466" t="s">
        <v>456</v>
      </c>
      <c r="E2466">
        <v>7</v>
      </c>
      <c r="F2466">
        <f>IFERROR(VLOOKUP(D2466,Products!$A$2:$H$221,6,FALSE),0)</f>
        <v>3.09</v>
      </c>
      <c r="G2466">
        <v>0.05</v>
      </c>
      <c r="H2466">
        <f t="shared" si="38"/>
        <v>20.55</v>
      </c>
      <c r="I2466" t="s">
        <v>2837</v>
      </c>
      <c r="J2466" t="str">
        <f>IFERROR(VLOOKUP(D2466,Products!$A$2:$H$221,3,FALSE),"")</f>
        <v>Cleaning</v>
      </c>
      <c r="K2466" t="str">
        <f>IFERROR(VLOOKUP(C2466,Customers!$A$2:$G$751,3,FALSE),"")</f>
        <v>Absheron</v>
      </c>
    </row>
    <row r="2467" spans="1:11" x14ac:dyDescent="0.25">
      <c r="A2467" t="s">
        <v>5290</v>
      </c>
      <c r="B2467">
        <v>45853</v>
      </c>
      <c r="C2467" t="s">
        <v>1700</v>
      </c>
      <c r="D2467" t="s">
        <v>317</v>
      </c>
      <c r="E2467">
        <v>6</v>
      </c>
      <c r="F2467">
        <f>IFERROR(VLOOKUP(D2467,Products!$A$2:$H$221,6,FALSE),0)</f>
        <v>4.76</v>
      </c>
      <c r="G2467">
        <v>0.12</v>
      </c>
      <c r="H2467">
        <f t="shared" si="38"/>
        <v>25.13</v>
      </c>
      <c r="I2467" t="s">
        <v>2820</v>
      </c>
      <c r="J2467" t="str">
        <f>IFERROR(VLOOKUP(D2467,Products!$A$2:$H$221,3,FALSE),"")</f>
        <v>Personal Care</v>
      </c>
      <c r="K2467" t="str">
        <f>IFERROR(VLOOKUP(C2467,Customers!$A$2:$G$751,3,FALSE),"")</f>
        <v>Karabakh-East Zangezur</v>
      </c>
    </row>
    <row r="2468" spans="1:11" x14ac:dyDescent="0.25">
      <c r="A2468" t="s">
        <v>5291</v>
      </c>
      <c r="B2468">
        <v>45853</v>
      </c>
      <c r="C2468" t="s">
        <v>1799</v>
      </c>
      <c r="D2468" t="s">
        <v>27</v>
      </c>
      <c r="E2468">
        <v>5</v>
      </c>
      <c r="F2468">
        <f>IFERROR(VLOOKUP(D2468,Products!$A$2:$H$221,6,FALSE),0)</f>
        <v>1.98</v>
      </c>
      <c r="G2468">
        <v>7.0000000000000007E-2</v>
      </c>
      <c r="H2468">
        <f t="shared" si="38"/>
        <v>9.2100000000000009</v>
      </c>
      <c r="I2468" t="s">
        <v>2824</v>
      </c>
      <c r="J2468" t="str">
        <f>IFERROR(VLOOKUP(D2468,Products!$A$2:$H$221,3,FALSE),"")</f>
        <v>Beverages</v>
      </c>
      <c r="K2468" t="str">
        <f>IFERROR(VLOOKUP(C2468,Customers!$A$2:$G$751,3,FALSE),"")</f>
        <v>Absheron</v>
      </c>
    </row>
    <row r="2469" spans="1:11" x14ac:dyDescent="0.25">
      <c r="A2469" t="s">
        <v>5292</v>
      </c>
      <c r="B2469">
        <v>45853</v>
      </c>
      <c r="C2469" t="s">
        <v>2177</v>
      </c>
      <c r="D2469" t="s">
        <v>136</v>
      </c>
      <c r="E2469">
        <v>16</v>
      </c>
      <c r="F2469">
        <f>IFERROR(VLOOKUP(D2469,Products!$A$2:$H$221,6,FALSE),0)</f>
        <v>3.68</v>
      </c>
      <c r="G2469">
        <v>0.05</v>
      </c>
      <c r="H2469">
        <f t="shared" si="38"/>
        <v>55.94</v>
      </c>
      <c r="I2469" t="s">
        <v>2818</v>
      </c>
      <c r="J2469" t="str">
        <f>IFERROR(VLOOKUP(D2469,Products!$A$2:$H$221,3,FALSE),"")</f>
        <v>Dairy</v>
      </c>
      <c r="K2469" t="str">
        <f>IFERROR(VLOOKUP(C2469,Customers!$A$2:$G$751,3,FALSE),"")</f>
        <v>Nakhchivan</v>
      </c>
    </row>
    <row r="2470" spans="1:11" x14ac:dyDescent="0.25">
      <c r="A2470" t="s">
        <v>5293</v>
      </c>
      <c r="B2470">
        <v>45853</v>
      </c>
      <c r="C2470" t="s">
        <v>2309</v>
      </c>
      <c r="D2470" t="s">
        <v>400</v>
      </c>
      <c r="E2470">
        <v>4</v>
      </c>
      <c r="F2470">
        <f>IFERROR(VLOOKUP(D2470,Products!$A$2:$H$221,6,FALSE),0)</f>
        <v>6.11</v>
      </c>
      <c r="G2470">
        <v>7.0000000000000007E-2</v>
      </c>
      <c r="H2470">
        <f t="shared" si="38"/>
        <v>22.73</v>
      </c>
      <c r="I2470" t="s">
        <v>2824</v>
      </c>
      <c r="J2470" t="str">
        <f>IFERROR(VLOOKUP(D2470,Products!$A$2:$H$221,3,FALSE),"")</f>
        <v>Canned</v>
      </c>
      <c r="K2470" t="str">
        <f>IFERROR(VLOOKUP(C2470,Customers!$A$2:$G$751,3,FALSE),"")</f>
        <v>Shaki-Zagatala</v>
      </c>
    </row>
    <row r="2471" spans="1:11" x14ac:dyDescent="0.25">
      <c r="A2471" t="s">
        <v>5294</v>
      </c>
      <c r="B2471">
        <v>45853</v>
      </c>
      <c r="C2471" t="s">
        <v>2432</v>
      </c>
      <c r="D2471" t="s">
        <v>101</v>
      </c>
      <c r="E2471">
        <v>23</v>
      </c>
      <c r="F2471">
        <f>IFERROR(VLOOKUP(D2471,Products!$A$2:$H$221,6,FALSE),0)</f>
        <v>2.82</v>
      </c>
      <c r="G2471">
        <v>0.05</v>
      </c>
      <c r="H2471">
        <f t="shared" si="38"/>
        <v>61.62</v>
      </c>
      <c r="I2471" t="s">
        <v>2830</v>
      </c>
      <c r="J2471" t="str">
        <f>IFERROR(VLOOKUP(D2471,Products!$A$2:$H$221,3,FALSE),"")</f>
        <v>Snacks</v>
      </c>
      <c r="K2471" t="str">
        <f>IFERROR(VLOOKUP(C2471,Customers!$A$2:$G$751,3,FALSE),"")</f>
        <v>Absheron</v>
      </c>
    </row>
    <row r="2472" spans="1:11" x14ac:dyDescent="0.25">
      <c r="A2472" t="s">
        <v>5295</v>
      </c>
      <c r="B2472">
        <v>45853</v>
      </c>
      <c r="C2472" t="s">
        <v>2468</v>
      </c>
      <c r="D2472" t="s">
        <v>298</v>
      </c>
      <c r="E2472">
        <v>7</v>
      </c>
      <c r="F2472">
        <f>IFERROR(VLOOKUP(D2472,Products!$A$2:$H$221,6,FALSE),0)</f>
        <v>4.83</v>
      </c>
      <c r="G2472">
        <v>0.15</v>
      </c>
      <c r="H2472">
        <f t="shared" si="38"/>
        <v>28.74</v>
      </c>
      <c r="I2472" t="s">
        <v>2830</v>
      </c>
      <c r="J2472" t="str">
        <f>IFERROR(VLOOKUP(D2472,Products!$A$2:$H$221,3,FALSE),"")</f>
        <v>Household</v>
      </c>
      <c r="K2472" t="str">
        <f>IFERROR(VLOOKUP(C2472,Customers!$A$2:$G$751,3,FALSE),"")</f>
        <v>Lankaran-Astara</v>
      </c>
    </row>
    <row r="2473" spans="1:11" x14ac:dyDescent="0.25">
      <c r="A2473" t="s">
        <v>5296</v>
      </c>
      <c r="B2473">
        <v>45853</v>
      </c>
      <c r="C2473" t="s">
        <v>2576</v>
      </c>
      <c r="D2473" t="s">
        <v>232</v>
      </c>
      <c r="E2473">
        <v>13</v>
      </c>
      <c r="F2473">
        <f>IFERROR(VLOOKUP(D2473,Products!$A$2:$H$221,6,FALSE),0)</f>
        <v>6.86</v>
      </c>
      <c r="G2473">
        <v>0</v>
      </c>
      <c r="H2473">
        <f t="shared" si="38"/>
        <v>89.18</v>
      </c>
      <c r="I2473" t="s">
        <v>2818</v>
      </c>
      <c r="J2473" t="str">
        <f>IFERROR(VLOOKUP(D2473,Products!$A$2:$H$221,3,FALSE),"")</f>
        <v>Grocery</v>
      </c>
      <c r="K2473" t="str">
        <f>IFERROR(VLOOKUP(C2473,Customers!$A$2:$G$751,3,FALSE),"")</f>
        <v>Guba-Khachmaz</v>
      </c>
    </row>
    <row r="2474" spans="1:11" x14ac:dyDescent="0.25">
      <c r="A2474" t="s">
        <v>5297</v>
      </c>
      <c r="B2474">
        <v>45853</v>
      </c>
      <c r="C2474" t="s">
        <v>2642</v>
      </c>
      <c r="D2474" t="s">
        <v>59</v>
      </c>
      <c r="E2474">
        <v>22</v>
      </c>
      <c r="F2474">
        <f>IFERROR(VLOOKUP(D2474,Products!$A$2:$H$221,6,FALSE),0)</f>
        <v>1.45</v>
      </c>
      <c r="G2474">
        <v>0.02</v>
      </c>
      <c r="H2474">
        <f t="shared" si="38"/>
        <v>31.26</v>
      </c>
      <c r="I2474" t="s">
        <v>2818</v>
      </c>
      <c r="J2474" t="str">
        <f>IFERROR(VLOOKUP(D2474,Products!$A$2:$H$221,3,FALSE),"")</f>
        <v>Snacks</v>
      </c>
      <c r="K2474" t="str">
        <f>IFERROR(VLOOKUP(C2474,Customers!$A$2:$G$751,3,FALSE),"")</f>
        <v>Ganja-Dashkasan</v>
      </c>
    </row>
    <row r="2475" spans="1:11" x14ac:dyDescent="0.25">
      <c r="A2475" t="s">
        <v>5298</v>
      </c>
      <c r="B2475">
        <v>45854</v>
      </c>
      <c r="C2475" t="s">
        <v>953</v>
      </c>
      <c r="D2475" t="s">
        <v>344</v>
      </c>
      <c r="E2475">
        <v>5</v>
      </c>
      <c r="F2475">
        <f>IFERROR(VLOOKUP(D2475,Products!$A$2:$H$221,6,FALSE),0)</f>
        <v>2.2000000000000002</v>
      </c>
      <c r="G2475">
        <v>7.0000000000000007E-2</v>
      </c>
      <c r="H2475">
        <f t="shared" si="38"/>
        <v>10.23</v>
      </c>
      <c r="I2475" t="s">
        <v>2837</v>
      </c>
      <c r="J2475" t="str">
        <f>IFERROR(VLOOKUP(D2475,Products!$A$2:$H$221,3,FALSE),"")</f>
        <v>Personal Care</v>
      </c>
      <c r="K2475" t="str">
        <f>IFERROR(VLOOKUP(C2475,Customers!$A$2:$G$751,3,FALSE),"")</f>
        <v>Aran</v>
      </c>
    </row>
    <row r="2476" spans="1:11" x14ac:dyDescent="0.25">
      <c r="A2476" t="s">
        <v>5299</v>
      </c>
      <c r="B2476">
        <v>45854</v>
      </c>
      <c r="C2476" t="s">
        <v>1004</v>
      </c>
      <c r="D2476" t="s">
        <v>260</v>
      </c>
      <c r="E2476">
        <v>3</v>
      </c>
      <c r="F2476">
        <f>IFERROR(VLOOKUP(D2476,Products!$A$2:$H$221,6,FALSE),0)</f>
        <v>1.21</v>
      </c>
      <c r="G2476">
        <v>0</v>
      </c>
      <c r="H2476">
        <f t="shared" si="38"/>
        <v>3.63</v>
      </c>
      <c r="I2476" t="s">
        <v>2820</v>
      </c>
      <c r="J2476" t="str">
        <f>IFERROR(VLOOKUP(D2476,Products!$A$2:$H$221,3,FALSE),"")</f>
        <v>Household</v>
      </c>
      <c r="K2476" t="str">
        <f>IFERROR(VLOOKUP(C2476,Customers!$A$2:$G$751,3,FALSE),"")</f>
        <v>Ganja-Dashkasan</v>
      </c>
    </row>
    <row r="2477" spans="1:11" x14ac:dyDescent="0.25">
      <c r="A2477" t="s">
        <v>5300</v>
      </c>
      <c r="B2477">
        <v>45854</v>
      </c>
      <c r="C2477" t="s">
        <v>1070</v>
      </c>
      <c r="D2477" t="s">
        <v>160</v>
      </c>
      <c r="E2477">
        <v>8</v>
      </c>
      <c r="F2477">
        <f>IFERROR(VLOOKUP(D2477,Products!$A$2:$H$221,6,FALSE),0)</f>
        <v>1.26</v>
      </c>
      <c r="G2477">
        <v>0</v>
      </c>
      <c r="H2477">
        <f t="shared" si="38"/>
        <v>10.08</v>
      </c>
      <c r="I2477" t="s">
        <v>2841</v>
      </c>
      <c r="J2477" t="str">
        <f>IFERROR(VLOOKUP(D2477,Products!$A$2:$H$221,3,FALSE),"")</f>
        <v>Bakery</v>
      </c>
      <c r="K2477" t="str">
        <f>IFERROR(VLOOKUP(C2477,Customers!$A$2:$G$751,3,FALSE),"")</f>
        <v>Absheron</v>
      </c>
    </row>
    <row r="2478" spans="1:11" x14ac:dyDescent="0.25">
      <c r="A2478" t="s">
        <v>5301</v>
      </c>
      <c r="B2478">
        <v>45854</v>
      </c>
      <c r="C2478" t="s">
        <v>1124</v>
      </c>
      <c r="D2478" t="s">
        <v>91</v>
      </c>
      <c r="E2478">
        <v>9</v>
      </c>
      <c r="F2478">
        <f>IFERROR(VLOOKUP(D2478,Products!$A$2:$H$221,6,FALSE),0)</f>
        <v>1.36</v>
      </c>
      <c r="G2478">
        <v>0.05</v>
      </c>
      <c r="H2478">
        <f t="shared" si="38"/>
        <v>11.63</v>
      </c>
      <c r="I2478" t="s">
        <v>2830</v>
      </c>
      <c r="J2478" t="str">
        <f>IFERROR(VLOOKUP(D2478,Products!$A$2:$H$221,3,FALSE),"")</f>
        <v>Snacks</v>
      </c>
      <c r="K2478" t="str">
        <f>IFERROR(VLOOKUP(C2478,Customers!$A$2:$G$751,3,FALSE),"")</f>
        <v>Lankaran-Astara</v>
      </c>
    </row>
    <row r="2479" spans="1:11" x14ac:dyDescent="0.25">
      <c r="A2479" t="s">
        <v>5302</v>
      </c>
      <c r="B2479">
        <v>45854</v>
      </c>
      <c r="C2479" t="s">
        <v>1655</v>
      </c>
      <c r="D2479" t="s">
        <v>272</v>
      </c>
      <c r="E2479">
        <v>10</v>
      </c>
      <c r="F2479">
        <f>IFERROR(VLOOKUP(D2479,Products!$A$2:$H$221,6,FALSE),0)</f>
        <v>1.81</v>
      </c>
      <c r="G2479">
        <v>0</v>
      </c>
      <c r="H2479">
        <f t="shared" si="38"/>
        <v>18.100000000000001</v>
      </c>
      <c r="I2479" t="s">
        <v>2818</v>
      </c>
      <c r="J2479" t="str">
        <f>IFERROR(VLOOKUP(D2479,Products!$A$2:$H$221,3,FALSE),"")</f>
        <v>Household</v>
      </c>
      <c r="K2479" t="str">
        <f>IFERROR(VLOOKUP(C2479,Customers!$A$2:$G$751,3,FALSE),"")</f>
        <v>Shaki-Zagatala</v>
      </c>
    </row>
    <row r="2480" spans="1:11" x14ac:dyDescent="0.25">
      <c r="A2480" t="s">
        <v>5303</v>
      </c>
      <c r="B2480">
        <v>45854</v>
      </c>
      <c r="C2480" t="s">
        <v>1826</v>
      </c>
      <c r="D2480" t="s">
        <v>328</v>
      </c>
      <c r="E2480">
        <v>3</v>
      </c>
      <c r="F2480">
        <f>IFERROR(VLOOKUP(D2480,Products!$A$2:$H$221,6,FALSE),0)</f>
        <v>6.09</v>
      </c>
      <c r="G2480">
        <v>0.1</v>
      </c>
      <c r="H2480">
        <f t="shared" si="38"/>
        <v>16.440000000000001</v>
      </c>
      <c r="I2480" t="s">
        <v>2830</v>
      </c>
      <c r="J2480" t="str">
        <f>IFERROR(VLOOKUP(D2480,Products!$A$2:$H$221,3,FALSE),"")</f>
        <v>Personal Care</v>
      </c>
      <c r="K2480" t="str">
        <f>IFERROR(VLOOKUP(C2480,Customers!$A$2:$G$751,3,FALSE),"")</f>
        <v>Guba-Khachmaz</v>
      </c>
    </row>
    <row r="2481" spans="1:11" x14ac:dyDescent="0.25">
      <c r="A2481" t="s">
        <v>5304</v>
      </c>
      <c r="B2481">
        <v>45854</v>
      </c>
      <c r="C2481" t="s">
        <v>1856</v>
      </c>
      <c r="D2481" t="s">
        <v>174</v>
      </c>
      <c r="E2481">
        <v>17</v>
      </c>
      <c r="F2481">
        <f>IFERROR(VLOOKUP(D2481,Products!$A$2:$H$221,6,FALSE),0)</f>
        <v>0.99</v>
      </c>
      <c r="G2481">
        <v>0.03</v>
      </c>
      <c r="H2481">
        <f t="shared" si="38"/>
        <v>16.329999999999998</v>
      </c>
      <c r="I2481" t="s">
        <v>2818</v>
      </c>
      <c r="J2481" t="str">
        <f>IFERROR(VLOOKUP(D2481,Products!$A$2:$H$221,3,FALSE),"")</f>
        <v>Bakery</v>
      </c>
      <c r="K2481" t="str">
        <f>IFERROR(VLOOKUP(C2481,Customers!$A$2:$G$751,3,FALSE),"")</f>
        <v>Ganja-Dashkasan</v>
      </c>
    </row>
    <row r="2482" spans="1:11" x14ac:dyDescent="0.25">
      <c r="A2482" t="s">
        <v>5305</v>
      </c>
      <c r="B2482">
        <v>45854</v>
      </c>
      <c r="C2482" t="s">
        <v>2108</v>
      </c>
      <c r="D2482" t="s">
        <v>484</v>
      </c>
      <c r="E2482">
        <v>4</v>
      </c>
      <c r="F2482">
        <f>IFERROR(VLOOKUP(D2482,Products!$A$2:$H$221,6,FALSE),0)</f>
        <v>4.01</v>
      </c>
      <c r="G2482">
        <v>7.0000000000000007E-2</v>
      </c>
      <c r="H2482">
        <f t="shared" si="38"/>
        <v>14.92</v>
      </c>
      <c r="I2482" t="s">
        <v>2820</v>
      </c>
      <c r="J2482" t="str">
        <f>IFERROR(VLOOKUP(D2482,Products!$A$2:$H$221,3,FALSE),"")</f>
        <v>Cleaning</v>
      </c>
      <c r="K2482" t="str">
        <f>IFERROR(VLOOKUP(C2482,Customers!$A$2:$G$751,3,FALSE),"")</f>
        <v>Lankaran-Astara</v>
      </c>
    </row>
    <row r="2483" spans="1:11" x14ac:dyDescent="0.25">
      <c r="A2483" t="s">
        <v>5306</v>
      </c>
      <c r="B2483">
        <v>45854</v>
      </c>
      <c r="C2483" t="s">
        <v>2228</v>
      </c>
      <c r="D2483" t="s">
        <v>263</v>
      </c>
      <c r="E2483">
        <v>2</v>
      </c>
      <c r="F2483">
        <f>IFERROR(VLOOKUP(D2483,Products!$A$2:$H$221,6,FALSE),0)</f>
        <v>1.34</v>
      </c>
      <c r="G2483">
        <v>0.05</v>
      </c>
      <c r="H2483">
        <f t="shared" si="38"/>
        <v>2.5499999999999998</v>
      </c>
      <c r="I2483" t="s">
        <v>2870</v>
      </c>
      <c r="J2483" t="str">
        <f>IFERROR(VLOOKUP(D2483,Products!$A$2:$H$221,3,FALSE),"")</f>
        <v>Household</v>
      </c>
      <c r="K2483" t="str">
        <f>IFERROR(VLOOKUP(C2483,Customers!$A$2:$G$751,3,FALSE),"")</f>
        <v>Absheron</v>
      </c>
    </row>
    <row r="2484" spans="1:11" x14ac:dyDescent="0.25">
      <c r="A2484" t="s">
        <v>5307</v>
      </c>
      <c r="B2484">
        <v>45854</v>
      </c>
      <c r="C2484" t="s">
        <v>2339</v>
      </c>
      <c r="D2484" t="s">
        <v>118</v>
      </c>
      <c r="E2484">
        <v>9</v>
      </c>
      <c r="F2484">
        <f>IFERROR(VLOOKUP(D2484,Products!$A$2:$H$221,6,FALSE),0)</f>
        <v>3.41</v>
      </c>
      <c r="G2484">
        <v>0.1</v>
      </c>
      <c r="H2484">
        <f t="shared" si="38"/>
        <v>27.62</v>
      </c>
      <c r="I2484" t="s">
        <v>2820</v>
      </c>
      <c r="J2484" t="str">
        <f>IFERROR(VLOOKUP(D2484,Products!$A$2:$H$221,3,FALSE),"")</f>
        <v>Dairy</v>
      </c>
      <c r="K2484" t="str">
        <f>IFERROR(VLOOKUP(C2484,Customers!$A$2:$G$751,3,FALSE),"")</f>
        <v>Absheron</v>
      </c>
    </row>
    <row r="2485" spans="1:11" x14ac:dyDescent="0.25">
      <c r="A2485" t="s">
        <v>5308</v>
      </c>
      <c r="B2485">
        <v>45854</v>
      </c>
      <c r="C2485" t="s">
        <v>2761</v>
      </c>
      <c r="D2485" t="s">
        <v>167</v>
      </c>
      <c r="E2485">
        <v>14</v>
      </c>
      <c r="F2485">
        <f>IFERROR(VLOOKUP(D2485,Products!$A$2:$H$221,6,FALSE),0)</f>
        <v>1.67</v>
      </c>
      <c r="G2485">
        <v>0.05</v>
      </c>
      <c r="H2485">
        <f t="shared" si="38"/>
        <v>22.21</v>
      </c>
      <c r="I2485" t="s">
        <v>2827</v>
      </c>
      <c r="J2485" t="str">
        <f>IFERROR(VLOOKUP(D2485,Products!$A$2:$H$221,3,FALSE),"")</f>
        <v>Bakery</v>
      </c>
      <c r="K2485" t="str">
        <f>IFERROR(VLOOKUP(C2485,Customers!$A$2:$G$751,3,FALSE),"")</f>
        <v>Ganja-Dashkasan</v>
      </c>
    </row>
    <row r="2486" spans="1:11" x14ac:dyDescent="0.25">
      <c r="A2486" t="s">
        <v>5309</v>
      </c>
      <c r="B2486">
        <v>45855</v>
      </c>
      <c r="C2486" t="s">
        <v>815</v>
      </c>
      <c r="D2486" t="s">
        <v>230</v>
      </c>
      <c r="E2486">
        <v>15</v>
      </c>
      <c r="F2486">
        <f>IFERROR(VLOOKUP(D2486,Products!$A$2:$H$221,6,FALSE),0)</f>
        <v>1.98</v>
      </c>
      <c r="G2486">
        <v>0.03</v>
      </c>
      <c r="H2486">
        <f t="shared" si="38"/>
        <v>28.81</v>
      </c>
      <c r="I2486" t="s">
        <v>2824</v>
      </c>
      <c r="J2486" t="str">
        <f>IFERROR(VLOOKUP(D2486,Products!$A$2:$H$221,3,FALSE),"")</f>
        <v>Grocery</v>
      </c>
      <c r="K2486" t="str">
        <f>IFERROR(VLOOKUP(C2486,Customers!$A$2:$G$751,3,FALSE),"")</f>
        <v>Nakhchivan</v>
      </c>
    </row>
    <row r="2487" spans="1:11" x14ac:dyDescent="0.25">
      <c r="A2487" t="s">
        <v>5310</v>
      </c>
      <c r="B2487">
        <v>45855</v>
      </c>
      <c r="C2487" t="s">
        <v>836</v>
      </c>
      <c r="D2487" t="s">
        <v>252</v>
      </c>
      <c r="E2487">
        <v>10</v>
      </c>
      <c r="F2487">
        <f>IFERROR(VLOOKUP(D2487,Products!$A$2:$H$221,6,FALSE),0)</f>
        <v>4.38</v>
      </c>
      <c r="G2487">
        <v>0.12</v>
      </c>
      <c r="H2487">
        <f t="shared" si="38"/>
        <v>38.54</v>
      </c>
      <c r="I2487" t="s">
        <v>2837</v>
      </c>
      <c r="J2487" t="str">
        <f>IFERROR(VLOOKUP(D2487,Products!$A$2:$H$221,3,FALSE),"")</f>
        <v>Grocery</v>
      </c>
      <c r="K2487" t="str">
        <f>IFERROR(VLOOKUP(C2487,Customers!$A$2:$G$751,3,FALSE),"")</f>
        <v>Aran</v>
      </c>
    </row>
    <row r="2488" spans="1:11" x14ac:dyDescent="0.25">
      <c r="A2488" t="s">
        <v>5311</v>
      </c>
      <c r="B2488">
        <v>45855</v>
      </c>
      <c r="C2488" t="s">
        <v>1367</v>
      </c>
      <c r="D2488" t="s">
        <v>228</v>
      </c>
      <c r="E2488">
        <v>10</v>
      </c>
      <c r="F2488">
        <f>IFERROR(VLOOKUP(D2488,Products!$A$2:$H$221,6,FALSE),0)</f>
        <v>5.38</v>
      </c>
      <c r="G2488">
        <v>0.1</v>
      </c>
      <c r="H2488">
        <f t="shared" si="38"/>
        <v>48.42</v>
      </c>
      <c r="I2488" t="s">
        <v>2870</v>
      </c>
      <c r="J2488" t="str">
        <f>IFERROR(VLOOKUP(D2488,Products!$A$2:$H$221,3,FALSE),"")</f>
        <v>Grocery</v>
      </c>
      <c r="K2488" t="str">
        <f>IFERROR(VLOOKUP(C2488,Customers!$A$2:$G$751,3,FALSE),"")</f>
        <v>Lankaran-Astara</v>
      </c>
    </row>
    <row r="2489" spans="1:11" x14ac:dyDescent="0.25">
      <c r="A2489" t="s">
        <v>5312</v>
      </c>
      <c r="B2489">
        <v>45855</v>
      </c>
      <c r="C2489" t="s">
        <v>1439</v>
      </c>
      <c r="D2489" t="s">
        <v>224</v>
      </c>
      <c r="E2489">
        <v>13</v>
      </c>
      <c r="F2489">
        <f>IFERROR(VLOOKUP(D2489,Products!$A$2:$H$221,6,FALSE),0)</f>
        <v>5.82</v>
      </c>
      <c r="G2489">
        <v>0.02</v>
      </c>
      <c r="H2489">
        <f t="shared" si="38"/>
        <v>74.150000000000006</v>
      </c>
      <c r="I2489" t="s">
        <v>2830</v>
      </c>
      <c r="J2489" t="str">
        <f>IFERROR(VLOOKUP(D2489,Products!$A$2:$H$221,3,FALSE),"")</f>
        <v>Grocery</v>
      </c>
      <c r="K2489" t="str">
        <f>IFERROR(VLOOKUP(C2489,Customers!$A$2:$G$751,3,FALSE),"")</f>
        <v>Ganja-Dashkasan</v>
      </c>
    </row>
    <row r="2490" spans="1:11" x14ac:dyDescent="0.25">
      <c r="A2490" t="s">
        <v>5313</v>
      </c>
      <c r="B2490">
        <v>45855</v>
      </c>
      <c r="C2490" t="s">
        <v>1544</v>
      </c>
      <c r="D2490" t="s">
        <v>242</v>
      </c>
      <c r="E2490">
        <v>13</v>
      </c>
      <c r="F2490">
        <f>IFERROR(VLOOKUP(D2490,Products!$A$2:$H$221,6,FALSE),0)</f>
        <v>3.43</v>
      </c>
      <c r="G2490">
        <v>0.05</v>
      </c>
      <c r="H2490">
        <f t="shared" si="38"/>
        <v>42.36</v>
      </c>
      <c r="I2490" t="s">
        <v>2837</v>
      </c>
      <c r="J2490" t="str">
        <f>IFERROR(VLOOKUP(D2490,Products!$A$2:$H$221,3,FALSE),"")</f>
        <v>Grocery</v>
      </c>
      <c r="K2490" t="str">
        <f>IFERROR(VLOOKUP(C2490,Customers!$A$2:$G$751,3,FALSE),"")</f>
        <v>Karabakh-East Zangezur</v>
      </c>
    </row>
    <row r="2491" spans="1:11" x14ac:dyDescent="0.25">
      <c r="A2491" t="s">
        <v>5314</v>
      </c>
      <c r="B2491">
        <v>45855</v>
      </c>
      <c r="C2491" t="s">
        <v>1868</v>
      </c>
      <c r="D2491" t="s">
        <v>488</v>
      </c>
      <c r="E2491">
        <v>8</v>
      </c>
      <c r="F2491">
        <f>IFERROR(VLOOKUP(D2491,Products!$A$2:$H$221,6,FALSE),0)</f>
        <v>5.08</v>
      </c>
      <c r="G2491">
        <v>0</v>
      </c>
      <c r="H2491">
        <f t="shared" si="38"/>
        <v>40.64</v>
      </c>
      <c r="I2491" t="s">
        <v>2837</v>
      </c>
      <c r="J2491" t="str">
        <f>IFERROR(VLOOKUP(D2491,Products!$A$2:$H$221,3,FALSE),"")</f>
        <v>Cleaning</v>
      </c>
      <c r="K2491" t="str">
        <f>IFERROR(VLOOKUP(C2491,Customers!$A$2:$G$751,3,FALSE),"")</f>
        <v>Aran</v>
      </c>
    </row>
    <row r="2492" spans="1:11" x14ac:dyDescent="0.25">
      <c r="A2492" t="s">
        <v>5315</v>
      </c>
      <c r="B2492">
        <v>45855</v>
      </c>
      <c r="C2492" t="s">
        <v>1970</v>
      </c>
      <c r="D2492" t="s">
        <v>359</v>
      </c>
      <c r="E2492">
        <v>3</v>
      </c>
      <c r="F2492">
        <f>IFERROR(VLOOKUP(D2492,Products!$A$2:$H$221,6,FALSE),0)</f>
        <v>7.99</v>
      </c>
      <c r="G2492">
        <v>0</v>
      </c>
      <c r="H2492">
        <f t="shared" si="38"/>
        <v>23.97</v>
      </c>
      <c r="I2492" t="s">
        <v>2818</v>
      </c>
      <c r="J2492" t="str">
        <f>IFERROR(VLOOKUP(D2492,Products!$A$2:$H$221,3,FALSE),"")</f>
        <v>Frozen</v>
      </c>
      <c r="K2492" t="str">
        <f>IFERROR(VLOOKUP(C2492,Customers!$A$2:$G$751,3,FALSE),"")</f>
        <v>Ganja-Dashkasan</v>
      </c>
    </row>
    <row r="2493" spans="1:11" x14ac:dyDescent="0.25">
      <c r="A2493" t="s">
        <v>5316</v>
      </c>
      <c r="B2493">
        <v>45855</v>
      </c>
      <c r="C2493" t="s">
        <v>2009</v>
      </c>
      <c r="D2493" t="s">
        <v>176</v>
      </c>
      <c r="E2493">
        <v>12</v>
      </c>
      <c r="F2493">
        <f>IFERROR(VLOOKUP(D2493,Products!$A$2:$H$221,6,FALSE),0)</f>
        <v>1.4</v>
      </c>
      <c r="G2493">
        <v>7.0000000000000007E-2</v>
      </c>
      <c r="H2493">
        <f t="shared" si="38"/>
        <v>15.62</v>
      </c>
      <c r="I2493" t="s">
        <v>2870</v>
      </c>
      <c r="J2493" t="str">
        <f>IFERROR(VLOOKUP(D2493,Products!$A$2:$H$221,3,FALSE),"")</f>
        <v>Bakery</v>
      </c>
      <c r="K2493" t="str">
        <f>IFERROR(VLOOKUP(C2493,Customers!$A$2:$G$751,3,FALSE),"")</f>
        <v>Karabakh-East Zangezur</v>
      </c>
    </row>
    <row r="2494" spans="1:11" x14ac:dyDescent="0.25">
      <c r="A2494" t="s">
        <v>5317</v>
      </c>
      <c r="B2494">
        <v>45855</v>
      </c>
      <c r="C2494" t="s">
        <v>2009</v>
      </c>
      <c r="D2494" t="s">
        <v>194</v>
      </c>
      <c r="E2494">
        <v>21</v>
      </c>
      <c r="F2494">
        <f>IFERROR(VLOOKUP(D2494,Products!$A$2:$H$221,6,FALSE),0)</f>
        <v>3.24</v>
      </c>
      <c r="G2494">
        <v>7.0000000000000007E-2</v>
      </c>
      <c r="H2494">
        <f t="shared" si="38"/>
        <v>63.28</v>
      </c>
      <c r="I2494" t="s">
        <v>2820</v>
      </c>
      <c r="J2494" t="str">
        <f>IFERROR(VLOOKUP(D2494,Products!$A$2:$H$221,3,FALSE),"")</f>
        <v>Bakery</v>
      </c>
      <c r="K2494" t="str">
        <f>IFERROR(VLOOKUP(C2494,Customers!$A$2:$G$751,3,FALSE),"")</f>
        <v>Karabakh-East Zangezur</v>
      </c>
    </row>
    <row r="2495" spans="1:11" x14ac:dyDescent="0.25">
      <c r="A2495" t="s">
        <v>5318</v>
      </c>
      <c r="B2495">
        <v>45855</v>
      </c>
      <c r="C2495" t="s">
        <v>2111</v>
      </c>
      <c r="D2495" t="s">
        <v>45</v>
      </c>
      <c r="E2495">
        <v>17</v>
      </c>
      <c r="F2495">
        <f>IFERROR(VLOOKUP(D2495,Products!$A$2:$H$221,6,FALSE),0)</f>
        <v>2.7</v>
      </c>
      <c r="G2495">
        <v>0.1</v>
      </c>
      <c r="H2495">
        <f t="shared" si="38"/>
        <v>41.31</v>
      </c>
      <c r="I2495" t="s">
        <v>2830</v>
      </c>
      <c r="J2495" t="str">
        <f>IFERROR(VLOOKUP(D2495,Products!$A$2:$H$221,3,FALSE),"")</f>
        <v>Beverages</v>
      </c>
      <c r="K2495" t="str">
        <f>IFERROR(VLOOKUP(C2495,Customers!$A$2:$G$751,3,FALSE),"")</f>
        <v>Shaki-Zagatala</v>
      </c>
    </row>
    <row r="2496" spans="1:11" x14ac:dyDescent="0.25">
      <c r="A2496" t="s">
        <v>5319</v>
      </c>
      <c r="B2496">
        <v>45855</v>
      </c>
      <c r="C2496" t="s">
        <v>2486</v>
      </c>
      <c r="D2496" t="s">
        <v>286</v>
      </c>
      <c r="E2496">
        <v>14</v>
      </c>
      <c r="F2496">
        <f>IFERROR(VLOOKUP(D2496,Products!$A$2:$H$221,6,FALSE),0)</f>
        <v>3.93</v>
      </c>
      <c r="G2496">
        <v>7.0000000000000007E-2</v>
      </c>
      <c r="H2496">
        <f t="shared" si="38"/>
        <v>51.17</v>
      </c>
      <c r="I2496" t="s">
        <v>2818</v>
      </c>
      <c r="J2496" t="str">
        <f>IFERROR(VLOOKUP(D2496,Products!$A$2:$H$221,3,FALSE),"")</f>
        <v>Household</v>
      </c>
      <c r="K2496" t="str">
        <f>IFERROR(VLOOKUP(C2496,Customers!$A$2:$G$751,3,FALSE),"")</f>
        <v>Shaki-Zagatala</v>
      </c>
    </row>
    <row r="2497" spans="1:11" x14ac:dyDescent="0.25">
      <c r="A2497" t="s">
        <v>5320</v>
      </c>
      <c r="B2497">
        <v>45855</v>
      </c>
      <c r="C2497" t="s">
        <v>2558</v>
      </c>
      <c r="D2497" t="s">
        <v>178</v>
      </c>
      <c r="E2497">
        <v>5</v>
      </c>
      <c r="F2497">
        <f>IFERROR(VLOOKUP(D2497,Products!$A$2:$H$221,6,FALSE),0)</f>
        <v>2.5099999999999998</v>
      </c>
      <c r="G2497">
        <v>0.02</v>
      </c>
      <c r="H2497">
        <f t="shared" si="38"/>
        <v>12.3</v>
      </c>
      <c r="I2497" t="s">
        <v>2824</v>
      </c>
      <c r="J2497" t="str">
        <f>IFERROR(VLOOKUP(D2497,Products!$A$2:$H$221,3,FALSE),"")</f>
        <v>Bakery</v>
      </c>
      <c r="K2497" t="str">
        <f>IFERROR(VLOOKUP(C2497,Customers!$A$2:$G$751,3,FALSE),"")</f>
        <v>Guba-Khachmaz</v>
      </c>
    </row>
    <row r="2498" spans="1:11" x14ac:dyDescent="0.25">
      <c r="A2498" t="s">
        <v>5321</v>
      </c>
      <c r="B2498">
        <v>45856</v>
      </c>
      <c r="C2498" t="s">
        <v>833</v>
      </c>
      <c r="D2498" t="s">
        <v>338</v>
      </c>
      <c r="E2498">
        <v>3</v>
      </c>
      <c r="F2498">
        <f>IFERROR(VLOOKUP(D2498,Products!$A$2:$H$221,6,FALSE),0)</f>
        <v>2.2000000000000002</v>
      </c>
      <c r="G2498">
        <v>0.03</v>
      </c>
      <c r="H2498">
        <f t="shared" ref="H2498:H2561" si="39">ROUND(E2498*F2498*(1-G2498),2)</f>
        <v>6.4</v>
      </c>
      <c r="I2498" t="s">
        <v>2824</v>
      </c>
      <c r="J2498" t="str">
        <f>IFERROR(VLOOKUP(D2498,Products!$A$2:$H$221,3,FALSE),"")</f>
        <v>Personal Care</v>
      </c>
      <c r="K2498" t="str">
        <f>IFERROR(VLOOKUP(C2498,Customers!$A$2:$G$751,3,FALSE),"")</f>
        <v>Aran</v>
      </c>
    </row>
    <row r="2499" spans="1:11" x14ac:dyDescent="0.25">
      <c r="A2499" t="s">
        <v>5322</v>
      </c>
      <c r="B2499">
        <v>45856</v>
      </c>
      <c r="C2499" t="s">
        <v>851</v>
      </c>
      <c r="D2499" t="s">
        <v>315</v>
      </c>
      <c r="E2499">
        <v>7</v>
      </c>
      <c r="F2499">
        <f>IFERROR(VLOOKUP(D2499,Products!$A$2:$H$221,6,FALSE),0)</f>
        <v>6.63</v>
      </c>
      <c r="G2499">
        <v>0.05</v>
      </c>
      <c r="H2499">
        <f t="shared" si="39"/>
        <v>44.09</v>
      </c>
      <c r="I2499" t="s">
        <v>2837</v>
      </c>
      <c r="J2499" t="str">
        <f>IFERROR(VLOOKUP(D2499,Products!$A$2:$H$221,3,FALSE),"")</f>
        <v>Personal Care</v>
      </c>
      <c r="K2499" t="str">
        <f>IFERROR(VLOOKUP(C2499,Customers!$A$2:$G$751,3,FALSE),"")</f>
        <v>Absheron</v>
      </c>
    </row>
    <row r="2500" spans="1:11" x14ac:dyDescent="0.25">
      <c r="A2500" t="s">
        <v>5323</v>
      </c>
      <c r="B2500">
        <v>45856</v>
      </c>
      <c r="C2500" t="s">
        <v>944</v>
      </c>
      <c r="D2500" t="s">
        <v>342</v>
      </c>
      <c r="E2500">
        <v>1</v>
      </c>
      <c r="F2500">
        <f>IFERROR(VLOOKUP(D2500,Products!$A$2:$H$221,6,FALSE),0)</f>
        <v>5.2</v>
      </c>
      <c r="G2500">
        <v>0</v>
      </c>
      <c r="H2500">
        <f t="shared" si="39"/>
        <v>5.2</v>
      </c>
      <c r="I2500" t="s">
        <v>2824</v>
      </c>
      <c r="J2500" t="str">
        <f>IFERROR(VLOOKUP(D2500,Products!$A$2:$H$221,3,FALSE),"")</f>
        <v>Personal Care</v>
      </c>
      <c r="K2500" t="str">
        <f>IFERROR(VLOOKUP(C2500,Customers!$A$2:$G$751,3,FALSE),"")</f>
        <v>Aran</v>
      </c>
    </row>
    <row r="2501" spans="1:11" x14ac:dyDescent="0.25">
      <c r="A2501" t="s">
        <v>5324</v>
      </c>
      <c r="B2501">
        <v>45856</v>
      </c>
      <c r="C2501" t="s">
        <v>1097</v>
      </c>
      <c r="D2501" t="s">
        <v>29</v>
      </c>
      <c r="E2501">
        <v>23</v>
      </c>
      <c r="F2501">
        <f>IFERROR(VLOOKUP(D2501,Products!$A$2:$H$221,6,FALSE),0)</f>
        <v>1.26</v>
      </c>
      <c r="G2501">
        <v>0.1</v>
      </c>
      <c r="H2501">
        <f t="shared" si="39"/>
        <v>26.08</v>
      </c>
      <c r="I2501" t="s">
        <v>2820</v>
      </c>
      <c r="J2501" t="str">
        <f>IFERROR(VLOOKUP(D2501,Products!$A$2:$H$221,3,FALSE),"")</f>
        <v>Beverages</v>
      </c>
      <c r="K2501" t="str">
        <f>IFERROR(VLOOKUP(C2501,Customers!$A$2:$G$751,3,FALSE),"")</f>
        <v>Absheron</v>
      </c>
    </row>
    <row r="2502" spans="1:11" x14ac:dyDescent="0.25">
      <c r="A2502" t="s">
        <v>5325</v>
      </c>
      <c r="B2502">
        <v>45856</v>
      </c>
      <c r="C2502" t="s">
        <v>1097</v>
      </c>
      <c r="D2502" t="s">
        <v>160</v>
      </c>
      <c r="E2502">
        <v>21</v>
      </c>
      <c r="F2502">
        <f>IFERROR(VLOOKUP(D2502,Products!$A$2:$H$221,6,FALSE),0)</f>
        <v>1.26</v>
      </c>
      <c r="G2502">
        <v>0.03</v>
      </c>
      <c r="H2502">
        <f t="shared" si="39"/>
        <v>25.67</v>
      </c>
      <c r="I2502" t="s">
        <v>2818</v>
      </c>
      <c r="J2502" t="str">
        <f>IFERROR(VLOOKUP(D2502,Products!$A$2:$H$221,3,FALSE),"")</f>
        <v>Bakery</v>
      </c>
      <c r="K2502" t="str">
        <f>IFERROR(VLOOKUP(C2502,Customers!$A$2:$G$751,3,FALSE),"")</f>
        <v>Absheron</v>
      </c>
    </row>
    <row r="2503" spans="1:11" x14ac:dyDescent="0.25">
      <c r="A2503" t="s">
        <v>5326</v>
      </c>
      <c r="B2503">
        <v>45856</v>
      </c>
      <c r="C2503" t="s">
        <v>1175</v>
      </c>
      <c r="D2503" t="s">
        <v>128</v>
      </c>
      <c r="E2503">
        <v>16</v>
      </c>
      <c r="F2503">
        <f>IFERROR(VLOOKUP(D2503,Products!$A$2:$H$221,6,FALSE),0)</f>
        <v>3.37</v>
      </c>
      <c r="G2503">
        <v>7.0000000000000007E-2</v>
      </c>
      <c r="H2503">
        <f t="shared" si="39"/>
        <v>50.15</v>
      </c>
      <c r="I2503" t="s">
        <v>2837</v>
      </c>
      <c r="J2503" t="str">
        <f>IFERROR(VLOOKUP(D2503,Products!$A$2:$H$221,3,FALSE),"")</f>
        <v>Dairy</v>
      </c>
      <c r="K2503" t="str">
        <f>IFERROR(VLOOKUP(C2503,Customers!$A$2:$G$751,3,FALSE),"")</f>
        <v>Guba-Khachmaz</v>
      </c>
    </row>
    <row r="2504" spans="1:11" x14ac:dyDescent="0.25">
      <c r="A2504" t="s">
        <v>5327</v>
      </c>
      <c r="B2504">
        <v>45856</v>
      </c>
      <c r="C2504" t="s">
        <v>1283</v>
      </c>
      <c r="D2504" t="s">
        <v>150</v>
      </c>
      <c r="E2504">
        <v>3</v>
      </c>
      <c r="F2504">
        <f>IFERROR(VLOOKUP(D2504,Products!$A$2:$H$221,6,FALSE),0)</f>
        <v>3.64</v>
      </c>
      <c r="G2504">
        <v>0</v>
      </c>
      <c r="H2504">
        <f t="shared" si="39"/>
        <v>10.92</v>
      </c>
      <c r="I2504" t="s">
        <v>2837</v>
      </c>
      <c r="J2504" t="str">
        <f>IFERROR(VLOOKUP(D2504,Products!$A$2:$H$221,3,FALSE),"")</f>
        <v>Dairy</v>
      </c>
      <c r="K2504" t="str">
        <f>IFERROR(VLOOKUP(C2504,Customers!$A$2:$G$751,3,FALSE),"")</f>
        <v>Lankaran-Astara</v>
      </c>
    </row>
    <row r="2505" spans="1:11" x14ac:dyDescent="0.25">
      <c r="A2505" t="s">
        <v>5328</v>
      </c>
      <c r="B2505">
        <v>45856</v>
      </c>
      <c r="C2505" t="s">
        <v>1574</v>
      </c>
      <c r="D2505" t="s">
        <v>478</v>
      </c>
      <c r="E2505">
        <v>10</v>
      </c>
      <c r="F2505">
        <f>IFERROR(VLOOKUP(D2505,Products!$A$2:$H$221,6,FALSE),0)</f>
        <v>3.25</v>
      </c>
      <c r="G2505">
        <v>7.0000000000000007E-2</v>
      </c>
      <c r="H2505">
        <f t="shared" si="39"/>
        <v>30.23</v>
      </c>
      <c r="I2505" t="s">
        <v>2827</v>
      </c>
      <c r="J2505" t="str">
        <f>IFERROR(VLOOKUP(D2505,Products!$A$2:$H$221,3,FALSE),"")</f>
        <v>Cleaning</v>
      </c>
      <c r="K2505" t="str">
        <f>IFERROR(VLOOKUP(C2505,Customers!$A$2:$G$751,3,FALSE),"")</f>
        <v>Guba-Khachmaz</v>
      </c>
    </row>
    <row r="2506" spans="1:11" x14ac:dyDescent="0.25">
      <c r="A2506" t="s">
        <v>5329</v>
      </c>
      <c r="B2506">
        <v>45856</v>
      </c>
      <c r="C2506" t="s">
        <v>1685</v>
      </c>
      <c r="D2506" t="s">
        <v>37</v>
      </c>
      <c r="E2506">
        <v>25</v>
      </c>
      <c r="F2506">
        <f>IFERROR(VLOOKUP(D2506,Products!$A$2:$H$221,6,FALSE),0)</f>
        <v>4.74</v>
      </c>
      <c r="G2506">
        <v>0.02</v>
      </c>
      <c r="H2506">
        <f t="shared" si="39"/>
        <v>116.13</v>
      </c>
      <c r="I2506" t="s">
        <v>2824</v>
      </c>
      <c r="J2506" t="str">
        <f>IFERROR(VLOOKUP(D2506,Products!$A$2:$H$221,3,FALSE),"")</f>
        <v>Beverages</v>
      </c>
      <c r="K2506" t="str">
        <f>IFERROR(VLOOKUP(C2506,Customers!$A$2:$G$751,3,FALSE),"")</f>
        <v>Absheron</v>
      </c>
    </row>
    <row r="2507" spans="1:11" x14ac:dyDescent="0.25">
      <c r="A2507" t="s">
        <v>5330</v>
      </c>
      <c r="B2507">
        <v>45856</v>
      </c>
      <c r="C2507" t="s">
        <v>1862</v>
      </c>
      <c r="D2507" t="s">
        <v>59</v>
      </c>
      <c r="E2507">
        <v>9</v>
      </c>
      <c r="F2507">
        <f>IFERROR(VLOOKUP(D2507,Products!$A$2:$H$221,6,FALSE),0)</f>
        <v>1.45</v>
      </c>
      <c r="G2507">
        <v>7.0000000000000007E-2</v>
      </c>
      <c r="H2507">
        <f t="shared" si="39"/>
        <v>12.14</v>
      </c>
      <c r="I2507" t="s">
        <v>2824</v>
      </c>
      <c r="J2507" t="str">
        <f>IFERROR(VLOOKUP(D2507,Products!$A$2:$H$221,3,FALSE),"")</f>
        <v>Snacks</v>
      </c>
      <c r="K2507" t="str">
        <f>IFERROR(VLOOKUP(C2507,Customers!$A$2:$G$751,3,FALSE),"")</f>
        <v>Ganja-Dashkasan</v>
      </c>
    </row>
    <row r="2508" spans="1:11" x14ac:dyDescent="0.25">
      <c r="A2508" t="s">
        <v>5331</v>
      </c>
      <c r="B2508">
        <v>45856</v>
      </c>
      <c r="C2508" t="s">
        <v>1880</v>
      </c>
      <c r="D2508" t="s">
        <v>384</v>
      </c>
      <c r="E2508">
        <v>2</v>
      </c>
      <c r="F2508">
        <f>IFERROR(VLOOKUP(D2508,Products!$A$2:$H$221,6,FALSE),0)</f>
        <v>6.91</v>
      </c>
      <c r="G2508">
        <v>0.05</v>
      </c>
      <c r="H2508">
        <f t="shared" si="39"/>
        <v>13.13</v>
      </c>
      <c r="I2508" t="s">
        <v>2870</v>
      </c>
      <c r="J2508" t="str">
        <f>IFERROR(VLOOKUP(D2508,Products!$A$2:$H$221,3,FALSE),"")</f>
        <v>Frozen</v>
      </c>
      <c r="K2508" t="str">
        <f>IFERROR(VLOOKUP(C2508,Customers!$A$2:$G$751,3,FALSE),"")</f>
        <v>Absheron</v>
      </c>
    </row>
    <row r="2509" spans="1:11" x14ac:dyDescent="0.25">
      <c r="A2509" t="s">
        <v>5332</v>
      </c>
      <c r="B2509">
        <v>45856</v>
      </c>
      <c r="C2509" t="s">
        <v>2312</v>
      </c>
      <c r="D2509" t="s">
        <v>101</v>
      </c>
      <c r="E2509">
        <v>21</v>
      </c>
      <c r="F2509">
        <f>IFERROR(VLOOKUP(D2509,Products!$A$2:$H$221,6,FALSE),0)</f>
        <v>2.82</v>
      </c>
      <c r="G2509">
        <v>0</v>
      </c>
      <c r="H2509">
        <f t="shared" si="39"/>
        <v>59.22</v>
      </c>
      <c r="I2509" t="s">
        <v>2870</v>
      </c>
      <c r="J2509" t="str">
        <f>IFERROR(VLOOKUP(D2509,Products!$A$2:$H$221,3,FALSE),"")</f>
        <v>Snacks</v>
      </c>
      <c r="K2509" t="str">
        <f>IFERROR(VLOOKUP(C2509,Customers!$A$2:$G$751,3,FALSE),"")</f>
        <v>Absheron</v>
      </c>
    </row>
    <row r="2510" spans="1:11" x14ac:dyDescent="0.25">
      <c r="A2510" t="s">
        <v>5333</v>
      </c>
      <c r="B2510">
        <v>45856</v>
      </c>
      <c r="C2510" t="s">
        <v>2444</v>
      </c>
      <c r="D2510" t="s">
        <v>122</v>
      </c>
      <c r="E2510">
        <v>14</v>
      </c>
      <c r="F2510">
        <f>IFERROR(VLOOKUP(D2510,Products!$A$2:$H$221,6,FALSE),0)</f>
        <v>4.5999999999999996</v>
      </c>
      <c r="G2510">
        <v>0.02</v>
      </c>
      <c r="H2510">
        <f t="shared" si="39"/>
        <v>63.11</v>
      </c>
      <c r="I2510" t="s">
        <v>2837</v>
      </c>
      <c r="J2510" t="str">
        <f>IFERROR(VLOOKUP(D2510,Products!$A$2:$H$221,3,FALSE),"")</f>
        <v>Dairy</v>
      </c>
      <c r="K2510" t="str">
        <f>IFERROR(VLOOKUP(C2510,Customers!$A$2:$G$751,3,FALSE),"")</f>
        <v>Absheron</v>
      </c>
    </row>
    <row r="2511" spans="1:11" x14ac:dyDescent="0.25">
      <c r="A2511" t="s">
        <v>5334</v>
      </c>
      <c r="B2511">
        <v>45856</v>
      </c>
      <c r="C2511" t="s">
        <v>2805</v>
      </c>
      <c r="D2511" t="s">
        <v>421</v>
      </c>
      <c r="E2511">
        <v>7</v>
      </c>
      <c r="F2511">
        <f>IFERROR(VLOOKUP(D2511,Products!$A$2:$H$221,6,FALSE),0)</f>
        <v>2.52</v>
      </c>
      <c r="G2511">
        <v>7.0000000000000007E-2</v>
      </c>
      <c r="H2511">
        <f t="shared" si="39"/>
        <v>16.41</v>
      </c>
      <c r="I2511" t="s">
        <v>2841</v>
      </c>
      <c r="J2511" t="str">
        <f>IFERROR(VLOOKUP(D2511,Products!$A$2:$H$221,3,FALSE),"")</f>
        <v>Canned</v>
      </c>
      <c r="K2511" t="str">
        <f>IFERROR(VLOOKUP(C2511,Customers!$A$2:$G$751,3,FALSE),"")</f>
        <v>Aran</v>
      </c>
    </row>
    <row r="2512" spans="1:11" x14ac:dyDescent="0.25">
      <c r="A2512" t="s">
        <v>5335</v>
      </c>
      <c r="B2512">
        <v>45857</v>
      </c>
      <c r="C2512" t="s">
        <v>588</v>
      </c>
      <c r="D2512" t="s">
        <v>37</v>
      </c>
      <c r="E2512">
        <v>12</v>
      </c>
      <c r="F2512">
        <f>IFERROR(VLOOKUP(D2512,Products!$A$2:$H$221,6,FALSE),0)</f>
        <v>4.74</v>
      </c>
      <c r="G2512">
        <v>7.0000000000000007E-2</v>
      </c>
      <c r="H2512">
        <f t="shared" si="39"/>
        <v>52.9</v>
      </c>
      <c r="I2512" t="s">
        <v>2827</v>
      </c>
      <c r="J2512" t="str">
        <f>IFERROR(VLOOKUP(D2512,Products!$A$2:$H$221,3,FALSE),"")</f>
        <v>Beverages</v>
      </c>
      <c r="K2512" t="str">
        <f>IFERROR(VLOOKUP(C2512,Customers!$A$2:$G$751,3,FALSE),"")</f>
        <v>Aran</v>
      </c>
    </row>
    <row r="2513" spans="1:11" x14ac:dyDescent="0.25">
      <c r="A2513" t="s">
        <v>5336</v>
      </c>
      <c r="B2513">
        <v>45857</v>
      </c>
      <c r="C2513" t="s">
        <v>920</v>
      </c>
      <c r="D2513" t="s">
        <v>240</v>
      </c>
      <c r="E2513">
        <v>8</v>
      </c>
      <c r="F2513">
        <f>IFERROR(VLOOKUP(D2513,Products!$A$2:$H$221,6,FALSE),0)</f>
        <v>3.46</v>
      </c>
      <c r="G2513">
        <v>0.12</v>
      </c>
      <c r="H2513">
        <f t="shared" si="39"/>
        <v>24.36</v>
      </c>
      <c r="I2513" t="s">
        <v>2837</v>
      </c>
      <c r="J2513" t="str">
        <f>IFERROR(VLOOKUP(D2513,Products!$A$2:$H$221,3,FALSE),"")</f>
        <v>Grocery</v>
      </c>
      <c r="K2513" t="str">
        <f>IFERROR(VLOOKUP(C2513,Customers!$A$2:$G$751,3,FALSE),"")</f>
        <v>Ganja-Dashkasan</v>
      </c>
    </row>
    <row r="2514" spans="1:11" x14ac:dyDescent="0.25">
      <c r="A2514" t="s">
        <v>5337</v>
      </c>
      <c r="B2514">
        <v>45857</v>
      </c>
      <c r="C2514" t="s">
        <v>965</v>
      </c>
      <c r="D2514" t="s">
        <v>204</v>
      </c>
      <c r="E2514">
        <v>12</v>
      </c>
      <c r="F2514">
        <f>IFERROR(VLOOKUP(D2514,Products!$A$2:$H$221,6,FALSE),0)</f>
        <v>7.55</v>
      </c>
      <c r="G2514">
        <v>0.15</v>
      </c>
      <c r="H2514">
        <f t="shared" si="39"/>
        <v>77.010000000000005</v>
      </c>
      <c r="I2514" t="s">
        <v>2824</v>
      </c>
      <c r="J2514" t="str">
        <f>IFERROR(VLOOKUP(D2514,Products!$A$2:$H$221,3,FALSE),"")</f>
        <v>Grocery</v>
      </c>
      <c r="K2514" t="str">
        <f>IFERROR(VLOOKUP(C2514,Customers!$A$2:$G$751,3,FALSE),"")</f>
        <v>Karabakh-East Zangezur</v>
      </c>
    </row>
    <row r="2515" spans="1:11" x14ac:dyDescent="0.25">
      <c r="A2515" t="s">
        <v>5338</v>
      </c>
      <c r="B2515">
        <v>45857</v>
      </c>
      <c r="C2515" t="s">
        <v>1025</v>
      </c>
      <c r="D2515" t="s">
        <v>89</v>
      </c>
      <c r="E2515">
        <v>24</v>
      </c>
      <c r="F2515">
        <f>IFERROR(VLOOKUP(D2515,Products!$A$2:$H$221,6,FALSE),0)</f>
        <v>4.7</v>
      </c>
      <c r="G2515">
        <v>0.1</v>
      </c>
      <c r="H2515">
        <f t="shared" si="39"/>
        <v>101.52</v>
      </c>
      <c r="I2515" t="s">
        <v>2824</v>
      </c>
      <c r="J2515" t="str">
        <f>IFERROR(VLOOKUP(D2515,Products!$A$2:$H$221,3,FALSE),"")</f>
        <v>Snacks</v>
      </c>
      <c r="K2515" t="str">
        <f>IFERROR(VLOOKUP(C2515,Customers!$A$2:$G$751,3,FALSE),"")</f>
        <v>Lankaran-Astara</v>
      </c>
    </row>
    <row r="2516" spans="1:11" x14ac:dyDescent="0.25">
      <c r="A2516" t="s">
        <v>5339</v>
      </c>
      <c r="B2516">
        <v>45857</v>
      </c>
      <c r="C2516" t="s">
        <v>1160</v>
      </c>
      <c r="D2516" t="s">
        <v>196</v>
      </c>
      <c r="E2516">
        <v>28</v>
      </c>
      <c r="F2516">
        <f>IFERROR(VLOOKUP(D2516,Products!$A$2:$H$221,6,FALSE),0)</f>
        <v>0.54</v>
      </c>
      <c r="G2516">
        <v>0</v>
      </c>
      <c r="H2516">
        <f t="shared" si="39"/>
        <v>15.12</v>
      </c>
      <c r="I2516" t="s">
        <v>2824</v>
      </c>
      <c r="J2516" t="str">
        <f>IFERROR(VLOOKUP(D2516,Products!$A$2:$H$221,3,FALSE),"")</f>
        <v>Bakery</v>
      </c>
      <c r="K2516" t="str">
        <f>IFERROR(VLOOKUP(C2516,Customers!$A$2:$G$751,3,FALSE),"")</f>
        <v>Nakhchivan</v>
      </c>
    </row>
    <row r="2517" spans="1:11" x14ac:dyDescent="0.25">
      <c r="A2517" t="s">
        <v>5340</v>
      </c>
      <c r="B2517">
        <v>45857</v>
      </c>
      <c r="C2517" t="s">
        <v>1250</v>
      </c>
      <c r="D2517" t="s">
        <v>126</v>
      </c>
      <c r="E2517">
        <v>6</v>
      </c>
      <c r="F2517">
        <f>IFERROR(VLOOKUP(D2517,Products!$A$2:$H$221,6,FALSE),0)</f>
        <v>2.52</v>
      </c>
      <c r="G2517">
        <v>0.1</v>
      </c>
      <c r="H2517">
        <f t="shared" si="39"/>
        <v>13.61</v>
      </c>
      <c r="I2517" t="s">
        <v>2818</v>
      </c>
      <c r="J2517" t="str">
        <f>IFERROR(VLOOKUP(D2517,Products!$A$2:$H$221,3,FALSE),"")</f>
        <v>Dairy</v>
      </c>
      <c r="K2517" t="str">
        <f>IFERROR(VLOOKUP(C2517,Customers!$A$2:$G$751,3,FALSE),"")</f>
        <v>Aran</v>
      </c>
    </row>
    <row r="2518" spans="1:11" x14ac:dyDescent="0.25">
      <c r="A2518" t="s">
        <v>5341</v>
      </c>
      <c r="B2518">
        <v>45857</v>
      </c>
      <c r="C2518" t="s">
        <v>1538</v>
      </c>
      <c r="D2518" t="s">
        <v>441</v>
      </c>
      <c r="E2518">
        <v>3</v>
      </c>
      <c r="F2518">
        <f>IFERROR(VLOOKUP(D2518,Products!$A$2:$H$221,6,FALSE),0)</f>
        <v>4.0999999999999996</v>
      </c>
      <c r="G2518">
        <v>0.05</v>
      </c>
      <c r="H2518">
        <f t="shared" si="39"/>
        <v>11.69</v>
      </c>
      <c r="I2518" t="s">
        <v>2870</v>
      </c>
      <c r="J2518" t="str">
        <f>IFERROR(VLOOKUP(D2518,Products!$A$2:$H$221,3,FALSE),"")</f>
        <v>Canned</v>
      </c>
      <c r="K2518" t="str">
        <f>IFERROR(VLOOKUP(C2518,Customers!$A$2:$G$751,3,FALSE),"")</f>
        <v>Lankaran-Astara</v>
      </c>
    </row>
    <row r="2519" spans="1:11" x14ac:dyDescent="0.25">
      <c r="A2519" t="s">
        <v>5342</v>
      </c>
      <c r="B2519">
        <v>45857</v>
      </c>
      <c r="C2519" t="s">
        <v>1799</v>
      </c>
      <c r="D2519" t="s">
        <v>252</v>
      </c>
      <c r="E2519">
        <v>3</v>
      </c>
      <c r="F2519">
        <f>IFERROR(VLOOKUP(D2519,Products!$A$2:$H$221,6,FALSE),0)</f>
        <v>4.38</v>
      </c>
      <c r="G2519">
        <v>0.03</v>
      </c>
      <c r="H2519">
        <f t="shared" si="39"/>
        <v>12.75</v>
      </c>
      <c r="I2519" t="s">
        <v>2830</v>
      </c>
      <c r="J2519" t="str">
        <f>IFERROR(VLOOKUP(D2519,Products!$A$2:$H$221,3,FALSE),"")</f>
        <v>Grocery</v>
      </c>
      <c r="K2519" t="str">
        <f>IFERROR(VLOOKUP(C2519,Customers!$A$2:$G$751,3,FALSE),"")</f>
        <v>Absheron</v>
      </c>
    </row>
    <row r="2520" spans="1:11" x14ac:dyDescent="0.25">
      <c r="A2520" t="s">
        <v>5343</v>
      </c>
      <c r="B2520">
        <v>45857</v>
      </c>
      <c r="C2520" t="s">
        <v>1877</v>
      </c>
      <c r="D2520" t="s">
        <v>310</v>
      </c>
      <c r="E2520">
        <v>9</v>
      </c>
      <c r="F2520">
        <f>IFERROR(VLOOKUP(D2520,Products!$A$2:$H$221,6,FALSE),0)</f>
        <v>4.16</v>
      </c>
      <c r="G2520">
        <v>7.0000000000000007E-2</v>
      </c>
      <c r="H2520">
        <f t="shared" si="39"/>
        <v>34.82</v>
      </c>
      <c r="I2520" t="s">
        <v>2830</v>
      </c>
      <c r="J2520" t="str">
        <f>IFERROR(VLOOKUP(D2520,Products!$A$2:$H$221,3,FALSE),"")</f>
        <v>Personal Care</v>
      </c>
      <c r="K2520" t="str">
        <f>IFERROR(VLOOKUP(C2520,Customers!$A$2:$G$751,3,FALSE),"")</f>
        <v>Aran</v>
      </c>
    </row>
    <row r="2521" spans="1:11" x14ac:dyDescent="0.25">
      <c r="A2521" t="s">
        <v>5344</v>
      </c>
      <c r="B2521">
        <v>45857</v>
      </c>
      <c r="C2521" t="s">
        <v>1919</v>
      </c>
      <c r="D2521" t="s">
        <v>222</v>
      </c>
      <c r="E2521">
        <v>6</v>
      </c>
      <c r="F2521">
        <f>IFERROR(VLOOKUP(D2521,Products!$A$2:$H$221,6,FALSE),0)</f>
        <v>7.42</v>
      </c>
      <c r="G2521">
        <v>0.03</v>
      </c>
      <c r="H2521">
        <f t="shared" si="39"/>
        <v>43.18</v>
      </c>
      <c r="I2521" t="s">
        <v>2818</v>
      </c>
      <c r="J2521" t="str">
        <f>IFERROR(VLOOKUP(D2521,Products!$A$2:$H$221,3,FALSE),"")</f>
        <v>Grocery</v>
      </c>
      <c r="K2521" t="str">
        <f>IFERROR(VLOOKUP(C2521,Customers!$A$2:$G$751,3,FALSE),"")</f>
        <v>Absheron</v>
      </c>
    </row>
    <row r="2522" spans="1:11" x14ac:dyDescent="0.25">
      <c r="A2522" t="s">
        <v>5345</v>
      </c>
      <c r="B2522">
        <v>45857</v>
      </c>
      <c r="C2522" t="s">
        <v>2093</v>
      </c>
      <c r="D2522" t="s">
        <v>184</v>
      </c>
      <c r="E2522">
        <v>23</v>
      </c>
      <c r="F2522">
        <f>IFERROR(VLOOKUP(D2522,Products!$A$2:$H$221,6,FALSE),0)</f>
        <v>2.5499999999999998</v>
      </c>
      <c r="G2522">
        <v>0</v>
      </c>
      <c r="H2522">
        <f t="shared" si="39"/>
        <v>58.65</v>
      </c>
      <c r="I2522" t="s">
        <v>2841</v>
      </c>
      <c r="J2522" t="str">
        <f>IFERROR(VLOOKUP(D2522,Products!$A$2:$H$221,3,FALSE),"")</f>
        <v>Bakery</v>
      </c>
      <c r="K2522" t="str">
        <f>IFERROR(VLOOKUP(C2522,Customers!$A$2:$G$751,3,FALSE),"")</f>
        <v>Absheron</v>
      </c>
    </row>
    <row r="2523" spans="1:11" x14ac:dyDescent="0.25">
      <c r="A2523" t="s">
        <v>5346</v>
      </c>
      <c r="B2523">
        <v>45857</v>
      </c>
      <c r="C2523" t="s">
        <v>2123</v>
      </c>
      <c r="D2523" t="s">
        <v>35</v>
      </c>
      <c r="E2523">
        <v>9</v>
      </c>
      <c r="F2523">
        <f>IFERROR(VLOOKUP(D2523,Products!$A$2:$H$221,6,FALSE),0)</f>
        <v>1.65</v>
      </c>
      <c r="G2523">
        <v>0.15</v>
      </c>
      <c r="H2523">
        <f t="shared" si="39"/>
        <v>12.62</v>
      </c>
      <c r="I2523" t="s">
        <v>2827</v>
      </c>
      <c r="J2523" t="str">
        <f>IFERROR(VLOOKUP(D2523,Products!$A$2:$H$221,3,FALSE),"")</f>
        <v>Beverages</v>
      </c>
      <c r="K2523" t="str">
        <f>IFERROR(VLOOKUP(C2523,Customers!$A$2:$G$751,3,FALSE),"")</f>
        <v>Absheron</v>
      </c>
    </row>
    <row r="2524" spans="1:11" x14ac:dyDescent="0.25">
      <c r="A2524" t="s">
        <v>5347</v>
      </c>
      <c r="B2524">
        <v>45857</v>
      </c>
      <c r="C2524" t="s">
        <v>2225</v>
      </c>
      <c r="D2524" t="s">
        <v>194</v>
      </c>
      <c r="E2524">
        <v>25</v>
      </c>
      <c r="F2524">
        <f>IFERROR(VLOOKUP(D2524,Products!$A$2:$H$221,6,FALSE),0)</f>
        <v>3.24</v>
      </c>
      <c r="G2524">
        <v>0</v>
      </c>
      <c r="H2524">
        <f t="shared" si="39"/>
        <v>81</v>
      </c>
      <c r="I2524" t="s">
        <v>2818</v>
      </c>
      <c r="J2524" t="str">
        <f>IFERROR(VLOOKUP(D2524,Products!$A$2:$H$221,3,FALSE),"")</f>
        <v>Bakery</v>
      </c>
      <c r="K2524" t="str">
        <f>IFERROR(VLOOKUP(C2524,Customers!$A$2:$G$751,3,FALSE),"")</f>
        <v>Absheron</v>
      </c>
    </row>
    <row r="2525" spans="1:11" x14ac:dyDescent="0.25">
      <c r="A2525" t="s">
        <v>5348</v>
      </c>
      <c r="B2525">
        <v>45857</v>
      </c>
      <c r="C2525" t="s">
        <v>2252</v>
      </c>
      <c r="D2525" t="s">
        <v>167</v>
      </c>
      <c r="E2525">
        <v>22</v>
      </c>
      <c r="F2525">
        <f>IFERROR(VLOOKUP(D2525,Products!$A$2:$H$221,6,FALSE),0)</f>
        <v>1.67</v>
      </c>
      <c r="G2525">
        <v>0.1</v>
      </c>
      <c r="H2525">
        <f t="shared" si="39"/>
        <v>33.07</v>
      </c>
      <c r="I2525" t="s">
        <v>2824</v>
      </c>
      <c r="J2525" t="str">
        <f>IFERROR(VLOOKUP(D2525,Products!$A$2:$H$221,3,FALSE),"")</f>
        <v>Bakery</v>
      </c>
      <c r="K2525" t="str">
        <f>IFERROR(VLOOKUP(C2525,Customers!$A$2:$G$751,3,FALSE),"")</f>
        <v>Ganja-Dashkasan</v>
      </c>
    </row>
    <row r="2526" spans="1:11" x14ac:dyDescent="0.25">
      <c r="A2526" t="s">
        <v>5349</v>
      </c>
      <c r="B2526">
        <v>45858</v>
      </c>
      <c r="C2526" t="s">
        <v>578</v>
      </c>
      <c r="D2526" t="s">
        <v>292</v>
      </c>
      <c r="E2526">
        <v>9</v>
      </c>
      <c r="F2526">
        <f>IFERROR(VLOOKUP(D2526,Products!$A$2:$H$221,6,FALSE),0)</f>
        <v>1.37</v>
      </c>
      <c r="G2526">
        <v>0.05</v>
      </c>
      <c r="H2526">
        <f t="shared" si="39"/>
        <v>11.71</v>
      </c>
      <c r="I2526" t="s">
        <v>2870</v>
      </c>
      <c r="J2526" t="str">
        <f>IFERROR(VLOOKUP(D2526,Products!$A$2:$H$221,3,FALSE),"")</f>
        <v>Household</v>
      </c>
      <c r="K2526" t="str">
        <f>IFERROR(VLOOKUP(C2526,Customers!$A$2:$G$751,3,FALSE),"")</f>
        <v>Karabakh-East Zangezur</v>
      </c>
    </row>
    <row r="2527" spans="1:11" x14ac:dyDescent="0.25">
      <c r="A2527" t="s">
        <v>5350</v>
      </c>
      <c r="B2527">
        <v>45858</v>
      </c>
      <c r="C2527" t="s">
        <v>623</v>
      </c>
      <c r="D2527" t="s">
        <v>263</v>
      </c>
      <c r="E2527">
        <v>9</v>
      </c>
      <c r="F2527">
        <f>IFERROR(VLOOKUP(D2527,Products!$A$2:$H$221,6,FALSE),0)</f>
        <v>1.34</v>
      </c>
      <c r="G2527">
        <v>0.05</v>
      </c>
      <c r="H2527">
        <f t="shared" si="39"/>
        <v>11.46</v>
      </c>
      <c r="I2527" t="s">
        <v>2830</v>
      </c>
      <c r="J2527" t="str">
        <f>IFERROR(VLOOKUP(D2527,Products!$A$2:$H$221,3,FALSE),"")</f>
        <v>Household</v>
      </c>
      <c r="K2527" t="str">
        <f>IFERROR(VLOOKUP(C2527,Customers!$A$2:$G$751,3,FALSE),"")</f>
        <v>Karabakh-East Zangezur</v>
      </c>
    </row>
    <row r="2528" spans="1:11" x14ac:dyDescent="0.25">
      <c r="A2528" t="s">
        <v>5351</v>
      </c>
      <c r="B2528">
        <v>45858</v>
      </c>
      <c r="C2528" t="s">
        <v>697</v>
      </c>
      <c r="D2528" t="s">
        <v>319</v>
      </c>
      <c r="E2528">
        <v>5</v>
      </c>
      <c r="F2528">
        <f>IFERROR(VLOOKUP(D2528,Products!$A$2:$H$221,6,FALSE),0)</f>
        <v>4.9400000000000004</v>
      </c>
      <c r="G2528">
        <v>7.0000000000000007E-2</v>
      </c>
      <c r="H2528">
        <f t="shared" si="39"/>
        <v>22.97</v>
      </c>
      <c r="I2528" t="s">
        <v>2837</v>
      </c>
      <c r="J2528" t="str">
        <f>IFERROR(VLOOKUP(D2528,Products!$A$2:$H$221,3,FALSE),"")</f>
        <v>Personal Care</v>
      </c>
      <c r="K2528" t="str">
        <f>IFERROR(VLOOKUP(C2528,Customers!$A$2:$G$751,3,FALSE),"")</f>
        <v>Shaki-Zagatala</v>
      </c>
    </row>
    <row r="2529" spans="1:11" x14ac:dyDescent="0.25">
      <c r="A2529" t="s">
        <v>5352</v>
      </c>
      <c r="B2529">
        <v>45858</v>
      </c>
      <c r="C2529" t="s">
        <v>770</v>
      </c>
      <c r="D2529" t="s">
        <v>359</v>
      </c>
      <c r="E2529">
        <v>7</v>
      </c>
      <c r="F2529">
        <f>IFERROR(VLOOKUP(D2529,Products!$A$2:$H$221,6,FALSE),0)</f>
        <v>7.99</v>
      </c>
      <c r="G2529">
        <v>0</v>
      </c>
      <c r="H2529">
        <f t="shared" si="39"/>
        <v>55.93</v>
      </c>
      <c r="I2529" t="s">
        <v>2827</v>
      </c>
      <c r="J2529" t="str">
        <f>IFERROR(VLOOKUP(D2529,Products!$A$2:$H$221,3,FALSE),"")</f>
        <v>Frozen</v>
      </c>
      <c r="K2529" t="str">
        <f>IFERROR(VLOOKUP(C2529,Customers!$A$2:$G$751,3,FALSE),"")</f>
        <v>Guba-Khachmaz</v>
      </c>
    </row>
    <row r="2530" spans="1:11" x14ac:dyDescent="0.25">
      <c r="A2530" t="s">
        <v>5353</v>
      </c>
      <c r="B2530">
        <v>45858</v>
      </c>
      <c r="C2530" t="s">
        <v>797</v>
      </c>
      <c r="D2530" t="s">
        <v>67</v>
      </c>
      <c r="E2530">
        <v>20</v>
      </c>
      <c r="F2530">
        <f>IFERROR(VLOOKUP(D2530,Products!$A$2:$H$221,6,FALSE),0)</f>
        <v>1.34</v>
      </c>
      <c r="G2530">
        <v>0.05</v>
      </c>
      <c r="H2530">
        <f t="shared" si="39"/>
        <v>25.46</v>
      </c>
      <c r="I2530" t="s">
        <v>2827</v>
      </c>
      <c r="J2530" t="str">
        <f>IFERROR(VLOOKUP(D2530,Products!$A$2:$H$221,3,FALSE),"")</f>
        <v>Snacks</v>
      </c>
      <c r="K2530" t="str">
        <f>IFERROR(VLOOKUP(C2530,Customers!$A$2:$G$751,3,FALSE),"")</f>
        <v>Absheron</v>
      </c>
    </row>
    <row r="2531" spans="1:11" x14ac:dyDescent="0.25">
      <c r="A2531" t="s">
        <v>5354</v>
      </c>
      <c r="B2531">
        <v>45858</v>
      </c>
      <c r="C2531" t="s">
        <v>959</v>
      </c>
      <c r="D2531" t="s">
        <v>421</v>
      </c>
      <c r="E2531">
        <v>11</v>
      </c>
      <c r="F2531">
        <f>IFERROR(VLOOKUP(D2531,Products!$A$2:$H$221,6,FALSE),0)</f>
        <v>2.52</v>
      </c>
      <c r="G2531">
        <v>0.05</v>
      </c>
      <c r="H2531">
        <f t="shared" si="39"/>
        <v>26.33</v>
      </c>
      <c r="I2531" t="s">
        <v>2870</v>
      </c>
      <c r="J2531" t="str">
        <f>IFERROR(VLOOKUP(D2531,Products!$A$2:$H$221,3,FALSE),"")</f>
        <v>Canned</v>
      </c>
      <c r="K2531" t="str">
        <f>IFERROR(VLOOKUP(C2531,Customers!$A$2:$G$751,3,FALSE),"")</f>
        <v>Aran</v>
      </c>
    </row>
    <row r="2532" spans="1:11" x14ac:dyDescent="0.25">
      <c r="A2532" t="s">
        <v>5355</v>
      </c>
      <c r="B2532">
        <v>45858</v>
      </c>
      <c r="C2532" t="s">
        <v>1337</v>
      </c>
      <c r="D2532" t="s">
        <v>382</v>
      </c>
      <c r="E2532">
        <v>8</v>
      </c>
      <c r="F2532">
        <f>IFERROR(VLOOKUP(D2532,Products!$A$2:$H$221,6,FALSE),0)</f>
        <v>4.4000000000000004</v>
      </c>
      <c r="G2532">
        <v>0.05</v>
      </c>
      <c r="H2532">
        <f t="shared" si="39"/>
        <v>33.44</v>
      </c>
      <c r="I2532" t="s">
        <v>2830</v>
      </c>
      <c r="J2532" t="str">
        <f>IFERROR(VLOOKUP(D2532,Products!$A$2:$H$221,3,FALSE),"")</f>
        <v>Frozen</v>
      </c>
      <c r="K2532" t="str">
        <f>IFERROR(VLOOKUP(C2532,Customers!$A$2:$G$751,3,FALSE),"")</f>
        <v>Shaki-Zagatala</v>
      </c>
    </row>
    <row r="2533" spans="1:11" x14ac:dyDescent="0.25">
      <c r="A2533" t="s">
        <v>5356</v>
      </c>
      <c r="B2533">
        <v>45858</v>
      </c>
      <c r="C2533" t="s">
        <v>1385</v>
      </c>
      <c r="D2533" t="s">
        <v>356</v>
      </c>
      <c r="E2533">
        <v>3</v>
      </c>
      <c r="F2533">
        <f>IFERROR(VLOOKUP(D2533,Products!$A$2:$H$221,6,FALSE),0)</f>
        <v>2.87</v>
      </c>
      <c r="G2533">
        <v>0.1</v>
      </c>
      <c r="H2533">
        <f t="shared" si="39"/>
        <v>7.75</v>
      </c>
      <c r="I2533" t="s">
        <v>2827</v>
      </c>
      <c r="J2533" t="str">
        <f>IFERROR(VLOOKUP(D2533,Products!$A$2:$H$221,3,FALSE),"")</f>
        <v>Frozen</v>
      </c>
      <c r="K2533" t="str">
        <f>IFERROR(VLOOKUP(C2533,Customers!$A$2:$G$751,3,FALSE),"")</f>
        <v>Guba-Khachmaz</v>
      </c>
    </row>
    <row r="2534" spans="1:11" x14ac:dyDescent="0.25">
      <c r="A2534" t="s">
        <v>5357</v>
      </c>
      <c r="B2534">
        <v>45858</v>
      </c>
      <c r="C2534" t="s">
        <v>1412</v>
      </c>
      <c r="D2534" t="s">
        <v>460</v>
      </c>
      <c r="E2534">
        <v>9</v>
      </c>
      <c r="F2534">
        <f>IFERROR(VLOOKUP(D2534,Products!$A$2:$H$221,6,FALSE),0)</f>
        <v>4.2699999999999996</v>
      </c>
      <c r="G2534">
        <v>0</v>
      </c>
      <c r="H2534">
        <f t="shared" si="39"/>
        <v>38.43</v>
      </c>
      <c r="I2534" t="s">
        <v>2830</v>
      </c>
      <c r="J2534" t="str">
        <f>IFERROR(VLOOKUP(D2534,Products!$A$2:$H$221,3,FALSE),"")</f>
        <v>Cleaning</v>
      </c>
      <c r="K2534" t="str">
        <f>IFERROR(VLOOKUP(C2534,Customers!$A$2:$G$751,3,FALSE),"")</f>
        <v>Ganja-Dashkasan</v>
      </c>
    </row>
    <row r="2535" spans="1:11" x14ac:dyDescent="0.25">
      <c r="A2535" t="s">
        <v>5358</v>
      </c>
      <c r="B2535">
        <v>45858</v>
      </c>
      <c r="C2535" t="s">
        <v>1568</v>
      </c>
      <c r="D2535" t="s">
        <v>388</v>
      </c>
      <c r="E2535">
        <v>4</v>
      </c>
      <c r="F2535">
        <f>IFERROR(VLOOKUP(D2535,Products!$A$2:$H$221,6,FALSE),0)</f>
        <v>4.24</v>
      </c>
      <c r="G2535">
        <v>7.0000000000000007E-2</v>
      </c>
      <c r="H2535">
        <f t="shared" si="39"/>
        <v>15.77</v>
      </c>
      <c r="I2535" t="s">
        <v>2830</v>
      </c>
      <c r="J2535" t="str">
        <f>IFERROR(VLOOKUP(D2535,Products!$A$2:$H$221,3,FALSE),"")</f>
        <v>Frozen</v>
      </c>
      <c r="K2535" t="str">
        <f>IFERROR(VLOOKUP(C2535,Customers!$A$2:$G$751,3,FALSE),"")</f>
        <v>Lankaran-Astara</v>
      </c>
    </row>
    <row r="2536" spans="1:11" x14ac:dyDescent="0.25">
      <c r="A2536" t="s">
        <v>5359</v>
      </c>
      <c r="B2536">
        <v>45858</v>
      </c>
      <c r="C2536" t="s">
        <v>1742</v>
      </c>
      <c r="D2536" t="s">
        <v>462</v>
      </c>
      <c r="E2536">
        <v>1</v>
      </c>
      <c r="F2536">
        <f>IFERROR(VLOOKUP(D2536,Products!$A$2:$H$221,6,FALSE),0)</f>
        <v>7.89</v>
      </c>
      <c r="G2536">
        <v>0</v>
      </c>
      <c r="H2536">
        <f t="shared" si="39"/>
        <v>7.89</v>
      </c>
      <c r="I2536" t="s">
        <v>2837</v>
      </c>
      <c r="J2536" t="str">
        <f>IFERROR(VLOOKUP(D2536,Products!$A$2:$H$221,3,FALSE),"")</f>
        <v>Cleaning</v>
      </c>
      <c r="K2536" t="str">
        <f>IFERROR(VLOOKUP(C2536,Customers!$A$2:$G$751,3,FALSE),"")</f>
        <v>Absheron</v>
      </c>
    </row>
    <row r="2537" spans="1:11" x14ac:dyDescent="0.25">
      <c r="A2537" t="s">
        <v>5360</v>
      </c>
      <c r="B2537">
        <v>45858</v>
      </c>
      <c r="C2537" t="s">
        <v>1799</v>
      </c>
      <c r="D2537" t="s">
        <v>423</v>
      </c>
      <c r="E2537">
        <v>14</v>
      </c>
      <c r="F2537">
        <f>IFERROR(VLOOKUP(D2537,Products!$A$2:$H$221,6,FALSE),0)</f>
        <v>2.7</v>
      </c>
      <c r="G2537">
        <v>0.12</v>
      </c>
      <c r="H2537">
        <f t="shared" si="39"/>
        <v>33.26</v>
      </c>
      <c r="I2537" t="s">
        <v>2837</v>
      </c>
      <c r="J2537" t="str">
        <f>IFERROR(VLOOKUP(D2537,Products!$A$2:$H$221,3,FALSE),"")</f>
        <v>Canned</v>
      </c>
      <c r="K2537" t="str">
        <f>IFERROR(VLOOKUP(C2537,Customers!$A$2:$G$751,3,FALSE),"")</f>
        <v>Absheron</v>
      </c>
    </row>
    <row r="2538" spans="1:11" x14ac:dyDescent="0.25">
      <c r="A2538" t="s">
        <v>5361</v>
      </c>
      <c r="B2538">
        <v>45858</v>
      </c>
      <c r="C2538" t="s">
        <v>1925</v>
      </c>
      <c r="D2538" t="s">
        <v>370</v>
      </c>
      <c r="E2538">
        <v>3</v>
      </c>
      <c r="F2538">
        <f>IFERROR(VLOOKUP(D2538,Products!$A$2:$H$221,6,FALSE),0)</f>
        <v>6.55</v>
      </c>
      <c r="G2538">
        <v>0.03</v>
      </c>
      <c r="H2538">
        <f t="shared" si="39"/>
        <v>19.059999999999999</v>
      </c>
      <c r="I2538" t="s">
        <v>2830</v>
      </c>
      <c r="J2538" t="str">
        <f>IFERROR(VLOOKUP(D2538,Products!$A$2:$H$221,3,FALSE),"")</f>
        <v>Frozen</v>
      </c>
      <c r="K2538" t="str">
        <f>IFERROR(VLOOKUP(C2538,Customers!$A$2:$G$751,3,FALSE),"")</f>
        <v>Guba-Khachmaz</v>
      </c>
    </row>
    <row r="2539" spans="1:11" x14ac:dyDescent="0.25">
      <c r="A2539" t="s">
        <v>5362</v>
      </c>
      <c r="B2539">
        <v>45858</v>
      </c>
      <c r="C2539" t="s">
        <v>2372</v>
      </c>
      <c r="D2539" t="s">
        <v>178</v>
      </c>
      <c r="E2539">
        <v>12</v>
      </c>
      <c r="F2539">
        <f>IFERROR(VLOOKUP(D2539,Products!$A$2:$H$221,6,FALSE),0)</f>
        <v>2.5099999999999998</v>
      </c>
      <c r="G2539">
        <v>0.12</v>
      </c>
      <c r="H2539">
        <f t="shared" si="39"/>
        <v>26.51</v>
      </c>
      <c r="I2539" t="s">
        <v>2820</v>
      </c>
      <c r="J2539" t="str">
        <f>IFERROR(VLOOKUP(D2539,Products!$A$2:$H$221,3,FALSE),"")</f>
        <v>Bakery</v>
      </c>
      <c r="K2539" t="str">
        <f>IFERROR(VLOOKUP(C2539,Customers!$A$2:$G$751,3,FALSE),"")</f>
        <v>Absheron</v>
      </c>
    </row>
    <row r="2540" spans="1:11" x14ac:dyDescent="0.25">
      <c r="A2540" t="s">
        <v>5363</v>
      </c>
      <c r="B2540">
        <v>45858</v>
      </c>
      <c r="C2540" t="s">
        <v>2417</v>
      </c>
      <c r="D2540" t="s">
        <v>91</v>
      </c>
      <c r="E2540">
        <v>9</v>
      </c>
      <c r="F2540">
        <f>IFERROR(VLOOKUP(D2540,Products!$A$2:$H$221,6,FALSE),0)</f>
        <v>1.36</v>
      </c>
      <c r="G2540">
        <v>0.05</v>
      </c>
      <c r="H2540">
        <f t="shared" si="39"/>
        <v>11.63</v>
      </c>
      <c r="I2540" t="s">
        <v>2827</v>
      </c>
      <c r="J2540" t="str">
        <f>IFERROR(VLOOKUP(D2540,Products!$A$2:$H$221,3,FALSE),"")</f>
        <v>Snacks</v>
      </c>
      <c r="K2540" t="str">
        <f>IFERROR(VLOOKUP(C2540,Customers!$A$2:$G$751,3,FALSE),"")</f>
        <v>Guba-Khachmaz</v>
      </c>
    </row>
    <row r="2541" spans="1:11" x14ac:dyDescent="0.25">
      <c r="A2541" t="s">
        <v>5364</v>
      </c>
      <c r="B2541">
        <v>45859</v>
      </c>
      <c r="C2541" t="s">
        <v>690</v>
      </c>
      <c r="D2541" t="s">
        <v>390</v>
      </c>
      <c r="E2541">
        <v>8</v>
      </c>
      <c r="F2541">
        <f>IFERROR(VLOOKUP(D2541,Products!$A$2:$H$221,6,FALSE),0)</f>
        <v>4.55</v>
      </c>
      <c r="G2541">
        <v>0.03</v>
      </c>
      <c r="H2541">
        <f t="shared" si="39"/>
        <v>35.31</v>
      </c>
      <c r="I2541" t="s">
        <v>2870</v>
      </c>
      <c r="J2541" t="str">
        <f>IFERROR(VLOOKUP(D2541,Products!$A$2:$H$221,3,FALSE),"")</f>
        <v>Frozen</v>
      </c>
      <c r="K2541" t="str">
        <f>IFERROR(VLOOKUP(C2541,Customers!$A$2:$G$751,3,FALSE),"")</f>
        <v>Absheron</v>
      </c>
    </row>
    <row r="2542" spans="1:11" x14ac:dyDescent="0.25">
      <c r="A2542" t="s">
        <v>5365</v>
      </c>
      <c r="B2542">
        <v>45859</v>
      </c>
      <c r="C2542" t="s">
        <v>830</v>
      </c>
      <c r="D2542" t="s">
        <v>77</v>
      </c>
      <c r="E2542">
        <v>5</v>
      </c>
      <c r="F2542">
        <f>IFERROR(VLOOKUP(D2542,Products!$A$2:$H$221,6,FALSE),0)</f>
        <v>2.82</v>
      </c>
      <c r="G2542">
        <v>0.12</v>
      </c>
      <c r="H2542">
        <f t="shared" si="39"/>
        <v>12.41</v>
      </c>
      <c r="I2542" t="s">
        <v>2827</v>
      </c>
      <c r="J2542" t="str">
        <f>IFERROR(VLOOKUP(D2542,Products!$A$2:$H$221,3,FALSE),"")</f>
        <v>Snacks</v>
      </c>
      <c r="K2542" t="str">
        <f>IFERROR(VLOOKUP(C2542,Customers!$A$2:$G$751,3,FALSE),"")</f>
        <v>Ganja-Dashkasan</v>
      </c>
    </row>
    <row r="2543" spans="1:11" x14ac:dyDescent="0.25">
      <c r="A2543" t="s">
        <v>5366</v>
      </c>
      <c r="B2543">
        <v>45859</v>
      </c>
      <c r="C2543" t="s">
        <v>929</v>
      </c>
      <c r="D2543" t="s">
        <v>439</v>
      </c>
      <c r="E2543">
        <v>2</v>
      </c>
      <c r="F2543">
        <f>IFERROR(VLOOKUP(D2543,Products!$A$2:$H$221,6,FALSE),0)</f>
        <v>2.0699999999999998</v>
      </c>
      <c r="G2543">
        <v>0.05</v>
      </c>
      <c r="H2543">
        <f t="shared" si="39"/>
        <v>3.93</v>
      </c>
      <c r="I2543" t="s">
        <v>2827</v>
      </c>
      <c r="J2543" t="str">
        <f>IFERROR(VLOOKUP(D2543,Products!$A$2:$H$221,3,FALSE),"")</f>
        <v>Canned</v>
      </c>
      <c r="K2543" t="str">
        <f>IFERROR(VLOOKUP(C2543,Customers!$A$2:$G$751,3,FALSE),"")</f>
        <v>Guba-Khachmaz</v>
      </c>
    </row>
    <row r="2544" spans="1:11" x14ac:dyDescent="0.25">
      <c r="A2544" t="s">
        <v>5367</v>
      </c>
      <c r="B2544">
        <v>45859</v>
      </c>
      <c r="C2544" t="s">
        <v>1040</v>
      </c>
      <c r="D2544" t="s">
        <v>27</v>
      </c>
      <c r="E2544">
        <v>4</v>
      </c>
      <c r="F2544">
        <f>IFERROR(VLOOKUP(D2544,Products!$A$2:$H$221,6,FALSE),0)</f>
        <v>1.98</v>
      </c>
      <c r="G2544">
        <v>0.12</v>
      </c>
      <c r="H2544">
        <f t="shared" si="39"/>
        <v>6.97</v>
      </c>
      <c r="I2544" t="s">
        <v>2837</v>
      </c>
      <c r="J2544" t="str">
        <f>IFERROR(VLOOKUP(D2544,Products!$A$2:$H$221,3,FALSE),"")</f>
        <v>Beverages</v>
      </c>
      <c r="K2544" t="str">
        <f>IFERROR(VLOOKUP(C2544,Customers!$A$2:$G$751,3,FALSE),"")</f>
        <v>Absheron</v>
      </c>
    </row>
    <row r="2545" spans="1:11" x14ac:dyDescent="0.25">
      <c r="A2545" t="s">
        <v>5368</v>
      </c>
      <c r="B2545">
        <v>45859</v>
      </c>
      <c r="C2545" t="s">
        <v>1076</v>
      </c>
      <c r="D2545" t="s">
        <v>164</v>
      </c>
      <c r="E2545">
        <v>11</v>
      </c>
      <c r="F2545">
        <f>IFERROR(VLOOKUP(D2545,Products!$A$2:$H$221,6,FALSE),0)</f>
        <v>1.96</v>
      </c>
      <c r="G2545">
        <v>0.05</v>
      </c>
      <c r="H2545">
        <f t="shared" si="39"/>
        <v>20.48</v>
      </c>
      <c r="I2545" t="s">
        <v>2818</v>
      </c>
      <c r="J2545" t="str">
        <f>IFERROR(VLOOKUP(D2545,Products!$A$2:$H$221,3,FALSE),"")</f>
        <v>Bakery</v>
      </c>
      <c r="K2545" t="str">
        <f>IFERROR(VLOOKUP(C2545,Customers!$A$2:$G$751,3,FALSE),"")</f>
        <v>Guba-Khachmaz</v>
      </c>
    </row>
    <row r="2546" spans="1:11" x14ac:dyDescent="0.25">
      <c r="A2546" t="s">
        <v>5369</v>
      </c>
      <c r="B2546">
        <v>45859</v>
      </c>
      <c r="C2546" t="s">
        <v>1244</v>
      </c>
      <c r="D2546" t="s">
        <v>134</v>
      </c>
      <c r="E2546">
        <v>16</v>
      </c>
      <c r="F2546">
        <f>IFERROR(VLOOKUP(D2546,Products!$A$2:$H$221,6,FALSE),0)</f>
        <v>5.84</v>
      </c>
      <c r="G2546">
        <v>0</v>
      </c>
      <c r="H2546">
        <f t="shared" si="39"/>
        <v>93.44</v>
      </c>
      <c r="I2546" t="s">
        <v>2824</v>
      </c>
      <c r="J2546" t="str">
        <f>IFERROR(VLOOKUP(D2546,Products!$A$2:$H$221,3,FALSE),"")</f>
        <v>Dairy</v>
      </c>
      <c r="K2546" t="str">
        <f>IFERROR(VLOOKUP(C2546,Customers!$A$2:$G$751,3,FALSE),"")</f>
        <v>Nakhchivan</v>
      </c>
    </row>
    <row r="2547" spans="1:11" x14ac:dyDescent="0.25">
      <c r="A2547" t="s">
        <v>5370</v>
      </c>
      <c r="B2547">
        <v>45859</v>
      </c>
      <c r="C2547" t="s">
        <v>1427</v>
      </c>
      <c r="D2547" t="s">
        <v>319</v>
      </c>
      <c r="E2547">
        <v>9</v>
      </c>
      <c r="F2547">
        <f>IFERROR(VLOOKUP(D2547,Products!$A$2:$H$221,6,FALSE),0)</f>
        <v>4.9400000000000004</v>
      </c>
      <c r="G2547">
        <v>0.03</v>
      </c>
      <c r="H2547">
        <f t="shared" si="39"/>
        <v>43.13</v>
      </c>
      <c r="I2547" t="s">
        <v>2827</v>
      </c>
      <c r="J2547" t="str">
        <f>IFERROR(VLOOKUP(D2547,Products!$A$2:$H$221,3,FALSE),"")</f>
        <v>Personal Care</v>
      </c>
      <c r="K2547" t="str">
        <f>IFERROR(VLOOKUP(C2547,Customers!$A$2:$G$751,3,FALSE),"")</f>
        <v>Absheron</v>
      </c>
    </row>
    <row r="2548" spans="1:11" x14ac:dyDescent="0.25">
      <c r="A2548" t="s">
        <v>5371</v>
      </c>
      <c r="B2548">
        <v>45859</v>
      </c>
      <c r="C2548" t="s">
        <v>1538</v>
      </c>
      <c r="D2548" t="s">
        <v>59</v>
      </c>
      <c r="E2548">
        <v>14</v>
      </c>
      <c r="F2548">
        <f>IFERROR(VLOOKUP(D2548,Products!$A$2:$H$221,6,FALSE),0)</f>
        <v>1.45</v>
      </c>
      <c r="G2548">
        <v>0.05</v>
      </c>
      <c r="H2548">
        <f t="shared" si="39"/>
        <v>19.29</v>
      </c>
      <c r="I2548" t="s">
        <v>2837</v>
      </c>
      <c r="J2548" t="str">
        <f>IFERROR(VLOOKUP(D2548,Products!$A$2:$H$221,3,FALSE),"")</f>
        <v>Snacks</v>
      </c>
      <c r="K2548" t="str">
        <f>IFERROR(VLOOKUP(C2548,Customers!$A$2:$G$751,3,FALSE),"")</f>
        <v>Lankaran-Astara</v>
      </c>
    </row>
    <row r="2549" spans="1:11" x14ac:dyDescent="0.25">
      <c r="A2549" t="s">
        <v>5372</v>
      </c>
      <c r="B2549">
        <v>45859</v>
      </c>
      <c r="C2549" t="s">
        <v>1574</v>
      </c>
      <c r="D2549" t="s">
        <v>8</v>
      </c>
      <c r="E2549">
        <v>16</v>
      </c>
      <c r="F2549">
        <f>IFERROR(VLOOKUP(D2549,Products!$A$2:$H$221,6,FALSE),0)</f>
        <v>3.39</v>
      </c>
      <c r="G2549">
        <v>0.1</v>
      </c>
      <c r="H2549">
        <f t="shared" si="39"/>
        <v>48.82</v>
      </c>
      <c r="I2549" t="s">
        <v>2841</v>
      </c>
      <c r="J2549" t="str">
        <f>IFERROR(VLOOKUP(D2549,Products!$A$2:$H$221,3,FALSE),"")</f>
        <v>Beverages</v>
      </c>
      <c r="K2549" t="str">
        <f>IFERROR(VLOOKUP(C2549,Customers!$A$2:$G$751,3,FALSE),"")</f>
        <v>Guba-Khachmaz</v>
      </c>
    </row>
    <row r="2550" spans="1:11" x14ac:dyDescent="0.25">
      <c r="A2550" t="s">
        <v>5373</v>
      </c>
      <c r="B2550">
        <v>45859</v>
      </c>
      <c r="C2550" t="s">
        <v>1913</v>
      </c>
      <c r="D2550" t="s">
        <v>321</v>
      </c>
      <c r="E2550">
        <v>3</v>
      </c>
      <c r="F2550">
        <f>IFERROR(VLOOKUP(D2550,Products!$A$2:$H$221,6,FALSE),0)</f>
        <v>4.1100000000000003</v>
      </c>
      <c r="G2550">
        <v>0.1</v>
      </c>
      <c r="H2550">
        <f t="shared" si="39"/>
        <v>11.1</v>
      </c>
      <c r="I2550" t="s">
        <v>2824</v>
      </c>
      <c r="J2550" t="str">
        <f>IFERROR(VLOOKUP(D2550,Products!$A$2:$H$221,3,FALSE),"")</f>
        <v>Personal Care</v>
      </c>
      <c r="K2550" t="str">
        <f>IFERROR(VLOOKUP(C2550,Customers!$A$2:$G$751,3,FALSE),"")</f>
        <v>Lankaran-Astara</v>
      </c>
    </row>
    <row r="2551" spans="1:11" x14ac:dyDescent="0.25">
      <c r="A2551" t="s">
        <v>5374</v>
      </c>
      <c r="B2551">
        <v>45859</v>
      </c>
      <c r="C2551" t="s">
        <v>2006</v>
      </c>
      <c r="D2551" t="s">
        <v>43</v>
      </c>
      <c r="E2551">
        <v>6</v>
      </c>
      <c r="F2551">
        <f>IFERROR(VLOOKUP(D2551,Products!$A$2:$H$221,6,FALSE),0)</f>
        <v>3.28</v>
      </c>
      <c r="G2551">
        <v>0.05</v>
      </c>
      <c r="H2551">
        <f t="shared" si="39"/>
        <v>18.7</v>
      </c>
      <c r="I2551" t="s">
        <v>2830</v>
      </c>
      <c r="J2551" t="str">
        <f>IFERROR(VLOOKUP(D2551,Products!$A$2:$H$221,3,FALSE),"")</f>
        <v>Beverages</v>
      </c>
      <c r="K2551" t="str">
        <f>IFERROR(VLOOKUP(C2551,Customers!$A$2:$G$751,3,FALSE),"")</f>
        <v>Lankaran-Astara</v>
      </c>
    </row>
    <row r="2552" spans="1:11" x14ac:dyDescent="0.25">
      <c r="A2552" t="s">
        <v>5375</v>
      </c>
      <c r="B2552">
        <v>45859</v>
      </c>
      <c r="C2552" t="s">
        <v>2111</v>
      </c>
      <c r="D2552" t="s">
        <v>27</v>
      </c>
      <c r="E2552">
        <v>9</v>
      </c>
      <c r="F2552">
        <f>IFERROR(VLOOKUP(D2552,Products!$A$2:$H$221,6,FALSE),0)</f>
        <v>1.98</v>
      </c>
      <c r="G2552">
        <v>0.03</v>
      </c>
      <c r="H2552">
        <f t="shared" si="39"/>
        <v>17.29</v>
      </c>
      <c r="I2552" t="s">
        <v>2820</v>
      </c>
      <c r="J2552" t="str">
        <f>IFERROR(VLOOKUP(D2552,Products!$A$2:$H$221,3,FALSE),"")</f>
        <v>Beverages</v>
      </c>
      <c r="K2552" t="str">
        <f>IFERROR(VLOOKUP(C2552,Customers!$A$2:$G$751,3,FALSE),"")</f>
        <v>Shaki-Zagatala</v>
      </c>
    </row>
    <row r="2553" spans="1:11" x14ac:dyDescent="0.25">
      <c r="A2553" t="s">
        <v>5376</v>
      </c>
      <c r="B2553">
        <v>45860</v>
      </c>
      <c r="C2553" t="s">
        <v>614</v>
      </c>
      <c r="D2553" t="s">
        <v>450</v>
      </c>
      <c r="E2553">
        <v>1</v>
      </c>
      <c r="F2553">
        <f>IFERROR(VLOOKUP(D2553,Products!$A$2:$H$221,6,FALSE),0)</f>
        <v>5.89</v>
      </c>
      <c r="G2553">
        <v>0</v>
      </c>
      <c r="H2553">
        <f t="shared" si="39"/>
        <v>5.89</v>
      </c>
      <c r="I2553" t="s">
        <v>2870</v>
      </c>
      <c r="J2553" t="str">
        <f>IFERROR(VLOOKUP(D2553,Products!$A$2:$H$221,3,FALSE),"")</f>
        <v>Cleaning</v>
      </c>
      <c r="K2553" t="str">
        <f>IFERROR(VLOOKUP(C2553,Customers!$A$2:$G$751,3,FALSE),"")</f>
        <v>Absheron</v>
      </c>
    </row>
    <row r="2554" spans="1:11" x14ac:dyDescent="0.25">
      <c r="A2554" t="s">
        <v>5377</v>
      </c>
      <c r="B2554">
        <v>45860</v>
      </c>
      <c r="C2554" t="s">
        <v>833</v>
      </c>
      <c r="D2554" t="s">
        <v>280</v>
      </c>
      <c r="E2554">
        <v>1</v>
      </c>
      <c r="F2554">
        <f>IFERROR(VLOOKUP(D2554,Products!$A$2:$H$221,6,FALSE),0)</f>
        <v>4.75</v>
      </c>
      <c r="G2554">
        <v>0.05</v>
      </c>
      <c r="H2554">
        <f t="shared" si="39"/>
        <v>4.51</v>
      </c>
      <c r="I2554" t="s">
        <v>2820</v>
      </c>
      <c r="J2554" t="str">
        <f>IFERROR(VLOOKUP(D2554,Products!$A$2:$H$221,3,FALSE),"")</f>
        <v>Household</v>
      </c>
      <c r="K2554" t="str">
        <f>IFERROR(VLOOKUP(C2554,Customers!$A$2:$G$751,3,FALSE),"")</f>
        <v>Aran</v>
      </c>
    </row>
    <row r="2555" spans="1:11" x14ac:dyDescent="0.25">
      <c r="A2555" t="s">
        <v>5378</v>
      </c>
      <c r="B2555">
        <v>45860</v>
      </c>
      <c r="C2555" t="s">
        <v>1256</v>
      </c>
      <c r="D2555" t="s">
        <v>33</v>
      </c>
      <c r="E2555">
        <v>19</v>
      </c>
      <c r="F2555">
        <f>IFERROR(VLOOKUP(D2555,Products!$A$2:$H$221,6,FALSE),0)</f>
        <v>1.21</v>
      </c>
      <c r="G2555">
        <v>0.15</v>
      </c>
      <c r="H2555">
        <f t="shared" si="39"/>
        <v>19.54</v>
      </c>
      <c r="I2555" t="s">
        <v>2824</v>
      </c>
      <c r="J2555" t="str">
        <f>IFERROR(VLOOKUP(D2555,Products!$A$2:$H$221,3,FALSE),"")</f>
        <v>Beverages</v>
      </c>
      <c r="K2555" t="str">
        <f>IFERROR(VLOOKUP(C2555,Customers!$A$2:$G$751,3,FALSE),"")</f>
        <v>Lankaran-Astara</v>
      </c>
    </row>
    <row r="2556" spans="1:11" x14ac:dyDescent="0.25">
      <c r="A2556" t="s">
        <v>5379</v>
      </c>
      <c r="B2556">
        <v>45860</v>
      </c>
      <c r="C2556" t="s">
        <v>1322</v>
      </c>
      <c r="D2556" t="s">
        <v>27</v>
      </c>
      <c r="E2556">
        <v>25</v>
      </c>
      <c r="F2556">
        <f>IFERROR(VLOOKUP(D2556,Products!$A$2:$H$221,6,FALSE),0)</f>
        <v>1.98</v>
      </c>
      <c r="G2556">
        <v>0.1</v>
      </c>
      <c r="H2556">
        <f t="shared" si="39"/>
        <v>44.55</v>
      </c>
      <c r="I2556" t="s">
        <v>2820</v>
      </c>
      <c r="J2556" t="str">
        <f>IFERROR(VLOOKUP(D2556,Products!$A$2:$H$221,3,FALSE),"")</f>
        <v>Beverages</v>
      </c>
      <c r="K2556" t="str">
        <f>IFERROR(VLOOKUP(C2556,Customers!$A$2:$G$751,3,FALSE),"")</f>
        <v>Ganja-Dashkasan</v>
      </c>
    </row>
    <row r="2557" spans="1:11" x14ac:dyDescent="0.25">
      <c r="A2557" t="s">
        <v>5380</v>
      </c>
      <c r="B2557">
        <v>45860</v>
      </c>
      <c r="C2557" t="s">
        <v>1487</v>
      </c>
      <c r="D2557" t="s">
        <v>132</v>
      </c>
      <c r="E2557">
        <v>11</v>
      </c>
      <c r="F2557">
        <f>IFERROR(VLOOKUP(D2557,Products!$A$2:$H$221,6,FALSE),0)</f>
        <v>1.55</v>
      </c>
      <c r="G2557">
        <v>0.03</v>
      </c>
      <c r="H2557">
        <f t="shared" si="39"/>
        <v>16.54</v>
      </c>
      <c r="I2557" t="s">
        <v>2824</v>
      </c>
      <c r="J2557" t="str">
        <f>IFERROR(VLOOKUP(D2557,Products!$A$2:$H$221,3,FALSE),"")</f>
        <v>Dairy</v>
      </c>
      <c r="K2557" t="str">
        <f>IFERROR(VLOOKUP(C2557,Customers!$A$2:$G$751,3,FALSE),"")</f>
        <v>Nakhchivan</v>
      </c>
    </row>
    <row r="2558" spans="1:11" x14ac:dyDescent="0.25">
      <c r="A2558" t="s">
        <v>5381</v>
      </c>
      <c r="B2558">
        <v>45860</v>
      </c>
      <c r="C2558" t="s">
        <v>1535</v>
      </c>
      <c r="D2558" t="s">
        <v>417</v>
      </c>
      <c r="E2558">
        <v>13</v>
      </c>
      <c r="F2558">
        <f>IFERROR(VLOOKUP(D2558,Products!$A$2:$H$221,6,FALSE),0)</f>
        <v>6.31</v>
      </c>
      <c r="G2558">
        <v>7.0000000000000007E-2</v>
      </c>
      <c r="H2558">
        <f t="shared" si="39"/>
        <v>76.290000000000006</v>
      </c>
      <c r="I2558" t="s">
        <v>2841</v>
      </c>
      <c r="J2558" t="str">
        <f>IFERROR(VLOOKUP(D2558,Products!$A$2:$H$221,3,FALSE),"")</f>
        <v>Canned</v>
      </c>
      <c r="K2558" t="str">
        <f>IFERROR(VLOOKUP(C2558,Customers!$A$2:$G$751,3,FALSE),"")</f>
        <v>Lankaran-Astara</v>
      </c>
    </row>
    <row r="2559" spans="1:11" x14ac:dyDescent="0.25">
      <c r="A2559" t="s">
        <v>5382</v>
      </c>
      <c r="B2559">
        <v>45860</v>
      </c>
      <c r="C2559" t="s">
        <v>1559</v>
      </c>
      <c r="D2559" t="s">
        <v>300</v>
      </c>
      <c r="E2559">
        <v>2</v>
      </c>
      <c r="F2559">
        <f>IFERROR(VLOOKUP(D2559,Products!$A$2:$H$221,6,FALSE),0)</f>
        <v>6.1</v>
      </c>
      <c r="G2559">
        <v>0.05</v>
      </c>
      <c r="H2559">
        <f t="shared" si="39"/>
        <v>11.59</v>
      </c>
      <c r="I2559" t="s">
        <v>2837</v>
      </c>
      <c r="J2559" t="str">
        <f>IFERROR(VLOOKUP(D2559,Products!$A$2:$H$221,3,FALSE),"")</f>
        <v>Personal Care</v>
      </c>
      <c r="K2559" t="str">
        <f>IFERROR(VLOOKUP(C2559,Customers!$A$2:$G$751,3,FALSE),"")</f>
        <v>Aran</v>
      </c>
    </row>
    <row r="2560" spans="1:11" x14ac:dyDescent="0.25">
      <c r="A2560" t="s">
        <v>5383</v>
      </c>
      <c r="B2560">
        <v>45860</v>
      </c>
      <c r="C2560" t="s">
        <v>1778</v>
      </c>
      <c r="D2560" t="s">
        <v>13</v>
      </c>
      <c r="E2560">
        <v>25</v>
      </c>
      <c r="F2560">
        <f>IFERROR(VLOOKUP(D2560,Products!$A$2:$H$221,6,FALSE),0)</f>
        <v>1.77</v>
      </c>
      <c r="G2560">
        <v>0.05</v>
      </c>
      <c r="H2560">
        <f t="shared" si="39"/>
        <v>42.04</v>
      </c>
      <c r="I2560" t="s">
        <v>2830</v>
      </c>
      <c r="J2560" t="str">
        <f>IFERROR(VLOOKUP(D2560,Products!$A$2:$H$221,3,FALSE),"")</f>
        <v>Beverages</v>
      </c>
      <c r="K2560" t="str">
        <f>IFERROR(VLOOKUP(C2560,Customers!$A$2:$G$751,3,FALSE),"")</f>
        <v>Karabakh-East Zangezur</v>
      </c>
    </row>
    <row r="2561" spans="1:11" x14ac:dyDescent="0.25">
      <c r="A2561" t="s">
        <v>5384</v>
      </c>
      <c r="B2561">
        <v>45860</v>
      </c>
      <c r="C2561" t="s">
        <v>1874</v>
      </c>
      <c r="D2561" t="s">
        <v>170</v>
      </c>
      <c r="E2561">
        <v>11</v>
      </c>
      <c r="F2561">
        <f>IFERROR(VLOOKUP(D2561,Products!$A$2:$H$221,6,FALSE),0)</f>
        <v>2.2000000000000002</v>
      </c>
      <c r="G2561">
        <v>0.03</v>
      </c>
      <c r="H2561">
        <f t="shared" si="39"/>
        <v>23.47</v>
      </c>
      <c r="I2561" t="s">
        <v>2830</v>
      </c>
      <c r="J2561" t="str">
        <f>IFERROR(VLOOKUP(D2561,Products!$A$2:$H$221,3,FALSE),"")</f>
        <v>Bakery</v>
      </c>
      <c r="K2561" t="str">
        <f>IFERROR(VLOOKUP(C2561,Customers!$A$2:$G$751,3,FALSE),"")</f>
        <v>Absheron</v>
      </c>
    </row>
    <row r="2562" spans="1:11" x14ac:dyDescent="0.25">
      <c r="A2562" t="s">
        <v>5385</v>
      </c>
      <c r="B2562">
        <v>45860</v>
      </c>
      <c r="C2562" t="s">
        <v>2630</v>
      </c>
      <c r="D2562" t="s">
        <v>400</v>
      </c>
      <c r="E2562">
        <v>6</v>
      </c>
      <c r="F2562">
        <f>IFERROR(VLOOKUP(D2562,Products!$A$2:$H$221,6,FALSE),0)</f>
        <v>6.11</v>
      </c>
      <c r="G2562">
        <v>0.05</v>
      </c>
      <c r="H2562">
        <f t="shared" ref="H2562:H2625" si="40">ROUND(E2562*F2562*(1-G2562),2)</f>
        <v>34.83</v>
      </c>
      <c r="I2562" t="s">
        <v>2827</v>
      </c>
      <c r="J2562" t="str">
        <f>IFERROR(VLOOKUP(D2562,Products!$A$2:$H$221,3,FALSE),"")</f>
        <v>Canned</v>
      </c>
      <c r="K2562" t="str">
        <f>IFERROR(VLOOKUP(C2562,Customers!$A$2:$G$751,3,FALSE),"")</f>
        <v>Absheron</v>
      </c>
    </row>
    <row r="2563" spans="1:11" x14ac:dyDescent="0.25">
      <c r="A2563" t="s">
        <v>5386</v>
      </c>
      <c r="B2563">
        <v>45861</v>
      </c>
      <c r="C2563" t="s">
        <v>592</v>
      </c>
      <c r="D2563" t="s">
        <v>75</v>
      </c>
      <c r="E2563">
        <v>13</v>
      </c>
      <c r="F2563">
        <f>IFERROR(VLOOKUP(D2563,Products!$A$2:$H$221,6,FALSE),0)</f>
        <v>3.54</v>
      </c>
      <c r="G2563">
        <v>0.05</v>
      </c>
      <c r="H2563">
        <f t="shared" si="40"/>
        <v>43.72</v>
      </c>
      <c r="I2563" t="s">
        <v>2830</v>
      </c>
      <c r="J2563" t="str">
        <f>IFERROR(VLOOKUP(D2563,Products!$A$2:$H$221,3,FALSE),"")</f>
        <v>Snacks</v>
      </c>
      <c r="K2563" t="str">
        <f>IFERROR(VLOOKUP(C2563,Customers!$A$2:$G$751,3,FALSE),"")</f>
        <v>Ganja-Dashkasan</v>
      </c>
    </row>
    <row r="2564" spans="1:11" x14ac:dyDescent="0.25">
      <c r="A2564" t="s">
        <v>5387</v>
      </c>
      <c r="B2564">
        <v>45861</v>
      </c>
      <c r="C2564" t="s">
        <v>905</v>
      </c>
      <c r="D2564" t="s">
        <v>236</v>
      </c>
      <c r="E2564">
        <v>13</v>
      </c>
      <c r="F2564">
        <f>IFERROR(VLOOKUP(D2564,Products!$A$2:$H$221,6,FALSE),0)</f>
        <v>1.52</v>
      </c>
      <c r="G2564">
        <v>0.1</v>
      </c>
      <c r="H2564">
        <f t="shared" si="40"/>
        <v>17.78</v>
      </c>
      <c r="I2564" t="s">
        <v>2818</v>
      </c>
      <c r="J2564" t="str">
        <f>IFERROR(VLOOKUP(D2564,Products!$A$2:$H$221,3,FALSE),"")</f>
        <v>Grocery</v>
      </c>
      <c r="K2564" t="str">
        <f>IFERROR(VLOOKUP(C2564,Customers!$A$2:$G$751,3,FALSE),"")</f>
        <v>Absheron</v>
      </c>
    </row>
    <row r="2565" spans="1:11" x14ac:dyDescent="0.25">
      <c r="A2565" t="s">
        <v>5388</v>
      </c>
      <c r="B2565">
        <v>45861</v>
      </c>
      <c r="C2565" t="s">
        <v>1025</v>
      </c>
      <c r="D2565" t="s">
        <v>226</v>
      </c>
      <c r="E2565">
        <v>16</v>
      </c>
      <c r="F2565">
        <f>IFERROR(VLOOKUP(D2565,Products!$A$2:$H$221,6,FALSE),0)</f>
        <v>2.0299999999999998</v>
      </c>
      <c r="G2565">
        <v>0.05</v>
      </c>
      <c r="H2565">
        <f t="shared" si="40"/>
        <v>30.86</v>
      </c>
      <c r="I2565" t="s">
        <v>2820</v>
      </c>
      <c r="J2565" t="str">
        <f>IFERROR(VLOOKUP(D2565,Products!$A$2:$H$221,3,FALSE),"")</f>
        <v>Grocery</v>
      </c>
      <c r="K2565" t="str">
        <f>IFERROR(VLOOKUP(C2565,Customers!$A$2:$G$751,3,FALSE),"")</f>
        <v>Lankaran-Astara</v>
      </c>
    </row>
    <row r="2566" spans="1:11" x14ac:dyDescent="0.25">
      <c r="A2566" t="s">
        <v>5389</v>
      </c>
      <c r="B2566">
        <v>45861</v>
      </c>
      <c r="C2566" t="s">
        <v>1058</v>
      </c>
      <c r="D2566" t="s">
        <v>317</v>
      </c>
      <c r="E2566">
        <v>4</v>
      </c>
      <c r="F2566">
        <f>IFERROR(VLOOKUP(D2566,Products!$A$2:$H$221,6,FALSE),0)</f>
        <v>4.76</v>
      </c>
      <c r="G2566">
        <v>0.05</v>
      </c>
      <c r="H2566">
        <f t="shared" si="40"/>
        <v>18.09</v>
      </c>
      <c r="I2566" t="s">
        <v>2870</v>
      </c>
      <c r="J2566" t="str">
        <f>IFERROR(VLOOKUP(D2566,Products!$A$2:$H$221,3,FALSE),"")</f>
        <v>Personal Care</v>
      </c>
      <c r="K2566" t="str">
        <f>IFERROR(VLOOKUP(C2566,Customers!$A$2:$G$751,3,FALSE),"")</f>
        <v>Ganja-Dashkasan</v>
      </c>
    </row>
    <row r="2567" spans="1:11" x14ac:dyDescent="0.25">
      <c r="A2567" t="s">
        <v>5390</v>
      </c>
      <c r="B2567">
        <v>45861</v>
      </c>
      <c r="C2567" t="s">
        <v>1370</v>
      </c>
      <c r="D2567" t="s">
        <v>368</v>
      </c>
      <c r="E2567">
        <v>5</v>
      </c>
      <c r="F2567">
        <f>IFERROR(VLOOKUP(D2567,Products!$A$2:$H$221,6,FALSE),0)</f>
        <v>8.4</v>
      </c>
      <c r="G2567">
        <v>0.1</v>
      </c>
      <c r="H2567">
        <f t="shared" si="40"/>
        <v>37.799999999999997</v>
      </c>
      <c r="I2567" t="s">
        <v>2827</v>
      </c>
      <c r="J2567" t="str">
        <f>IFERROR(VLOOKUP(D2567,Products!$A$2:$H$221,3,FALSE),"")</f>
        <v>Frozen</v>
      </c>
      <c r="K2567" t="str">
        <f>IFERROR(VLOOKUP(C2567,Customers!$A$2:$G$751,3,FALSE),"")</f>
        <v>Absheron</v>
      </c>
    </row>
    <row r="2568" spans="1:11" x14ac:dyDescent="0.25">
      <c r="A2568" t="s">
        <v>5391</v>
      </c>
      <c r="B2568">
        <v>45861</v>
      </c>
      <c r="C2568" t="s">
        <v>1517</v>
      </c>
      <c r="D2568" t="s">
        <v>280</v>
      </c>
      <c r="E2568">
        <v>3</v>
      </c>
      <c r="F2568">
        <f>IFERROR(VLOOKUP(D2568,Products!$A$2:$H$221,6,FALSE),0)</f>
        <v>4.75</v>
      </c>
      <c r="G2568">
        <v>0.12</v>
      </c>
      <c r="H2568">
        <f t="shared" si="40"/>
        <v>12.54</v>
      </c>
      <c r="I2568" t="s">
        <v>2824</v>
      </c>
      <c r="J2568" t="str">
        <f>IFERROR(VLOOKUP(D2568,Products!$A$2:$H$221,3,FALSE),"")</f>
        <v>Household</v>
      </c>
      <c r="K2568" t="str">
        <f>IFERROR(VLOOKUP(C2568,Customers!$A$2:$G$751,3,FALSE),"")</f>
        <v>Absheron</v>
      </c>
    </row>
    <row r="2569" spans="1:11" x14ac:dyDescent="0.25">
      <c r="A2569" t="s">
        <v>5392</v>
      </c>
      <c r="B2569">
        <v>45861</v>
      </c>
      <c r="C2569" t="s">
        <v>1667</v>
      </c>
      <c r="D2569" t="s">
        <v>224</v>
      </c>
      <c r="E2569">
        <v>10</v>
      </c>
      <c r="F2569">
        <f>IFERROR(VLOOKUP(D2569,Products!$A$2:$H$221,6,FALSE),0)</f>
        <v>5.82</v>
      </c>
      <c r="G2569">
        <v>0.15</v>
      </c>
      <c r="H2569">
        <f t="shared" si="40"/>
        <v>49.47</v>
      </c>
      <c r="I2569" t="s">
        <v>2830</v>
      </c>
      <c r="J2569" t="str">
        <f>IFERROR(VLOOKUP(D2569,Products!$A$2:$H$221,3,FALSE),"")</f>
        <v>Grocery</v>
      </c>
      <c r="K2569" t="str">
        <f>IFERROR(VLOOKUP(C2569,Customers!$A$2:$G$751,3,FALSE),"")</f>
        <v>Ganja-Dashkasan</v>
      </c>
    </row>
    <row r="2570" spans="1:11" x14ac:dyDescent="0.25">
      <c r="A2570" t="s">
        <v>5393</v>
      </c>
      <c r="B2570">
        <v>45861</v>
      </c>
      <c r="C2570" t="s">
        <v>1739</v>
      </c>
      <c r="D2570" t="s">
        <v>266</v>
      </c>
      <c r="E2570">
        <v>2</v>
      </c>
      <c r="F2570">
        <f>IFERROR(VLOOKUP(D2570,Products!$A$2:$H$221,6,FALSE),0)</f>
        <v>1.89</v>
      </c>
      <c r="G2570">
        <v>0.05</v>
      </c>
      <c r="H2570">
        <f t="shared" si="40"/>
        <v>3.59</v>
      </c>
      <c r="I2570" t="s">
        <v>2830</v>
      </c>
      <c r="J2570" t="str">
        <f>IFERROR(VLOOKUP(D2570,Products!$A$2:$H$221,3,FALSE),"")</f>
        <v>Household</v>
      </c>
      <c r="K2570" t="str">
        <f>IFERROR(VLOOKUP(C2570,Customers!$A$2:$G$751,3,FALSE),"")</f>
        <v>Absheron</v>
      </c>
    </row>
    <row r="2571" spans="1:11" x14ac:dyDescent="0.25">
      <c r="A2571" t="s">
        <v>5394</v>
      </c>
      <c r="B2571">
        <v>45861</v>
      </c>
      <c r="C2571" t="s">
        <v>1754</v>
      </c>
      <c r="D2571" t="s">
        <v>274</v>
      </c>
      <c r="E2571">
        <v>7</v>
      </c>
      <c r="F2571">
        <f>IFERROR(VLOOKUP(D2571,Products!$A$2:$H$221,6,FALSE),0)</f>
        <v>1.23</v>
      </c>
      <c r="G2571">
        <v>0</v>
      </c>
      <c r="H2571">
        <f t="shared" si="40"/>
        <v>8.61</v>
      </c>
      <c r="I2571" t="s">
        <v>2827</v>
      </c>
      <c r="J2571" t="str">
        <f>IFERROR(VLOOKUP(D2571,Products!$A$2:$H$221,3,FALSE),"")</f>
        <v>Household</v>
      </c>
      <c r="K2571" t="str">
        <f>IFERROR(VLOOKUP(C2571,Customers!$A$2:$G$751,3,FALSE),"")</f>
        <v>Ganja-Dashkasan</v>
      </c>
    </row>
    <row r="2572" spans="1:11" x14ac:dyDescent="0.25">
      <c r="A2572" t="s">
        <v>5395</v>
      </c>
      <c r="B2572">
        <v>45861</v>
      </c>
      <c r="C2572" t="s">
        <v>2045</v>
      </c>
      <c r="D2572" t="s">
        <v>17</v>
      </c>
      <c r="E2572">
        <v>29</v>
      </c>
      <c r="F2572">
        <f>IFERROR(VLOOKUP(D2572,Products!$A$2:$H$221,6,FALSE),0)</f>
        <v>2.5499999999999998</v>
      </c>
      <c r="G2572">
        <v>0.05</v>
      </c>
      <c r="H2572">
        <f t="shared" si="40"/>
        <v>70.25</v>
      </c>
      <c r="I2572" t="s">
        <v>2824</v>
      </c>
      <c r="J2572" t="str">
        <f>IFERROR(VLOOKUP(D2572,Products!$A$2:$H$221,3,FALSE),"")</f>
        <v>Beverages</v>
      </c>
      <c r="K2572" t="str">
        <f>IFERROR(VLOOKUP(C2572,Customers!$A$2:$G$751,3,FALSE),"")</f>
        <v>Karabakh-East Zangezur</v>
      </c>
    </row>
    <row r="2573" spans="1:11" x14ac:dyDescent="0.25">
      <c r="A2573" t="s">
        <v>5396</v>
      </c>
      <c r="B2573">
        <v>45861</v>
      </c>
      <c r="C2573" t="s">
        <v>2111</v>
      </c>
      <c r="D2573" t="s">
        <v>13</v>
      </c>
      <c r="E2573">
        <v>9</v>
      </c>
      <c r="F2573">
        <f>IFERROR(VLOOKUP(D2573,Products!$A$2:$H$221,6,FALSE),0)</f>
        <v>1.77</v>
      </c>
      <c r="G2573">
        <v>0.1</v>
      </c>
      <c r="H2573">
        <f t="shared" si="40"/>
        <v>14.34</v>
      </c>
      <c r="I2573" t="s">
        <v>2818</v>
      </c>
      <c r="J2573" t="str">
        <f>IFERROR(VLOOKUP(D2573,Products!$A$2:$H$221,3,FALSE),"")</f>
        <v>Beverages</v>
      </c>
      <c r="K2573" t="str">
        <f>IFERROR(VLOOKUP(C2573,Customers!$A$2:$G$751,3,FALSE),"")</f>
        <v>Shaki-Zagatala</v>
      </c>
    </row>
    <row r="2574" spans="1:11" x14ac:dyDescent="0.25">
      <c r="A2574" t="s">
        <v>5397</v>
      </c>
      <c r="B2574">
        <v>45861</v>
      </c>
      <c r="C2574" t="s">
        <v>2183</v>
      </c>
      <c r="D2574" t="s">
        <v>319</v>
      </c>
      <c r="E2574">
        <v>1</v>
      </c>
      <c r="F2574">
        <f>IFERROR(VLOOKUP(D2574,Products!$A$2:$H$221,6,FALSE),0)</f>
        <v>4.9400000000000004</v>
      </c>
      <c r="G2574">
        <v>0.05</v>
      </c>
      <c r="H2574">
        <f t="shared" si="40"/>
        <v>4.6900000000000004</v>
      </c>
      <c r="I2574" t="s">
        <v>2830</v>
      </c>
      <c r="J2574" t="str">
        <f>IFERROR(VLOOKUP(D2574,Products!$A$2:$H$221,3,FALSE),"")</f>
        <v>Personal Care</v>
      </c>
      <c r="K2574" t="str">
        <f>IFERROR(VLOOKUP(C2574,Customers!$A$2:$G$751,3,FALSE),"")</f>
        <v>Absheron</v>
      </c>
    </row>
    <row r="2575" spans="1:11" x14ac:dyDescent="0.25">
      <c r="A2575" t="s">
        <v>5398</v>
      </c>
      <c r="B2575">
        <v>45861</v>
      </c>
      <c r="C2575" t="s">
        <v>2660</v>
      </c>
      <c r="D2575" t="s">
        <v>290</v>
      </c>
      <c r="E2575">
        <v>5</v>
      </c>
      <c r="F2575">
        <f>IFERROR(VLOOKUP(D2575,Products!$A$2:$H$221,6,FALSE),0)</f>
        <v>2.31</v>
      </c>
      <c r="G2575">
        <v>0</v>
      </c>
      <c r="H2575">
        <f t="shared" si="40"/>
        <v>11.55</v>
      </c>
      <c r="I2575" t="s">
        <v>2837</v>
      </c>
      <c r="J2575" t="str">
        <f>IFERROR(VLOOKUP(D2575,Products!$A$2:$H$221,3,FALSE),"")</f>
        <v>Household</v>
      </c>
      <c r="K2575" t="str">
        <f>IFERROR(VLOOKUP(C2575,Customers!$A$2:$G$751,3,FALSE),"")</f>
        <v>Absheron</v>
      </c>
    </row>
    <row r="2576" spans="1:11" x14ac:dyDescent="0.25">
      <c r="A2576" t="s">
        <v>5399</v>
      </c>
      <c r="B2576">
        <v>45862</v>
      </c>
      <c r="C2576" t="s">
        <v>578</v>
      </c>
      <c r="D2576" t="s">
        <v>394</v>
      </c>
      <c r="E2576">
        <v>11</v>
      </c>
      <c r="F2576">
        <f>IFERROR(VLOOKUP(D2576,Products!$A$2:$H$221,6,FALSE),0)</f>
        <v>8.06</v>
      </c>
      <c r="G2576">
        <v>0.03</v>
      </c>
      <c r="H2576">
        <f t="shared" si="40"/>
        <v>86</v>
      </c>
      <c r="I2576" t="s">
        <v>2818</v>
      </c>
      <c r="J2576" t="str">
        <f>IFERROR(VLOOKUP(D2576,Products!$A$2:$H$221,3,FALSE),"")</f>
        <v>Frozen</v>
      </c>
      <c r="K2576" t="str">
        <f>IFERROR(VLOOKUP(C2576,Customers!$A$2:$G$751,3,FALSE),"")</f>
        <v>Karabakh-East Zangezur</v>
      </c>
    </row>
    <row r="2577" spans="1:11" x14ac:dyDescent="0.25">
      <c r="A2577" t="s">
        <v>5400</v>
      </c>
      <c r="B2577">
        <v>45862</v>
      </c>
      <c r="C2577" t="s">
        <v>719</v>
      </c>
      <c r="D2577" t="s">
        <v>95</v>
      </c>
      <c r="E2577">
        <v>15</v>
      </c>
      <c r="F2577">
        <f>IFERROR(VLOOKUP(D2577,Products!$A$2:$H$221,6,FALSE),0)</f>
        <v>3.11</v>
      </c>
      <c r="G2577">
        <v>7.0000000000000007E-2</v>
      </c>
      <c r="H2577">
        <f t="shared" si="40"/>
        <v>43.38</v>
      </c>
      <c r="I2577" t="s">
        <v>2830</v>
      </c>
      <c r="J2577" t="str">
        <f>IFERROR(VLOOKUP(D2577,Products!$A$2:$H$221,3,FALSE),"")</f>
        <v>Snacks</v>
      </c>
      <c r="K2577" t="str">
        <f>IFERROR(VLOOKUP(C2577,Customers!$A$2:$G$751,3,FALSE),"")</f>
        <v>Ganja-Dashkasan</v>
      </c>
    </row>
    <row r="2578" spans="1:11" x14ac:dyDescent="0.25">
      <c r="A2578" t="s">
        <v>5401</v>
      </c>
      <c r="B2578">
        <v>45862</v>
      </c>
      <c r="C2578" t="s">
        <v>968</v>
      </c>
      <c r="D2578" t="s">
        <v>108</v>
      </c>
      <c r="E2578">
        <v>7</v>
      </c>
      <c r="F2578">
        <f>IFERROR(VLOOKUP(D2578,Products!$A$2:$H$221,6,FALSE),0)</f>
        <v>3.94</v>
      </c>
      <c r="G2578">
        <v>7.0000000000000007E-2</v>
      </c>
      <c r="H2578">
        <f t="shared" si="40"/>
        <v>25.65</v>
      </c>
      <c r="I2578" t="s">
        <v>2827</v>
      </c>
      <c r="J2578" t="str">
        <f>IFERROR(VLOOKUP(D2578,Products!$A$2:$H$221,3,FALSE),"")</f>
        <v>Dairy</v>
      </c>
      <c r="K2578" t="str">
        <f>IFERROR(VLOOKUP(C2578,Customers!$A$2:$G$751,3,FALSE),"")</f>
        <v>Ganja-Dashkasan</v>
      </c>
    </row>
    <row r="2579" spans="1:11" x14ac:dyDescent="0.25">
      <c r="A2579" t="s">
        <v>5402</v>
      </c>
      <c r="B2579">
        <v>45862</v>
      </c>
      <c r="C2579" t="s">
        <v>1622</v>
      </c>
      <c r="D2579" t="s">
        <v>97</v>
      </c>
      <c r="E2579">
        <v>14</v>
      </c>
      <c r="F2579">
        <f>IFERROR(VLOOKUP(D2579,Products!$A$2:$H$221,6,FALSE),0)</f>
        <v>3.97</v>
      </c>
      <c r="G2579">
        <v>0.05</v>
      </c>
      <c r="H2579">
        <f t="shared" si="40"/>
        <v>52.8</v>
      </c>
      <c r="I2579" t="s">
        <v>2870</v>
      </c>
      <c r="J2579" t="str">
        <f>IFERROR(VLOOKUP(D2579,Products!$A$2:$H$221,3,FALSE),"")</f>
        <v>Snacks</v>
      </c>
      <c r="K2579" t="str">
        <f>IFERROR(VLOOKUP(C2579,Customers!$A$2:$G$751,3,FALSE),"")</f>
        <v>Absheron</v>
      </c>
    </row>
    <row r="2580" spans="1:11" x14ac:dyDescent="0.25">
      <c r="A2580" t="s">
        <v>5403</v>
      </c>
      <c r="B2580">
        <v>45862</v>
      </c>
      <c r="C2580" t="s">
        <v>1823</v>
      </c>
      <c r="D2580" t="s">
        <v>315</v>
      </c>
      <c r="E2580">
        <v>3</v>
      </c>
      <c r="F2580">
        <f>IFERROR(VLOOKUP(D2580,Products!$A$2:$H$221,6,FALSE),0)</f>
        <v>6.63</v>
      </c>
      <c r="G2580">
        <v>0.12</v>
      </c>
      <c r="H2580">
        <f t="shared" si="40"/>
        <v>17.5</v>
      </c>
      <c r="I2580" t="s">
        <v>2841</v>
      </c>
      <c r="J2580" t="str">
        <f>IFERROR(VLOOKUP(D2580,Products!$A$2:$H$221,3,FALSE),"")</f>
        <v>Personal Care</v>
      </c>
      <c r="K2580" t="str">
        <f>IFERROR(VLOOKUP(C2580,Customers!$A$2:$G$751,3,FALSE),"")</f>
        <v>Lankaran-Astara</v>
      </c>
    </row>
    <row r="2581" spans="1:11" x14ac:dyDescent="0.25">
      <c r="A2581" t="s">
        <v>5404</v>
      </c>
      <c r="B2581">
        <v>45862</v>
      </c>
      <c r="C2581" t="s">
        <v>1922</v>
      </c>
      <c r="D2581" t="s">
        <v>278</v>
      </c>
      <c r="E2581">
        <v>4</v>
      </c>
      <c r="F2581">
        <f>IFERROR(VLOOKUP(D2581,Products!$A$2:$H$221,6,FALSE),0)</f>
        <v>3.74</v>
      </c>
      <c r="G2581">
        <v>0.03</v>
      </c>
      <c r="H2581">
        <f t="shared" si="40"/>
        <v>14.51</v>
      </c>
      <c r="I2581" t="s">
        <v>2841</v>
      </c>
      <c r="J2581" t="str">
        <f>IFERROR(VLOOKUP(D2581,Products!$A$2:$H$221,3,FALSE),"")</f>
        <v>Household</v>
      </c>
      <c r="K2581" t="str">
        <f>IFERROR(VLOOKUP(C2581,Customers!$A$2:$G$751,3,FALSE),"")</f>
        <v>Absheron</v>
      </c>
    </row>
    <row r="2582" spans="1:11" x14ac:dyDescent="0.25">
      <c r="A2582" t="s">
        <v>5405</v>
      </c>
      <c r="B2582">
        <v>45862</v>
      </c>
      <c r="C2582" t="s">
        <v>1934</v>
      </c>
      <c r="D2582" t="s">
        <v>67</v>
      </c>
      <c r="E2582">
        <v>22</v>
      </c>
      <c r="F2582">
        <f>IFERROR(VLOOKUP(D2582,Products!$A$2:$H$221,6,FALSE),0)</f>
        <v>1.34</v>
      </c>
      <c r="G2582">
        <v>0.1</v>
      </c>
      <c r="H2582">
        <f t="shared" si="40"/>
        <v>26.53</v>
      </c>
      <c r="I2582" t="s">
        <v>2820</v>
      </c>
      <c r="J2582" t="str">
        <f>IFERROR(VLOOKUP(D2582,Products!$A$2:$H$221,3,FALSE),"")</f>
        <v>Snacks</v>
      </c>
      <c r="K2582" t="str">
        <f>IFERROR(VLOOKUP(C2582,Customers!$A$2:$G$751,3,FALSE),"")</f>
        <v>Ganja-Dashkasan</v>
      </c>
    </row>
    <row r="2583" spans="1:11" x14ac:dyDescent="0.25">
      <c r="A2583" t="s">
        <v>5406</v>
      </c>
      <c r="B2583">
        <v>45862</v>
      </c>
      <c r="C2583" t="s">
        <v>1940</v>
      </c>
      <c r="D2583" t="s">
        <v>230</v>
      </c>
      <c r="E2583">
        <v>16</v>
      </c>
      <c r="F2583">
        <f>IFERROR(VLOOKUP(D2583,Products!$A$2:$H$221,6,FALSE),0)</f>
        <v>1.98</v>
      </c>
      <c r="G2583">
        <v>0</v>
      </c>
      <c r="H2583">
        <f t="shared" si="40"/>
        <v>31.68</v>
      </c>
      <c r="I2583" t="s">
        <v>2870</v>
      </c>
      <c r="J2583" t="str">
        <f>IFERROR(VLOOKUP(D2583,Products!$A$2:$H$221,3,FALSE),"")</f>
        <v>Grocery</v>
      </c>
      <c r="K2583" t="str">
        <f>IFERROR(VLOOKUP(C2583,Customers!$A$2:$G$751,3,FALSE),"")</f>
        <v>Aran</v>
      </c>
    </row>
    <row r="2584" spans="1:11" x14ac:dyDescent="0.25">
      <c r="A2584" t="s">
        <v>5407</v>
      </c>
      <c r="B2584">
        <v>45862</v>
      </c>
      <c r="C2584" t="s">
        <v>1994</v>
      </c>
      <c r="D2584" t="s">
        <v>292</v>
      </c>
      <c r="E2584">
        <v>13</v>
      </c>
      <c r="F2584">
        <f>IFERROR(VLOOKUP(D2584,Products!$A$2:$H$221,6,FALSE),0)</f>
        <v>1.37</v>
      </c>
      <c r="G2584">
        <v>0.02</v>
      </c>
      <c r="H2584">
        <f t="shared" si="40"/>
        <v>17.45</v>
      </c>
      <c r="I2584" t="s">
        <v>2818</v>
      </c>
      <c r="J2584" t="str">
        <f>IFERROR(VLOOKUP(D2584,Products!$A$2:$H$221,3,FALSE),"")</f>
        <v>Household</v>
      </c>
      <c r="K2584" t="str">
        <f>IFERROR(VLOOKUP(C2584,Customers!$A$2:$G$751,3,FALSE),"")</f>
        <v>Aran</v>
      </c>
    </row>
    <row r="2585" spans="1:11" x14ac:dyDescent="0.25">
      <c r="A2585" t="s">
        <v>5408</v>
      </c>
      <c r="B2585">
        <v>45862</v>
      </c>
      <c r="C2585" t="s">
        <v>2054</v>
      </c>
      <c r="D2585" t="s">
        <v>403</v>
      </c>
      <c r="E2585">
        <v>15</v>
      </c>
      <c r="F2585">
        <f>IFERROR(VLOOKUP(D2585,Products!$A$2:$H$221,6,FALSE),0)</f>
        <v>3.78</v>
      </c>
      <c r="G2585">
        <v>0.03</v>
      </c>
      <c r="H2585">
        <f t="shared" si="40"/>
        <v>55</v>
      </c>
      <c r="I2585" t="s">
        <v>2830</v>
      </c>
      <c r="J2585" t="str">
        <f>IFERROR(VLOOKUP(D2585,Products!$A$2:$H$221,3,FALSE),"")</f>
        <v>Canned</v>
      </c>
      <c r="K2585" t="str">
        <f>IFERROR(VLOOKUP(C2585,Customers!$A$2:$G$751,3,FALSE),"")</f>
        <v>Shaki-Zagatala</v>
      </c>
    </row>
    <row r="2586" spans="1:11" x14ac:dyDescent="0.25">
      <c r="A2586" t="s">
        <v>5409</v>
      </c>
      <c r="B2586">
        <v>45862</v>
      </c>
      <c r="C2586" t="s">
        <v>2201</v>
      </c>
      <c r="D2586" t="s">
        <v>359</v>
      </c>
      <c r="E2586">
        <v>6</v>
      </c>
      <c r="F2586">
        <f>IFERROR(VLOOKUP(D2586,Products!$A$2:$H$221,6,FALSE),0)</f>
        <v>7.99</v>
      </c>
      <c r="G2586">
        <v>0.05</v>
      </c>
      <c r="H2586">
        <f t="shared" si="40"/>
        <v>45.54</v>
      </c>
      <c r="I2586" t="s">
        <v>2870</v>
      </c>
      <c r="J2586" t="str">
        <f>IFERROR(VLOOKUP(D2586,Products!$A$2:$H$221,3,FALSE),"")</f>
        <v>Frozen</v>
      </c>
      <c r="K2586" t="str">
        <f>IFERROR(VLOOKUP(C2586,Customers!$A$2:$G$751,3,FALSE),"")</f>
        <v>Shaki-Zagatala</v>
      </c>
    </row>
    <row r="2587" spans="1:11" x14ac:dyDescent="0.25">
      <c r="A2587" t="s">
        <v>5410</v>
      </c>
      <c r="B2587">
        <v>45862</v>
      </c>
      <c r="C2587" t="s">
        <v>2378</v>
      </c>
      <c r="D2587" t="s">
        <v>266</v>
      </c>
      <c r="E2587">
        <v>13</v>
      </c>
      <c r="F2587">
        <f>IFERROR(VLOOKUP(D2587,Products!$A$2:$H$221,6,FALSE),0)</f>
        <v>1.89</v>
      </c>
      <c r="G2587">
        <v>0.05</v>
      </c>
      <c r="H2587">
        <f t="shared" si="40"/>
        <v>23.34</v>
      </c>
      <c r="I2587" t="s">
        <v>2818</v>
      </c>
      <c r="J2587" t="str">
        <f>IFERROR(VLOOKUP(D2587,Products!$A$2:$H$221,3,FALSE),"")</f>
        <v>Household</v>
      </c>
      <c r="K2587" t="str">
        <f>IFERROR(VLOOKUP(C2587,Customers!$A$2:$G$751,3,FALSE),"")</f>
        <v>Nakhchivan</v>
      </c>
    </row>
    <row r="2588" spans="1:11" x14ac:dyDescent="0.25">
      <c r="A2588" t="s">
        <v>5411</v>
      </c>
      <c r="B2588">
        <v>45862</v>
      </c>
      <c r="C2588" t="s">
        <v>2773</v>
      </c>
      <c r="D2588" t="s">
        <v>202</v>
      </c>
      <c r="E2588">
        <v>15</v>
      </c>
      <c r="F2588">
        <f>IFERROR(VLOOKUP(D2588,Products!$A$2:$H$221,6,FALSE),0)</f>
        <v>1.82</v>
      </c>
      <c r="G2588">
        <v>0.03</v>
      </c>
      <c r="H2588">
        <f t="shared" si="40"/>
        <v>26.48</v>
      </c>
      <c r="I2588" t="s">
        <v>2820</v>
      </c>
      <c r="J2588" t="str">
        <f>IFERROR(VLOOKUP(D2588,Products!$A$2:$H$221,3,FALSE),"")</f>
        <v>Bakery</v>
      </c>
      <c r="K2588" t="str">
        <f>IFERROR(VLOOKUP(C2588,Customers!$A$2:$G$751,3,FALSE),"")</f>
        <v>Guba-Khachmaz</v>
      </c>
    </row>
    <row r="2589" spans="1:11" x14ac:dyDescent="0.25">
      <c r="A2589" t="s">
        <v>5412</v>
      </c>
      <c r="B2589">
        <v>45863</v>
      </c>
      <c r="C2589" t="s">
        <v>614</v>
      </c>
      <c r="D2589" t="s">
        <v>313</v>
      </c>
      <c r="E2589">
        <v>4</v>
      </c>
      <c r="F2589">
        <f>IFERROR(VLOOKUP(D2589,Products!$A$2:$H$221,6,FALSE),0)</f>
        <v>5.58</v>
      </c>
      <c r="G2589">
        <v>0.05</v>
      </c>
      <c r="H2589">
        <f t="shared" si="40"/>
        <v>21.2</v>
      </c>
      <c r="I2589" t="s">
        <v>2818</v>
      </c>
      <c r="J2589" t="str">
        <f>IFERROR(VLOOKUP(D2589,Products!$A$2:$H$221,3,FALSE),"")</f>
        <v>Personal Care</v>
      </c>
      <c r="K2589" t="str">
        <f>IFERROR(VLOOKUP(C2589,Customers!$A$2:$G$751,3,FALSE),"")</f>
        <v>Absheron</v>
      </c>
    </row>
    <row r="2590" spans="1:11" x14ac:dyDescent="0.25">
      <c r="A2590" t="s">
        <v>5413</v>
      </c>
      <c r="B2590">
        <v>45863</v>
      </c>
      <c r="C2590" t="s">
        <v>620</v>
      </c>
      <c r="D2590" t="s">
        <v>39</v>
      </c>
      <c r="E2590">
        <v>18</v>
      </c>
      <c r="F2590">
        <f>IFERROR(VLOOKUP(D2590,Products!$A$2:$H$221,6,FALSE),0)</f>
        <v>1.98</v>
      </c>
      <c r="G2590">
        <v>0.03</v>
      </c>
      <c r="H2590">
        <f t="shared" si="40"/>
        <v>34.57</v>
      </c>
      <c r="I2590" t="s">
        <v>2818</v>
      </c>
      <c r="J2590" t="str">
        <f>IFERROR(VLOOKUP(D2590,Products!$A$2:$H$221,3,FALSE),"")</f>
        <v>Beverages</v>
      </c>
      <c r="K2590" t="str">
        <f>IFERROR(VLOOKUP(C2590,Customers!$A$2:$G$751,3,FALSE),"")</f>
        <v>Shaki-Zagatala</v>
      </c>
    </row>
    <row r="2591" spans="1:11" x14ac:dyDescent="0.25">
      <c r="A2591" t="s">
        <v>5414</v>
      </c>
      <c r="B2591">
        <v>45863</v>
      </c>
      <c r="C2591" t="s">
        <v>742</v>
      </c>
      <c r="D2591" t="s">
        <v>101</v>
      </c>
      <c r="E2591">
        <v>13</v>
      </c>
      <c r="F2591">
        <f>IFERROR(VLOOKUP(D2591,Products!$A$2:$H$221,6,FALSE),0)</f>
        <v>2.82</v>
      </c>
      <c r="G2591">
        <v>0.1</v>
      </c>
      <c r="H2591">
        <f t="shared" si="40"/>
        <v>32.99</v>
      </c>
      <c r="I2591" t="s">
        <v>2824</v>
      </c>
      <c r="J2591" t="str">
        <f>IFERROR(VLOOKUP(D2591,Products!$A$2:$H$221,3,FALSE),"")</f>
        <v>Snacks</v>
      </c>
      <c r="K2591" t="str">
        <f>IFERROR(VLOOKUP(C2591,Customers!$A$2:$G$751,3,FALSE),"")</f>
        <v>Guba-Khachmaz</v>
      </c>
    </row>
    <row r="2592" spans="1:11" x14ac:dyDescent="0.25">
      <c r="A2592" t="s">
        <v>5415</v>
      </c>
      <c r="B2592">
        <v>45863</v>
      </c>
      <c r="C2592" t="s">
        <v>824</v>
      </c>
      <c r="D2592" t="s">
        <v>266</v>
      </c>
      <c r="E2592">
        <v>4</v>
      </c>
      <c r="F2592">
        <f>IFERROR(VLOOKUP(D2592,Products!$A$2:$H$221,6,FALSE),0)</f>
        <v>1.89</v>
      </c>
      <c r="G2592">
        <v>0.12</v>
      </c>
      <c r="H2592">
        <f t="shared" si="40"/>
        <v>6.65</v>
      </c>
      <c r="I2592" t="s">
        <v>2841</v>
      </c>
      <c r="J2592" t="str">
        <f>IFERROR(VLOOKUP(D2592,Products!$A$2:$H$221,3,FALSE),"")</f>
        <v>Household</v>
      </c>
      <c r="K2592" t="str">
        <f>IFERROR(VLOOKUP(C2592,Customers!$A$2:$G$751,3,FALSE),"")</f>
        <v>Karabakh-East Zangezur</v>
      </c>
    </row>
    <row r="2593" spans="1:11" x14ac:dyDescent="0.25">
      <c r="A2593" t="s">
        <v>5416</v>
      </c>
      <c r="B2593">
        <v>45863</v>
      </c>
      <c r="C2593" t="s">
        <v>833</v>
      </c>
      <c r="D2593" t="s">
        <v>176</v>
      </c>
      <c r="E2593">
        <v>12</v>
      </c>
      <c r="F2593">
        <f>IFERROR(VLOOKUP(D2593,Products!$A$2:$H$221,6,FALSE),0)</f>
        <v>1.4</v>
      </c>
      <c r="G2593">
        <v>0.05</v>
      </c>
      <c r="H2593">
        <f t="shared" si="40"/>
        <v>15.96</v>
      </c>
      <c r="I2593" t="s">
        <v>2830</v>
      </c>
      <c r="J2593" t="str">
        <f>IFERROR(VLOOKUP(D2593,Products!$A$2:$H$221,3,FALSE),"")</f>
        <v>Bakery</v>
      </c>
      <c r="K2593" t="str">
        <f>IFERROR(VLOOKUP(C2593,Customers!$A$2:$G$751,3,FALSE),"")</f>
        <v>Aran</v>
      </c>
    </row>
    <row r="2594" spans="1:11" x14ac:dyDescent="0.25">
      <c r="A2594" t="s">
        <v>5417</v>
      </c>
      <c r="B2594">
        <v>45863</v>
      </c>
      <c r="C2594" t="s">
        <v>884</v>
      </c>
      <c r="D2594" t="s">
        <v>70</v>
      </c>
      <c r="E2594">
        <v>16</v>
      </c>
      <c r="F2594">
        <f>IFERROR(VLOOKUP(D2594,Products!$A$2:$H$221,6,FALSE),0)</f>
        <v>2.06</v>
      </c>
      <c r="G2594">
        <v>0.05</v>
      </c>
      <c r="H2594">
        <f t="shared" si="40"/>
        <v>31.31</v>
      </c>
      <c r="I2594" t="s">
        <v>2820</v>
      </c>
      <c r="J2594" t="str">
        <f>IFERROR(VLOOKUP(D2594,Products!$A$2:$H$221,3,FALSE),"")</f>
        <v>Snacks</v>
      </c>
      <c r="K2594" t="str">
        <f>IFERROR(VLOOKUP(C2594,Customers!$A$2:$G$751,3,FALSE),"")</f>
        <v>Absheron</v>
      </c>
    </row>
    <row r="2595" spans="1:11" x14ac:dyDescent="0.25">
      <c r="A2595" t="s">
        <v>5418</v>
      </c>
      <c r="B2595">
        <v>45863</v>
      </c>
      <c r="C2595" t="s">
        <v>911</v>
      </c>
      <c r="D2595" t="s">
        <v>55</v>
      </c>
      <c r="E2595">
        <v>14</v>
      </c>
      <c r="F2595">
        <f>IFERROR(VLOOKUP(D2595,Products!$A$2:$H$221,6,FALSE),0)</f>
        <v>1.93</v>
      </c>
      <c r="G2595">
        <v>0.05</v>
      </c>
      <c r="H2595">
        <f t="shared" si="40"/>
        <v>25.67</v>
      </c>
      <c r="I2595" t="s">
        <v>2841</v>
      </c>
      <c r="J2595" t="str">
        <f>IFERROR(VLOOKUP(D2595,Products!$A$2:$H$221,3,FALSE),"")</f>
        <v>Beverages</v>
      </c>
      <c r="K2595" t="str">
        <f>IFERROR(VLOOKUP(C2595,Customers!$A$2:$G$751,3,FALSE),"")</f>
        <v>Aran</v>
      </c>
    </row>
    <row r="2596" spans="1:11" x14ac:dyDescent="0.25">
      <c r="A2596" t="s">
        <v>5419</v>
      </c>
      <c r="B2596">
        <v>45863</v>
      </c>
      <c r="C2596" t="s">
        <v>938</v>
      </c>
      <c r="D2596" t="s">
        <v>304</v>
      </c>
      <c r="E2596">
        <v>1</v>
      </c>
      <c r="F2596">
        <f>IFERROR(VLOOKUP(D2596,Products!$A$2:$H$221,6,FALSE),0)</f>
        <v>4.78</v>
      </c>
      <c r="G2596">
        <v>0</v>
      </c>
      <c r="H2596">
        <f t="shared" si="40"/>
        <v>4.78</v>
      </c>
      <c r="I2596" t="s">
        <v>2841</v>
      </c>
      <c r="J2596" t="str">
        <f>IFERROR(VLOOKUP(D2596,Products!$A$2:$H$221,3,FALSE),"")</f>
        <v>Personal Care</v>
      </c>
      <c r="K2596" t="str">
        <f>IFERROR(VLOOKUP(C2596,Customers!$A$2:$G$751,3,FALSE),"")</f>
        <v>Aran</v>
      </c>
    </row>
    <row r="2597" spans="1:11" x14ac:dyDescent="0.25">
      <c r="A2597" t="s">
        <v>5420</v>
      </c>
      <c r="B2597">
        <v>45863</v>
      </c>
      <c r="C2597" t="s">
        <v>1118</v>
      </c>
      <c r="D2597" t="s">
        <v>91</v>
      </c>
      <c r="E2597">
        <v>11</v>
      </c>
      <c r="F2597">
        <f>IFERROR(VLOOKUP(D2597,Products!$A$2:$H$221,6,FALSE),0)</f>
        <v>1.36</v>
      </c>
      <c r="G2597">
        <v>7.0000000000000007E-2</v>
      </c>
      <c r="H2597">
        <f t="shared" si="40"/>
        <v>13.91</v>
      </c>
      <c r="I2597" t="s">
        <v>2870</v>
      </c>
      <c r="J2597" t="str">
        <f>IFERROR(VLOOKUP(D2597,Products!$A$2:$H$221,3,FALSE),"")</f>
        <v>Snacks</v>
      </c>
      <c r="K2597" t="str">
        <f>IFERROR(VLOOKUP(C2597,Customers!$A$2:$G$751,3,FALSE),"")</f>
        <v>Absheron</v>
      </c>
    </row>
    <row r="2598" spans="1:11" x14ac:dyDescent="0.25">
      <c r="A2598" t="s">
        <v>5421</v>
      </c>
      <c r="B2598">
        <v>45863</v>
      </c>
      <c r="C2598" t="s">
        <v>1124</v>
      </c>
      <c r="D2598" t="s">
        <v>178</v>
      </c>
      <c r="E2598">
        <v>13</v>
      </c>
      <c r="F2598">
        <f>IFERROR(VLOOKUP(D2598,Products!$A$2:$H$221,6,FALSE),0)</f>
        <v>2.5099999999999998</v>
      </c>
      <c r="G2598">
        <v>0</v>
      </c>
      <c r="H2598">
        <f t="shared" si="40"/>
        <v>32.630000000000003</v>
      </c>
      <c r="I2598" t="s">
        <v>2827</v>
      </c>
      <c r="J2598" t="str">
        <f>IFERROR(VLOOKUP(D2598,Products!$A$2:$H$221,3,FALSE),"")</f>
        <v>Bakery</v>
      </c>
      <c r="K2598" t="str">
        <f>IFERROR(VLOOKUP(C2598,Customers!$A$2:$G$751,3,FALSE),"")</f>
        <v>Lankaran-Astara</v>
      </c>
    </row>
    <row r="2599" spans="1:11" x14ac:dyDescent="0.25">
      <c r="A2599" t="s">
        <v>5422</v>
      </c>
      <c r="B2599">
        <v>45863</v>
      </c>
      <c r="C2599" t="s">
        <v>1217</v>
      </c>
      <c r="D2599" t="s">
        <v>431</v>
      </c>
      <c r="E2599">
        <v>8</v>
      </c>
      <c r="F2599">
        <f>IFERROR(VLOOKUP(D2599,Products!$A$2:$H$221,6,FALSE),0)</f>
        <v>5.65</v>
      </c>
      <c r="G2599">
        <v>0.1</v>
      </c>
      <c r="H2599">
        <f t="shared" si="40"/>
        <v>40.68</v>
      </c>
      <c r="I2599" t="s">
        <v>2870</v>
      </c>
      <c r="J2599" t="str">
        <f>IFERROR(VLOOKUP(D2599,Products!$A$2:$H$221,3,FALSE),"")</f>
        <v>Canned</v>
      </c>
      <c r="K2599" t="str">
        <f>IFERROR(VLOOKUP(C2599,Customers!$A$2:$G$751,3,FALSE),"")</f>
        <v>Absheron</v>
      </c>
    </row>
    <row r="2600" spans="1:11" x14ac:dyDescent="0.25">
      <c r="A2600" t="s">
        <v>5423</v>
      </c>
      <c r="B2600">
        <v>45863</v>
      </c>
      <c r="C2600" t="s">
        <v>1298</v>
      </c>
      <c r="D2600" t="s">
        <v>132</v>
      </c>
      <c r="E2600">
        <v>17</v>
      </c>
      <c r="F2600">
        <f>IFERROR(VLOOKUP(D2600,Products!$A$2:$H$221,6,FALSE),0)</f>
        <v>1.55</v>
      </c>
      <c r="G2600">
        <v>0.02</v>
      </c>
      <c r="H2600">
        <f t="shared" si="40"/>
        <v>25.82</v>
      </c>
      <c r="I2600" t="s">
        <v>2870</v>
      </c>
      <c r="J2600" t="str">
        <f>IFERROR(VLOOKUP(D2600,Products!$A$2:$H$221,3,FALSE),"")</f>
        <v>Dairy</v>
      </c>
      <c r="K2600" t="str">
        <f>IFERROR(VLOOKUP(C2600,Customers!$A$2:$G$751,3,FALSE),"")</f>
        <v>Lankaran-Astara</v>
      </c>
    </row>
    <row r="2601" spans="1:11" x14ac:dyDescent="0.25">
      <c r="A2601" t="s">
        <v>5424</v>
      </c>
      <c r="B2601">
        <v>45863</v>
      </c>
      <c r="C2601" t="s">
        <v>1307</v>
      </c>
      <c r="D2601" t="s">
        <v>384</v>
      </c>
      <c r="E2601">
        <v>1</v>
      </c>
      <c r="F2601">
        <f>IFERROR(VLOOKUP(D2601,Products!$A$2:$H$221,6,FALSE),0)</f>
        <v>6.91</v>
      </c>
      <c r="G2601">
        <v>0.12</v>
      </c>
      <c r="H2601">
        <f t="shared" si="40"/>
        <v>6.08</v>
      </c>
      <c r="I2601" t="s">
        <v>2824</v>
      </c>
      <c r="J2601" t="str">
        <f>IFERROR(VLOOKUP(D2601,Products!$A$2:$H$221,3,FALSE),"")</f>
        <v>Frozen</v>
      </c>
      <c r="K2601" t="str">
        <f>IFERROR(VLOOKUP(C2601,Customers!$A$2:$G$751,3,FALSE),"")</f>
        <v>Ganja-Dashkasan</v>
      </c>
    </row>
    <row r="2602" spans="1:11" x14ac:dyDescent="0.25">
      <c r="A2602" t="s">
        <v>5425</v>
      </c>
      <c r="B2602">
        <v>45863</v>
      </c>
      <c r="C2602" t="s">
        <v>1361</v>
      </c>
      <c r="D2602" t="s">
        <v>421</v>
      </c>
      <c r="E2602">
        <v>15</v>
      </c>
      <c r="F2602">
        <f>IFERROR(VLOOKUP(D2602,Products!$A$2:$H$221,6,FALSE),0)</f>
        <v>2.52</v>
      </c>
      <c r="G2602">
        <v>0.03</v>
      </c>
      <c r="H2602">
        <f t="shared" si="40"/>
        <v>36.67</v>
      </c>
      <c r="I2602" t="s">
        <v>2841</v>
      </c>
      <c r="J2602" t="str">
        <f>IFERROR(VLOOKUP(D2602,Products!$A$2:$H$221,3,FALSE),"")</f>
        <v>Canned</v>
      </c>
      <c r="K2602" t="str">
        <f>IFERROR(VLOOKUP(C2602,Customers!$A$2:$G$751,3,FALSE),"")</f>
        <v>Absheron</v>
      </c>
    </row>
    <row r="2603" spans="1:11" x14ac:dyDescent="0.25">
      <c r="A2603" t="s">
        <v>5426</v>
      </c>
      <c r="B2603">
        <v>45863</v>
      </c>
      <c r="C2603" t="s">
        <v>1874</v>
      </c>
      <c r="D2603" t="s">
        <v>203</v>
      </c>
      <c r="E2603">
        <v>4</v>
      </c>
      <c r="F2603">
        <f>IFERROR(VLOOKUP(D2603,Products!$A$2:$H$221,6,FALSE),0)</f>
        <v>3.39</v>
      </c>
      <c r="G2603">
        <v>0.03</v>
      </c>
      <c r="H2603">
        <f t="shared" si="40"/>
        <v>13.15</v>
      </c>
      <c r="I2603" t="s">
        <v>2830</v>
      </c>
      <c r="J2603" t="str">
        <f>IFERROR(VLOOKUP(D2603,Products!$A$2:$H$221,3,FALSE),"")</f>
        <v>Bakery</v>
      </c>
      <c r="K2603" t="str">
        <f>IFERROR(VLOOKUP(C2603,Customers!$A$2:$G$751,3,FALSE),"")</f>
        <v>Absheron</v>
      </c>
    </row>
    <row r="2604" spans="1:11" x14ac:dyDescent="0.25">
      <c r="A2604" t="s">
        <v>5427</v>
      </c>
      <c r="B2604">
        <v>45863</v>
      </c>
      <c r="C2604" t="s">
        <v>2033</v>
      </c>
      <c r="D2604" t="s">
        <v>211</v>
      </c>
      <c r="E2604">
        <v>6</v>
      </c>
      <c r="F2604">
        <f>IFERROR(VLOOKUP(D2604,Products!$A$2:$H$221,6,FALSE),0)</f>
        <v>2.35</v>
      </c>
      <c r="G2604">
        <v>7.0000000000000007E-2</v>
      </c>
      <c r="H2604">
        <f t="shared" si="40"/>
        <v>13.11</v>
      </c>
      <c r="I2604" t="s">
        <v>2837</v>
      </c>
      <c r="J2604" t="str">
        <f>IFERROR(VLOOKUP(D2604,Products!$A$2:$H$221,3,FALSE),"")</f>
        <v>Grocery</v>
      </c>
      <c r="K2604" t="str">
        <f>IFERROR(VLOOKUP(C2604,Customers!$A$2:$G$751,3,FALSE),"")</f>
        <v>Absheron</v>
      </c>
    </row>
    <row r="2605" spans="1:11" x14ac:dyDescent="0.25">
      <c r="A2605" t="s">
        <v>5428</v>
      </c>
      <c r="B2605">
        <v>45863</v>
      </c>
      <c r="C2605" t="s">
        <v>2180</v>
      </c>
      <c r="D2605" t="s">
        <v>296</v>
      </c>
      <c r="E2605">
        <v>2</v>
      </c>
      <c r="F2605">
        <f>IFERROR(VLOOKUP(D2605,Products!$A$2:$H$221,6,FALSE),0)</f>
        <v>2.52</v>
      </c>
      <c r="G2605">
        <v>7.0000000000000007E-2</v>
      </c>
      <c r="H2605">
        <f t="shared" si="40"/>
        <v>4.6900000000000004</v>
      </c>
      <c r="I2605" t="s">
        <v>2830</v>
      </c>
      <c r="J2605" t="str">
        <f>IFERROR(VLOOKUP(D2605,Products!$A$2:$H$221,3,FALSE),"")</f>
        <v>Household</v>
      </c>
      <c r="K2605" t="str">
        <f>IFERROR(VLOOKUP(C2605,Customers!$A$2:$G$751,3,FALSE),"")</f>
        <v>Ganja-Dashkasan</v>
      </c>
    </row>
    <row r="2606" spans="1:11" x14ac:dyDescent="0.25">
      <c r="A2606" t="s">
        <v>5429</v>
      </c>
      <c r="B2606">
        <v>45863</v>
      </c>
      <c r="C2606" t="s">
        <v>2264</v>
      </c>
      <c r="D2606" t="s">
        <v>155</v>
      </c>
      <c r="E2606">
        <v>16</v>
      </c>
      <c r="F2606">
        <f>IFERROR(VLOOKUP(D2606,Products!$A$2:$H$221,6,FALSE),0)</f>
        <v>5.52</v>
      </c>
      <c r="G2606">
        <v>0.05</v>
      </c>
      <c r="H2606">
        <f t="shared" si="40"/>
        <v>83.9</v>
      </c>
      <c r="I2606" t="s">
        <v>2818</v>
      </c>
      <c r="J2606" t="str">
        <f>IFERROR(VLOOKUP(D2606,Products!$A$2:$H$221,3,FALSE),"")</f>
        <v>Dairy</v>
      </c>
      <c r="K2606" t="str">
        <f>IFERROR(VLOOKUP(C2606,Customers!$A$2:$G$751,3,FALSE),"")</f>
        <v>Guba-Khachmaz</v>
      </c>
    </row>
    <row r="2607" spans="1:11" x14ac:dyDescent="0.25">
      <c r="A2607" t="s">
        <v>5430</v>
      </c>
      <c r="B2607">
        <v>45863</v>
      </c>
      <c r="C2607" t="s">
        <v>2381</v>
      </c>
      <c r="D2607" t="s">
        <v>425</v>
      </c>
      <c r="E2607">
        <v>15</v>
      </c>
      <c r="F2607">
        <f>IFERROR(VLOOKUP(D2607,Products!$A$2:$H$221,6,FALSE),0)</f>
        <v>3.61</v>
      </c>
      <c r="G2607">
        <v>0.1</v>
      </c>
      <c r="H2607">
        <f t="shared" si="40"/>
        <v>48.74</v>
      </c>
      <c r="I2607" t="s">
        <v>2841</v>
      </c>
      <c r="J2607" t="str">
        <f>IFERROR(VLOOKUP(D2607,Products!$A$2:$H$221,3,FALSE),"")</f>
        <v>Canned</v>
      </c>
      <c r="K2607" t="str">
        <f>IFERROR(VLOOKUP(C2607,Customers!$A$2:$G$751,3,FALSE),"")</f>
        <v>Absheron</v>
      </c>
    </row>
    <row r="2608" spans="1:11" x14ac:dyDescent="0.25">
      <c r="A2608" t="s">
        <v>5431</v>
      </c>
      <c r="B2608">
        <v>45864</v>
      </c>
      <c r="C2608" t="s">
        <v>941</v>
      </c>
      <c r="D2608" t="s">
        <v>108</v>
      </c>
      <c r="E2608">
        <v>17</v>
      </c>
      <c r="F2608">
        <f>IFERROR(VLOOKUP(D2608,Products!$A$2:$H$221,6,FALSE),0)</f>
        <v>3.94</v>
      </c>
      <c r="G2608">
        <v>0.05</v>
      </c>
      <c r="H2608">
        <f t="shared" si="40"/>
        <v>63.63</v>
      </c>
      <c r="I2608" t="s">
        <v>2827</v>
      </c>
      <c r="J2608" t="str">
        <f>IFERROR(VLOOKUP(D2608,Products!$A$2:$H$221,3,FALSE),"")</f>
        <v>Dairy</v>
      </c>
      <c r="K2608" t="str">
        <f>IFERROR(VLOOKUP(C2608,Customers!$A$2:$G$751,3,FALSE),"")</f>
        <v>Shaki-Zagatala</v>
      </c>
    </row>
    <row r="2609" spans="1:11" x14ac:dyDescent="0.25">
      <c r="A2609" t="s">
        <v>5432</v>
      </c>
      <c r="B2609">
        <v>45864</v>
      </c>
      <c r="C2609" t="s">
        <v>1487</v>
      </c>
      <c r="D2609" t="s">
        <v>43</v>
      </c>
      <c r="E2609">
        <v>14</v>
      </c>
      <c r="F2609">
        <f>IFERROR(VLOOKUP(D2609,Products!$A$2:$H$221,6,FALSE),0)</f>
        <v>3.28</v>
      </c>
      <c r="G2609">
        <v>0.05</v>
      </c>
      <c r="H2609">
        <f t="shared" si="40"/>
        <v>43.62</v>
      </c>
      <c r="I2609" t="s">
        <v>2818</v>
      </c>
      <c r="J2609" t="str">
        <f>IFERROR(VLOOKUP(D2609,Products!$A$2:$H$221,3,FALSE),"")</f>
        <v>Beverages</v>
      </c>
      <c r="K2609" t="str">
        <f>IFERROR(VLOOKUP(C2609,Customers!$A$2:$G$751,3,FALSE),"")</f>
        <v>Nakhchivan</v>
      </c>
    </row>
    <row r="2610" spans="1:11" x14ac:dyDescent="0.25">
      <c r="A2610" t="s">
        <v>5433</v>
      </c>
      <c r="B2610">
        <v>45864</v>
      </c>
      <c r="C2610" t="s">
        <v>1574</v>
      </c>
      <c r="D2610" t="s">
        <v>248</v>
      </c>
      <c r="E2610">
        <v>11</v>
      </c>
      <c r="F2610">
        <f>IFERROR(VLOOKUP(D2610,Products!$A$2:$H$221,6,FALSE),0)</f>
        <v>5.3</v>
      </c>
      <c r="G2610">
        <v>0</v>
      </c>
      <c r="H2610">
        <f t="shared" si="40"/>
        <v>58.3</v>
      </c>
      <c r="I2610" t="s">
        <v>2827</v>
      </c>
      <c r="J2610" t="str">
        <f>IFERROR(VLOOKUP(D2610,Products!$A$2:$H$221,3,FALSE),"")</f>
        <v>Grocery</v>
      </c>
      <c r="K2610" t="str">
        <f>IFERROR(VLOOKUP(C2610,Customers!$A$2:$G$751,3,FALSE),"")</f>
        <v>Guba-Khachmaz</v>
      </c>
    </row>
    <row r="2611" spans="1:11" x14ac:dyDescent="0.25">
      <c r="A2611" t="s">
        <v>5434</v>
      </c>
      <c r="B2611">
        <v>45864</v>
      </c>
      <c r="C2611" t="s">
        <v>1583</v>
      </c>
      <c r="D2611" t="s">
        <v>411</v>
      </c>
      <c r="E2611">
        <v>8</v>
      </c>
      <c r="F2611">
        <f>IFERROR(VLOOKUP(D2611,Products!$A$2:$H$221,6,FALSE),0)</f>
        <v>2.21</v>
      </c>
      <c r="G2611">
        <v>0.1</v>
      </c>
      <c r="H2611">
        <f t="shared" si="40"/>
        <v>15.91</v>
      </c>
      <c r="I2611" t="s">
        <v>2818</v>
      </c>
      <c r="J2611" t="str">
        <f>IFERROR(VLOOKUP(D2611,Products!$A$2:$H$221,3,FALSE),"")</f>
        <v>Canned</v>
      </c>
      <c r="K2611" t="str">
        <f>IFERROR(VLOOKUP(C2611,Customers!$A$2:$G$751,3,FALSE),"")</f>
        <v>Absheron</v>
      </c>
    </row>
    <row r="2612" spans="1:11" x14ac:dyDescent="0.25">
      <c r="A2612" t="s">
        <v>5435</v>
      </c>
      <c r="B2612">
        <v>45864</v>
      </c>
      <c r="C2612" t="s">
        <v>1694</v>
      </c>
      <c r="D2612" t="s">
        <v>251</v>
      </c>
      <c r="E2612">
        <v>13</v>
      </c>
      <c r="F2612">
        <f>IFERROR(VLOOKUP(D2612,Products!$A$2:$H$221,6,FALSE),0)</f>
        <v>3.27</v>
      </c>
      <c r="G2612">
        <v>7.0000000000000007E-2</v>
      </c>
      <c r="H2612">
        <f t="shared" si="40"/>
        <v>39.53</v>
      </c>
      <c r="I2612" t="s">
        <v>2837</v>
      </c>
      <c r="J2612" t="str">
        <f>IFERROR(VLOOKUP(D2612,Products!$A$2:$H$221,3,FALSE),"")</f>
        <v>Grocery</v>
      </c>
      <c r="K2612" t="str">
        <f>IFERROR(VLOOKUP(C2612,Customers!$A$2:$G$751,3,FALSE),"")</f>
        <v>Shaki-Zagatala</v>
      </c>
    </row>
    <row r="2613" spans="1:11" x14ac:dyDescent="0.25">
      <c r="A2613" t="s">
        <v>5436</v>
      </c>
      <c r="B2613">
        <v>45864</v>
      </c>
      <c r="C2613" t="s">
        <v>1856</v>
      </c>
      <c r="D2613" t="s">
        <v>77</v>
      </c>
      <c r="E2613">
        <v>22</v>
      </c>
      <c r="F2613">
        <f>IFERROR(VLOOKUP(D2613,Products!$A$2:$H$221,6,FALSE),0)</f>
        <v>2.82</v>
      </c>
      <c r="G2613">
        <v>0</v>
      </c>
      <c r="H2613">
        <f t="shared" si="40"/>
        <v>62.04</v>
      </c>
      <c r="I2613" t="s">
        <v>2841</v>
      </c>
      <c r="J2613" t="str">
        <f>IFERROR(VLOOKUP(D2613,Products!$A$2:$H$221,3,FALSE),"")</f>
        <v>Snacks</v>
      </c>
      <c r="K2613" t="str">
        <f>IFERROR(VLOOKUP(C2613,Customers!$A$2:$G$751,3,FALSE),"")</f>
        <v>Ganja-Dashkasan</v>
      </c>
    </row>
    <row r="2614" spans="1:11" x14ac:dyDescent="0.25">
      <c r="A2614" t="s">
        <v>5437</v>
      </c>
      <c r="B2614">
        <v>45864</v>
      </c>
      <c r="C2614" t="s">
        <v>2075</v>
      </c>
      <c r="D2614" t="s">
        <v>488</v>
      </c>
      <c r="E2614">
        <v>8</v>
      </c>
      <c r="F2614">
        <f>IFERROR(VLOOKUP(D2614,Products!$A$2:$H$221,6,FALSE),0)</f>
        <v>5.08</v>
      </c>
      <c r="G2614">
        <v>0.05</v>
      </c>
      <c r="H2614">
        <f t="shared" si="40"/>
        <v>38.61</v>
      </c>
      <c r="I2614" t="s">
        <v>2818</v>
      </c>
      <c r="J2614" t="str">
        <f>IFERROR(VLOOKUP(D2614,Products!$A$2:$H$221,3,FALSE),"")</f>
        <v>Cleaning</v>
      </c>
      <c r="K2614" t="str">
        <f>IFERROR(VLOOKUP(C2614,Customers!$A$2:$G$751,3,FALSE),"")</f>
        <v>Lankaran-Astara</v>
      </c>
    </row>
    <row r="2615" spans="1:11" x14ac:dyDescent="0.25">
      <c r="A2615" t="s">
        <v>5438</v>
      </c>
      <c r="B2615">
        <v>45864</v>
      </c>
      <c r="C2615" t="s">
        <v>2243</v>
      </c>
      <c r="D2615" t="s">
        <v>304</v>
      </c>
      <c r="E2615">
        <v>10</v>
      </c>
      <c r="F2615">
        <f>IFERROR(VLOOKUP(D2615,Products!$A$2:$H$221,6,FALSE),0)</f>
        <v>4.78</v>
      </c>
      <c r="G2615">
        <v>0.12</v>
      </c>
      <c r="H2615">
        <f t="shared" si="40"/>
        <v>42.06</v>
      </c>
      <c r="I2615" t="s">
        <v>2841</v>
      </c>
      <c r="J2615" t="str">
        <f>IFERROR(VLOOKUP(D2615,Products!$A$2:$H$221,3,FALSE),"")</f>
        <v>Personal Care</v>
      </c>
      <c r="K2615" t="str">
        <f>IFERROR(VLOOKUP(C2615,Customers!$A$2:$G$751,3,FALSE),"")</f>
        <v>Ganja-Dashkasan</v>
      </c>
    </row>
    <row r="2616" spans="1:11" x14ac:dyDescent="0.25">
      <c r="A2616" t="s">
        <v>5439</v>
      </c>
      <c r="B2616">
        <v>45864</v>
      </c>
      <c r="C2616" t="s">
        <v>2489</v>
      </c>
      <c r="D2616" t="s">
        <v>204</v>
      </c>
      <c r="E2616">
        <v>16</v>
      </c>
      <c r="F2616">
        <f>IFERROR(VLOOKUP(D2616,Products!$A$2:$H$221,6,FALSE),0)</f>
        <v>7.55</v>
      </c>
      <c r="G2616">
        <v>0.03</v>
      </c>
      <c r="H2616">
        <f t="shared" si="40"/>
        <v>117.18</v>
      </c>
      <c r="I2616" t="s">
        <v>2830</v>
      </c>
      <c r="J2616" t="str">
        <f>IFERROR(VLOOKUP(D2616,Products!$A$2:$H$221,3,FALSE),"")</f>
        <v>Grocery</v>
      </c>
      <c r="K2616" t="str">
        <f>IFERROR(VLOOKUP(C2616,Customers!$A$2:$G$751,3,FALSE),"")</f>
        <v>Aran</v>
      </c>
    </row>
    <row r="2617" spans="1:11" x14ac:dyDescent="0.25">
      <c r="A2617" t="s">
        <v>5440</v>
      </c>
      <c r="B2617">
        <v>45864</v>
      </c>
      <c r="C2617" t="s">
        <v>2606</v>
      </c>
      <c r="D2617" t="s">
        <v>409</v>
      </c>
      <c r="E2617">
        <v>8</v>
      </c>
      <c r="F2617">
        <f>IFERROR(VLOOKUP(D2617,Products!$A$2:$H$221,6,FALSE),0)</f>
        <v>4.0599999999999996</v>
      </c>
      <c r="G2617">
        <v>0.03</v>
      </c>
      <c r="H2617">
        <f t="shared" si="40"/>
        <v>31.51</v>
      </c>
      <c r="I2617" t="s">
        <v>2837</v>
      </c>
      <c r="J2617" t="str">
        <f>IFERROR(VLOOKUP(D2617,Products!$A$2:$H$221,3,FALSE),"")</f>
        <v>Canned</v>
      </c>
      <c r="K2617" t="str">
        <f>IFERROR(VLOOKUP(C2617,Customers!$A$2:$G$751,3,FALSE),"")</f>
        <v>Absheron</v>
      </c>
    </row>
    <row r="2618" spans="1:11" x14ac:dyDescent="0.25">
      <c r="A2618" t="s">
        <v>5441</v>
      </c>
      <c r="B2618">
        <v>45864</v>
      </c>
      <c r="C2618" t="s">
        <v>2612</v>
      </c>
      <c r="D2618" t="s">
        <v>489</v>
      </c>
      <c r="E2618">
        <v>2</v>
      </c>
      <c r="F2618">
        <f>IFERROR(VLOOKUP(D2618,Products!$A$2:$H$221,6,FALSE),0)</f>
        <v>5.34</v>
      </c>
      <c r="G2618">
        <v>0.1</v>
      </c>
      <c r="H2618">
        <f t="shared" si="40"/>
        <v>9.61</v>
      </c>
      <c r="I2618" t="s">
        <v>2818</v>
      </c>
      <c r="J2618" t="str">
        <f>IFERROR(VLOOKUP(D2618,Products!$A$2:$H$221,3,FALSE),"")</f>
        <v>Cleaning</v>
      </c>
      <c r="K2618" t="str">
        <f>IFERROR(VLOOKUP(C2618,Customers!$A$2:$G$751,3,FALSE),"")</f>
        <v>Absheron</v>
      </c>
    </row>
    <row r="2619" spans="1:11" x14ac:dyDescent="0.25">
      <c r="A2619" t="s">
        <v>5442</v>
      </c>
      <c r="B2619">
        <v>45865</v>
      </c>
      <c r="C2619" t="s">
        <v>548</v>
      </c>
      <c r="D2619" t="s">
        <v>79</v>
      </c>
      <c r="E2619">
        <v>3</v>
      </c>
      <c r="F2619">
        <f>IFERROR(VLOOKUP(D2619,Products!$A$2:$H$221,6,FALSE),0)</f>
        <v>4</v>
      </c>
      <c r="G2619">
        <v>7.0000000000000007E-2</v>
      </c>
      <c r="H2619">
        <f t="shared" si="40"/>
        <v>11.16</v>
      </c>
      <c r="I2619" t="s">
        <v>2824</v>
      </c>
      <c r="J2619" t="str">
        <f>IFERROR(VLOOKUP(D2619,Products!$A$2:$H$221,3,FALSE),"")</f>
        <v>Snacks</v>
      </c>
      <c r="K2619" t="str">
        <f>IFERROR(VLOOKUP(C2619,Customers!$A$2:$G$751,3,FALSE),"")</f>
        <v>Absheron</v>
      </c>
    </row>
    <row r="2620" spans="1:11" x14ac:dyDescent="0.25">
      <c r="A2620" t="s">
        <v>5443</v>
      </c>
      <c r="B2620">
        <v>45865</v>
      </c>
      <c r="C2620" t="s">
        <v>555</v>
      </c>
      <c r="D2620" t="s">
        <v>81</v>
      </c>
      <c r="E2620">
        <v>5</v>
      </c>
      <c r="F2620">
        <f>IFERROR(VLOOKUP(D2620,Products!$A$2:$H$221,6,FALSE),0)</f>
        <v>2.23</v>
      </c>
      <c r="G2620">
        <v>0.03</v>
      </c>
      <c r="H2620">
        <f t="shared" si="40"/>
        <v>10.82</v>
      </c>
      <c r="I2620" t="s">
        <v>2824</v>
      </c>
      <c r="J2620" t="str">
        <f>IFERROR(VLOOKUP(D2620,Products!$A$2:$H$221,3,FALSE),"")</f>
        <v>Snacks</v>
      </c>
      <c r="K2620" t="str">
        <f>IFERROR(VLOOKUP(C2620,Customers!$A$2:$G$751,3,FALSE),"")</f>
        <v>Shaki-Zagatala</v>
      </c>
    </row>
    <row r="2621" spans="1:11" x14ac:dyDescent="0.25">
      <c r="A2621" t="s">
        <v>5444</v>
      </c>
      <c r="B2621">
        <v>45865</v>
      </c>
      <c r="C2621" t="s">
        <v>1130</v>
      </c>
      <c r="D2621" t="s">
        <v>344</v>
      </c>
      <c r="E2621">
        <v>6</v>
      </c>
      <c r="F2621">
        <f>IFERROR(VLOOKUP(D2621,Products!$A$2:$H$221,6,FALSE),0)</f>
        <v>2.2000000000000002</v>
      </c>
      <c r="G2621">
        <v>0.1</v>
      </c>
      <c r="H2621">
        <f t="shared" si="40"/>
        <v>11.88</v>
      </c>
      <c r="I2621" t="s">
        <v>2827</v>
      </c>
      <c r="J2621" t="str">
        <f>IFERROR(VLOOKUP(D2621,Products!$A$2:$H$221,3,FALSE),"")</f>
        <v>Personal Care</v>
      </c>
      <c r="K2621" t="str">
        <f>IFERROR(VLOOKUP(C2621,Customers!$A$2:$G$751,3,FALSE),"")</f>
        <v>Shaki-Zagatala</v>
      </c>
    </row>
    <row r="2622" spans="1:11" x14ac:dyDescent="0.25">
      <c r="A2622" t="s">
        <v>5445</v>
      </c>
      <c r="B2622">
        <v>45865</v>
      </c>
      <c r="C2622" t="s">
        <v>1166</v>
      </c>
      <c r="D2622" t="s">
        <v>464</v>
      </c>
      <c r="E2622">
        <v>4</v>
      </c>
      <c r="F2622">
        <f>IFERROR(VLOOKUP(D2622,Products!$A$2:$H$221,6,FALSE),0)</f>
        <v>3.85</v>
      </c>
      <c r="G2622">
        <v>0.1</v>
      </c>
      <c r="H2622">
        <f t="shared" si="40"/>
        <v>13.86</v>
      </c>
      <c r="I2622" t="s">
        <v>2820</v>
      </c>
      <c r="J2622" t="str">
        <f>IFERROR(VLOOKUP(D2622,Products!$A$2:$H$221,3,FALSE),"")</f>
        <v>Cleaning</v>
      </c>
      <c r="K2622" t="str">
        <f>IFERROR(VLOOKUP(C2622,Customers!$A$2:$G$751,3,FALSE),"")</f>
        <v>Absheron</v>
      </c>
    </row>
    <row r="2623" spans="1:11" x14ac:dyDescent="0.25">
      <c r="A2623" t="s">
        <v>5446</v>
      </c>
      <c r="B2623">
        <v>45865</v>
      </c>
      <c r="C2623" t="s">
        <v>1295</v>
      </c>
      <c r="D2623" t="s">
        <v>103</v>
      </c>
      <c r="E2623">
        <v>6</v>
      </c>
      <c r="F2623">
        <f>IFERROR(VLOOKUP(D2623,Products!$A$2:$H$221,6,FALSE),0)</f>
        <v>1.18</v>
      </c>
      <c r="G2623">
        <v>0.1</v>
      </c>
      <c r="H2623">
        <f t="shared" si="40"/>
        <v>6.37</v>
      </c>
      <c r="I2623" t="s">
        <v>2837</v>
      </c>
      <c r="J2623" t="str">
        <f>IFERROR(VLOOKUP(D2623,Products!$A$2:$H$221,3,FALSE),"")</f>
        <v>Snacks</v>
      </c>
      <c r="K2623" t="str">
        <f>IFERROR(VLOOKUP(C2623,Customers!$A$2:$G$751,3,FALSE),"")</f>
        <v>Absheron</v>
      </c>
    </row>
    <row r="2624" spans="1:11" x14ac:dyDescent="0.25">
      <c r="A2624" t="s">
        <v>5447</v>
      </c>
      <c r="B2624">
        <v>45865</v>
      </c>
      <c r="C2624" t="s">
        <v>1487</v>
      </c>
      <c r="D2624" t="s">
        <v>415</v>
      </c>
      <c r="E2624">
        <v>7</v>
      </c>
      <c r="F2624">
        <f>IFERROR(VLOOKUP(D2624,Products!$A$2:$H$221,6,FALSE),0)</f>
        <v>4.62</v>
      </c>
      <c r="G2624">
        <v>7.0000000000000007E-2</v>
      </c>
      <c r="H2624">
        <f t="shared" si="40"/>
        <v>30.08</v>
      </c>
      <c r="I2624" t="s">
        <v>2818</v>
      </c>
      <c r="J2624" t="str">
        <f>IFERROR(VLOOKUP(D2624,Products!$A$2:$H$221,3,FALSE),"")</f>
        <v>Canned</v>
      </c>
      <c r="K2624" t="str">
        <f>IFERROR(VLOOKUP(C2624,Customers!$A$2:$G$751,3,FALSE),"")</f>
        <v>Nakhchivan</v>
      </c>
    </row>
    <row r="2625" spans="1:11" x14ac:dyDescent="0.25">
      <c r="A2625" t="s">
        <v>5448</v>
      </c>
      <c r="B2625">
        <v>45865</v>
      </c>
      <c r="C2625" t="s">
        <v>1529</v>
      </c>
      <c r="D2625" t="s">
        <v>59</v>
      </c>
      <c r="E2625">
        <v>4</v>
      </c>
      <c r="F2625">
        <f>IFERROR(VLOOKUP(D2625,Products!$A$2:$H$221,6,FALSE),0)</f>
        <v>1.45</v>
      </c>
      <c r="G2625">
        <v>0</v>
      </c>
      <c r="H2625">
        <f t="shared" si="40"/>
        <v>5.8</v>
      </c>
      <c r="I2625" t="s">
        <v>2830</v>
      </c>
      <c r="J2625" t="str">
        <f>IFERROR(VLOOKUP(D2625,Products!$A$2:$H$221,3,FALSE),"")</f>
        <v>Snacks</v>
      </c>
      <c r="K2625" t="str">
        <f>IFERROR(VLOOKUP(C2625,Customers!$A$2:$G$751,3,FALSE),"")</f>
        <v>Aran</v>
      </c>
    </row>
    <row r="2626" spans="1:11" x14ac:dyDescent="0.25">
      <c r="A2626" t="s">
        <v>5449</v>
      </c>
      <c r="B2626">
        <v>45865</v>
      </c>
      <c r="C2626" t="s">
        <v>1535</v>
      </c>
      <c r="D2626" t="s">
        <v>200</v>
      </c>
      <c r="E2626">
        <v>8</v>
      </c>
      <c r="F2626">
        <f>IFERROR(VLOOKUP(D2626,Products!$A$2:$H$221,6,FALSE),0)</f>
        <v>0.97</v>
      </c>
      <c r="G2626">
        <v>7.0000000000000007E-2</v>
      </c>
      <c r="H2626">
        <f t="shared" ref="H2626:H2689" si="41">ROUND(E2626*F2626*(1-G2626),2)</f>
        <v>7.22</v>
      </c>
      <c r="I2626" t="s">
        <v>2841</v>
      </c>
      <c r="J2626" t="str">
        <f>IFERROR(VLOOKUP(D2626,Products!$A$2:$H$221,3,FALSE),"")</f>
        <v>Bakery</v>
      </c>
      <c r="K2626" t="str">
        <f>IFERROR(VLOOKUP(C2626,Customers!$A$2:$G$751,3,FALSE),"")</f>
        <v>Lankaran-Astara</v>
      </c>
    </row>
    <row r="2627" spans="1:11" x14ac:dyDescent="0.25">
      <c r="A2627" t="s">
        <v>5450</v>
      </c>
      <c r="B2627">
        <v>45865</v>
      </c>
      <c r="C2627" t="s">
        <v>1766</v>
      </c>
      <c r="D2627" t="s">
        <v>105</v>
      </c>
      <c r="E2627">
        <v>21</v>
      </c>
      <c r="F2627">
        <f>IFERROR(VLOOKUP(D2627,Products!$A$2:$H$221,6,FALSE),0)</f>
        <v>1.37</v>
      </c>
      <c r="G2627">
        <v>0.12</v>
      </c>
      <c r="H2627">
        <f t="shared" si="41"/>
        <v>25.32</v>
      </c>
      <c r="I2627" t="s">
        <v>2837</v>
      </c>
      <c r="J2627" t="str">
        <f>IFERROR(VLOOKUP(D2627,Products!$A$2:$H$221,3,FALSE),"")</f>
        <v>Snacks</v>
      </c>
      <c r="K2627" t="str">
        <f>IFERROR(VLOOKUP(C2627,Customers!$A$2:$G$751,3,FALSE),"")</f>
        <v>Absheron</v>
      </c>
    </row>
    <row r="2628" spans="1:11" x14ac:dyDescent="0.25">
      <c r="A2628" t="s">
        <v>5451</v>
      </c>
      <c r="B2628">
        <v>45865</v>
      </c>
      <c r="C2628" t="s">
        <v>1856</v>
      </c>
      <c r="D2628" t="s">
        <v>178</v>
      </c>
      <c r="E2628">
        <v>16</v>
      </c>
      <c r="F2628">
        <f>IFERROR(VLOOKUP(D2628,Products!$A$2:$H$221,6,FALSE),0)</f>
        <v>2.5099999999999998</v>
      </c>
      <c r="G2628">
        <v>0.1</v>
      </c>
      <c r="H2628">
        <f t="shared" si="41"/>
        <v>36.14</v>
      </c>
      <c r="I2628" t="s">
        <v>2837</v>
      </c>
      <c r="J2628" t="str">
        <f>IFERROR(VLOOKUP(D2628,Products!$A$2:$H$221,3,FALSE),"")</f>
        <v>Bakery</v>
      </c>
      <c r="K2628" t="str">
        <f>IFERROR(VLOOKUP(C2628,Customers!$A$2:$G$751,3,FALSE),"")</f>
        <v>Ganja-Dashkasan</v>
      </c>
    </row>
    <row r="2629" spans="1:11" x14ac:dyDescent="0.25">
      <c r="A2629" t="s">
        <v>5452</v>
      </c>
      <c r="B2629">
        <v>45865</v>
      </c>
      <c r="C2629" t="s">
        <v>1856</v>
      </c>
      <c r="D2629" t="s">
        <v>372</v>
      </c>
      <c r="E2629">
        <v>9</v>
      </c>
      <c r="F2629">
        <f>IFERROR(VLOOKUP(D2629,Products!$A$2:$H$221,6,FALSE),0)</f>
        <v>8.19</v>
      </c>
      <c r="G2629">
        <v>0.03</v>
      </c>
      <c r="H2629">
        <f t="shared" si="41"/>
        <v>71.5</v>
      </c>
      <c r="I2629" t="s">
        <v>2837</v>
      </c>
      <c r="J2629" t="str">
        <f>IFERROR(VLOOKUP(D2629,Products!$A$2:$H$221,3,FALSE),"")</f>
        <v>Frozen</v>
      </c>
      <c r="K2629" t="str">
        <f>IFERROR(VLOOKUP(C2629,Customers!$A$2:$G$751,3,FALSE),"")</f>
        <v>Ganja-Dashkasan</v>
      </c>
    </row>
    <row r="2630" spans="1:11" x14ac:dyDescent="0.25">
      <c r="A2630" t="s">
        <v>5453</v>
      </c>
      <c r="B2630">
        <v>45865</v>
      </c>
      <c r="C2630" t="s">
        <v>2234</v>
      </c>
      <c r="D2630" t="s">
        <v>252</v>
      </c>
      <c r="E2630">
        <v>16</v>
      </c>
      <c r="F2630">
        <f>IFERROR(VLOOKUP(D2630,Products!$A$2:$H$221,6,FALSE),0)</f>
        <v>4.38</v>
      </c>
      <c r="G2630">
        <v>0.05</v>
      </c>
      <c r="H2630">
        <f t="shared" si="41"/>
        <v>66.58</v>
      </c>
      <c r="I2630" t="s">
        <v>2824</v>
      </c>
      <c r="J2630" t="str">
        <f>IFERROR(VLOOKUP(D2630,Products!$A$2:$H$221,3,FALSE),"")</f>
        <v>Grocery</v>
      </c>
      <c r="K2630" t="str">
        <f>IFERROR(VLOOKUP(C2630,Customers!$A$2:$G$751,3,FALSE),"")</f>
        <v>Lankaran-Astara</v>
      </c>
    </row>
    <row r="2631" spans="1:11" x14ac:dyDescent="0.25">
      <c r="A2631" t="s">
        <v>5454</v>
      </c>
      <c r="B2631">
        <v>45865</v>
      </c>
      <c r="C2631" t="s">
        <v>2375</v>
      </c>
      <c r="D2631" t="s">
        <v>51</v>
      </c>
      <c r="E2631">
        <v>21</v>
      </c>
      <c r="F2631">
        <f>IFERROR(VLOOKUP(D2631,Products!$A$2:$H$221,6,FALSE),0)</f>
        <v>4.46</v>
      </c>
      <c r="G2631">
        <v>0.03</v>
      </c>
      <c r="H2631">
        <f t="shared" si="41"/>
        <v>90.85</v>
      </c>
      <c r="I2631" t="s">
        <v>2820</v>
      </c>
      <c r="J2631" t="str">
        <f>IFERROR(VLOOKUP(D2631,Products!$A$2:$H$221,3,FALSE),"")</f>
        <v>Beverages</v>
      </c>
      <c r="K2631" t="str">
        <f>IFERROR(VLOOKUP(C2631,Customers!$A$2:$G$751,3,FALSE),"")</f>
        <v>Aran</v>
      </c>
    </row>
    <row r="2632" spans="1:11" x14ac:dyDescent="0.25">
      <c r="A2632" t="s">
        <v>5455</v>
      </c>
      <c r="B2632">
        <v>45865</v>
      </c>
      <c r="C2632" t="s">
        <v>2396</v>
      </c>
      <c r="D2632" t="s">
        <v>336</v>
      </c>
      <c r="E2632">
        <v>1</v>
      </c>
      <c r="F2632">
        <f>IFERROR(VLOOKUP(D2632,Products!$A$2:$H$221,6,FALSE),0)</f>
        <v>5.29</v>
      </c>
      <c r="G2632">
        <v>0.05</v>
      </c>
      <c r="H2632">
        <f t="shared" si="41"/>
        <v>5.03</v>
      </c>
      <c r="I2632" t="s">
        <v>2830</v>
      </c>
      <c r="J2632" t="str">
        <f>IFERROR(VLOOKUP(D2632,Products!$A$2:$H$221,3,FALSE),"")</f>
        <v>Personal Care</v>
      </c>
      <c r="K2632" t="str">
        <f>IFERROR(VLOOKUP(C2632,Customers!$A$2:$G$751,3,FALSE),"")</f>
        <v>Absheron</v>
      </c>
    </row>
    <row r="2633" spans="1:11" x14ac:dyDescent="0.25">
      <c r="A2633" t="s">
        <v>5456</v>
      </c>
      <c r="B2633">
        <v>45866</v>
      </c>
      <c r="C2633" t="s">
        <v>633</v>
      </c>
      <c r="D2633" t="s">
        <v>95</v>
      </c>
      <c r="E2633">
        <v>14</v>
      </c>
      <c r="F2633">
        <f>IFERROR(VLOOKUP(D2633,Products!$A$2:$H$221,6,FALSE),0)</f>
        <v>3.11</v>
      </c>
      <c r="G2633">
        <v>0.05</v>
      </c>
      <c r="H2633">
        <f t="shared" si="41"/>
        <v>41.36</v>
      </c>
      <c r="I2633" t="s">
        <v>2827</v>
      </c>
      <c r="J2633" t="str">
        <f>IFERROR(VLOOKUP(D2633,Products!$A$2:$H$221,3,FALSE),"")</f>
        <v>Snacks</v>
      </c>
      <c r="K2633" t="str">
        <f>IFERROR(VLOOKUP(C2633,Customers!$A$2:$G$751,3,FALSE),"")</f>
        <v>Nakhchivan</v>
      </c>
    </row>
    <row r="2634" spans="1:11" x14ac:dyDescent="0.25">
      <c r="A2634" t="s">
        <v>5457</v>
      </c>
      <c r="B2634">
        <v>45866</v>
      </c>
      <c r="C2634" t="s">
        <v>637</v>
      </c>
      <c r="D2634" t="s">
        <v>154</v>
      </c>
      <c r="E2634">
        <v>18</v>
      </c>
      <c r="F2634">
        <f>IFERROR(VLOOKUP(D2634,Products!$A$2:$H$221,6,FALSE),0)</f>
        <v>5.47</v>
      </c>
      <c r="G2634">
        <v>0</v>
      </c>
      <c r="H2634">
        <f t="shared" si="41"/>
        <v>98.46</v>
      </c>
      <c r="I2634" t="s">
        <v>2827</v>
      </c>
      <c r="J2634" t="str">
        <f>IFERROR(VLOOKUP(D2634,Products!$A$2:$H$221,3,FALSE),"")</f>
        <v>Dairy</v>
      </c>
      <c r="K2634" t="str">
        <f>IFERROR(VLOOKUP(C2634,Customers!$A$2:$G$751,3,FALSE),"")</f>
        <v>Ganja-Dashkasan</v>
      </c>
    </row>
    <row r="2635" spans="1:11" x14ac:dyDescent="0.25">
      <c r="A2635" t="s">
        <v>5458</v>
      </c>
      <c r="B2635">
        <v>45866</v>
      </c>
      <c r="C2635" t="s">
        <v>686</v>
      </c>
      <c r="D2635" t="s">
        <v>392</v>
      </c>
      <c r="E2635">
        <v>5</v>
      </c>
      <c r="F2635">
        <f>IFERROR(VLOOKUP(D2635,Products!$A$2:$H$221,6,FALSE),0)</f>
        <v>3.87</v>
      </c>
      <c r="G2635">
        <v>0.03</v>
      </c>
      <c r="H2635">
        <f t="shared" si="41"/>
        <v>18.77</v>
      </c>
      <c r="I2635" t="s">
        <v>2870</v>
      </c>
      <c r="J2635" t="str">
        <f>IFERROR(VLOOKUP(D2635,Products!$A$2:$H$221,3,FALSE),"")</f>
        <v>Frozen</v>
      </c>
      <c r="K2635" t="str">
        <f>IFERROR(VLOOKUP(C2635,Customers!$A$2:$G$751,3,FALSE),"")</f>
        <v>Lankaran-Astara</v>
      </c>
    </row>
    <row r="2636" spans="1:11" x14ac:dyDescent="0.25">
      <c r="A2636" t="s">
        <v>5459</v>
      </c>
      <c r="B2636">
        <v>45866</v>
      </c>
      <c r="C2636" t="s">
        <v>788</v>
      </c>
      <c r="D2636" t="s">
        <v>87</v>
      </c>
      <c r="E2636">
        <v>16</v>
      </c>
      <c r="F2636">
        <f>IFERROR(VLOOKUP(D2636,Products!$A$2:$H$221,6,FALSE),0)</f>
        <v>4.17</v>
      </c>
      <c r="G2636">
        <v>0.1</v>
      </c>
      <c r="H2636">
        <f t="shared" si="41"/>
        <v>60.05</v>
      </c>
      <c r="I2636" t="s">
        <v>2824</v>
      </c>
      <c r="J2636" t="str">
        <f>IFERROR(VLOOKUP(D2636,Products!$A$2:$H$221,3,FALSE),"")</f>
        <v>Snacks</v>
      </c>
      <c r="K2636" t="str">
        <f>IFERROR(VLOOKUP(C2636,Customers!$A$2:$G$751,3,FALSE),"")</f>
        <v>Aran</v>
      </c>
    </row>
    <row r="2637" spans="1:11" x14ac:dyDescent="0.25">
      <c r="A2637" t="s">
        <v>5460</v>
      </c>
      <c r="B2637">
        <v>45866</v>
      </c>
      <c r="C2637" t="s">
        <v>1013</v>
      </c>
      <c r="D2637" t="s">
        <v>47</v>
      </c>
      <c r="E2637">
        <v>13</v>
      </c>
      <c r="F2637">
        <f>IFERROR(VLOOKUP(D2637,Products!$A$2:$H$221,6,FALSE),0)</f>
        <v>4.1900000000000004</v>
      </c>
      <c r="G2637">
        <v>0.02</v>
      </c>
      <c r="H2637">
        <f t="shared" si="41"/>
        <v>53.38</v>
      </c>
      <c r="I2637" t="s">
        <v>2870</v>
      </c>
      <c r="J2637" t="str">
        <f>IFERROR(VLOOKUP(D2637,Products!$A$2:$H$221,3,FALSE),"")</f>
        <v>Beverages</v>
      </c>
      <c r="K2637" t="str">
        <f>IFERROR(VLOOKUP(C2637,Customers!$A$2:$G$751,3,FALSE),"")</f>
        <v>Karabakh-East Zangezur</v>
      </c>
    </row>
    <row r="2638" spans="1:11" x14ac:dyDescent="0.25">
      <c r="A2638" t="s">
        <v>5461</v>
      </c>
      <c r="B2638">
        <v>45866</v>
      </c>
      <c r="C2638" t="s">
        <v>1220</v>
      </c>
      <c r="D2638" t="s">
        <v>20</v>
      </c>
      <c r="E2638">
        <v>17</v>
      </c>
      <c r="F2638">
        <f>IFERROR(VLOOKUP(D2638,Products!$A$2:$H$221,6,FALSE),0)</f>
        <v>2.87</v>
      </c>
      <c r="G2638">
        <v>7.0000000000000007E-2</v>
      </c>
      <c r="H2638">
        <f t="shared" si="41"/>
        <v>45.37</v>
      </c>
      <c r="I2638" t="s">
        <v>2830</v>
      </c>
      <c r="J2638" t="str">
        <f>IFERROR(VLOOKUP(D2638,Products!$A$2:$H$221,3,FALSE),"")</f>
        <v>Beverages</v>
      </c>
      <c r="K2638" t="str">
        <f>IFERROR(VLOOKUP(C2638,Customers!$A$2:$G$751,3,FALSE),"")</f>
        <v>Ganja-Dashkasan</v>
      </c>
    </row>
    <row r="2639" spans="1:11" x14ac:dyDescent="0.25">
      <c r="A2639" t="s">
        <v>5462</v>
      </c>
      <c r="B2639">
        <v>45866</v>
      </c>
      <c r="C2639" t="s">
        <v>1415</v>
      </c>
      <c r="D2639" t="s">
        <v>198</v>
      </c>
      <c r="E2639">
        <v>14</v>
      </c>
      <c r="F2639">
        <f>IFERROR(VLOOKUP(D2639,Products!$A$2:$H$221,6,FALSE),0)</f>
        <v>0.63</v>
      </c>
      <c r="G2639">
        <v>0.02</v>
      </c>
      <c r="H2639">
        <f t="shared" si="41"/>
        <v>8.64</v>
      </c>
      <c r="I2639" t="s">
        <v>2820</v>
      </c>
      <c r="J2639" t="str">
        <f>IFERROR(VLOOKUP(D2639,Products!$A$2:$H$221,3,FALSE),"")</f>
        <v>Bakery</v>
      </c>
      <c r="K2639" t="str">
        <f>IFERROR(VLOOKUP(C2639,Customers!$A$2:$G$751,3,FALSE),"")</f>
        <v>Lankaran-Astara</v>
      </c>
    </row>
    <row r="2640" spans="1:11" x14ac:dyDescent="0.25">
      <c r="A2640" t="s">
        <v>5463</v>
      </c>
      <c r="B2640">
        <v>45866</v>
      </c>
      <c r="C2640" t="s">
        <v>1763</v>
      </c>
      <c r="D2640" t="s">
        <v>431</v>
      </c>
      <c r="E2640">
        <v>16</v>
      </c>
      <c r="F2640">
        <f>IFERROR(VLOOKUP(D2640,Products!$A$2:$H$221,6,FALSE),0)</f>
        <v>5.65</v>
      </c>
      <c r="G2640">
        <v>0</v>
      </c>
      <c r="H2640">
        <f t="shared" si="41"/>
        <v>90.4</v>
      </c>
      <c r="I2640" t="s">
        <v>2837</v>
      </c>
      <c r="J2640" t="str">
        <f>IFERROR(VLOOKUP(D2640,Products!$A$2:$H$221,3,FALSE),"")</f>
        <v>Canned</v>
      </c>
      <c r="K2640" t="str">
        <f>IFERROR(VLOOKUP(C2640,Customers!$A$2:$G$751,3,FALSE),"")</f>
        <v>Nakhchivan</v>
      </c>
    </row>
    <row r="2641" spans="1:11" x14ac:dyDescent="0.25">
      <c r="A2641" t="s">
        <v>5464</v>
      </c>
      <c r="B2641">
        <v>45866</v>
      </c>
      <c r="C2641" t="s">
        <v>1781</v>
      </c>
      <c r="D2641" t="s">
        <v>374</v>
      </c>
      <c r="E2641">
        <v>6</v>
      </c>
      <c r="F2641">
        <f>IFERROR(VLOOKUP(D2641,Products!$A$2:$H$221,6,FALSE),0)</f>
        <v>7.83</v>
      </c>
      <c r="G2641">
        <v>0</v>
      </c>
      <c r="H2641">
        <f t="shared" si="41"/>
        <v>46.98</v>
      </c>
      <c r="I2641" t="s">
        <v>2824</v>
      </c>
      <c r="J2641" t="str">
        <f>IFERROR(VLOOKUP(D2641,Products!$A$2:$H$221,3,FALSE),"")</f>
        <v>Frozen</v>
      </c>
      <c r="K2641" t="str">
        <f>IFERROR(VLOOKUP(C2641,Customers!$A$2:$G$751,3,FALSE),"")</f>
        <v>Guba-Khachmaz</v>
      </c>
    </row>
    <row r="2642" spans="1:11" x14ac:dyDescent="0.25">
      <c r="A2642" t="s">
        <v>5465</v>
      </c>
      <c r="B2642">
        <v>45866</v>
      </c>
      <c r="C2642" t="s">
        <v>1973</v>
      </c>
      <c r="D2642" t="s">
        <v>439</v>
      </c>
      <c r="E2642">
        <v>2</v>
      </c>
      <c r="F2642">
        <f>IFERROR(VLOOKUP(D2642,Products!$A$2:$H$221,6,FALSE),0)</f>
        <v>2.0699999999999998</v>
      </c>
      <c r="G2642">
        <v>0.03</v>
      </c>
      <c r="H2642">
        <f t="shared" si="41"/>
        <v>4.0199999999999996</v>
      </c>
      <c r="I2642" t="s">
        <v>2827</v>
      </c>
      <c r="J2642" t="str">
        <f>IFERROR(VLOOKUP(D2642,Products!$A$2:$H$221,3,FALSE),"")</f>
        <v>Canned</v>
      </c>
      <c r="K2642" t="str">
        <f>IFERROR(VLOOKUP(C2642,Customers!$A$2:$G$751,3,FALSE),"")</f>
        <v>Absheron</v>
      </c>
    </row>
    <row r="2643" spans="1:11" x14ac:dyDescent="0.25">
      <c r="A2643" t="s">
        <v>5466</v>
      </c>
      <c r="B2643">
        <v>45866</v>
      </c>
      <c r="C2643" t="s">
        <v>2060</v>
      </c>
      <c r="D2643" t="s">
        <v>284</v>
      </c>
      <c r="E2643">
        <v>10</v>
      </c>
      <c r="F2643">
        <f>IFERROR(VLOOKUP(D2643,Products!$A$2:$H$221,6,FALSE),0)</f>
        <v>4.96</v>
      </c>
      <c r="G2643">
        <v>0.03</v>
      </c>
      <c r="H2643">
        <f t="shared" si="41"/>
        <v>48.11</v>
      </c>
      <c r="I2643" t="s">
        <v>2820</v>
      </c>
      <c r="J2643" t="str">
        <f>IFERROR(VLOOKUP(D2643,Products!$A$2:$H$221,3,FALSE),"")</f>
        <v>Household</v>
      </c>
      <c r="K2643" t="str">
        <f>IFERROR(VLOOKUP(C2643,Customers!$A$2:$G$751,3,FALSE),"")</f>
        <v>Absheron</v>
      </c>
    </row>
    <row r="2644" spans="1:11" x14ac:dyDescent="0.25">
      <c r="A2644" t="s">
        <v>5467</v>
      </c>
      <c r="B2644">
        <v>45866</v>
      </c>
      <c r="C2644" t="s">
        <v>2087</v>
      </c>
      <c r="D2644" t="s">
        <v>484</v>
      </c>
      <c r="E2644">
        <v>4</v>
      </c>
      <c r="F2644">
        <f>IFERROR(VLOOKUP(D2644,Products!$A$2:$H$221,6,FALSE),0)</f>
        <v>4.01</v>
      </c>
      <c r="G2644">
        <v>7.0000000000000007E-2</v>
      </c>
      <c r="H2644">
        <f t="shared" si="41"/>
        <v>14.92</v>
      </c>
      <c r="I2644" t="s">
        <v>2870</v>
      </c>
      <c r="J2644" t="str">
        <f>IFERROR(VLOOKUP(D2644,Products!$A$2:$H$221,3,FALSE),"")</f>
        <v>Cleaning</v>
      </c>
      <c r="K2644" t="str">
        <f>IFERROR(VLOOKUP(C2644,Customers!$A$2:$G$751,3,FALSE),"")</f>
        <v>Guba-Khachmaz</v>
      </c>
    </row>
    <row r="2645" spans="1:11" x14ac:dyDescent="0.25">
      <c r="A2645" t="s">
        <v>5468</v>
      </c>
      <c r="B2645">
        <v>45866</v>
      </c>
      <c r="C2645" t="s">
        <v>2132</v>
      </c>
      <c r="D2645" t="s">
        <v>55</v>
      </c>
      <c r="E2645">
        <v>15</v>
      </c>
      <c r="F2645">
        <f>IFERROR(VLOOKUP(D2645,Products!$A$2:$H$221,6,FALSE),0)</f>
        <v>1.93</v>
      </c>
      <c r="G2645">
        <v>7.0000000000000007E-2</v>
      </c>
      <c r="H2645">
        <f t="shared" si="41"/>
        <v>26.92</v>
      </c>
      <c r="I2645" t="s">
        <v>2837</v>
      </c>
      <c r="J2645" t="str">
        <f>IFERROR(VLOOKUP(D2645,Products!$A$2:$H$221,3,FALSE),"")</f>
        <v>Beverages</v>
      </c>
      <c r="K2645" t="str">
        <f>IFERROR(VLOOKUP(C2645,Customers!$A$2:$G$751,3,FALSE),"")</f>
        <v>Guba-Khachmaz</v>
      </c>
    </row>
    <row r="2646" spans="1:11" x14ac:dyDescent="0.25">
      <c r="A2646" t="s">
        <v>5469</v>
      </c>
      <c r="B2646">
        <v>45866</v>
      </c>
      <c r="C2646" t="s">
        <v>2144</v>
      </c>
      <c r="D2646" t="s">
        <v>27</v>
      </c>
      <c r="E2646">
        <v>14</v>
      </c>
      <c r="F2646">
        <f>IFERROR(VLOOKUP(D2646,Products!$A$2:$H$221,6,FALSE),0)</f>
        <v>1.98</v>
      </c>
      <c r="G2646">
        <v>0</v>
      </c>
      <c r="H2646">
        <f t="shared" si="41"/>
        <v>27.72</v>
      </c>
      <c r="I2646" t="s">
        <v>2841</v>
      </c>
      <c r="J2646" t="str">
        <f>IFERROR(VLOOKUP(D2646,Products!$A$2:$H$221,3,FALSE),"")</f>
        <v>Beverages</v>
      </c>
      <c r="K2646" t="str">
        <f>IFERROR(VLOOKUP(C2646,Customers!$A$2:$G$751,3,FALSE),"")</f>
        <v>Ganja-Dashkasan</v>
      </c>
    </row>
    <row r="2647" spans="1:11" x14ac:dyDescent="0.25">
      <c r="A2647" t="s">
        <v>5470</v>
      </c>
      <c r="B2647">
        <v>45866</v>
      </c>
      <c r="C2647" t="s">
        <v>2330</v>
      </c>
      <c r="D2647" t="s">
        <v>489</v>
      </c>
      <c r="E2647">
        <v>2</v>
      </c>
      <c r="F2647">
        <f>IFERROR(VLOOKUP(D2647,Products!$A$2:$H$221,6,FALSE),0)</f>
        <v>5.34</v>
      </c>
      <c r="G2647">
        <v>0.05</v>
      </c>
      <c r="H2647">
        <f t="shared" si="41"/>
        <v>10.15</v>
      </c>
      <c r="I2647" t="s">
        <v>2827</v>
      </c>
      <c r="J2647" t="str">
        <f>IFERROR(VLOOKUP(D2647,Products!$A$2:$H$221,3,FALSE),"")</f>
        <v>Cleaning</v>
      </c>
      <c r="K2647" t="str">
        <f>IFERROR(VLOOKUP(C2647,Customers!$A$2:$G$751,3,FALSE),"")</f>
        <v>Guba-Khachmaz</v>
      </c>
    </row>
    <row r="2648" spans="1:11" x14ac:dyDescent="0.25">
      <c r="A2648" t="s">
        <v>5471</v>
      </c>
      <c r="B2648">
        <v>45866</v>
      </c>
      <c r="C2648" t="s">
        <v>2474</v>
      </c>
      <c r="D2648" t="s">
        <v>317</v>
      </c>
      <c r="E2648">
        <v>2</v>
      </c>
      <c r="F2648">
        <f>IFERROR(VLOOKUP(D2648,Products!$A$2:$H$221,6,FALSE),0)</f>
        <v>4.76</v>
      </c>
      <c r="G2648">
        <v>0.12</v>
      </c>
      <c r="H2648">
        <f t="shared" si="41"/>
        <v>8.3800000000000008</v>
      </c>
      <c r="I2648" t="s">
        <v>2870</v>
      </c>
      <c r="J2648" t="str">
        <f>IFERROR(VLOOKUP(D2648,Products!$A$2:$H$221,3,FALSE),"")</f>
        <v>Personal Care</v>
      </c>
      <c r="K2648" t="str">
        <f>IFERROR(VLOOKUP(C2648,Customers!$A$2:$G$751,3,FALSE),"")</f>
        <v>Ganja-Dashkasan</v>
      </c>
    </row>
    <row r="2649" spans="1:11" x14ac:dyDescent="0.25">
      <c r="A2649" t="s">
        <v>5472</v>
      </c>
      <c r="B2649">
        <v>45866</v>
      </c>
      <c r="C2649" t="s">
        <v>2486</v>
      </c>
      <c r="D2649" t="s">
        <v>411</v>
      </c>
      <c r="E2649">
        <v>12</v>
      </c>
      <c r="F2649">
        <f>IFERROR(VLOOKUP(D2649,Products!$A$2:$H$221,6,FALSE),0)</f>
        <v>2.21</v>
      </c>
      <c r="G2649">
        <v>0.03</v>
      </c>
      <c r="H2649">
        <f t="shared" si="41"/>
        <v>25.72</v>
      </c>
      <c r="I2649" t="s">
        <v>2824</v>
      </c>
      <c r="J2649" t="str">
        <f>IFERROR(VLOOKUP(D2649,Products!$A$2:$H$221,3,FALSE),"")</f>
        <v>Canned</v>
      </c>
      <c r="K2649" t="str">
        <f>IFERROR(VLOOKUP(C2649,Customers!$A$2:$G$751,3,FALSE),"")</f>
        <v>Shaki-Zagatala</v>
      </c>
    </row>
    <row r="2650" spans="1:11" x14ac:dyDescent="0.25">
      <c r="A2650" t="s">
        <v>5473</v>
      </c>
      <c r="B2650">
        <v>45866</v>
      </c>
      <c r="C2650" t="s">
        <v>2492</v>
      </c>
      <c r="D2650" t="s">
        <v>43</v>
      </c>
      <c r="E2650">
        <v>17</v>
      </c>
      <c r="F2650">
        <f>IFERROR(VLOOKUP(D2650,Products!$A$2:$H$221,6,FALSE),0)</f>
        <v>3.28</v>
      </c>
      <c r="G2650">
        <v>0.02</v>
      </c>
      <c r="H2650">
        <f t="shared" si="41"/>
        <v>54.64</v>
      </c>
      <c r="I2650" t="s">
        <v>2827</v>
      </c>
      <c r="J2650" t="str">
        <f>IFERROR(VLOOKUP(D2650,Products!$A$2:$H$221,3,FALSE),"")</f>
        <v>Beverages</v>
      </c>
      <c r="K2650" t="str">
        <f>IFERROR(VLOOKUP(C2650,Customers!$A$2:$G$751,3,FALSE),"")</f>
        <v>Absheron</v>
      </c>
    </row>
    <row r="2651" spans="1:11" x14ac:dyDescent="0.25">
      <c r="A2651" t="s">
        <v>5474</v>
      </c>
      <c r="B2651">
        <v>45866</v>
      </c>
      <c r="C2651" t="s">
        <v>2552</v>
      </c>
      <c r="D2651" t="s">
        <v>49</v>
      </c>
      <c r="E2651">
        <v>8</v>
      </c>
      <c r="F2651">
        <f>IFERROR(VLOOKUP(D2651,Products!$A$2:$H$221,6,FALSE),0)</f>
        <v>4.04</v>
      </c>
      <c r="G2651">
        <v>0.12</v>
      </c>
      <c r="H2651">
        <f t="shared" si="41"/>
        <v>28.44</v>
      </c>
      <c r="I2651" t="s">
        <v>2841</v>
      </c>
      <c r="J2651" t="str">
        <f>IFERROR(VLOOKUP(D2651,Products!$A$2:$H$221,3,FALSE),"")</f>
        <v>Beverages</v>
      </c>
      <c r="K2651" t="str">
        <f>IFERROR(VLOOKUP(C2651,Customers!$A$2:$G$751,3,FALSE),"")</f>
        <v>Guba-Khachmaz</v>
      </c>
    </row>
    <row r="2652" spans="1:11" x14ac:dyDescent="0.25">
      <c r="A2652" t="s">
        <v>5475</v>
      </c>
      <c r="B2652">
        <v>45867</v>
      </c>
      <c r="C2652" t="s">
        <v>670</v>
      </c>
      <c r="D2652" t="s">
        <v>344</v>
      </c>
      <c r="E2652">
        <v>5</v>
      </c>
      <c r="F2652">
        <f>IFERROR(VLOOKUP(D2652,Products!$A$2:$H$221,6,FALSE),0)</f>
        <v>2.2000000000000002</v>
      </c>
      <c r="G2652">
        <v>7.0000000000000007E-2</v>
      </c>
      <c r="H2652">
        <f t="shared" si="41"/>
        <v>10.23</v>
      </c>
      <c r="I2652" t="s">
        <v>2841</v>
      </c>
      <c r="J2652" t="str">
        <f>IFERROR(VLOOKUP(D2652,Products!$A$2:$H$221,3,FALSE),"")</f>
        <v>Personal Care</v>
      </c>
      <c r="K2652" t="str">
        <f>IFERROR(VLOOKUP(C2652,Customers!$A$2:$G$751,3,FALSE),"")</f>
        <v>Aran</v>
      </c>
    </row>
    <row r="2653" spans="1:11" x14ac:dyDescent="0.25">
      <c r="A2653" t="s">
        <v>5476</v>
      </c>
      <c r="B2653">
        <v>45867</v>
      </c>
      <c r="C2653" t="s">
        <v>770</v>
      </c>
      <c r="D2653" t="s">
        <v>222</v>
      </c>
      <c r="E2653">
        <v>11</v>
      </c>
      <c r="F2653">
        <f>IFERROR(VLOOKUP(D2653,Products!$A$2:$H$221,6,FALSE),0)</f>
        <v>7.42</v>
      </c>
      <c r="G2653">
        <v>0.03</v>
      </c>
      <c r="H2653">
        <f t="shared" si="41"/>
        <v>79.17</v>
      </c>
      <c r="I2653" t="s">
        <v>2870</v>
      </c>
      <c r="J2653" t="str">
        <f>IFERROR(VLOOKUP(D2653,Products!$A$2:$H$221,3,FALSE),"")</f>
        <v>Grocery</v>
      </c>
      <c r="K2653" t="str">
        <f>IFERROR(VLOOKUP(C2653,Customers!$A$2:$G$751,3,FALSE),"")</f>
        <v>Guba-Khachmaz</v>
      </c>
    </row>
    <row r="2654" spans="1:11" x14ac:dyDescent="0.25">
      <c r="A2654" t="s">
        <v>5477</v>
      </c>
      <c r="B2654">
        <v>45867</v>
      </c>
      <c r="C2654" t="s">
        <v>980</v>
      </c>
      <c r="D2654" t="s">
        <v>421</v>
      </c>
      <c r="E2654">
        <v>6</v>
      </c>
      <c r="F2654">
        <f>IFERROR(VLOOKUP(D2654,Products!$A$2:$H$221,6,FALSE),0)</f>
        <v>2.52</v>
      </c>
      <c r="G2654">
        <v>0.1</v>
      </c>
      <c r="H2654">
        <f t="shared" si="41"/>
        <v>13.61</v>
      </c>
      <c r="I2654" t="s">
        <v>2820</v>
      </c>
      <c r="J2654" t="str">
        <f>IFERROR(VLOOKUP(D2654,Products!$A$2:$H$221,3,FALSE),"")</f>
        <v>Canned</v>
      </c>
      <c r="K2654" t="str">
        <f>IFERROR(VLOOKUP(C2654,Customers!$A$2:$G$751,3,FALSE),"")</f>
        <v>Absheron</v>
      </c>
    </row>
    <row r="2655" spans="1:11" x14ac:dyDescent="0.25">
      <c r="A2655" t="s">
        <v>5478</v>
      </c>
      <c r="B2655">
        <v>45867</v>
      </c>
      <c r="C2655" t="s">
        <v>1352</v>
      </c>
      <c r="D2655" t="s">
        <v>368</v>
      </c>
      <c r="E2655">
        <v>8</v>
      </c>
      <c r="F2655">
        <f>IFERROR(VLOOKUP(D2655,Products!$A$2:$H$221,6,FALSE),0)</f>
        <v>8.4</v>
      </c>
      <c r="G2655">
        <v>7.0000000000000007E-2</v>
      </c>
      <c r="H2655">
        <f t="shared" si="41"/>
        <v>62.5</v>
      </c>
      <c r="I2655" t="s">
        <v>2818</v>
      </c>
      <c r="J2655" t="str">
        <f>IFERROR(VLOOKUP(D2655,Products!$A$2:$H$221,3,FALSE),"")</f>
        <v>Frozen</v>
      </c>
      <c r="K2655" t="str">
        <f>IFERROR(VLOOKUP(C2655,Customers!$A$2:$G$751,3,FALSE),"")</f>
        <v>Absheron</v>
      </c>
    </row>
    <row r="2656" spans="1:11" x14ac:dyDescent="0.25">
      <c r="A2656" t="s">
        <v>5479</v>
      </c>
      <c r="B2656">
        <v>45867</v>
      </c>
      <c r="C2656" t="s">
        <v>1556</v>
      </c>
      <c r="D2656" t="s">
        <v>266</v>
      </c>
      <c r="E2656">
        <v>11</v>
      </c>
      <c r="F2656">
        <f>IFERROR(VLOOKUP(D2656,Products!$A$2:$H$221,6,FALSE),0)</f>
        <v>1.89</v>
      </c>
      <c r="G2656">
        <v>0</v>
      </c>
      <c r="H2656">
        <f t="shared" si="41"/>
        <v>20.79</v>
      </c>
      <c r="I2656" t="s">
        <v>2824</v>
      </c>
      <c r="J2656" t="str">
        <f>IFERROR(VLOOKUP(D2656,Products!$A$2:$H$221,3,FALSE),"")</f>
        <v>Household</v>
      </c>
      <c r="K2656" t="str">
        <f>IFERROR(VLOOKUP(C2656,Customers!$A$2:$G$751,3,FALSE),"")</f>
        <v>Absheron</v>
      </c>
    </row>
    <row r="2657" spans="1:11" x14ac:dyDescent="0.25">
      <c r="A2657" t="s">
        <v>5480</v>
      </c>
      <c r="B2657">
        <v>45867</v>
      </c>
      <c r="C2657" t="s">
        <v>1613</v>
      </c>
      <c r="D2657" t="s">
        <v>35</v>
      </c>
      <c r="E2657">
        <v>26</v>
      </c>
      <c r="F2657">
        <f>IFERROR(VLOOKUP(D2657,Products!$A$2:$H$221,6,FALSE),0)</f>
        <v>1.65</v>
      </c>
      <c r="G2657">
        <v>0</v>
      </c>
      <c r="H2657">
        <f t="shared" si="41"/>
        <v>42.9</v>
      </c>
      <c r="I2657" t="s">
        <v>2841</v>
      </c>
      <c r="J2657" t="str">
        <f>IFERROR(VLOOKUP(D2657,Products!$A$2:$H$221,3,FALSE),"")</f>
        <v>Beverages</v>
      </c>
      <c r="K2657" t="str">
        <f>IFERROR(VLOOKUP(C2657,Customers!$A$2:$G$751,3,FALSE),"")</f>
        <v>Absheron</v>
      </c>
    </row>
    <row r="2658" spans="1:11" x14ac:dyDescent="0.25">
      <c r="A2658" t="s">
        <v>5481</v>
      </c>
      <c r="B2658">
        <v>45867</v>
      </c>
      <c r="C2658" t="s">
        <v>1811</v>
      </c>
      <c r="D2658" t="s">
        <v>286</v>
      </c>
      <c r="E2658">
        <v>4</v>
      </c>
      <c r="F2658">
        <f>IFERROR(VLOOKUP(D2658,Products!$A$2:$H$221,6,FALSE),0)</f>
        <v>3.93</v>
      </c>
      <c r="G2658">
        <v>0.03</v>
      </c>
      <c r="H2658">
        <f t="shared" si="41"/>
        <v>15.25</v>
      </c>
      <c r="I2658" t="s">
        <v>2818</v>
      </c>
      <c r="J2658" t="str">
        <f>IFERROR(VLOOKUP(D2658,Products!$A$2:$H$221,3,FALSE),"")</f>
        <v>Household</v>
      </c>
      <c r="K2658" t="str">
        <f>IFERROR(VLOOKUP(C2658,Customers!$A$2:$G$751,3,FALSE),"")</f>
        <v>Absheron</v>
      </c>
    </row>
    <row r="2659" spans="1:11" x14ac:dyDescent="0.25">
      <c r="A2659" t="s">
        <v>5482</v>
      </c>
      <c r="B2659">
        <v>45868</v>
      </c>
      <c r="C2659" t="s">
        <v>1007</v>
      </c>
      <c r="D2659" t="s">
        <v>20</v>
      </c>
      <c r="E2659">
        <v>8</v>
      </c>
      <c r="F2659">
        <f>IFERROR(VLOOKUP(D2659,Products!$A$2:$H$221,6,FALSE),0)</f>
        <v>2.87</v>
      </c>
      <c r="G2659">
        <v>0.12</v>
      </c>
      <c r="H2659">
        <f t="shared" si="41"/>
        <v>20.2</v>
      </c>
      <c r="I2659" t="s">
        <v>2870</v>
      </c>
      <c r="J2659" t="str">
        <f>IFERROR(VLOOKUP(D2659,Products!$A$2:$H$221,3,FALSE),"")</f>
        <v>Beverages</v>
      </c>
      <c r="K2659" t="str">
        <f>IFERROR(VLOOKUP(C2659,Customers!$A$2:$G$751,3,FALSE),"")</f>
        <v>Lankaran-Astara</v>
      </c>
    </row>
    <row r="2660" spans="1:11" x14ac:dyDescent="0.25">
      <c r="A2660" t="s">
        <v>5483</v>
      </c>
      <c r="B2660">
        <v>45868</v>
      </c>
      <c r="C2660" t="s">
        <v>1256</v>
      </c>
      <c r="D2660" t="s">
        <v>464</v>
      </c>
      <c r="E2660">
        <v>4</v>
      </c>
      <c r="F2660">
        <f>IFERROR(VLOOKUP(D2660,Products!$A$2:$H$221,6,FALSE),0)</f>
        <v>3.85</v>
      </c>
      <c r="G2660">
        <v>0.03</v>
      </c>
      <c r="H2660">
        <f t="shared" si="41"/>
        <v>14.94</v>
      </c>
      <c r="I2660" t="s">
        <v>2870</v>
      </c>
      <c r="J2660" t="str">
        <f>IFERROR(VLOOKUP(D2660,Products!$A$2:$H$221,3,FALSE),"")</f>
        <v>Cleaning</v>
      </c>
      <c r="K2660" t="str">
        <f>IFERROR(VLOOKUP(C2660,Customers!$A$2:$G$751,3,FALSE),"")</f>
        <v>Lankaran-Astara</v>
      </c>
    </row>
    <row r="2661" spans="1:11" x14ac:dyDescent="0.25">
      <c r="A2661" t="s">
        <v>5484</v>
      </c>
      <c r="B2661">
        <v>45868</v>
      </c>
      <c r="C2661" t="s">
        <v>1595</v>
      </c>
      <c r="D2661" t="s">
        <v>37</v>
      </c>
      <c r="E2661">
        <v>16</v>
      </c>
      <c r="F2661">
        <f>IFERROR(VLOOKUP(D2661,Products!$A$2:$H$221,6,FALSE),0)</f>
        <v>4.74</v>
      </c>
      <c r="G2661">
        <v>0.05</v>
      </c>
      <c r="H2661">
        <f t="shared" si="41"/>
        <v>72.05</v>
      </c>
      <c r="I2661" t="s">
        <v>2818</v>
      </c>
      <c r="J2661" t="str">
        <f>IFERROR(VLOOKUP(D2661,Products!$A$2:$H$221,3,FALSE),"")</f>
        <v>Beverages</v>
      </c>
      <c r="K2661" t="str">
        <f>IFERROR(VLOOKUP(C2661,Customers!$A$2:$G$751,3,FALSE),"")</f>
        <v>Karabakh-East Zangezur</v>
      </c>
    </row>
    <row r="2662" spans="1:11" x14ac:dyDescent="0.25">
      <c r="A2662" t="s">
        <v>5485</v>
      </c>
      <c r="B2662">
        <v>45868</v>
      </c>
      <c r="C2662" t="s">
        <v>1721</v>
      </c>
      <c r="D2662" t="s">
        <v>319</v>
      </c>
      <c r="E2662">
        <v>4</v>
      </c>
      <c r="F2662">
        <f>IFERROR(VLOOKUP(D2662,Products!$A$2:$H$221,6,FALSE),0)</f>
        <v>4.9400000000000004</v>
      </c>
      <c r="G2662">
        <v>0.15</v>
      </c>
      <c r="H2662">
        <f t="shared" si="41"/>
        <v>16.8</v>
      </c>
      <c r="I2662" t="s">
        <v>2870</v>
      </c>
      <c r="J2662" t="str">
        <f>IFERROR(VLOOKUP(D2662,Products!$A$2:$H$221,3,FALSE),"")</f>
        <v>Personal Care</v>
      </c>
      <c r="K2662" t="str">
        <f>IFERROR(VLOOKUP(C2662,Customers!$A$2:$G$751,3,FALSE),"")</f>
        <v>Absheron</v>
      </c>
    </row>
    <row r="2663" spans="1:11" x14ac:dyDescent="0.25">
      <c r="A2663" t="s">
        <v>5486</v>
      </c>
      <c r="B2663">
        <v>45868</v>
      </c>
      <c r="C2663" t="s">
        <v>1889</v>
      </c>
      <c r="D2663" t="s">
        <v>180</v>
      </c>
      <c r="E2663">
        <v>25</v>
      </c>
      <c r="F2663">
        <f>IFERROR(VLOOKUP(D2663,Products!$A$2:$H$221,6,FALSE),0)</f>
        <v>3.52</v>
      </c>
      <c r="G2663">
        <v>0.02</v>
      </c>
      <c r="H2663">
        <f t="shared" si="41"/>
        <v>86.24</v>
      </c>
      <c r="I2663" t="s">
        <v>2827</v>
      </c>
      <c r="J2663" t="str">
        <f>IFERROR(VLOOKUP(D2663,Products!$A$2:$H$221,3,FALSE),"")</f>
        <v>Bakery</v>
      </c>
      <c r="K2663" t="str">
        <f>IFERROR(VLOOKUP(C2663,Customers!$A$2:$G$751,3,FALSE),"")</f>
        <v>Absheron</v>
      </c>
    </row>
    <row r="2664" spans="1:11" x14ac:dyDescent="0.25">
      <c r="A2664" t="s">
        <v>5487</v>
      </c>
      <c r="B2664">
        <v>45868</v>
      </c>
      <c r="C2664" t="s">
        <v>2069</v>
      </c>
      <c r="D2664" t="s">
        <v>429</v>
      </c>
      <c r="E2664">
        <v>11</v>
      </c>
      <c r="F2664">
        <f>IFERROR(VLOOKUP(D2664,Products!$A$2:$H$221,6,FALSE),0)</f>
        <v>6.04</v>
      </c>
      <c r="G2664">
        <v>0.05</v>
      </c>
      <c r="H2664">
        <f t="shared" si="41"/>
        <v>63.12</v>
      </c>
      <c r="I2664" t="s">
        <v>2824</v>
      </c>
      <c r="J2664" t="str">
        <f>IFERROR(VLOOKUP(D2664,Products!$A$2:$H$221,3,FALSE),"")</f>
        <v>Canned</v>
      </c>
      <c r="K2664" t="str">
        <f>IFERROR(VLOOKUP(C2664,Customers!$A$2:$G$751,3,FALSE),"")</f>
        <v>Guba-Khachmaz</v>
      </c>
    </row>
    <row r="2665" spans="1:11" x14ac:dyDescent="0.25">
      <c r="A2665" t="s">
        <v>5488</v>
      </c>
      <c r="B2665">
        <v>45868</v>
      </c>
      <c r="C2665" t="s">
        <v>2078</v>
      </c>
      <c r="D2665" t="s">
        <v>232</v>
      </c>
      <c r="E2665">
        <v>5</v>
      </c>
      <c r="F2665">
        <f>IFERROR(VLOOKUP(D2665,Products!$A$2:$H$221,6,FALSE),0)</f>
        <v>6.86</v>
      </c>
      <c r="G2665">
        <v>0.03</v>
      </c>
      <c r="H2665">
        <f t="shared" si="41"/>
        <v>33.270000000000003</v>
      </c>
      <c r="I2665" t="s">
        <v>2827</v>
      </c>
      <c r="J2665" t="str">
        <f>IFERROR(VLOOKUP(D2665,Products!$A$2:$H$221,3,FALSE),"")</f>
        <v>Grocery</v>
      </c>
      <c r="K2665" t="str">
        <f>IFERROR(VLOOKUP(C2665,Customers!$A$2:$G$751,3,FALSE),"")</f>
        <v>Karabakh-East Zangezur</v>
      </c>
    </row>
    <row r="2666" spans="1:11" x14ac:dyDescent="0.25">
      <c r="A2666" t="s">
        <v>5489</v>
      </c>
      <c r="B2666">
        <v>45868</v>
      </c>
      <c r="C2666" t="s">
        <v>2504</v>
      </c>
      <c r="D2666" t="s">
        <v>85</v>
      </c>
      <c r="E2666">
        <v>16</v>
      </c>
      <c r="F2666">
        <f>IFERROR(VLOOKUP(D2666,Products!$A$2:$H$221,6,FALSE),0)</f>
        <v>2.33</v>
      </c>
      <c r="G2666">
        <v>0.05</v>
      </c>
      <c r="H2666">
        <f t="shared" si="41"/>
        <v>35.42</v>
      </c>
      <c r="I2666" t="s">
        <v>2827</v>
      </c>
      <c r="J2666" t="str">
        <f>IFERROR(VLOOKUP(D2666,Products!$A$2:$H$221,3,FALSE),"")</f>
        <v>Snacks</v>
      </c>
      <c r="K2666" t="str">
        <f>IFERROR(VLOOKUP(C2666,Customers!$A$2:$G$751,3,FALSE),"")</f>
        <v>Aran</v>
      </c>
    </row>
    <row r="2667" spans="1:11" x14ac:dyDescent="0.25">
      <c r="A2667" t="s">
        <v>5490</v>
      </c>
      <c r="B2667">
        <v>45868</v>
      </c>
      <c r="C2667" t="s">
        <v>2785</v>
      </c>
      <c r="D2667" t="s">
        <v>232</v>
      </c>
      <c r="E2667">
        <v>7</v>
      </c>
      <c r="F2667">
        <f>IFERROR(VLOOKUP(D2667,Products!$A$2:$H$221,6,FALSE),0)</f>
        <v>6.86</v>
      </c>
      <c r="G2667">
        <v>0</v>
      </c>
      <c r="H2667">
        <f t="shared" si="41"/>
        <v>48.02</v>
      </c>
      <c r="I2667" t="s">
        <v>2827</v>
      </c>
      <c r="J2667" t="str">
        <f>IFERROR(VLOOKUP(D2667,Products!$A$2:$H$221,3,FALSE),"")</f>
        <v>Grocery</v>
      </c>
      <c r="K2667" t="str">
        <f>IFERROR(VLOOKUP(C2667,Customers!$A$2:$G$751,3,FALSE),"")</f>
        <v>Absheron</v>
      </c>
    </row>
    <row r="2668" spans="1:11" x14ac:dyDescent="0.25">
      <c r="A2668" t="s">
        <v>5491</v>
      </c>
      <c r="B2668">
        <v>45869</v>
      </c>
      <c r="C2668" t="s">
        <v>788</v>
      </c>
      <c r="D2668" t="s">
        <v>85</v>
      </c>
      <c r="E2668">
        <v>7</v>
      </c>
      <c r="F2668">
        <f>IFERROR(VLOOKUP(D2668,Products!$A$2:$H$221,6,FALSE),0)</f>
        <v>2.33</v>
      </c>
      <c r="G2668">
        <v>0</v>
      </c>
      <c r="H2668">
        <f t="shared" si="41"/>
        <v>16.309999999999999</v>
      </c>
      <c r="I2668" t="s">
        <v>2827</v>
      </c>
      <c r="J2668" t="str">
        <f>IFERROR(VLOOKUP(D2668,Products!$A$2:$H$221,3,FALSE),"")</f>
        <v>Snacks</v>
      </c>
      <c r="K2668" t="str">
        <f>IFERROR(VLOOKUP(C2668,Customers!$A$2:$G$751,3,FALSE),"")</f>
        <v>Aran</v>
      </c>
    </row>
    <row r="2669" spans="1:11" x14ac:dyDescent="0.25">
      <c r="A2669" t="s">
        <v>5492</v>
      </c>
      <c r="B2669">
        <v>45869</v>
      </c>
      <c r="C2669" t="s">
        <v>1055</v>
      </c>
      <c r="D2669" t="s">
        <v>79</v>
      </c>
      <c r="E2669">
        <v>9</v>
      </c>
      <c r="F2669">
        <f>IFERROR(VLOOKUP(D2669,Products!$A$2:$H$221,6,FALSE),0)</f>
        <v>4</v>
      </c>
      <c r="G2669">
        <v>0</v>
      </c>
      <c r="H2669">
        <f t="shared" si="41"/>
        <v>36</v>
      </c>
      <c r="I2669" t="s">
        <v>2820</v>
      </c>
      <c r="J2669" t="str">
        <f>IFERROR(VLOOKUP(D2669,Products!$A$2:$H$221,3,FALSE),"")</f>
        <v>Snacks</v>
      </c>
      <c r="K2669" t="str">
        <f>IFERROR(VLOOKUP(C2669,Customers!$A$2:$G$751,3,FALSE),"")</f>
        <v>Guba-Khachmaz</v>
      </c>
    </row>
    <row r="2670" spans="1:11" x14ac:dyDescent="0.25">
      <c r="A2670" t="s">
        <v>5493</v>
      </c>
      <c r="B2670">
        <v>45869</v>
      </c>
      <c r="C2670" t="s">
        <v>1253</v>
      </c>
      <c r="D2670" t="s">
        <v>411</v>
      </c>
      <c r="E2670">
        <v>9</v>
      </c>
      <c r="F2670">
        <f>IFERROR(VLOOKUP(D2670,Products!$A$2:$H$221,6,FALSE),0)</f>
        <v>2.21</v>
      </c>
      <c r="G2670">
        <v>0.05</v>
      </c>
      <c r="H2670">
        <f t="shared" si="41"/>
        <v>18.899999999999999</v>
      </c>
      <c r="I2670" t="s">
        <v>2827</v>
      </c>
      <c r="J2670" t="str">
        <f>IFERROR(VLOOKUP(D2670,Products!$A$2:$H$221,3,FALSE),"")</f>
        <v>Canned</v>
      </c>
      <c r="K2670" t="str">
        <f>IFERROR(VLOOKUP(C2670,Customers!$A$2:$G$751,3,FALSE),"")</f>
        <v>Aran</v>
      </c>
    </row>
    <row r="2671" spans="1:11" x14ac:dyDescent="0.25">
      <c r="A2671" t="s">
        <v>5494</v>
      </c>
      <c r="B2671">
        <v>45869</v>
      </c>
      <c r="C2671" t="s">
        <v>1283</v>
      </c>
      <c r="D2671" t="s">
        <v>346</v>
      </c>
      <c r="E2671">
        <v>10</v>
      </c>
      <c r="F2671">
        <f>IFERROR(VLOOKUP(D2671,Products!$A$2:$H$221,6,FALSE),0)</f>
        <v>2.16</v>
      </c>
      <c r="G2671">
        <v>0</v>
      </c>
      <c r="H2671">
        <f t="shared" si="41"/>
        <v>21.6</v>
      </c>
      <c r="I2671" t="s">
        <v>2870</v>
      </c>
      <c r="J2671" t="str">
        <f>IFERROR(VLOOKUP(D2671,Products!$A$2:$H$221,3,FALSE),"")</f>
        <v>Personal Care</v>
      </c>
      <c r="K2671" t="str">
        <f>IFERROR(VLOOKUP(C2671,Customers!$A$2:$G$751,3,FALSE),"")</f>
        <v>Lankaran-Astara</v>
      </c>
    </row>
    <row r="2672" spans="1:11" x14ac:dyDescent="0.25">
      <c r="A2672" t="s">
        <v>5495</v>
      </c>
      <c r="B2672">
        <v>45869</v>
      </c>
      <c r="C2672" t="s">
        <v>1799</v>
      </c>
      <c r="D2672" t="s">
        <v>299</v>
      </c>
      <c r="E2672">
        <v>8</v>
      </c>
      <c r="F2672">
        <f>IFERROR(VLOOKUP(D2672,Products!$A$2:$H$221,6,FALSE),0)</f>
        <v>1.0900000000000001</v>
      </c>
      <c r="G2672">
        <v>7.0000000000000007E-2</v>
      </c>
      <c r="H2672">
        <f t="shared" si="41"/>
        <v>8.11</v>
      </c>
      <c r="I2672" t="s">
        <v>2827</v>
      </c>
      <c r="J2672" t="str">
        <f>IFERROR(VLOOKUP(D2672,Products!$A$2:$H$221,3,FALSE),"")</f>
        <v>Household</v>
      </c>
      <c r="K2672" t="str">
        <f>IFERROR(VLOOKUP(C2672,Customers!$A$2:$G$751,3,FALSE),"")</f>
        <v>Absheron</v>
      </c>
    </row>
    <row r="2673" spans="1:11" x14ac:dyDescent="0.25">
      <c r="A2673" t="s">
        <v>5496</v>
      </c>
      <c r="B2673">
        <v>45869</v>
      </c>
      <c r="C2673" t="s">
        <v>2210</v>
      </c>
      <c r="D2673" t="s">
        <v>174</v>
      </c>
      <c r="E2673">
        <v>14</v>
      </c>
      <c r="F2673">
        <f>IFERROR(VLOOKUP(D2673,Products!$A$2:$H$221,6,FALSE),0)</f>
        <v>0.99</v>
      </c>
      <c r="G2673">
        <v>0.03</v>
      </c>
      <c r="H2673">
        <f t="shared" si="41"/>
        <v>13.44</v>
      </c>
      <c r="I2673" t="s">
        <v>2837</v>
      </c>
      <c r="J2673" t="str">
        <f>IFERROR(VLOOKUP(D2673,Products!$A$2:$H$221,3,FALSE),"")</f>
        <v>Bakery</v>
      </c>
      <c r="K2673" t="str">
        <f>IFERROR(VLOOKUP(C2673,Customers!$A$2:$G$751,3,FALSE),"")</f>
        <v>Guba-Khachmaz</v>
      </c>
    </row>
    <row r="2674" spans="1:11" x14ac:dyDescent="0.25">
      <c r="A2674" t="s">
        <v>5497</v>
      </c>
      <c r="B2674">
        <v>45869</v>
      </c>
      <c r="C2674" t="s">
        <v>2222</v>
      </c>
      <c r="D2674" t="s">
        <v>423</v>
      </c>
      <c r="E2674">
        <v>14</v>
      </c>
      <c r="F2674">
        <f>IFERROR(VLOOKUP(D2674,Products!$A$2:$H$221,6,FALSE),0)</f>
        <v>2.7</v>
      </c>
      <c r="G2674">
        <v>0.05</v>
      </c>
      <c r="H2674">
        <f t="shared" si="41"/>
        <v>35.909999999999997</v>
      </c>
      <c r="I2674" t="s">
        <v>2818</v>
      </c>
      <c r="J2674" t="str">
        <f>IFERROR(VLOOKUP(D2674,Products!$A$2:$H$221,3,FALSE),"")</f>
        <v>Canned</v>
      </c>
      <c r="K2674" t="str">
        <f>IFERROR(VLOOKUP(C2674,Customers!$A$2:$G$751,3,FALSE),"")</f>
        <v>Aran</v>
      </c>
    </row>
    <row r="2675" spans="1:11" x14ac:dyDescent="0.25">
      <c r="A2675" t="s">
        <v>5498</v>
      </c>
      <c r="B2675">
        <v>45869</v>
      </c>
      <c r="C2675" t="s">
        <v>2456</v>
      </c>
      <c r="D2675" t="s">
        <v>182</v>
      </c>
      <c r="E2675">
        <v>4</v>
      </c>
      <c r="F2675">
        <f>IFERROR(VLOOKUP(D2675,Products!$A$2:$H$221,6,FALSE),0)</f>
        <v>1</v>
      </c>
      <c r="G2675">
        <v>0.1</v>
      </c>
      <c r="H2675">
        <f t="shared" si="41"/>
        <v>3.6</v>
      </c>
      <c r="I2675" t="s">
        <v>2830</v>
      </c>
      <c r="J2675" t="str">
        <f>IFERROR(VLOOKUP(D2675,Products!$A$2:$H$221,3,FALSE),"")</f>
        <v>Bakery</v>
      </c>
      <c r="K2675" t="str">
        <f>IFERROR(VLOOKUP(C2675,Customers!$A$2:$G$751,3,FALSE),"")</f>
        <v>Nakhchivan</v>
      </c>
    </row>
    <row r="2676" spans="1:11" x14ac:dyDescent="0.25">
      <c r="A2676" t="s">
        <v>5499</v>
      </c>
      <c r="B2676">
        <v>45869</v>
      </c>
      <c r="C2676" t="s">
        <v>2564</v>
      </c>
      <c r="D2676" t="s">
        <v>103</v>
      </c>
      <c r="E2676">
        <v>6</v>
      </c>
      <c r="F2676">
        <f>IFERROR(VLOOKUP(D2676,Products!$A$2:$H$221,6,FALSE),0)</f>
        <v>1.18</v>
      </c>
      <c r="G2676">
        <v>0</v>
      </c>
      <c r="H2676">
        <f t="shared" si="41"/>
        <v>7.08</v>
      </c>
      <c r="I2676" t="s">
        <v>2837</v>
      </c>
      <c r="J2676" t="str">
        <f>IFERROR(VLOOKUP(D2676,Products!$A$2:$H$221,3,FALSE),"")</f>
        <v>Snacks</v>
      </c>
      <c r="K2676" t="str">
        <f>IFERROR(VLOOKUP(C2676,Customers!$A$2:$G$751,3,FALSE),"")</f>
        <v>Aran</v>
      </c>
    </row>
    <row r="2677" spans="1:11" x14ac:dyDescent="0.25">
      <c r="A2677" t="s">
        <v>5500</v>
      </c>
      <c r="B2677">
        <v>45869</v>
      </c>
      <c r="C2677" t="s">
        <v>2793</v>
      </c>
      <c r="D2677" t="s">
        <v>482</v>
      </c>
      <c r="E2677">
        <v>9</v>
      </c>
      <c r="F2677">
        <f>IFERROR(VLOOKUP(D2677,Products!$A$2:$H$221,6,FALSE),0)</f>
        <v>8.7100000000000009</v>
      </c>
      <c r="G2677">
        <v>0</v>
      </c>
      <c r="H2677">
        <f t="shared" si="41"/>
        <v>78.39</v>
      </c>
      <c r="I2677" t="s">
        <v>2820</v>
      </c>
      <c r="J2677" t="str">
        <f>IFERROR(VLOOKUP(D2677,Products!$A$2:$H$221,3,FALSE),"")</f>
        <v>Cleaning</v>
      </c>
      <c r="K2677" t="str">
        <f>IFERROR(VLOOKUP(C2677,Customers!$A$2:$G$751,3,FALSE),"")</f>
        <v>Aran</v>
      </c>
    </row>
    <row r="2678" spans="1:11" x14ac:dyDescent="0.25">
      <c r="A2678" t="s">
        <v>5501</v>
      </c>
      <c r="B2678">
        <v>45870</v>
      </c>
      <c r="C2678" t="s">
        <v>578</v>
      </c>
      <c r="D2678" t="s">
        <v>222</v>
      </c>
      <c r="E2678">
        <v>8</v>
      </c>
      <c r="F2678">
        <f>IFERROR(VLOOKUP(D2678,Products!$A$2:$H$221,6,FALSE),0)</f>
        <v>7.42</v>
      </c>
      <c r="G2678">
        <v>0.02</v>
      </c>
      <c r="H2678">
        <f t="shared" si="41"/>
        <v>58.17</v>
      </c>
      <c r="I2678" t="s">
        <v>2827</v>
      </c>
      <c r="J2678" t="str">
        <f>IFERROR(VLOOKUP(D2678,Products!$A$2:$H$221,3,FALSE),"")</f>
        <v>Grocery</v>
      </c>
      <c r="K2678" t="str">
        <f>IFERROR(VLOOKUP(C2678,Customers!$A$2:$G$751,3,FALSE),"")</f>
        <v>Karabakh-East Zangezur</v>
      </c>
    </row>
    <row r="2679" spans="1:11" x14ac:dyDescent="0.25">
      <c r="A2679" t="s">
        <v>5502</v>
      </c>
      <c r="B2679">
        <v>45870</v>
      </c>
      <c r="C2679" t="s">
        <v>600</v>
      </c>
      <c r="D2679" t="s">
        <v>20</v>
      </c>
      <c r="E2679">
        <v>29</v>
      </c>
      <c r="F2679">
        <f>IFERROR(VLOOKUP(D2679,Products!$A$2:$H$221,6,FALSE),0)</f>
        <v>2.87</v>
      </c>
      <c r="G2679">
        <v>0.03</v>
      </c>
      <c r="H2679">
        <f t="shared" si="41"/>
        <v>80.73</v>
      </c>
      <c r="I2679" t="s">
        <v>2824</v>
      </c>
      <c r="J2679" t="str">
        <f>IFERROR(VLOOKUP(D2679,Products!$A$2:$H$221,3,FALSE),"")</f>
        <v>Beverages</v>
      </c>
      <c r="K2679" t="str">
        <f>IFERROR(VLOOKUP(C2679,Customers!$A$2:$G$751,3,FALSE),"")</f>
        <v>Guba-Khachmaz</v>
      </c>
    </row>
    <row r="2680" spans="1:11" x14ac:dyDescent="0.25">
      <c r="A2680" t="s">
        <v>5503</v>
      </c>
      <c r="B2680">
        <v>45870</v>
      </c>
      <c r="C2680" t="s">
        <v>761</v>
      </c>
      <c r="D2680" t="s">
        <v>406</v>
      </c>
      <c r="E2680">
        <v>12</v>
      </c>
      <c r="F2680">
        <f>IFERROR(VLOOKUP(D2680,Products!$A$2:$H$221,6,FALSE),0)</f>
        <v>6.48</v>
      </c>
      <c r="G2680">
        <v>0.12</v>
      </c>
      <c r="H2680">
        <f t="shared" si="41"/>
        <v>68.430000000000007</v>
      </c>
      <c r="I2680" t="s">
        <v>2827</v>
      </c>
      <c r="J2680" t="str">
        <f>IFERROR(VLOOKUP(D2680,Products!$A$2:$H$221,3,FALSE),"")</f>
        <v>Canned</v>
      </c>
      <c r="K2680" t="str">
        <f>IFERROR(VLOOKUP(C2680,Customers!$A$2:$G$751,3,FALSE),"")</f>
        <v>Absheron</v>
      </c>
    </row>
    <row r="2681" spans="1:11" x14ac:dyDescent="0.25">
      <c r="A2681" t="s">
        <v>5504</v>
      </c>
      <c r="B2681">
        <v>45870</v>
      </c>
      <c r="C2681" t="s">
        <v>1070</v>
      </c>
      <c r="D2681" t="s">
        <v>77</v>
      </c>
      <c r="E2681">
        <v>18</v>
      </c>
      <c r="F2681">
        <f>IFERROR(VLOOKUP(D2681,Products!$A$2:$H$221,6,FALSE),0)</f>
        <v>2.82</v>
      </c>
      <c r="G2681">
        <v>0.05</v>
      </c>
      <c r="H2681">
        <f t="shared" si="41"/>
        <v>48.22</v>
      </c>
      <c r="I2681" t="s">
        <v>2830</v>
      </c>
      <c r="J2681" t="str">
        <f>IFERROR(VLOOKUP(D2681,Products!$A$2:$H$221,3,FALSE),"")</f>
        <v>Snacks</v>
      </c>
      <c r="K2681" t="str">
        <f>IFERROR(VLOOKUP(C2681,Customers!$A$2:$G$751,3,FALSE),"")</f>
        <v>Absheron</v>
      </c>
    </row>
    <row r="2682" spans="1:11" x14ac:dyDescent="0.25">
      <c r="A2682" t="s">
        <v>5505</v>
      </c>
      <c r="B2682">
        <v>45870</v>
      </c>
      <c r="C2682" t="s">
        <v>1136</v>
      </c>
      <c r="D2682" t="s">
        <v>67</v>
      </c>
      <c r="E2682">
        <v>20</v>
      </c>
      <c r="F2682">
        <f>IFERROR(VLOOKUP(D2682,Products!$A$2:$H$221,6,FALSE),0)</f>
        <v>1.34</v>
      </c>
      <c r="G2682">
        <v>0.05</v>
      </c>
      <c r="H2682">
        <f t="shared" si="41"/>
        <v>25.46</v>
      </c>
      <c r="I2682" t="s">
        <v>2818</v>
      </c>
      <c r="J2682" t="str">
        <f>IFERROR(VLOOKUP(D2682,Products!$A$2:$H$221,3,FALSE),"")</f>
        <v>Snacks</v>
      </c>
      <c r="K2682" t="str">
        <f>IFERROR(VLOOKUP(C2682,Customers!$A$2:$G$751,3,FALSE),"")</f>
        <v>Absheron</v>
      </c>
    </row>
    <row r="2683" spans="1:11" x14ac:dyDescent="0.25">
      <c r="A2683" t="s">
        <v>5506</v>
      </c>
      <c r="B2683">
        <v>45870</v>
      </c>
      <c r="C2683" t="s">
        <v>1418</v>
      </c>
      <c r="D2683" t="s">
        <v>234</v>
      </c>
      <c r="E2683">
        <v>6</v>
      </c>
      <c r="F2683">
        <f>IFERROR(VLOOKUP(D2683,Products!$A$2:$H$221,6,FALSE),0)</f>
        <v>2.0299999999999998</v>
      </c>
      <c r="G2683">
        <v>0</v>
      </c>
      <c r="H2683">
        <f t="shared" si="41"/>
        <v>12.18</v>
      </c>
      <c r="I2683" t="s">
        <v>2841</v>
      </c>
      <c r="J2683" t="str">
        <f>IFERROR(VLOOKUP(D2683,Products!$A$2:$H$221,3,FALSE),"")</f>
        <v>Grocery</v>
      </c>
      <c r="K2683" t="str">
        <f>IFERROR(VLOOKUP(C2683,Customers!$A$2:$G$751,3,FALSE),"")</f>
        <v>Lankaran-Astara</v>
      </c>
    </row>
    <row r="2684" spans="1:11" x14ac:dyDescent="0.25">
      <c r="A2684" t="s">
        <v>5507</v>
      </c>
      <c r="B2684">
        <v>45870</v>
      </c>
      <c r="C2684" t="s">
        <v>1616</v>
      </c>
      <c r="D2684" t="s">
        <v>406</v>
      </c>
      <c r="E2684">
        <v>2</v>
      </c>
      <c r="F2684">
        <f>IFERROR(VLOOKUP(D2684,Products!$A$2:$H$221,6,FALSE),0)</f>
        <v>6.48</v>
      </c>
      <c r="G2684">
        <v>0.03</v>
      </c>
      <c r="H2684">
        <f t="shared" si="41"/>
        <v>12.57</v>
      </c>
      <c r="I2684" t="s">
        <v>2841</v>
      </c>
      <c r="J2684" t="str">
        <f>IFERROR(VLOOKUP(D2684,Products!$A$2:$H$221,3,FALSE),"")</f>
        <v>Canned</v>
      </c>
      <c r="K2684" t="str">
        <f>IFERROR(VLOOKUP(C2684,Customers!$A$2:$G$751,3,FALSE),"")</f>
        <v>Guba-Khachmaz</v>
      </c>
    </row>
    <row r="2685" spans="1:11" x14ac:dyDescent="0.25">
      <c r="A2685" t="s">
        <v>5508</v>
      </c>
      <c r="B2685">
        <v>45870</v>
      </c>
      <c r="C2685" t="s">
        <v>2078</v>
      </c>
      <c r="D2685" t="s">
        <v>372</v>
      </c>
      <c r="E2685">
        <v>12</v>
      </c>
      <c r="F2685">
        <f>IFERROR(VLOOKUP(D2685,Products!$A$2:$H$221,6,FALSE),0)</f>
        <v>8.19</v>
      </c>
      <c r="G2685">
        <v>0</v>
      </c>
      <c r="H2685">
        <f t="shared" si="41"/>
        <v>98.28</v>
      </c>
      <c r="I2685" t="s">
        <v>2820</v>
      </c>
      <c r="J2685" t="str">
        <f>IFERROR(VLOOKUP(D2685,Products!$A$2:$H$221,3,FALSE),"")</f>
        <v>Frozen</v>
      </c>
      <c r="K2685" t="str">
        <f>IFERROR(VLOOKUP(C2685,Customers!$A$2:$G$751,3,FALSE),"")</f>
        <v>Karabakh-East Zangezur</v>
      </c>
    </row>
    <row r="2686" spans="1:11" x14ac:dyDescent="0.25">
      <c r="A2686" t="s">
        <v>5509</v>
      </c>
      <c r="B2686">
        <v>45870</v>
      </c>
      <c r="C2686" t="s">
        <v>2138</v>
      </c>
      <c r="D2686" t="s">
        <v>89</v>
      </c>
      <c r="E2686">
        <v>16</v>
      </c>
      <c r="F2686">
        <f>IFERROR(VLOOKUP(D2686,Products!$A$2:$H$221,6,FALSE),0)</f>
        <v>4.7</v>
      </c>
      <c r="G2686">
        <v>0.1</v>
      </c>
      <c r="H2686">
        <f t="shared" si="41"/>
        <v>67.680000000000007</v>
      </c>
      <c r="I2686" t="s">
        <v>2841</v>
      </c>
      <c r="J2686" t="str">
        <f>IFERROR(VLOOKUP(D2686,Products!$A$2:$H$221,3,FALSE),"")</f>
        <v>Snacks</v>
      </c>
      <c r="K2686" t="str">
        <f>IFERROR(VLOOKUP(C2686,Customers!$A$2:$G$751,3,FALSE),"")</f>
        <v>Guba-Khachmaz</v>
      </c>
    </row>
    <row r="2687" spans="1:11" x14ac:dyDescent="0.25">
      <c r="A2687" t="s">
        <v>5510</v>
      </c>
      <c r="B2687">
        <v>45870</v>
      </c>
      <c r="C2687" t="s">
        <v>2228</v>
      </c>
      <c r="D2687" t="s">
        <v>13</v>
      </c>
      <c r="E2687">
        <v>14</v>
      </c>
      <c r="F2687">
        <f>IFERROR(VLOOKUP(D2687,Products!$A$2:$H$221,6,FALSE),0)</f>
        <v>1.77</v>
      </c>
      <c r="G2687">
        <v>0.1</v>
      </c>
      <c r="H2687">
        <f t="shared" si="41"/>
        <v>22.3</v>
      </c>
      <c r="I2687" t="s">
        <v>2827</v>
      </c>
      <c r="J2687" t="str">
        <f>IFERROR(VLOOKUP(D2687,Products!$A$2:$H$221,3,FALSE),"")</f>
        <v>Beverages</v>
      </c>
      <c r="K2687" t="str">
        <f>IFERROR(VLOOKUP(C2687,Customers!$A$2:$G$751,3,FALSE),"")</f>
        <v>Absheron</v>
      </c>
    </row>
    <row r="2688" spans="1:11" x14ac:dyDescent="0.25">
      <c r="A2688" t="s">
        <v>5511</v>
      </c>
      <c r="B2688">
        <v>45870</v>
      </c>
      <c r="C2688" t="s">
        <v>2324</v>
      </c>
      <c r="D2688" t="s">
        <v>325</v>
      </c>
      <c r="E2688">
        <v>1</v>
      </c>
      <c r="F2688">
        <f>IFERROR(VLOOKUP(D2688,Products!$A$2:$H$221,6,FALSE),0)</f>
        <v>4.2699999999999996</v>
      </c>
      <c r="G2688">
        <v>7.0000000000000007E-2</v>
      </c>
      <c r="H2688">
        <f t="shared" si="41"/>
        <v>3.97</v>
      </c>
      <c r="I2688" t="s">
        <v>2818</v>
      </c>
      <c r="J2688" t="str">
        <f>IFERROR(VLOOKUP(D2688,Products!$A$2:$H$221,3,FALSE),"")</f>
        <v>Personal Care</v>
      </c>
      <c r="K2688" t="str">
        <f>IFERROR(VLOOKUP(C2688,Customers!$A$2:$G$751,3,FALSE),"")</f>
        <v>Ganja-Dashkasan</v>
      </c>
    </row>
    <row r="2689" spans="1:11" x14ac:dyDescent="0.25">
      <c r="A2689" t="s">
        <v>5512</v>
      </c>
      <c r="B2689">
        <v>45870</v>
      </c>
      <c r="C2689" t="s">
        <v>2402</v>
      </c>
      <c r="D2689" t="s">
        <v>154</v>
      </c>
      <c r="E2689">
        <v>8</v>
      </c>
      <c r="F2689">
        <f>IFERROR(VLOOKUP(D2689,Products!$A$2:$H$221,6,FALSE),0)</f>
        <v>5.47</v>
      </c>
      <c r="G2689">
        <v>0.1</v>
      </c>
      <c r="H2689">
        <f t="shared" si="41"/>
        <v>39.380000000000003</v>
      </c>
      <c r="I2689" t="s">
        <v>2870</v>
      </c>
      <c r="J2689" t="str">
        <f>IFERROR(VLOOKUP(D2689,Products!$A$2:$H$221,3,FALSE),"")</f>
        <v>Dairy</v>
      </c>
      <c r="K2689" t="str">
        <f>IFERROR(VLOOKUP(C2689,Customers!$A$2:$G$751,3,FALSE),"")</f>
        <v>Shaki-Zagatala</v>
      </c>
    </row>
    <row r="2690" spans="1:11" x14ac:dyDescent="0.25">
      <c r="A2690" t="s">
        <v>5513</v>
      </c>
      <c r="B2690">
        <v>45870</v>
      </c>
      <c r="C2690" t="s">
        <v>2441</v>
      </c>
      <c r="D2690" t="s">
        <v>95</v>
      </c>
      <c r="E2690">
        <v>21</v>
      </c>
      <c r="F2690">
        <f>IFERROR(VLOOKUP(D2690,Products!$A$2:$H$221,6,FALSE),0)</f>
        <v>3.11</v>
      </c>
      <c r="G2690">
        <v>7.0000000000000007E-2</v>
      </c>
      <c r="H2690">
        <f t="shared" ref="H2690:H2753" si="42">ROUND(E2690*F2690*(1-G2690),2)</f>
        <v>60.74</v>
      </c>
      <c r="I2690" t="s">
        <v>2827</v>
      </c>
      <c r="J2690" t="str">
        <f>IFERROR(VLOOKUP(D2690,Products!$A$2:$H$221,3,FALSE),"")</f>
        <v>Snacks</v>
      </c>
      <c r="K2690" t="str">
        <f>IFERROR(VLOOKUP(C2690,Customers!$A$2:$G$751,3,FALSE),"")</f>
        <v>Ganja-Dashkasan</v>
      </c>
    </row>
    <row r="2691" spans="1:11" x14ac:dyDescent="0.25">
      <c r="A2691" t="s">
        <v>5514</v>
      </c>
      <c r="B2691">
        <v>45870</v>
      </c>
      <c r="C2691" t="s">
        <v>2552</v>
      </c>
      <c r="D2691" t="s">
        <v>211</v>
      </c>
      <c r="E2691">
        <v>2</v>
      </c>
      <c r="F2691">
        <f>IFERROR(VLOOKUP(D2691,Products!$A$2:$H$221,6,FALSE),0)</f>
        <v>2.35</v>
      </c>
      <c r="G2691">
        <v>0.12</v>
      </c>
      <c r="H2691">
        <f t="shared" si="42"/>
        <v>4.1399999999999997</v>
      </c>
      <c r="I2691" t="s">
        <v>2841</v>
      </c>
      <c r="J2691" t="str">
        <f>IFERROR(VLOOKUP(D2691,Products!$A$2:$H$221,3,FALSE),"")</f>
        <v>Grocery</v>
      </c>
      <c r="K2691" t="str">
        <f>IFERROR(VLOOKUP(C2691,Customers!$A$2:$G$751,3,FALSE),"")</f>
        <v>Guba-Khachmaz</v>
      </c>
    </row>
    <row r="2692" spans="1:11" x14ac:dyDescent="0.25">
      <c r="A2692" t="s">
        <v>5515</v>
      </c>
      <c r="B2692">
        <v>45870</v>
      </c>
      <c r="C2692" t="s">
        <v>2765</v>
      </c>
      <c r="D2692" t="s">
        <v>95</v>
      </c>
      <c r="E2692">
        <v>7</v>
      </c>
      <c r="F2692">
        <f>IFERROR(VLOOKUP(D2692,Products!$A$2:$H$221,6,FALSE),0)</f>
        <v>3.11</v>
      </c>
      <c r="G2692">
        <v>0.12</v>
      </c>
      <c r="H2692">
        <f t="shared" si="42"/>
        <v>19.16</v>
      </c>
      <c r="I2692" t="s">
        <v>2870</v>
      </c>
      <c r="J2692" t="str">
        <f>IFERROR(VLOOKUP(D2692,Products!$A$2:$H$221,3,FALSE),"")</f>
        <v>Snacks</v>
      </c>
      <c r="K2692" t="str">
        <f>IFERROR(VLOOKUP(C2692,Customers!$A$2:$G$751,3,FALSE),"")</f>
        <v>Shaki-Zagatala</v>
      </c>
    </row>
    <row r="2693" spans="1:11" x14ac:dyDescent="0.25">
      <c r="A2693" t="s">
        <v>5516</v>
      </c>
      <c r="B2693">
        <v>45871</v>
      </c>
      <c r="C2693" t="s">
        <v>544</v>
      </c>
      <c r="D2693" t="s">
        <v>180</v>
      </c>
      <c r="E2693">
        <v>27</v>
      </c>
      <c r="F2693">
        <f>IFERROR(VLOOKUP(D2693,Products!$A$2:$H$221,6,FALSE),0)</f>
        <v>3.52</v>
      </c>
      <c r="G2693">
        <v>0.05</v>
      </c>
      <c r="H2693">
        <f t="shared" si="42"/>
        <v>90.29</v>
      </c>
      <c r="I2693" t="s">
        <v>2830</v>
      </c>
      <c r="J2693" t="str">
        <f>IFERROR(VLOOKUP(D2693,Products!$A$2:$H$221,3,FALSE),"")</f>
        <v>Bakery</v>
      </c>
      <c r="K2693" t="str">
        <f>IFERROR(VLOOKUP(C2693,Customers!$A$2:$G$751,3,FALSE),"")</f>
        <v>Absheron</v>
      </c>
    </row>
    <row r="2694" spans="1:11" x14ac:dyDescent="0.25">
      <c r="A2694" t="s">
        <v>5517</v>
      </c>
      <c r="B2694">
        <v>45871</v>
      </c>
      <c r="C2694" t="s">
        <v>661</v>
      </c>
      <c r="D2694" t="s">
        <v>134</v>
      </c>
      <c r="E2694">
        <v>18</v>
      </c>
      <c r="F2694">
        <f>IFERROR(VLOOKUP(D2694,Products!$A$2:$H$221,6,FALSE),0)</f>
        <v>5.84</v>
      </c>
      <c r="G2694">
        <v>0.03</v>
      </c>
      <c r="H2694">
        <f t="shared" si="42"/>
        <v>101.97</v>
      </c>
      <c r="I2694" t="s">
        <v>2870</v>
      </c>
      <c r="J2694" t="str">
        <f>IFERROR(VLOOKUP(D2694,Products!$A$2:$H$221,3,FALSE),"")</f>
        <v>Dairy</v>
      </c>
      <c r="K2694" t="str">
        <f>IFERROR(VLOOKUP(C2694,Customers!$A$2:$G$751,3,FALSE),"")</f>
        <v>Lankaran-Astara</v>
      </c>
    </row>
    <row r="2695" spans="1:11" x14ac:dyDescent="0.25">
      <c r="A2695" t="s">
        <v>5518</v>
      </c>
      <c r="B2695">
        <v>45871</v>
      </c>
      <c r="C2695" t="s">
        <v>683</v>
      </c>
      <c r="D2695" t="s">
        <v>39</v>
      </c>
      <c r="E2695">
        <v>28</v>
      </c>
      <c r="F2695">
        <f>IFERROR(VLOOKUP(D2695,Products!$A$2:$H$221,6,FALSE),0)</f>
        <v>1.98</v>
      </c>
      <c r="G2695">
        <v>0</v>
      </c>
      <c r="H2695">
        <f t="shared" si="42"/>
        <v>55.44</v>
      </c>
      <c r="I2695" t="s">
        <v>2818</v>
      </c>
      <c r="J2695" t="str">
        <f>IFERROR(VLOOKUP(D2695,Products!$A$2:$H$221,3,FALSE),"")</f>
        <v>Beverages</v>
      </c>
      <c r="K2695" t="str">
        <f>IFERROR(VLOOKUP(C2695,Customers!$A$2:$G$751,3,FALSE),"")</f>
        <v>Shaki-Zagatala</v>
      </c>
    </row>
    <row r="2696" spans="1:11" x14ac:dyDescent="0.25">
      <c r="A2696" t="s">
        <v>5519</v>
      </c>
      <c r="B2696">
        <v>45871</v>
      </c>
      <c r="C2696" t="s">
        <v>729</v>
      </c>
      <c r="D2696" t="s">
        <v>57</v>
      </c>
      <c r="E2696">
        <v>16</v>
      </c>
      <c r="F2696">
        <f>IFERROR(VLOOKUP(D2696,Products!$A$2:$H$221,6,FALSE),0)</f>
        <v>2.57</v>
      </c>
      <c r="G2696">
        <v>0.05</v>
      </c>
      <c r="H2696">
        <f t="shared" si="42"/>
        <v>39.06</v>
      </c>
      <c r="I2696" t="s">
        <v>2820</v>
      </c>
      <c r="J2696" t="str">
        <f>IFERROR(VLOOKUP(D2696,Products!$A$2:$H$221,3,FALSE),"")</f>
        <v>Beverages</v>
      </c>
      <c r="K2696" t="str">
        <f>IFERROR(VLOOKUP(C2696,Customers!$A$2:$G$751,3,FALSE),"")</f>
        <v>Guba-Khachmaz</v>
      </c>
    </row>
    <row r="2697" spans="1:11" x14ac:dyDescent="0.25">
      <c r="A2697" t="s">
        <v>5520</v>
      </c>
      <c r="B2697">
        <v>45871</v>
      </c>
      <c r="C2697" t="s">
        <v>1589</v>
      </c>
      <c r="D2697" t="s">
        <v>188</v>
      </c>
      <c r="E2697">
        <v>16</v>
      </c>
      <c r="F2697">
        <f>IFERROR(VLOOKUP(D2697,Products!$A$2:$H$221,6,FALSE),0)</f>
        <v>2.31</v>
      </c>
      <c r="G2697">
        <v>0.05</v>
      </c>
      <c r="H2697">
        <f t="shared" si="42"/>
        <v>35.11</v>
      </c>
      <c r="I2697" t="s">
        <v>2824</v>
      </c>
      <c r="J2697" t="str">
        <f>IFERROR(VLOOKUP(D2697,Products!$A$2:$H$221,3,FALSE),"")</f>
        <v>Bakery</v>
      </c>
      <c r="K2697" t="str">
        <f>IFERROR(VLOOKUP(C2697,Customers!$A$2:$G$751,3,FALSE),"")</f>
        <v>Lankaran-Astara</v>
      </c>
    </row>
    <row r="2698" spans="1:11" x14ac:dyDescent="0.25">
      <c r="A2698" t="s">
        <v>5521</v>
      </c>
      <c r="B2698">
        <v>45871</v>
      </c>
      <c r="C2698" t="s">
        <v>2402</v>
      </c>
      <c r="D2698" t="s">
        <v>443</v>
      </c>
      <c r="E2698">
        <v>3</v>
      </c>
      <c r="F2698">
        <f>IFERROR(VLOOKUP(D2698,Products!$A$2:$H$221,6,FALSE),0)</f>
        <v>8.6300000000000008</v>
      </c>
      <c r="G2698">
        <v>7.0000000000000007E-2</v>
      </c>
      <c r="H2698">
        <f t="shared" si="42"/>
        <v>24.08</v>
      </c>
      <c r="I2698" t="s">
        <v>2870</v>
      </c>
      <c r="J2698" t="str">
        <f>IFERROR(VLOOKUP(D2698,Products!$A$2:$H$221,3,FALSE),"")</f>
        <v>Cleaning</v>
      </c>
      <c r="K2698" t="str">
        <f>IFERROR(VLOOKUP(C2698,Customers!$A$2:$G$751,3,FALSE),"")</f>
        <v>Shaki-Zagatala</v>
      </c>
    </row>
    <row r="2699" spans="1:11" x14ac:dyDescent="0.25">
      <c r="A2699" t="s">
        <v>5522</v>
      </c>
      <c r="B2699">
        <v>45871</v>
      </c>
      <c r="C2699" t="s">
        <v>2432</v>
      </c>
      <c r="D2699" t="s">
        <v>286</v>
      </c>
      <c r="E2699">
        <v>2</v>
      </c>
      <c r="F2699">
        <f>IFERROR(VLOOKUP(D2699,Products!$A$2:$H$221,6,FALSE),0)</f>
        <v>3.93</v>
      </c>
      <c r="G2699">
        <v>0.02</v>
      </c>
      <c r="H2699">
        <f t="shared" si="42"/>
        <v>7.7</v>
      </c>
      <c r="I2699" t="s">
        <v>2830</v>
      </c>
      <c r="J2699" t="str">
        <f>IFERROR(VLOOKUP(D2699,Products!$A$2:$H$221,3,FALSE),"")</f>
        <v>Household</v>
      </c>
      <c r="K2699" t="str">
        <f>IFERROR(VLOOKUP(C2699,Customers!$A$2:$G$751,3,FALSE),"")</f>
        <v>Absheron</v>
      </c>
    </row>
    <row r="2700" spans="1:11" x14ac:dyDescent="0.25">
      <c r="A2700" t="s">
        <v>5523</v>
      </c>
      <c r="B2700">
        <v>45871</v>
      </c>
      <c r="C2700" t="s">
        <v>2441</v>
      </c>
      <c r="D2700" t="s">
        <v>435</v>
      </c>
      <c r="E2700">
        <v>9</v>
      </c>
      <c r="F2700">
        <f>IFERROR(VLOOKUP(D2700,Products!$A$2:$H$221,6,FALSE),0)</f>
        <v>5.86</v>
      </c>
      <c r="G2700">
        <v>0.12</v>
      </c>
      <c r="H2700">
        <f t="shared" si="42"/>
        <v>46.41</v>
      </c>
      <c r="I2700" t="s">
        <v>2818</v>
      </c>
      <c r="J2700" t="str">
        <f>IFERROR(VLOOKUP(D2700,Products!$A$2:$H$221,3,FALSE),"")</f>
        <v>Canned</v>
      </c>
      <c r="K2700" t="str">
        <f>IFERROR(VLOOKUP(C2700,Customers!$A$2:$G$751,3,FALSE),"")</f>
        <v>Ganja-Dashkasan</v>
      </c>
    </row>
    <row r="2701" spans="1:11" x14ac:dyDescent="0.25">
      <c r="A2701" t="s">
        <v>5524</v>
      </c>
      <c r="B2701">
        <v>45871</v>
      </c>
      <c r="C2701" t="s">
        <v>2537</v>
      </c>
      <c r="D2701" t="s">
        <v>142</v>
      </c>
      <c r="E2701">
        <v>6</v>
      </c>
      <c r="F2701">
        <f>IFERROR(VLOOKUP(D2701,Products!$A$2:$H$221,6,FALSE),0)</f>
        <v>2.7</v>
      </c>
      <c r="G2701">
        <v>0.1</v>
      </c>
      <c r="H2701">
        <f t="shared" si="42"/>
        <v>14.58</v>
      </c>
      <c r="I2701" t="s">
        <v>2818</v>
      </c>
      <c r="J2701" t="str">
        <f>IFERROR(VLOOKUP(D2701,Products!$A$2:$H$221,3,FALSE),"")</f>
        <v>Dairy</v>
      </c>
      <c r="K2701" t="str">
        <f>IFERROR(VLOOKUP(C2701,Customers!$A$2:$G$751,3,FALSE),"")</f>
        <v>Lankaran-Astara</v>
      </c>
    </row>
    <row r="2702" spans="1:11" x14ac:dyDescent="0.25">
      <c r="A2702" t="s">
        <v>5525</v>
      </c>
      <c r="B2702">
        <v>45872</v>
      </c>
      <c r="C2702" t="s">
        <v>529</v>
      </c>
      <c r="D2702" t="s">
        <v>211</v>
      </c>
      <c r="E2702">
        <v>4</v>
      </c>
      <c r="F2702">
        <f>IFERROR(VLOOKUP(D2702,Products!$A$2:$H$221,6,FALSE),0)</f>
        <v>2.35</v>
      </c>
      <c r="G2702">
        <v>0.03</v>
      </c>
      <c r="H2702">
        <f t="shared" si="42"/>
        <v>9.1199999999999992</v>
      </c>
      <c r="I2702" t="s">
        <v>2837</v>
      </c>
      <c r="J2702" t="str">
        <f>IFERROR(VLOOKUP(D2702,Products!$A$2:$H$221,3,FALSE),"")</f>
        <v>Grocery</v>
      </c>
      <c r="K2702" t="str">
        <f>IFERROR(VLOOKUP(C2702,Customers!$A$2:$G$751,3,FALSE),"")</f>
        <v>Shaki-Zagatala</v>
      </c>
    </row>
    <row r="2703" spans="1:11" x14ac:dyDescent="0.25">
      <c r="A2703" t="s">
        <v>5526</v>
      </c>
      <c r="B2703">
        <v>45872</v>
      </c>
      <c r="C2703" t="s">
        <v>1454</v>
      </c>
      <c r="D2703" t="s">
        <v>33</v>
      </c>
      <c r="E2703">
        <v>10</v>
      </c>
      <c r="F2703">
        <f>IFERROR(VLOOKUP(D2703,Products!$A$2:$H$221,6,FALSE),0)</f>
        <v>1.21</v>
      </c>
      <c r="G2703">
        <v>0.02</v>
      </c>
      <c r="H2703">
        <f t="shared" si="42"/>
        <v>11.86</v>
      </c>
      <c r="I2703" t="s">
        <v>2870</v>
      </c>
      <c r="J2703" t="str">
        <f>IFERROR(VLOOKUP(D2703,Products!$A$2:$H$221,3,FALSE),"")</f>
        <v>Beverages</v>
      </c>
      <c r="K2703" t="str">
        <f>IFERROR(VLOOKUP(C2703,Customers!$A$2:$G$751,3,FALSE),"")</f>
        <v>Aran</v>
      </c>
    </row>
    <row r="2704" spans="1:11" x14ac:dyDescent="0.25">
      <c r="A2704" t="s">
        <v>5527</v>
      </c>
      <c r="B2704">
        <v>45872</v>
      </c>
      <c r="C2704" t="s">
        <v>1574</v>
      </c>
      <c r="D2704" t="s">
        <v>274</v>
      </c>
      <c r="E2704">
        <v>14</v>
      </c>
      <c r="F2704">
        <f>IFERROR(VLOOKUP(D2704,Products!$A$2:$H$221,6,FALSE),0)</f>
        <v>1.23</v>
      </c>
      <c r="G2704">
        <v>0</v>
      </c>
      <c r="H2704">
        <f t="shared" si="42"/>
        <v>17.22</v>
      </c>
      <c r="I2704" t="s">
        <v>2830</v>
      </c>
      <c r="J2704" t="str">
        <f>IFERROR(VLOOKUP(D2704,Products!$A$2:$H$221,3,FALSE),"")</f>
        <v>Household</v>
      </c>
      <c r="K2704" t="str">
        <f>IFERROR(VLOOKUP(C2704,Customers!$A$2:$G$751,3,FALSE),"")</f>
        <v>Guba-Khachmaz</v>
      </c>
    </row>
    <row r="2705" spans="1:11" x14ac:dyDescent="0.25">
      <c r="A2705" t="s">
        <v>5528</v>
      </c>
      <c r="B2705">
        <v>45872</v>
      </c>
      <c r="C2705" t="s">
        <v>1625</v>
      </c>
      <c r="D2705" t="s">
        <v>394</v>
      </c>
      <c r="E2705">
        <v>9</v>
      </c>
      <c r="F2705">
        <f>IFERROR(VLOOKUP(D2705,Products!$A$2:$H$221,6,FALSE),0)</f>
        <v>8.06</v>
      </c>
      <c r="G2705">
        <v>0</v>
      </c>
      <c r="H2705">
        <f t="shared" si="42"/>
        <v>72.540000000000006</v>
      </c>
      <c r="I2705" t="s">
        <v>2841</v>
      </c>
      <c r="J2705" t="str">
        <f>IFERROR(VLOOKUP(D2705,Products!$A$2:$H$221,3,FALSE),"")</f>
        <v>Frozen</v>
      </c>
      <c r="K2705" t="str">
        <f>IFERROR(VLOOKUP(C2705,Customers!$A$2:$G$751,3,FALSE),"")</f>
        <v>Absheron</v>
      </c>
    </row>
    <row r="2706" spans="1:11" x14ac:dyDescent="0.25">
      <c r="A2706" t="s">
        <v>5529</v>
      </c>
      <c r="B2706">
        <v>45872</v>
      </c>
      <c r="C2706" t="s">
        <v>1667</v>
      </c>
      <c r="D2706" t="s">
        <v>103</v>
      </c>
      <c r="E2706">
        <v>24</v>
      </c>
      <c r="F2706">
        <f>IFERROR(VLOOKUP(D2706,Products!$A$2:$H$221,6,FALSE),0)</f>
        <v>1.18</v>
      </c>
      <c r="G2706">
        <v>0.1</v>
      </c>
      <c r="H2706">
        <f t="shared" si="42"/>
        <v>25.49</v>
      </c>
      <c r="I2706" t="s">
        <v>2818</v>
      </c>
      <c r="J2706" t="str">
        <f>IFERROR(VLOOKUP(D2706,Products!$A$2:$H$221,3,FALSE),"")</f>
        <v>Snacks</v>
      </c>
      <c r="K2706" t="str">
        <f>IFERROR(VLOOKUP(C2706,Customers!$A$2:$G$751,3,FALSE),"")</f>
        <v>Ganja-Dashkasan</v>
      </c>
    </row>
    <row r="2707" spans="1:11" x14ac:dyDescent="0.25">
      <c r="A2707" t="s">
        <v>5530</v>
      </c>
      <c r="B2707">
        <v>45872</v>
      </c>
      <c r="C2707" t="s">
        <v>1829</v>
      </c>
      <c r="D2707" t="s">
        <v>174</v>
      </c>
      <c r="E2707">
        <v>8</v>
      </c>
      <c r="F2707">
        <f>IFERROR(VLOOKUP(D2707,Products!$A$2:$H$221,6,FALSE),0)</f>
        <v>0.99</v>
      </c>
      <c r="G2707">
        <v>0.05</v>
      </c>
      <c r="H2707">
        <f t="shared" si="42"/>
        <v>7.52</v>
      </c>
      <c r="I2707" t="s">
        <v>2820</v>
      </c>
      <c r="J2707" t="str">
        <f>IFERROR(VLOOKUP(D2707,Products!$A$2:$H$221,3,FALSE),"")</f>
        <v>Bakery</v>
      </c>
      <c r="K2707" t="str">
        <f>IFERROR(VLOOKUP(C2707,Customers!$A$2:$G$751,3,FALSE),"")</f>
        <v>Absheron</v>
      </c>
    </row>
    <row r="2708" spans="1:11" x14ac:dyDescent="0.25">
      <c r="A2708" t="s">
        <v>5531</v>
      </c>
      <c r="B2708">
        <v>45872</v>
      </c>
      <c r="C2708" t="s">
        <v>2039</v>
      </c>
      <c r="D2708" t="s">
        <v>35</v>
      </c>
      <c r="E2708">
        <v>22</v>
      </c>
      <c r="F2708">
        <f>IFERROR(VLOOKUP(D2708,Products!$A$2:$H$221,6,FALSE),0)</f>
        <v>1.65</v>
      </c>
      <c r="G2708">
        <v>0.1</v>
      </c>
      <c r="H2708">
        <f t="shared" si="42"/>
        <v>32.67</v>
      </c>
      <c r="I2708" t="s">
        <v>2818</v>
      </c>
      <c r="J2708" t="str">
        <f>IFERROR(VLOOKUP(D2708,Products!$A$2:$H$221,3,FALSE),"")</f>
        <v>Beverages</v>
      </c>
      <c r="K2708" t="str">
        <f>IFERROR(VLOOKUP(C2708,Customers!$A$2:$G$751,3,FALSE),"")</f>
        <v>Absheron</v>
      </c>
    </row>
    <row r="2709" spans="1:11" x14ac:dyDescent="0.25">
      <c r="A2709" t="s">
        <v>5532</v>
      </c>
      <c r="B2709">
        <v>45872</v>
      </c>
      <c r="C2709" t="s">
        <v>2045</v>
      </c>
      <c r="D2709" t="s">
        <v>101</v>
      </c>
      <c r="E2709">
        <v>14</v>
      </c>
      <c r="F2709">
        <f>IFERROR(VLOOKUP(D2709,Products!$A$2:$H$221,6,FALSE),0)</f>
        <v>2.82</v>
      </c>
      <c r="G2709">
        <v>0</v>
      </c>
      <c r="H2709">
        <f t="shared" si="42"/>
        <v>39.479999999999997</v>
      </c>
      <c r="I2709" t="s">
        <v>2827</v>
      </c>
      <c r="J2709" t="str">
        <f>IFERROR(VLOOKUP(D2709,Products!$A$2:$H$221,3,FALSE),"")</f>
        <v>Snacks</v>
      </c>
      <c r="K2709" t="str">
        <f>IFERROR(VLOOKUP(C2709,Customers!$A$2:$G$751,3,FALSE),"")</f>
        <v>Karabakh-East Zangezur</v>
      </c>
    </row>
    <row r="2710" spans="1:11" x14ac:dyDescent="0.25">
      <c r="A2710" t="s">
        <v>5533</v>
      </c>
      <c r="B2710">
        <v>45872</v>
      </c>
      <c r="C2710" t="s">
        <v>2726</v>
      </c>
      <c r="D2710" t="s">
        <v>134</v>
      </c>
      <c r="E2710">
        <v>15</v>
      </c>
      <c r="F2710">
        <f>IFERROR(VLOOKUP(D2710,Products!$A$2:$H$221,6,FALSE),0)</f>
        <v>5.84</v>
      </c>
      <c r="G2710">
        <v>0</v>
      </c>
      <c r="H2710">
        <f t="shared" si="42"/>
        <v>87.6</v>
      </c>
      <c r="I2710" t="s">
        <v>2870</v>
      </c>
      <c r="J2710" t="str">
        <f>IFERROR(VLOOKUP(D2710,Products!$A$2:$H$221,3,FALSE),"")</f>
        <v>Dairy</v>
      </c>
      <c r="K2710" t="str">
        <f>IFERROR(VLOOKUP(C2710,Customers!$A$2:$G$751,3,FALSE),"")</f>
        <v>Ganja-Dashkasan</v>
      </c>
    </row>
    <row r="2711" spans="1:11" x14ac:dyDescent="0.25">
      <c r="A2711" t="s">
        <v>5534</v>
      </c>
      <c r="B2711">
        <v>45873</v>
      </c>
      <c r="C2711" t="s">
        <v>588</v>
      </c>
      <c r="D2711" t="s">
        <v>17</v>
      </c>
      <c r="E2711">
        <v>30</v>
      </c>
      <c r="F2711">
        <f>IFERROR(VLOOKUP(D2711,Products!$A$2:$H$221,6,FALSE),0)</f>
        <v>2.5499999999999998</v>
      </c>
      <c r="G2711">
        <v>0.02</v>
      </c>
      <c r="H2711">
        <f t="shared" si="42"/>
        <v>74.97</v>
      </c>
      <c r="I2711" t="s">
        <v>2827</v>
      </c>
      <c r="J2711" t="str">
        <f>IFERROR(VLOOKUP(D2711,Products!$A$2:$H$221,3,FALSE),"")</f>
        <v>Beverages</v>
      </c>
      <c r="K2711" t="str">
        <f>IFERROR(VLOOKUP(C2711,Customers!$A$2:$G$751,3,FALSE),"")</f>
        <v>Aran</v>
      </c>
    </row>
    <row r="2712" spans="1:11" x14ac:dyDescent="0.25">
      <c r="A2712" t="s">
        <v>5535</v>
      </c>
      <c r="B2712">
        <v>45873</v>
      </c>
      <c r="C2712" t="s">
        <v>716</v>
      </c>
      <c r="D2712" t="s">
        <v>251</v>
      </c>
      <c r="E2712">
        <v>14</v>
      </c>
      <c r="F2712">
        <f>IFERROR(VLOOKUP(D2712,Products!$A$2:$H$221,6,FALSE),0)</f>
        <v>3.27</v>
      </c>
      <c r="G2712">
        <v>0.05</v>
      </c>
      <c r="H2712">
        <f t="shared" si="42"/>
        <v>43.49</v>
      </c>
      <c r="I2712" t="s">
        <v>2841</v>
      </c>
      <c r="J2712" t="str">
        <f>IFERROR(VLOOKUP(D2712,Products!$A$2:$H$221,3,FALSE),"")</f>
        <v>Grocery</v>
      </c>
      <c r="K2712" t="str">
        <f>IFERROR(VLOOKUP(C2712,Customers!$A$2:$G$751,3,FALSE),"")</f>
        <v>Absheron</v>
      </c>
    </row>
    <row r="2713" spans="1:11" x14ac:dyDescent="0.25">
      <c r="A2713" t="s">
        <v>5536</v>
      </c>
      <c r="B2713">
        <v>45873</v>
      </c>
      <c r="C2713" t="s">
        <v>742</v>
      </c>
      <c r="D2713" t="s">
        <v>57</v>
      </c>
      <c r="E2713">
        <v>13</v>
      </c>
      <c r="F2713">
        <f>IFERROR(VLOOKUP(D2713,Products!$A$2:$H$221,6,FALSE),0)</f>
        <v>2.57</v>
      </c>
      <c r="G2713">
        <v>7.0000000000000007E-2</v>
      </c>
      <c r="H2713">
        <f t="shared" si="42"/>
        <v>31.07</v>
      </c>
      <c r="I2713" t="s">
        <v>2824</v>
      </c>
      <c r="J2713" t="str">
        <f>IFERROR(VLOOKUP(D2713,Products!$A$2:$H$221,3,FALSE),"")</f>
        <v>Beverages</v>
      </c>
      <c r="K2713" t="str">
        <f>IFERROR(VLOOKUP(C2713,Customers!$A$2:$G$751,3,FALSE),"")</f>
        <v>Guba-Khachmaz</v>
      </c>
    </row>
    <row r="2714" spans="1:11" x14ac:dyDescent="0.25">
      <c r="A2714" t="s">
        <v>5537</v>
      </c>
      <c r="B2714">
        <v>45873</v>
      </c>
      <c r="C2714" t="s">
        <v>812</v>
      </c>
      <c r="D2714" t="s">
        <v>188</v>
      </c>
      <c r="E2714">
        <v>23</v>
      </c>
      <c r="F2714">
        <f>IFERROR(VLOOKUP(D2714,Products!$A$2:$H$221,6,FALSE),0)</f>
        <v>2.31</v>
      </c>
      <c r="G2714">
        <v>0.03</v>
      </c>
      <c r="H2714">
        <f t="shared" si="42"/>
        <v>51.54</v>
      </c>
      <c r="I2714" t="s">
        <v>2841</v>
      </c>
      <c r="J2714" t="str">
        <f>IFERROR(VLOOKUP(D2714,Products!$A$2:$H$221,3,FALSE),"")</f>
        <v>Bakery</v>
      </c>
      <c r="K2714" t="str">
        <f>IFERROR(VLOOKUP(C2714,Customers!$A$2:$G$751,3,FALSE),"")</f>
        <v>Absheron</v>
      </c>
    </row>
    <row r="2715" spans="1:11" x14ac:dyDescent="0.25">
      <c r="A2715" t="s">
        <v>5538</v>
      </c>
      <c r="B2715">
        <v>45873</v>
      </c>
      <c r="C2715" t="s">
        <v>1451</v>
      </c>
      <c r="D2715" t="s">
        <v>403</v>
      </c>
      <c r="E2715">
        <v>7</v>
      </c>
      <c r="F2715">
        <f>IFERROR(VLOOKUP(D2715,Products!$A$2:$H$221,6,FALSE),0)</f>
        <v>3.78</v>
      </c>
      <c r="G2715">
        <v>0.03</v>
      </c>
      <c r="H2715">
        <f t="shared" si="42"/>
        <v>25.67</v>
      </c>
      <c r="I2715" t="s">
        <v>2820</v>
      </c>
      <c r="J2715" t="str">
        <f>IFERROR(VLOOKUP(D2715,Products!$A$2:$H$221,3,FALSE),"")</f>
        <v>Canned</v>
      </c>
      <c r="K2715" t="str">
        <f>IFERROR(VLOOKUP(C2715,Customers!$A$2:$G$751,3,FALSE),"")</f>
        <v>Absheron</v>
      </c>
    </row>
    <row r="2716" spans="1:11" x14ac:dyDescent="0.25">
      <c r="A2716" t="s">
        <v>5539</v>
      </c>
      <c r="B2716">
        <v>45873</v>
      </c>
      <c r="C2716" t="s">
        <v>1511</v>
      </c>
      <c r="D2716" t="s">
        <v>107</v>
      </c>
      <c r="E2716">
        <v>21</v>
      </c>
      <c r="F2716">
        <f>IFERROR(VLOOKUP(D2716,Products!$A$2:$H$221,6,FALSE),0)</f>
        <v>4.54</v>
      </c>
      <c r="G2716">
        <v>0.03</v>
      </c>
      <c r="H2716">
        <f t="shared" si="42"/>
        <v>92.48</v>
      </c>
      <c r="I2716" t="s">
        <v>2818</v>
      </c>
      <c r="J2716" t="str">
        <f>IFERROR(VLOOKUP(D2716,Products!$A$2:$H$221,3,FALSE),"")</f>
        <v>Snacks</v>
      </c>
      <c r="K2716" t="str">
        <f>IFERROR(VLOOKUP(C2716,Customers!$A$2:$G$751,3,FALSE),"")</f>
        <v>Aran</v>
      </c>
    </row>
    <row r="2717" spans="1:11" x14ac:dyDescent="0.25">
      <c r="A2717" t="s">
        <v>5540</v>
      </c>
      <c r="B2717">
        <v>45873</v>
      </c>
      <c r="C2717" t="s">
        <v>1610</v>
      </c>
      <c r="D2717" t="s">
        <v>39</v>
      </c>
      <c r="E2717">
        <v>23</v>
      </c>
      <c r="F2717">
        <f>IFERROR(VLOOKUP(D2717,Products!$A$2:$H$221,6,FALSE),0)</f>
        <v>1.98</v>
      </c>
      <c r="G2717">
        <v>0.05</v>
      </c>
      <c r="H2717">
        <f t="shared" si="42"/>
        <v>43.26</v>
      </c>
      <c r="I2717" t="s">
        <v>2837</v>
      </c>
      <c r="J2717" t="str">
        <f>IFERROR(VLOOKUP(D2717,Products!$A$2:$H$221,3,FALSE),"")</f>
        <v>Beverages</v>
      </c>
      <c r="K2717" t="str">
        <f>IFERROR(VLOOKUP(C2717,Customers!$A$2:$G$751,3,FALSE),"")</f>
        <v>Nakhchivan</v>
      </c>
    </row>
    <row r="2718" spans="1:11" x14ac:dyDescent="0.25">
      <c r="A2718" t="s">
        <v>5541</v>
      </c>
      <c r="B2718">
        <v>45873</v>
      </c>
      <c r="C2718" t="s">
        <v>1652</v>
      </c>
      <c r="D2718" t="s">
        <v>260</v>
      </c>
      <c r="E2718">
        <v>1</v>
      </c>
      <c r="F2718">
        <f>IFERROR(VLOOKUP(D2718,Products!$A$2:$H$221,6,FALSE),0)</f>
        <v>1.21</v>
      </c>
      <c r="G2718">
        <v>0</v>
      </c>
      <c r="H2718">
        <f t="shared" si="42"/>
        <v>1.21</v>
      </c>
      <c r="I2718" t="s">
        <v>2870</v>
      </c>
      <c r="J2718" t="str">
        <f>IFERROR(VLOOKUP(D2718,Products!$A$2:$H$221,3,FALSE),"")</f>
        <v>Household</v>
      </c>
      <c r="K2718" t="str">
        <f>IFERROR(VLOOKUP(C2718,Customers!$A$2:$G$751,3,FALSE),"")</f>
        <v>Shaki-Zagatala</v>
      </c>
    </row>
    <row r="2719" spans="1:11" x14ac:dyDescent="0.25">
      <c r="A2719" t="s">
        <v>5542</v>
      </c>
      <c r="B2719">
        <v>45873</v>
      </c>
      <c r="C2719" t="s">
        <v>1658</v>
      </c>
      <c r="D2719" t="s">
        <v>192</v>
      </c>
      <c r="E2719">
        <v>23</v>
      </c>
      <c r="F2719">
        <f>IFERROR(VLOOKUP(D2719,Products!$A$2:$H$221,6,FALSE),0)</f>
        <v>1.73</v>
      </c>
      <c r="G2719">
        <v>0.03</v>
      </c>
      <c r="H2719">
        <f t="shared" si="42"/>
        <v>38.6</v>
      </c>
      <c r="I2719" t="s">
        <v>2837</v>
      </c>
      <c r="J2719" t="str">
        <f>IFERROR(VLOOKUP(D2719,Products!$A$2:$H$221,3,FALSE),"")</f>
        <v>Bakery</v>
      </c>
      <c r="K2719" t="str">
        <f>IFERROR(VLOOKUP(C2719,Customers!$A$2:$G$751,3,FALSE),"")</f>
        <v>Absheron</v>
      </c>
    </row>
    <row r="2720" spans="1:11" x14ac:dyDescent="0.25">
      <c r="A2720" t="s">
        <v>5543</v>
      </c>
      <c r="B2720">
        <v>45873</v>
      </c>
      <c r="C2720" t="s">
        <v>1742</v>
      </c>
      <c r="D2720" t="s">
        <v>170</v>
      </c>
      <c r="E2720">
        <v>12</v>
      </c>
      <c r="F2720">
        <f>IFERROR(VLOOKUP(D2720,Products!$A$2:$H$221,6,FALSE),0)</f>
        <v>2.2000000000000002</v>
      </c>
      <c r="G2720">
        <v>0.15</v>
      </c>
      <c r="H2720">
        <f t="shared" si="42"/>
        <v>22.44</v>
      </c>
      <c r="I2720" t="s">
        <v>2841</v>
      </c>
      <c r="J2720" t="str">
        <f>IFERROR(VLOOKUP(D2720,Products!$A$2:$H$221,3,FALSE),"")</f>
        <v>Bakery</v>
      </c>
      <c r="K2720" t="str">
        <f>IFERROR(VLOOKUP(C2720,Customers!$A$2:$G$751,3,FALSE),"")</f>
        <v>Absheron</v>
      </c>
    </row>
    <row r="2721" spans="1:11" x14ac:dyDescent="0.25">
      <c r="A2721" t="s">
        <v>5544</v>
      </c>
      <c r="B2721">
        <v>45873</v>
      </c>
      <c r="C2721" t="s">
        <v>1835</v>
      </c>
      <c r="D2721" t="s">
        <v>352</v>
      </c>
      <c r="E2721">
        <v>1</v>
      </c>
      <c r="F2721">
        <f>IFERROR(VLOOKUP(D2721,Products!$A$2:$H$221,6,FALSE),0)</f>
        <v>7.72</v>
      </c>
      <c r="G2721">
        <v>0.05</v>
      </c>
      <c r="H2721">
        <f t="shared" si="42"/>
        <v>7.33</v>
      </c>
      <c r="I2721" t="s">
        <v>2820</v>
      </c>
      <c r="J2721" t="str">
        <f>IFERROR(VLOOKUP(D2721,Products!$A$2:$H$221,3,FALSE),"")</f>
        <v>Frozen</v>
      </c>
      <c r="K2721" t="str">
        <f>IFERROR(VLOOKUP(C2721,Customers!$A$2:$G$751,3,FALSE),"")</f>
        <v>Absheron</v>
      </c>
    </row>
    <row r="2722" spans="1:11" x14ac:dyDescent="0.25">
      <c r="A2722" t="s">
        <v>5545</v>
      </c>
      <c r="B2722">
        <v>45873</v>
      </c>
      <c r="C2722" t="s">
        <v>1907</v>
      </c>
      <c r="D2722" t="s">
        <v>57</v>
      </c>
      <c r="E2722">
        <v>16</v>
      </c>
      <c r="F2722">
        <f>IFERROR(VLOOKUP(D2722,Products!$A$2:$H$221,6,FALSE),0)</f>
        <v>2.57</v>
      </c>
      <c r="G2722">
        <v>0.03</v>
      </c>
      <c r="H2722">
        <f t="shared" si="42"/>
        <v>39.89</v>
      </c>
      <c r="I2722" t="s">
        <v>2841</v>
      </c>
      <c r="J2722" t="str">
        <f>IFERROR(VLOOKUP(D2722,Products!$A$2:$H$221,3,FALSE),"")</f>
        <v>Beverages</v>
      </c>
      <c r="K2722" t="str">
        <f>IFERROR(VLOOKUP(C2722,Customers!$A$2:$G$751,3,FALSE),"")</f>
        <v>Shaki-Zagatala</v>
      </c>
    </row>
    <row r="2723" spans="1:11" x14ac:dyDescent="0.25">
      <c r="A2723" t="s">
        <v>5546</v>
      </c>
      <c r="B2723">
        <v>45873</v>
      </c>
      <c r="C2723" t="s">
        <v>2450</v>
      </c>
      <c r="D2723" t="s">
        <v>435</v>
      </c>
      <c r="E2723">
        <v>8</v>
      </c>
      <c r="F2723">
        <f>IFERROR(VLOOKUP(D2723,Products!$A$2:$H$221,6,FALSE),0)</f>
        <v>5.86</v>
      </c>
      <c r="G2723">
        <v>0.05</v>
      </c>
      <c r="H2723">
        <f t="shared" si="42"/>
        <v>44.54</v>
      </c>
      <c r="I2723" t="s">
        <v>2837</v>
      </c>
      <c r="J2723" t="str">
        <f>IFERROR(VLOOKUP(D2723,Products!$A$2:$H$221,3,FALSE),"")</f>
        <v>Canned</v>
      </c>
      <c r="K2723" t="str">
        <f>IFERROR(VLOOKUP(C2723,Customers!$A$2:$G$751,3,FALSE),"")</f>
        <v>Aran</v>
      </c>
    </row>
    <row r="2724" spans="1:11" x14ac:dyDescent="0.25">
      <c r="A2724" t="s">
        <v>5547</v>
      </c>
      <c r="B2724">
        <v>45873</v>
      </c>
      <c r="C2724" t="s">
        <v>2621</v>
      </c>
      <c r="D2724" t="s">
        <v>366</v>
      </c>
      <c r="E2724">
        <v>4</v>
      </c>
      <c r="F2724">
        <f>IFERROR(VLOOKUP(D2724,Products!$A$2:$H$221,6,FALSE),0)</f>
        <v>8.19</v>
      </c>
      <c r="G2724">
        <v>0</v>
      </c>
      <c r="H2724">
        <f t="shared" si="42"/>
        <v>32.76</v>
      </c>
      <c r="I2724" t="s">
        <v>2824</v>
      </c>
      <c r="J2724" t="str">
        <f>IFERROR(VLOOKUP(D2724,Products!$A$2:$H$221,3,FALSE),"")</f>
        <v>Frozen</v>
      </c>
      <c r="K2724" t="str">
        <f>IFERROR(VLOOKUP(C2724,Customers!$A$2:$G$751,3,FALSE),"")</f>
        <v>Absheron</v>
      </c>
    </row>
    <row r="2725" spans="1:11" x14ac:dyDescent="0.25">
      <c r="A2725" t="s">
        <v>5548</v>
      </c>
      <c r="B2725">
        <v>45873</v>
      </c>
      <c r="C2725" t="s">
        <v>2645</v>
      </c>
      <c r="D2725" t="s">
        <v>27</v>
      </c>
      <c r="E2725">
        <v>15</v>
      </c>
      <c r="F2725">
        <f>IFERROR(VLOOKUP(D2725,Products!$A$2:$H$221,6,FALSE),0)</f>
        <v>1.98</v>
      </c>
      <c r="G2725">
        <v>0.05</v>
      </c>
      <c r="H2725">
        <f t="shared" si="42"/>
        <v>28.22</v>
      </c>
      <c r="I2725" t="s">
        <v>2841</v>
      </c>
      <c r="J2725" t="str">
        <f>IFERROR(VLOOKUP(D2725,Products!$A$2:$H$221,3,FALSE),"")</f>
        <v>Beverages</v>
      </c>
      <c r="K2725" t="str">
        <f>IFERROR(VLOOKUP(C2725,Customers!$A$2:$G$751,3,FALSE),"")</f>
        <v>Shaki-Zagatala</v>
      </c>
    </row>
    <row r="2726" spans="1:11" x14ac:dyDescent="0.25">
      <c r="A2726" t="s">
        <v>5549</v>
      </c>
      <c r="B2726">
        <v>45874</v>
      </c>
      <c r="C2726" t="s">
        <v>746</v>
      </c>
      <c r="D2726" t="s">
        <v>382</v>
      </c>
      <c r="E2726">
        <v>11</v>
      </c>
      <c r="F2726">
        <f>IFERROR(VLOOKUP(D2726,Products!$A$2:$H$221,6,FALSE),0)</f>
        <v>4.4000000000000004</v>
      </c>
      <c r="G2726">
        <v>0</v>
      </c>
      <c r="H2726">
        <f t="shared" si="42"/>
        <v>48.4</v>
      </c>
      <c r="I2726" t="s">
        <v>2837</v>
      </c>
      <c r="J2726" t="str">
        <f>IFERROR(VLOOKUP(D2726,Products!$A$2:$H$221,3,FALSE),"")</f>
        <v>Frozen</v>
      </c>
      <c r="K2726" t="str">
        <f>IFERROR(VLOOKUP(C2726,Customers!$A$2:$G$751,3,FALSE),"")</f>
        <v>Guba-Khachmaz</v>
      </c>
    </row>
    <row r="2727" spans="1:11" x14ac:dyDescent="0.25">
      <c r="A2727" t="s">
        <v>5550</v>
      </c>
      <c r="B2727">
        <v>45874</v>
      </c>
      <c r="C2727" t="s">
        <v>1082</v>
      </c>
      <c r="D2727" t="s">
        <v>215</v>
      </c>
      <c r="E2727">
        <v>12</v>
      </c>
      <c r="F2727">
        <f>IFERROR(VLOOKUP(D2727,Products!$A$2:$H$221,6,FALSE),0)</f>
        <v>7.38</v>
      </c>
      <c r="G2727">
        <v>0.03</v>
      </c>
      <c r="H2727">
        <f t="shared" si="42"/>
        <v>85.9</v>
      </c>
      <c r="I2727" t="s">
        <v>2870</v>
      </c>
      <c r="J2727" t="str">
        <f>IFERROR(VLOOKUP(D2727,Products!$A$2:$H$221,3,FALSE),"")</f>
        <v>Grocery</v>
      </c>
      <c r="K2727" t="str">
        <f>IFERROR(VLOOKUP(C2727,Customers!$A$2:$G$751,3,FALSE),"")</f>
        <v>Ganja-Dashkasan</v>
      </c>
    </row>
    <row r="2728" spans="1:11" x14ac:dyDescent="0.25">
      <c r="A2728" t="s">
        <v>5551</v>
      </c>
      <c r="B2728">
        <v>45874</v>
      </c>
      <c r="C2728" t="s">
        <v>1151</v>
      </c>
      <c r="D2728" t="s">
        <v>35</v>
      </c>
      <c r="E2728">
        <v>24</v>
      </c>
      <c r="F2728">
        <f>IFERROR(VLOOKUP(D2728,Products!$A$2:$H$221,6,FALSE),0)</f>
        <v>1.65</v>
      </c>
      <c r="G2728">
        <v>0.03</v>
      </c>
      <c r="H2728">
        <f t="shared" si="42"/>
        <v>38.409999999999997</v>
      </c>
      <c r="I2728" t="s">
        <v>2824</v>
      </c>
      <c r="J2728" t="str">
        <f>IFERROR(VLOOKUP(D2728,Products!$A$2:$H$221,3,FALSE),"")</f>
        <v>Beverages</v>
      </c>
      <c r="K2728" t="str">
        <f>IFERROR(VLOOKUP(C2728,Customers!$A$2:$G$751,3,FALSE),"")</f>
        <v>Guba-Khachmaz</v>
      </c>
    </row>
    <row r="2729" spans="1:11" x14ac:dyDescent="0.25">
      <c r="A2729" t="s">
        <v>5552</v>
      </c>
      <c r="B2729">
        <v>45874</v>
      </c>
      <c r="C2729" t="s">
        <v>1229</v>
      </c>
      <c r="D2729" t="s">
        <v>136</v>
      </c>
      <c r="E2729">
        <v>16</v>
      </c>
      <c r="F2729">
        <f>IFERROR(VLOOKUP(D2729,Products!$A$2:$H$221,6,FALSE),0)</f>
        <v>3.68</v>
      </c>
      <c r="G2729">
        <v>0.1</v>
      </c>
      <c r="H2729">
        <f t="shared" si="42"/>
        <v>52.99</v>
      </c>
      <c r="I2729" t="s">
        <v>2841</v>
      </c>
      <c r="J2729" t="str">
        <f>IFERROR(VLOOKUP(D2729,Products!$A$2:$H$221,3,FALSE),"")</f>
        <v>Dairy</v>
      </c>
      <c r="K2729" t="str">
        <f>IFERROR(VLOOKUP(C2729,Customers!$A$2:$G$751,3,FALSE),"")</f>
        <v>Ganja-Dashkasan</v>
      </c>
    </row>
    <row r="2730" spans="1:11" x14ac:dyDescent="0.25">
      <c r="A2730" t="s">
        <v>5553</v>
      </c>
      <c r="B2730">
        <v>45874</v>
      </c>
      <c r="C2730" t="s">
        <v>1379</v>
      </c>
      <c r="D2730" t="s">
        <v>346</v>
      </c>
      <c r="E2730">
        <v>3</v>
      </c>
      <c r="F2730">
        <f>IFERROR(VLOOKUP(D2730,Products!$A$2:$H$221,6,FALSE),0)</f>
        <v>2.16</v>
      </c>
      <c r="G2730">
        <v>0.03</v>
      </c>
      <c r="H2730">
        <f t="shared" si="42"/>
        <v>6.29</v>
      </c>
      <c r="I2730" t="s">
        <v>2824</v>
      </c>
      <c r="J2730" t="str">
        <f>IFERROR(VLOOKUP(D2730,Products!$A$2:$H$221,3,FALSE),"")</f>
        <v>Personal Care</v>
      </c>
      <c r="K2730" t="str">
        <f>IFERROR(VLOOKUP(C2730,Customers!$A$2:$G$751,3,FALSE),"")</f>
        <v>Lankaran-Astara</v>
      </c>
    </row>
    <row r="2731" spans="1:11" x14ac:dyDescent="0.25">
      <c r="A2731" t="s">
        <v>5554</v>
      </c>
      <c r="B2731">
        <v>45874</v>
      </c>
      <c r="C2731" t="s">
        <v>1433</v>
      </c>
      <c r="D2731" t="s">
        <v>77</v>
      </c>
      <c r="E2731">
        <v>13</v>
      </c>
      <c r="F2731">
        <f>IFERROR(VLOOKUP(D2731,Products!$A$2:$H$221,6,FALSE),0)</f>
        <v>2.82</v>
      </c>
      <c r="G2731">
        <v>7.0000000000000007E-2</v>
      </c>
      <c r="H2731">
        <f t="shared" si="42"/>
        <v>34.090000000000003</v>
      </c>
      <c r="I2731" t="s">
        <v>2830</v>
      </c>
      <c r="J2731" t="str">
        <f>IFERROR(VLOOKUP(D2731,Products!$A$2:$H$221,3,FALSE),"")</f>
        <v>Snacks</v>
      </c>
      <c r="K2731" t="str">
        <f>IFERROR(VLOOKUP(C2731,Customers!$A$2:$G$751,3,FALSE),"")</f>
        <v>Aran</v>
      </c>
    </row>
    <row r="2732" spans="1:11" x14ac:dyDescent="0.25">
      <c r="A2732" t="s">
        <v>5555</v>
      </c>
      <c r="B2732">
        <v>45874</v>
      </c>
      <c r="C2732" t="s">
        <v>1451</v>
      </c>
      <c r="D2732" t="s">
        <v>433</v>
      </c>
      <c r="E2732">
        <v>16</v>
      </c>
      <c r="F2732">
        <f>IFERROR(VLOOKUP(D2732,Products!$A$2:$H$221,6,FALSE),0)</f>
        <v>2.02</v>
      </c>
      <c r="G2732">
        <v>0.03</v>
      </c>
      <c r="H2732">
        <f t="shared" si="42"/>
        <v>31.35</v>
      </c>
      <c r="I2732" t="s">
        <v>2820</v>
      </c>
      <c r="J2732" t="str">
        <f>IFERROR(VLOOKUP(D2732,Products!$A$2:$H$221,3,FALSE),"")</f>
        <v>Canned</v>
      </c>
      <c r="K2732" t="str">
        <f>IFERROR(VLOOKUP(C2732,Customers!$A$2:$G$751,3,FALSE),"")</f>
        <v>Absheron</v>
      </c>
    </row>
    <row r="2733" spans="1:11" x14ac:dyDescent="0.25">
      <c r="A2733" t="s">
        <v>5556</v>
      </c>
      <c r="B2733">
        <v>45874</v>
      </c>
      <c r="C2733" t="s">
        <v>1454</v>
      </c>
      <c r="D2733" t="s">
        <v>77</v>
      </c>
      <c r="E2733">
        <v>11</v>
      </c>
      <c r="F2733">
        <f>IFERROR(VLOOKUP(D2733,Products!$A$2:$H$221,6,FALSE),0)</f>
        <v>2.82</v>
      </c>
      <c r="G2733">
        <v>7.0000000000000007E-2</v>
      </c>
      <c r="H2733">
        <f t="shared" si="42"/>
        <v>28.85</v>
      </c>
      <c r="I2733" t="s">
        <v>2827</v>
      </c>
      <c r="J2733" t="str">
        <f>IFERROR(VLOOKUP(D2733,Products!$A$2:$H$221,3,FALSE),"")</f>
        <v>Snacks</v>
      </c>
      <c r="K2733" t="str">
        <f>IFERROR(VLOOKUP(C2733,Customers!$A$2:$G$751,3,FALSE),"")</f>
        <v>Aran</v>
      </c>
    </row>
    <row r="2734" spans="1:11" x14ac:dyDescent="0.25">
      <c r="A2734" t="s">
        <v>5557</v>
      </c>
      <c r="B2734">
        <v>45874</v>
      </c>
      <c r="C2734" t="s">
        <v>1565</v>
      </c>
      <c r="D2734" t="s">
        <v>272</v>
      </c>
      <c r="E2734">
        <v>8</v>
      </c>
      <c r="F2734">
        <f>IFERROR(VLOOKUP(D2734,Products!$A$2:$H$221,6,FALSE),0)</f>
        <v>1.81</v>
      </c>
      <c r="G2734">
        <v>7.0000000000000007E-2</v>
      </c>
      <c r="H2734">
        <f t="shared" si="42"/>
        <v>13.47</v>
      </c>
      <c r="I2734" t="s">
        <v>2820</v>
      </c>
      <c r="J2734" t="str">
        <f>IFERROR(VLOOKUP(D2734,Products!$A$2:$H$221,3,FALSE),"")</f>
        <v>Household</v>
      </c>
      <c r="K2734" t="str">
        <f>IFERROR(VLOOKUP(C2734,Customers!$A$2:$G$751,3,FALSE),"")</f>
        <v>Aran</v>
      </c>
    </row>
    <row r="2735" spans="1:11" x14ac:dyDescent="0.25">
      <c r="A2735" t="s">
        <v>5558</v>
      </c>
      <c r="B2735">
        <v>45874</v>
      </c>
      <c r="C2735" t="s">
        <v>1808</v>
      </c>
      <c r="D2735" t="s">
        <v>447</v>
      </c>
      <c r="E2735">
        <v>6</v>
      </c>
      <c r="F2735">
        <f>IFERROR(VLOOKUP(D2735,Products!$A$2:$H$221,6,FALSE),0)</f>
        <v>5.97</v>
      </c>
      <c r="G2735">
        <v>0</v>
      </c>
      <c r="H2735">
        <f t="shared" si="42"/>
        <v>35.82</v>
      </c>
      <c r="I2735" t="s">
        <v>2818</v>
      </c>
      <c r="J2735" t="str">
        <f>IFERROR(VLOOKUP(D2735,Products!$A$2:$H$221,3,FALSE),"")</f>
        <v>Cleaning</v>
      </c>
      <c r="K2735" t="str">
        <f>IFERROR(VLOOKUP(C2735,Customers!$A$2:$G$751,3,FALSE),"")</f>
        <v>Absheron</v>
      </c>
    </row>
    <row r="2736" spans="1:11" x14ac:dyDescent="0.25">
      <c r="A2736" t="s">
        <v>5559</v>
      </c>
      <c r="B2736">
        <v>45874</v>
      </c>
      <c r="C2736" t="s">
        <v>1868</v>
      </c>
      <c r="D2736" t="s">
        <v>89</v>
      </c>
      <c r="E2736">
        <v>14</v>
      </c>
      <c r="F2736">
        <f>IFERROR(VLOOKUP(D2736,Products!$A$2:$H$221,6,FALSE),0)</f>
        <v>4.7</v>
      </c>
      <c r="G2736">
        <v>0</v>
      </c>
      <c r="H2736">
        <f t="shared" si="42"/>
        <v>65.8</v>
      </c>
      <c r="I2736" t="s">
        <v>2824</v>
      </c>
      <c r="J2736" t="str">
        <f>IFERROR(VLOOKUP(D2736,Products!$A$2:$H$221,3,FALSE),"")</f>
        <v>Snacks</v>
      </c>
      <c r="K2736" t="str">
        <f>IFERROR(VLOOKUP(C2736,Customers!$A$2:$G$751,3,FALSE),"")</f>
        <v>Aran</v>
      </c>
    </row>
    <row r="2737" spans="1:11" x14ac:dyDescent="0.25">
      <c r="A2737" t="s">
        <v>5560</v>
      </c>
      <c r="B2737">
        <v>45874</v>
      </c>
      <c r="C2737" t="s">
        <v>2171</v>
      </c>
      <c r="D2737" t="s">
        <v>178</v>
      </c>
      <c r="E2737">
        <v>13</v>
      </c>
      <c r="F2737">
        <f>IFERROR(VLOOKUP(D2737,Products!$A$2:$H$221,6,FALSE),0)</f>
        <v>2.5099999999999998</v>
      </c>
      <c r="G2737">
        <v>0.1</v>
      </c>
      <c r="H2737">
        <f t="shared" si="42"/>
        <v>29.37</v>
      </c>
      <c r="I2737" t="s">
        <v>2827</v>
      </c>
      <c r="J2737" t="str">
        <f>IFERROR(VLOOKUP(D2737,Products!$A$2:$H$221,3,FALSE),"")</f>
        <v>Bakery</v>
      </c>
      <c r="K2737" t="str">
        <f>IFERROR(VLOOKUP(C2737,Customers!$A$2:$G$751,3,FALSE),"")</f>
        <v>Lankaran-Astara</v>
      </c>
    </row>
    <row r="2738" spans="1:11" x14ac:dyDescent="0.25">
      <c r="A2738" t="s">
        <v>5561</v>
      </c>
      <c r="B2738">
        <v>45874</v>
      </c>
      <c r="C2738" t="s">
        <v>2339</v>
      </c>
      <c r="D2738" t="s">
        <v>164</v>
      </c>
      <c r="E2738">
        <v>22</v>
      </c>
      <c r="F2738">
        <f>IFERROR(VLOOKUP(D2738,Products!$A$2:$H$221,6,FALSE),0)</f>
        <v>1.96</v>
      </c>
      <c r="G2738">
        <v>7.0000000000000007E-2</v>
      </c>
      <c r="H2738">
        <f t="shared" si="42"/>
        <v>40.1</v>
      </c>
      <c r="I2738" t="s">
        <v>2870</v>
      </c>
      <c r="J2738" t="str">
        <f>IFERROR(VLOOKUP(D2738,Products!$A$2:$H$221,3,FALSE),"")</f>
        <v>Bakery</v>
      </c>
      <c r="K2738" t="str">
        <f>IFERROR(VLOOKUP(C2738,Customers!$A$2:$G$751,3,FALSE),"")</f>
        <v>Absheron</v>
      </c>
    </row>
    <row r="2739" spans="1:11" x14ac:dyDescent="0.25">
      <c r="A2739" t="s">
        <v>5562</v>
      </c>
      <c r="B2739">
        <v>45874</v>
      </c>
      <c r="C2739" t="s">
        <v>2483</v>
      </c>
      <c r="D2739" t="s">
        <v>85</v>
      </c>
      <c r="E2739">
        <v>11</v>
      </c>
      <c r="F2739">
        <f>IFERROR(VLOOKUP(D2739,Products!$A$2:$H$221,6,FALSE),0)</f>
        <v>2.33</v>
      </c>
      <c r="G2739">
        <v>0.05</v>
      </c>
      <c r="H2739">
        <f t="shared" si="42"/>
        <v>24.35</v>
      </c>
      <c r="I2739" t="s">
        <v>2830</v>
      </c>
      <c r="J2739" t="str">
        <f>IFERROR(VLOOKUP(D2739,Products!$A$2:$H$221,3,FALSE),"")</f>
        <v>Snacks</v>
      </c>
      <c r="K2739" t="str">
        <f>IFERROR(VLOOKUP(C2739,Customers!$A$2:$G$751,3,FALSE),"")</f>
        <v>Absheron</v>
      </c>
    </row>
    <row r="2740" spans="1:11" x14ac:dyDescent="0.25">
      <c r="A2740" t="s">
        <v>5563</v>
      </c>
      <c r="B2740">
        <v>45874</v>
      </c>
      <c r="C2740" t="s">
        <v>2660</v>
      </c>
      <c r="D2740" t="s">
        <v>294</v>
      </c>
      <c r="E2740">
        <v>12</v>
      </c>
      <c r="F2740">
        <f>IFERROR(VLOOKUP(D2740,Products!$A$2:$H$221,6,FALSE),0)</f>
        <v>1.7</v>
      </c>
      <c r="G2740">
        <v>0.05</v>
      </c>
      <c r="H2740">
        <f t="shared" si="42"/>
        <v>19.38</v>
      </c>
      <c r="I2740" t="s">
        <v>2841</v>
      </c>
      <c r="J2740" t="str">
        <f>IFERROR(VLOOKUP(D2740,Products!$A$2:$H$221,3,FALSE),"")</f>
        <v>Household</v>
      </c>
      <c r="K2740" t="str">
        <f>IFERROR(VLOOKUP(C2740,Customers!$A$2:$G$751,3,FALSE),"")</f>
        <v>Absheron</v>
      </c>
    </row>
    <row r="2741" spans="1:11" x14ac:dyDescent="0.25">
      <c r="A2741" t="s">
        <v>5564</v>
      </c>
      <c r="B2741">
        <v>45875</v>
      </c>
      <c r="C2741" t="s">
        <v>677</v>
      </c>
      <c r="D2741" t="s">
        <v>8</v>
      </c>
      <c r="E2741">
        <v>4</v>
      </c>
      <c r="F2741">
        <f>IFERROR(VLOOKUP(D2741,Products!$A$2:$H$221,6,FALSE),0)</f>
        <v>3.39</v>
      </c>
      <c r="G2741">
        <v>0.12</v>
      </c>
      <c r="H2741">
        <f t="shared" si="42"/>
        <v>11.93</v>
      </c>
      <c r="I2741" t="s">
        <v>2830</v>
      </c>
      <c r="J2741" t="str">
        <f>IFERROR(VLOOKUP(D2741,Products!$A$2:$H$221,3,FALSE),"")</f>
        <v>Beverages</v>
      </c>
      <c r="K2741" t="str">
        <f>IFERROR(VLOOKUP(C2741,Customers!$A$2:$G$751,3,FALSE),"")</f>
        <v>Absheron</v>
      </c>
    </row>
    <row r="2742" spans="1:11" x14ac:dyDescent="0.25">
      <c r="A2742" t="s">
        <v>5565</v>
      </c>
      <c r="B2742">
        <v>45875</v>
      </c>
      <c r="C2742" t="s">
        <v>839</v>
      </c>
      <c r="D2742" t="s">
        <v>403</v>
      </c>
      <c r="E2742">
        <v>7</v>
      </c>
      <c r="F2742">
        <f>IFERROR(VLOOKUP(D2742,Products!$A$2:$H$221,6,FALSE),0)</f>
        <v>3.78</v>
      </c>
      <c r="G2742">
        <v>0.02</v>
      </c>
      <c r="H2742">
        <f t="shared" si="42"/>
        <v>25.93</v>
      </c>
      <c r="I2742" t="s">
        <v>2841</v>
      </c>
      <c r="J2742" t="str">
        <f>IFERROR(VLOOKUP(D2742,Products!$A$2:$H$221,3,FALSE),"")</f>
        <v>Canned</v>
      </c>
      <c r="K2742" t="str">
        <f>IFERROR(VLOOKUP(C2742,Customers!$A$2:$G$751,3,FALSE),"")</f>
        <v>Aran</v>
      </c>
    </row>
    <row r="2743" spans="1:11" x14ac:dyDescent="0.25">
      <c r="A2743" t="s">
        <v>5566</v>
      </c>
      <c r="B2743">
        <v>45875</v>
      </c>
      <c r="C2743" t="s">
        <v>1028</v>
      </c>
      <c r="D2743" t="s">
        <v>234</v>
      </c>
      <c r="E2743">
        <v>16</v>
      </c>
      <c r="F2743">
        <f>IFERROR(VLOOKUP(D2743,Products!$A$2:$H$221,6,FALSE),0)</f>
        <v>2.0299999999999998</v>
      </c>
      <c r="G2743">
        <v>0.12</v>
      </c>
      <c r="H2743">
        <f t="shared" si="42"/>
        <v>28.58</v>
      </c>
      <c r="I2743" t="s">
        <v>2841</v>
      </c>
      <c r="J2743" t="str">
        <f>IFERROR(VLOOKUP(D2743,Products!$A$2:$H$221,3,FALSE),"")</f>
        <v>Grocery</v>
      </c>
      <c r="K2743" t="str">
        <f>IFERROR(VLOOKUP(C2743,Customers!$A$2:$G$751,3,FALSE),"")</f>
        <v>Nakhchivan</v>
      </c>
    </row>
    <row r="2744" spans="1:11" x14ac:dyDescent="0.25">
      <c r="A2744" t="s">
        <v>5567</v>
      </c>
      <c r="B2744">
        <v>45875</v>
      </c>
      <c r="C2744" t="s">
        <v>1124</v>
      </c>
      <c r="D2744" t="s">
        <v>45</v>
      </c>
      <c r="E2744">
        <v>28</v>
      </c>
      <c r="F2744">
        <f>IFERROR(VLOOKUP(D2744,Products!$A$2:$H$221,6,FALSE),0)</f>
        <v>2.7</v>
      </c>
      <c r="G2744">
        <v>0.05</v>
      </c>
      <c r="H2744">
        <f t="shared" si="42"/>
        <v>71.819999999999993</v>
      </c>
      <c r="I2744" t="s">
        <v>2820</v>
      </c>
      <c r="J2744" t="str">
        <f>IFERROR(VLOOKUP(D2744,Products!$A$2:$H$221,3,FALSE),"")</f>
        <v>Beverages</v>
      </c>
      <c r="K2744" t="str">
        <f>IFERROR(VLOOKUP(C2744,Customers!$A$2:$G$751,3,FALSE),"")</f>
        <v>Lankaran-Astara</v>
      </c>
    </row>
    <row r="2745" spans="1:11" x14ac:dyDescent="0.25">
      <c r="A2745" t="s">
        <v>5568</v>
      </c>
      <c r="B2745">
        <v>45875</v>
      </c>
      <c r="C2745" t="s">
        <v>1127</v>
      </c>
      <c r="D2745" t="s">
        <v>270</v>
      </c>
      <c r="E2745">
        <v>10</v>
      </c>
      <c r="F2745">
        <f>IFERROR(VLOOKUP(D2745,Products!$A$2:$H$221,6,FALSE),0)</f>
        <v>4.96</v>
      </c>
      <c r="G2745">
        <v>0.1</v>
      </c>
      <c r="H2745">
        <f t="shared" si="42"/>
        <v>44.64</v>
      </c>
      <c r="I2745" t="s">
        <v>2870</v>
      </c>
      <c r="J2745" t="str">
        <f>IFERROR(VLOOKUP(D2745,Products!$A$2:$H$221,3,FALSE),"")</f>
        <v>Household</v>
      </c>
      <c r="K2745" t="str">
        <f>IFERROR(VLOOKUP(C2745,Customers!$A$2:$G$751,3,FALSE),"")</f>
        <v>Aran</v>
      </c>
    </row>
    <row r="2746" spans="1:11" x14ac:dyDescent="0.25">
      <c r="A2746" t="s">
        <v>5569</v>
      </c>
      <c r="B2746">
        <v>45875</v>
      </c>
      <c r="C2746" t="s">
        <v>1517</v>
      </c>
      <c r="D2746" t="s">
        <v>202</v>
      </c>
      <c r="E2746">
        <v>10</v>
      </c>
      <c r="F2746">
        <f>IFERROR(VLOOKUP(D2746,Products!$A$2:$H$221,6,FALSE),0)</f>
        <v>1.82</v>
      </c>
      <c r="G2746">
        <v>0</v>
      </c>
      <c r="H2746">
        <f t="shared" si="42"/>
        <v>18.2</v>
      </c>
      <c r="I2746" t="s">
        <v>2837</v>
      </c>
      <c r="J2746" t="str">
        <f>IFERROR(VLOOKUP(D2746,Products!$A$2:$H$221,3,FALSE),"")</f>
        <v>Bakery</v>
      </c>
      <c r="K2746" t="str">
        <f>IFERROR(VLOOKUP(C2746,Customers!$A$2:$G$751,3,FALSE),"")</f>
        <v>Absheron</v>
      </c>
    </row>
    <row r="2747" spans="1:11" x14ac:dyDescent="0.25">
      <c r="A2747" t="s">
        <v>5570</v>
      </c>
      <c r="B2747">
        <v>45875</v>
      </c>
      <c r="C2747" t="s">
        <v>1880</v>
      </c>
      <c r="D2747" t="s">
        <v>99</v>
      </c>
      <c r="E2747">
        <v>3</v>
      </c>
      <c r="F2747">
        <f>IFERROR(VLOOKUP(D2747,Products!$A$2:$H$221,6,FALSE),0)</f>
        <v>4.88</v>
      </c>
      <c r="G2747">
        <v>0.03</v>
      </c>
      <c r="H2747">
        <f t="shared" si="42"/>
        <v>14.2</v>
      </c>
      <c r="I2747" t="s">
        <v>2870</v>
      </c>
      <c r="J2747" t="str">
        <f>IFERROR(VLOOKUP(D2747,Products!$A$2:$H$221,3,FALSE),"")</f>
        <v>Snacks</v>
      </c>
      <c r="K2747" t="str">
        <f>IFERROR(VLOOKUP(C2747,Customers!$A$2:$G$751,3,FALSE),"")</f>
        <v>Absheron</v>
      </c>
    </row>
    <row r="2748" spans="1:11" x14ac:dyDescent="0.25">
      <c r="A2748" t="s">
        <v>5571</v>
      </c>
      <c r="B2748">
        <v>45875</v>
      </c>
      <c r="C2748" t="s">
        <v>2060</v>
      </c>
      <c r="D2748" t="s">
        <v>215</v>
      </c>
      <c r="E2748">
        <v>5</v>
      </c>
      <c r="F2748">
        <f>IFERROR(VLOOKUP(D2748,Products!$A$2:$H$221,6,FALSE),0)</f>
        <v>7.38</v>
      </c>
      <c r="G2748">
        <v>0.03</v>
      </c>
      <c r="H2748">
        <f t="shared" si="42"/>
        <v>35.79</v>
      </c>
      <c r="I2748" t="s">
        <v>2837</v>
      </c>
      <c r="J2748" t="str">
        <f>IFERROR(VLOOKUP(D2748,Products!$A$2:$H$221,3,FALSE),"")</f>
        <v>Grocery</v>
      </c>
      <c r="K2748" t="str">
        <f>IFERROR(VLOOKUP(C2748,Customers!$A$2:$G$751,3,FALSE),"")</f>
        <v>Absheron</v>
      </c>
    </row>
    <row r="2749" spans="1:11" x14ac:dyDescent="0.25">
      <c r="A2749" t="s">
        <v>5572</v>
      </c>
      <c r="B2749">
        <v>45875</v>
      </c>
      <c r="C2749" t="s">
        <v>2108</v>
      </c>
      <c r="D2749" t="s">
        <v>437</v>
      </c>
      <c r="E2749">
        <v>11</v>
      </c>
      <c r="F2749">
        <f>IFERROR(VLOOKUP(D2749,Products!$A$2:$H$221,6,FALSE),0)</f>
        <v>4.6100000000000003</v>
      </c>
      <c r="G2749">
        <v>0.05</v>
      </c>
      <c r="H2749">
        <f t="shared" si="42"/>
        <v>48.17</v>
      </c>
      <c r="I2749" t="s">
        <v>2837</v>
      </c>
      <c r="J2749" t="str">
        <f>IFERROR(VLOOKUP(D2749,Products!$A$2:$H$221,3,FALSE),"")</f>
        <v>Canned</v>
      </c>
      <c r="K2749" t="str">
        <f>IFERROR(VLOOKUP(C2749,Customers!$A$2:$G$751,3,FALSE),"")</f>
        <v>Lankaran-Astara</v>
      </c>
    </row>
    <row r="2750" spans="1:11" x14ac:dyDescent="0.25">
      <c r="A2750" t="s">
        <v>5573</v>
      </c>
      <c r="B2750">
        <v>45875</v>
      </c>
      <c r="C2750" t="s">
        <v>2330</v>
      </c>
      <c r="D2750" t="s">
        <v>136</v>
      </c>
      <c r="E2750">
        <v>3</v>
      </c>
      <c r="F2750">
        <f>IFERROR(VLOOKUP(D2750,Products!$A$2:$H$221,6,FALSE),0)</f>
        <v>3.68</v>
      </c>
      <c r="G2750">
        <v>0.05</v>
      </c>
      <c r="H2750">
        <f t="shared" si="42"/>
        <v>10.49</v>
      </c>
      <c r="I2750" t="s">
        <v>2824</v>
      </c>
      <c r="J2750" t="str">
        <f>IFERROR(VLOOKUP(D2750,Products!$A$2:$H$221,3,FALSE),"")</f>
        <v>Dairy</v>
      </c>
      <c r="K2750" t="str">
        <f>IFERROR(VLOOKUP(C2750,Customers!$A$2:$G$751,3,FALSE),"")</f>
        <v>Guba-Khachmaz</v>
      </c>
    </row>
    <row r="2751" spans="1:11" x14ac:dyDescent="0.25">
      <c r="A2751" t="s">
        <v>5574</v>
      </c>
      <c r="B2751">
        <v>45875</v>
      </c>
      <c r="C2751" t="s">
        <v>2558</v>
      </c>
      <c r="D2751" t="s">
        <v>238</v>
      </c>
      <c r="E2751">
        <v>16</v>
      </c>
      <c r="F2751">
        <f>IFERROR(VLOOKUP(D2751,Products!$A$2:$H$221,6,FALSE),0)</f>
        <v>4.3099999999999996</v>
      </c>
      <c r="G2751">
        <v>0.1</v>
      </c>
      <c r="H2751">
        <f t="shared" si="42"/>
        <v>62.06</v>
      </c>
      <c r="I2751" t="s">
        <v>2820</v>
      </c>
      <c r="J2751" t="str">
        <f>IFERROR(VLOOKUP(D2751,Products!$A$2:$H$221,3,FALSE),"")</f>
        <v>Grocery</v>
      </c>
      <c r="K2751" t="str">
        <f>IFERROR(VLOOKUP(C2751,Customers!$A$2:$G$751,3,FALSE),"")</f>
        <v>Guba-Khachmaz</v>
      </c>
    </row>
    <row r="2752" spans="1:11" x14ac:dyDescent="0.25">
      <c r="A2752" t="s">
        <v>5575</v>
      </c>
      <c r="B2752">
        <v>45875</v>
      </c>
      <c r="C2752" t="s">
        <v>2757</v>
      </c>
      <c r="D2752" t="s">
        <v>218</v>
      </c>
      <c r="E2752">
        <v>8</v>
      </c>
      <c r="F2752">
        <f>IFERROR(VLOOKUP(D2752,Products!$A$2:$H$221,6,FALSE),0)</f>
        <v>3.4</v>
      </c>
      <c r="G2752">
        <v>0</v>
      </c>
      <c r="H2752">
        <f t="shared" si="42"/>
        <v>27.2</v>
      </c>
      <c r="I2752" t="s">
        <v>2870</v>
      </c>
      <c r="J2752" t="str">
        <f>IFERROR(VLOOKUP(D2752,Products!$A$2:$H$221,3,FALSE),"")</f>
        <v>Grocery</v>
      </c>
      <c r="K2752" t="str">
        <f>IFERROR(VLOOKUP(C2752,Customers!$A$2:$G$751,3,FALSE),"")</f>
        <v>Aran</v>
      </c>
    </row>
    <row r="2753" spans="1:11" x14ac:dyDescent="0.25">
      <c r="A2753" t="s">
        <v>5576</v>
      </c>
      <c r="B2753">
        <v>45876</v>
      </c>
      <c r="C2753" t="s">
        <v>626</v>
      </c>
      <c r="D2753" t="s">
        <v>31</v>
      </c>
      <c r="E2753">
        <v>20</v>
      </c>
      <c r="F2753">
        <f>IFERROR(VLOOKUP(D2753,Products!$A$2:$H$221,6,FALSE),0)</f>
        <v>4.05</v>
      </c>
      <c r="G2753">
        <v>0.03</v>
      </c>
      <c r="H2753">
        <f t="shared" si="42"/>
        <v>78.569999999999993</v>
      </c>
      <c r="I2753" t="s">
        <v>2827</v>
      </c>
      <c r="J2753" t="str">
        <f>IFERROR(VLOOKUP(D2753,Products!$A$2:$H$221,3,FALSE),"")</f>
        <v>Beverages</v>
      </c>
      <c r="K2753" t="str">
        <f>IFERROR(VLOOKUP(C2753,Customers!$A$2:$G$751,3,FALSE),"")</f>
        <v>Absheron</v>
      </c>
    </row>
    <row r="2754" spans="1:11" x14ac:dyDescent="0.25">
      <c r="A2754" t="s">
        <v>5577</v>
      </c>
      <c r="B2754">
        <v>45876</v>
      </c>
      <c r="C2754" t="s">
        <v>722</v>
      </c>
      <c r="D2754" t="s">
        <v>75</v>
      </c>
      <c r="E2754">
        <v>13</v>
      </c>
      <c r="F2754">
        <f>IFERROR(VLOOKUP(D2754,Products!$A$2:$H$221,6,FALSE),0)</f>
        <v>3.54</v>
      </c>
      <c r="G2754">
        <v>0</v>
      </c>
      <c r="H2754">
        <f t="shared" ref="H2754:H2817" si="43">ROUND(E2754*F2754*(1-G2754),2)</f>
        <v>46.02</v>
      </c>
      <c r="I2754" t="s">
        <v>2837</v>
      </c>
      <c r="J2754" t="str">
        <f>IFERROR(VLOOKUP(D2754,Products!$A$2:$H$221,3,FALSE),"")</f>
        <v>Snacks</v>
      </c>
      <c r="K2754" t="str">
        <f>IFERROR(VLOOKUP(C2754,Customers!$A$2:$G$751,3,FALSE),"")</f>
        <v>Aran</v>
      </c>
    </row>
    <row r="2755" spans="1:11" x14ac:dyDescent="0.25">
      <c r="A2755" t="s">
        <v>5578</v>
      </c>
      <c r="B2755">
        <v>45876</v>
      </c>
      <c r="C2755" t="s">
        <v>842</v>
      </c>
      <c r="D2755" t="s">
        <v>290</v>
      </c>
      <c r="E2755">
        <v>6</v>
      </c>
      <c r="F2755">
        <f>IFERROR(VLOOKUP(D2755,Products!$A$2:$H$221,6,FALSE),0)</f>
        <v>2.31</v>
      </c>
      <c r="G2755">
        <v>7.0000000000000007E-2</v>
      </c>
      <c r="H2755">
        <f t="shared" si="43"/>
        <v>12.89</v>
      </c>
      <c r="I2755" t="s">
        <v>2870</v>
      </c>
      <c r="J2755" t="str">
        <f>IFERROR(VLOOKUP(D2755,Products!$A$2:$H$221,3,FALSE),"")</f>
        <v>Household</v>
      </c>
      <c r="K2755" t="str">
        <f>IFERROR(VLOOKUP(C2755,Customers!$A$2:$G$751,3,FALSE),"")</f>
        <v>Guba-Khachmaz</v>
      </c>
    </row>
    <row r="2756" spans="1:11" x14ac:dyDescent="0.25">
      <c r="A2756" t="s">
        <v>5579</v>
      </c>
      <c r="B2756">
        <v>45876</v>
      </c>
      <c r="C2756" t="s">
        <v>848</v>
      </c>
      <c r="D2756" t="s">
        <v>272</v>
      </c>
      <c r="E2756">
        <v>6</v>
      </c>
      <c r="F2756">
        <f>IFERROR(VLOOKUP(D2756,Products!$A$2:$H$221,6,FALSE),0)</f>
        <v>1.81</v>
      </c>
      <c r="G2756">
        <v>0.03</v>
      </c>
      <c r="H2756">
        <f t="shared" si="43"/>
        <v>10.53</v>
      </c>
      <c r="I2756" t="s">
        <v>2837</v>
      </c>
      <c r="J2756" t="str">
        <f>IFERROR(VLOOKUP(D2756,Products!$A$2:$H$221,3,FALSE),"")</f>
        <v>Household</v>
      </c>
      <c r="K2756" t="str">
        <f>IFERROR(VLOOKUP(C2756,Customers!$A$2:$G$751,3,FALSE),"")</f>
        <v>Aran</v>
      </c>
    </row>
    <row r="2757" spans="1:11" x14ac:dyDescent="0.25">
      <c r="A2757" t="s">
        <v>5580</v>
      </c>
      <c r="B2757">
        <v>45876</v>
      </c>
      <c r="C2757" t="s">
        <v>1430</v>
      </c>
      <c r="D2757" t="s">
        <v>112</v>
      </c>
      <c r="E2757">
        <v>9</v>
      </c>
      <c r="F2757">
        <f>IFERROR(VLOOKUP(D2757,Products!$A$2:$H$221,6,FALSE),0)</f>
        <v>4.12</v>
      </c>
      <c r="G2757">
        <v>0.15</v>
      </c>
      <c r="H2757">
        <f t="shared" si="43"/>
        <v>31.52</v>
      </c>
      <c r="I2757" t="s">
        <v>2818</v>
      </c>
      <c r="J2757" t="str">
        <f>IFERROR(VLOOKUP(D2757,Products!$A$2:$H$221,3,FALSE),"")</f>
        <v>Dairy</v>
      </c>
      <c r="K2757" t="str">
        <f>IFERROR(VLOOKUP(C2757,Customers!$A$2:$G$751,3,FALSE),"")</f>
        <v>Karabakh-East Zangezur</v>
      </c>
    </row>
    <row r="2758" spans="1:11" x14ac:dyDescent="0.25">
      <c r="A2758" t="s">
        <v>5581</v>
      </c>
      <c r="B2758">
        <v>45876</v>
      </c>
      <c r="C2758" t="s">
        <v>1754</v>
      </c>
      <c r="D2758" t="s">
        <v>124</v>
      </c>
      <c r="E2758">
        <v>15</v>
      </c>
      <c r="F2758">
        <f>IFERROR(VLOOKUP(D2758,Products!$A$2:$H$221,6,FALSE),0)</f>
        <v>1.6</v>
      </c>
      <c r="G2758">
        <v>0.05</v>
      </c>
      <c r="H2758">
        <f t="shared" si="43"/>
        <v>22.8</v>
      </c>
      <c r="I2758" t="s">
        <v>2841</v>
      </c>
      <c r="J2758" t="str">
        <f>IFERROR(VLOOKUP(D2758,Products!$A$2:$H$221,3,FALSE),"")</f>
        <v>Dairy</v>
      </c>
      <c r="K2758" t="str">
        <f>IFERROR(VLOOKUP(C2758,Customers!$A$2:$G$751,3,FALSE),"")</f>
        <v>Ganja-Dashkasan</v>
      </c>
    </row>
    <row r="2759" spans="1:11" x14ac:dyDescent="0.25">
      <c r="A2759" t="s">
        <v>5582</v>
      </c>
      <c r="B2759">
        <v>45876</v>
      </c>
      <c r="C2759" t="s">
        <v>2045</v>
      </c>
      <c r="D2759" t="s">
        <v>8</v>
      </c>
      <c r="E2759">
        <v>7</v>
      </c>
      <c r="F2759">
        <f>IFERROR(VLOOKUP(D2759,Products!$A$2:$H$221,6,FALSE),0)</f>
        <v>3.39</v>
      </c>
      <c r="G2759">
        <v>0.05</v>
      </c>
      <c r="H2759">
        <f t="shared" si="43"/>
        <v>22.54</v>
      </c>
      <c r="I2759" t="s">
        <v>2818</v>
      </c>
      <c r="J2759" t="str">
        <f>IFERROR(VLOOKUP(D2759,Products!$A$2:$H$221,3,FALSE),"")</f>
        <v>Beverages</v>
      </c>
      <c r="K2759" t="str">
        <f>IFERROR(VLOOKUP(C2759,Customers!$A$2:$G$751,3,FALSE),"")</f>
        <v>Karabakh-East Zangezur</v>
      </c>
    </row>
    <row r="2760" spans="1:11" x14ac:dyDescent="0.25">
      <c r="A2760" t="s">
        <v>5583</v>
      </c>
      <c r="B2760">
        <v>45876</v>
      </c>
      <c r="C2760" t="s">
        <v>2102</v>
      </c>
      <c r="D2760" t="s">
        <v>64</v>
      </c>
      <c r="E2760">
        <v>19</v>
      </c>
      <c r="F2760">
        <f>IFERROR(VLOOKUP(D2760,Products!$A$2:$H$221,6,FALSE),0)</f>
        <v>3.48</v>
      </c>
      <c r="G2760">
        <v>0.05</v>
      </c>
      <c r="H2760">
        <f t="shared" si="43"/>
        <v>62.81</v>
      </c>
      <c r="I2760" t="s">
        <v>2830</v>
      </c>
      <c r="J2760" t="str">
        <f>IFERROR(VLOOKUP(D2760,Products!$A$2:$H$221,3,FALSE),"")</f>
        <v>Snacks</v>
      </c>
      <c r="K2760" t="str">
        <f>IFERROR(VLOOKUP(C2760,Customers!$A$2:$G$751,3,FALSE),"")</f>
        <v>Absheron</v>
      </c>
    </row>
    <row r="2761" spans="1:11" x14ac:dyDescent="0.25">
      <c r="A2761" t="s">
        <v>5584</v>
      </c>
      <c r="B2761">
        <v>45876</v>
      </c>
      <c r="C2761" t="s">
        <v>2171</v>
      </c>
      <c r="D2761" t="s">
        <v>128</v>
      </c>
      <c r="E2761">
        <v>8</v>
      </c>
      <c r="F2761">
        <f>IFERROR(VLOOKUP(D2761,Products!$A$2:$H$221,6,FALSE),0)</f>
        <v>3.37</v>
      </c>
      <c r="G2761">
        <v>0.02</v>
      </c>
      <c r="H2761">
        <f t="shared" si="43"/>
        <v>26.42</v>
      </c>
      <c r="I2761" t="s">
        <v>2830</v>
      </c>
      <c r="J2761" t="str">
        <f>IFERROR(VLOOKUP(D2761,Products!$A$2:$H$221,3,FALSE),"")</f>
        <v>Dairy</v>
      </c>
      <c r="K2761" t="str">
        <f>IFERROR(VLOOKUP(C2761,Customers!$A$2:$G$751,3,FALSE),"")</f>
        <v>Lankaran-Astara</v>
      </c>
    </row>
    <row r="2762" spans="1:11" x14ac:dyDescent="0.25">
      <c r="A2762" t="s">
        <v>5585</v>
      </c>
      <c r="B2762">
        <v>45876</v>
      </c>
      <c r="C2762" t="s">
        <v>2306</v>
      </c>
      <c r="D2762" t="s">
        <v>447</v>
      </c>
      <c r="E2762">
        <v>1</v>
      </c>
      <c r="F2762">
        <f>IFERROR(VLOOKUP(D2762,Products!$A$2:$H$221,6,FALSE),0)</f>
        <v>5.97</v>
      </c>
      <c r="G2762">
        <v>0.1</v>
      </c>
      <c r="H2762">
        <f t="shared" si="43"/>
        <v>5.37</v>
      </c>
      <c r="I2762" t="s">
        <v>2841</v>
      </c>
      <c r="J2762" t="str">
        <f>IFERROR(VLOOKUP(D2762,Products!$A$2:$H$221,3,FALSE),"")</f>
        <v>Cleaning</v>
      </c>
      <c r="K2762" t="str">
        <f>IFERROR(VLOOKUP(C2762,Customers!$A$2:$G$751,3,FALSE),"")</f>
        <v>Absheron</v>
      </c>
    </row>
    <row r="2763" spans="1:11" x14ac:dyDescent="0.25">
      <c r="A2763" t="s">
        <v>5586</v>
      </c>
      <c r="B2763">
        <v>45876</v>
      </c>
      <c r="C2763" t="s">
        <v>2492</v>
      </c>
      <c r="D2763" t="s">
        <v>20</v>
      </c>
      <c r="E2763">
        <v>11</v>
      </c>
      <c r="F2763">
        <f>IFERROR(VLOOKUP(D2763,Products!$A$2:$H$221,6,FALSE),0)</f>
        <v>2.87</v>
      </c>
      <c r="G2763">
        <v>0</v>
      </c>
      <c r="H2763">
        <f t="shared" si="43"/>
        <v>31.57</v>
      </c>
      <c r="I2763" t="s">
        <v>2820</v>
      </c>
      <c r="J2763" t="str">
        <f>IFERROR(VLOOKUP(D2763,Products!$A$2:$H$221,3,FALSE),"")</f>
        <v>Beverages</v>
      </c>
      <c r="K2763" t="str">
        <f>IFERROR(VLOOKUP(C2763,Customers!$A$2:$G$751,3,FALSE),"")</f>
        <v>Absheron</v>
      </c>
    </row>
    <row r="2764" spans="1:11" x14ac:dyDescent="0.25">
      <c r="A2764" t="s">
        <v>5587</v>
      </c>
      <c r="B2764">
        <v>45877</v>
      </c>
      <c r="C2764" t="s">
        <v>596</v>
      </c>
      <c r="D2764" t="s">
        <v>274</v>
      </c>
      <c r="E2764">
        <v>12</v>
      </c>
      <c r="F2764">
        <f>IFERROR(VLOOKUP(D2764,Products!$A$2:$H$221,6,FALSE),0)</f>
        <v>1.23</v>
      </c>
      <c r="G2764">
        <v>0.05</v>
      </c>
      <c r="H2764">
        <f t="shared" si="43"/>
        <v>14.02</v>
      </c>
      <c r="I2764" t="s">
        <v>2820</v>
      </c>
      <c r="J2764" t="str">
        <f>IFERROR(VLOOKUP(D2764,Products!$A$2:$H$221,3,FALSE),"")</f>
        <v>Household</v>
      </c>
      <c r="K2764" t="str">
        <f>IFERROR(VLOOKUP(C2764,Customers!$A$2:$G$751,3,FALSE),"")</f>
        <v>Guba-Khachmaz</v>
      </c>
    </row>
    <row r="2765" spans="1:11" x14ac:dyDescent="0.25">
      <c r="A2765" t="s">
        <v>5588</v>
      </c>
      <c r="B2765">
        <v>45877</v>
      </c>
      <c r="C2765" t="s">
        <v>1274</v>
      </c>
      <c r="D2765" t="s">
        <v>23</v>
      </c>
      <c r="E2765">
        <v>10</v>
      </c>
      <c r="F2765">
        <f>IFERROR(VLOOKUP(D2765,Products!$A$2:$H$221,6,FALSE),0)</f>
        <v>2.54</v>
      </c>
      <c r="G2765">
        <v>7.0000000000000007E-2</v>
      </c>
      <c r="H2765">
        <f t="shared" si="43"/>
        <v>23.62</v>
      </c>
      <c r="I2765" t="s">
        <v>2820</v>
      </c>
      <c r="J2765" t="str">
        <f>IFERROR(VLOOKUP(D2765,Products!$A$2:$H$221,3,FALSE),"")</f>
        <v>Beverages</v>
      </c>
      <c r="K2765" t="str">
        <f>IFERROR(VLOOKUP(C2765,Customers!$A$2:$G$751,3,FALSE),"")</f>
        <v>Absheron</v>
      </c>
    </row>
    <row r="2766" spans="1:11" x14ac:dyDescent="0.25">
      <c r="A2766" t="s">
        <v>5589</v>
      </c>
      <c r="B2766">
        <v>45877</v>
      </c>
      <c r="C2766" t="s">
        <v>1304</v>
      </c>
      <c r="D2766" t="s">
        <v>356</v>
      </c>
      <c r="E2766">
        <v>4</v>
      </c>
      <c r="F2766">
        <f>IFERROR(VLOOKUP(D2766,Products!$A$2:$H$221,6,FALSE),0)</f>
        <v>2.87</v>
      </c>
      <c r="G2766">
        <v>7.0000000000000007E-2</v>
      </c>
      <c r="H2766">
        <f t="shared" si="43"/>
        <v>10.68</v>
      </c>
      <c r="I2766" t="s">
        <v>2870</v>
      </c>
      <c r="J2766" t="str">
        <f>IFERROR(VLOOKUP(D2766,Products!$A$2:$H$221,3,FALSE),"")</f>
        <v>Frozen</v>
      </c>
      <c r="K2766" t="str">
        <f>IFERROR(VLOOKUP(C2766,Customers!$A$2:$G$751,3,FALSE),"")</f>
        <v>Karabakh-East Zangezur</v>
      </c>
    </row>
    <row r="2767" spans="1:11" x14ac:dyDescent="0.25">
      <c r="A2767" t="s">
        <v>5590</v>
      </c>
      <c r="B2767">
        <v>45877</v>
      </c>
      <c r="C2767" t="s">
        <v>1535</v>
      </c>
      <c r="D2767" t="s">
        <v>356</v>
      </c>
      <c r="E2767">
        <v>1</v>
      </c>
      <c r="F2767">
        <f>IFERROR(VLOOKUP(D2767,Products!$A$2:$H$221,6,FALSE),0)</f>
        <v>2.87</v>
      </c>
      <c r="G2767">
        <v>0.05</v>
      </c>
      <c r="H2767">
        <f t="shared" si="43"/>
        <v>2.73</v>
      </c>
      <c r="I2767" t="s">
        <v>2827</v>
      </c>
      <c r="J2767" t="str">
        <f>IFERROR(VLOOKUP(D2767,Products!$A$2:$H$221,3,FALSE),"")</f>
        <v>Frozen</v>
      </c>
      <c r="K2767" t="str">
        <f>IFERROR(VLOOKUP(C2767,Customers!$A$2:$G$751,3,FALSE),"")</f>
        <v>Lankaran-Astara</v>
      </c>
    </row>
    <row r="2768" spans="1:11" x14ac:dyDescent="0.25">
      <c r="A2768" t="s">
        <v>5591</v>
      </c>
      <c r="B2768">
        <v>45877</v>
      </c>
      <c r="C2768" t="s">
        <v>1661</v>
      </c>
      <c r="D2768" t="s">
        <v>220</v>
      </c>
      <c r="E2768">
        <v>13</v>
      </c>
      <c r="F2768">
        <f>IFERROR(VLOOKUP(D2768,Products!$A$2:$H$221,6,FALSE),0)</f>
        <v>1.37</v>
      </c>
      <c r="G2768">
        <v>0.05</v>
      </c>
      <c r="H2768">
        <f t="shared" si="43"/>
        <v>16.920000000000002</v>
      </c>
      <c r="I2768" t="s">
        <v>2820</v>
      </c>
      <c r="J2768" t="str">
        <f>IFERROR(VLOOKUP(D2768,Products!$A$2:$H$221,3,FALSE),"")</f>
        <v>Grocery</v>
      </c>
      <c r="K2768" t="str">
        <f>IFERROR(VLOOKUP(C2768,Customers!$A$2:$G$751,3,FALSE),"")</f>
        <v>Ganja-Dashkasan</v>
      </c>
    </row>
    <row r="2769" spans="1:11" x14ac:dyDescent="0.25">
      <c r="A2769" t="s">
        <v>5592</v>
      </c>
      <c r="B2769">
        <v>45877</v>
      </c>
      <c r="C2769" t="s">
        <v>1667</v>
      </c>
      <c r="D2769" t="s">
        <v>234</v>
      </c>
      <c r="E2769">
        <v>5</v>
      </c>
      <c r="F2769">
        <f>IFERROR(VLOOKUP(D2769,Products!$A$2:$H$221,6,FALSE),0)</f>
        <v>2.0299999999999998</v>
      </c>
      <c r="G2769">
        <v>0.05</v>
      </c>
      <c r="H2769">
        <f t="shared" si="43"/>
        <v>9.64</v>
      </c>
      <c r="I2769" t="s">
        <v>2870</v>
      </c>
      <c r="J2769" t="str">
        <f>IFERROR(VLOOKUP(D2769,Products!$A$2:$H$221,3,FALSE),"")</f>
        <v>Grocery</v>
      </c>
      <c r="K2769" t="str">
        <f>IFERROR(VLOOKUP(C2769,Customers!$A$2:$G$751,3,FALSE),"")</f>
        <v>Ganja-Dashkasan</v>
      </c>
    </row>
    <row r="2770" spans="1:11" x14ac:dyDescent="0.25">
      <c r="A2770" t="s">
        <v>5593</v>
      </c>
      <c r="B2770">
        <v>45877</v>
      </c>
      <c r="C2770" t="s">
        <v>1916</v>
      </c>
      <c r="D2770" t="s">
        <v>364</v>
      </c>
      <c r="E2770">
        <v>10</v>
      </c>
      <c r="F2770">
        <f>IFERROR(VLOOKUP(D2770,Products!$A$2:$H$221,6,FALSE),0)</f>
        <v>7.67</v>
      </c>
      <c r="G2770">
        <v>0.12</v>
      </c>
      <c r="H2770">
        <f t="shared" si="43"/>
        <v>67.5</v>
      </c>
      <c r="I2770" t="s">
        <v>2841</v>
      </c>
      <c r="J2770" t="str">
        <f>IFERROR(VLOOKUP(D2770,Products!$A$2:$H$221,3,FALSE),"")</f>
        <v>Frozen</v>
      </c>
      <c r="K2770" t="str">
        <f>IFERROR(VLOOKUP(C2770,Customers!$A$2:$G$751,3,FALSE),"")</f>
        <v>Lankaran-Astara</v>
      </c>
    </row>
    <row r="2771" spans="1:11" x14ac:dyDescent="0.25">
      <c r="A2771" t="s">
        <v>5594</v>
      </c>
      <c r="B2771">
        <v>45877</v>
      </c>
      <c r="C2771" t="s">
        <v>1940</v>
      </c>
      <c r="D2771" t="s">
        <v>441</v>
      </c>
      <c r="E2771">
        <v>12</v>
      </c>
      <c r="F2771">
        <f>IFERROR(VLOOKUP(D2771,Products!$A$2:$H$221,6,FALSE),0)</f>
        <v>4.0999999999999996</v>
      </c>
      <c r="G2771">
        <v>0.05</v>
      </c>
      <c r="H2771">
        <f t="shared" si="43"/>
        <v>46.74</v>
      </c>
      <c r="I2771" t="s">
        <v>2818</v>
      </c>
      <c r="J2771" t="str">
        <f>IFERROR(VLOOKUP(D2771,Products!$A$2:$H$221,3,FALSE),"")</f>
        <v>Canned</v>
      </c>
      <c r="K2771" t="str">
        <f>IFERROR(VLOOKUP(C2771,Customers!$A$2:$G$751,3,FALSE),"")</f>
        <v>Aran</v>
      </c>
    </row>
    <row r="2772" spans="1:11" x14ac:dyDescent="0.25">
      <c r="A2772" t="s">
        <v>5595</v>
      </c>
      <c r="B2772">
        <v>45877</v>
      </c>
      <c r="C2772" t="s">
        <v>2213</v>
      </c>
      <c r="D2772" t="s">
        <v>334</v>
      </c>
      <c r="E2772">
        <v>5</v>
      </c>
      <c r="F2772">
        <f>IFERROR(VLOOKUP(D2772,Products!$A$2:$H$221,6,FALSE),0)</f>
        <v>6.1</v>
      </c>
      <c r="G2772">
        <v>0.05</v>
      </c>
      <c r="H2772">
        <f t="shared" si="43"/>
        <v>28.98</v>
      </c>
      <c r="I2772" t="s">
        <v>2827</v>
      </c>
      <c r="J2772" t="str">
        <f>IFERROR(VLOOKUP(D2772,Products!$A$2:$H$221,3,FALSE),"")</f>
        <v>Personal Care</v>
      </c>
      <c r="K2772" t="str">
        <f>IFERROR(VLOOKUP(C2772,Customers!$A$2:$G$751,3,FALSE),"")</f>
        <v>Aran</v>
      </c>
    </row>
    <row r="2773" spans="1:11" x14ac:dyDescent="0.25">
      <c r="A2773" t="s">
        <v>5596</v>
      </c>
      <c r="B2773">
        <v>45877</v>
      </c>
      <c r="C2773" t="s">
        <v>2531</v>
      </c>
      <c r="D2773" t="s">
        <v>85</v>
      </c>
      <c r="E2773">
        <v>4</v>
      </c>
      <c r="F2773">
        <f>IFERROR(VLOOKUP(D2773,Products!$A$2:$H$221,6,FALSE),0)</f>
        <v>2.33</v>
      </c>
      <c r="G2773">
        <v>0</v>
      </c>
      <c r="H2773">
        <f t="shared" si="43"/>
        <v>9.32</v>
      </c>
      <c r="I2773" t="s">
        <v>2841</v>
      </c>
      <c r="J2773" t="str">
        <f>IFERROR(VLOOKUP(D2773,Products!$A$2:$H$221,3,FALSE),"")</f>
        <v>Snacks</v>
      </c>
      <c r="K2773" t="str">
        <f>IFERROR(VLOOKUP(C2773,Customers!$A$2:$G$751,3,FALSE),"")</f>
        <v>Absheron</v>
      </c>
    </row>
    <row r="2774" spans="1:11" x14ac:dyDescent="0.25">
      <c r="A2774" t="s">
        <v>5597</v>
      </c>
      <c r="B2774">
        <v>45878</v>
      </c>
      <c r="C2774" t="s">
        <v>929</v>
      </c>
      <c r="D2774" t="s">
        <v>152</v>
      </c>
      <c r="E2774">
        <v>6</v>
      </c>
      <c r="F2774">
        <f>IFERROR(VLOOKUP(D2774,Products!$A$2:$H$221,6,FALSE),0)</f>
        <v>2.0699999999999998</v>
      </c>
      <c r="G2774">
        <v>0.02</v>
      </c>
      <c r="H2774">
        <f t="shared" si="43"/>
        <v>12.17</v>
      </c>
      <c r="I2774" t="s">
        <v>2830</v>
      </c>
      <c r="J2774" t="str">
        <f>IFERROR(VLOOKUP(D2774,Products!$A$2:$H$221,3,FALSE),"")</f>
        <v>Dairy</v>
      </c>
      <c r="K2774" t="str">
        <f>IFERROR(VLOOKUP(C2774,Customers!$A$2:$G$751,3,FALSE),"")</f>
        <v>Guba-Khachmaz</v>
      </c>
    </row>
    <row r="2775" spans="1:11" x14ac:dyDescent="0.25">
      <c r="A2775" t="s">
        <v>5598</v>
      </c>
      <c r="B2775">
        <v>45878</v>
      </c>
      <c r="C2775" t="s">
        <v>962</v>
      </c>
      <c r="D2775" t="s">
        <v>462</v>
      </c>
      <c r="E2775">
        <v>6</v>
      </c>
      <c r="F2775">
        <f>IFERROR(VLOOKUP(D2775,Products!$A$2:$H$221,6,FALSE),0)</f>
        <v>7.89</v>
      </c>
      <c r="G2775">
        <v>0.03</v>
      </c>
      <c r="H2775">
        <f t="shared" si="43"/>
        <v>45.92</v>
      </c>
      <c r="I2775" t="s">
        <v>2827</v>
      </c>
      <c r="J2775" t="str">
        <f>IFERROR(VLOOKUP(D2775,Products!$A$2:$H$221,3,FALSE),"")</f>
        <v>Cleaning</v>
      </c>
      <c r="K2775" t="str">
        <f>IFERROR(VLOOKUP(C2775,Customers!$A$2:$G$751,3,FALSE),"")</f>
        <v>Aran</v>
      </c>
    </row>
    <row r="2776" spans="1:11" x14ac:dyDescent="0.25">
      <c r="A2776" t="s">
        <v>5599</v>
      </c>
      <c r="B2776">
        <v>45878</v>
      </c>
      <c r="C2776" t="s">
        <v>1016</v>
      </c>
      <c r="D2776" t="s">
        <v>112</v>
      </c>
      <c r="E2776">
        <v>4</v>
      </c>
      <c r="F2776">
        <f>IFERROR(VLOOKUP(D2776,Products!$A$2:$H$221,6,FALSE),0)</f>
        <v>4.12</v>
      </c>
      <c r="G2776">
        <v>0</v>
      </c>
      <c r="H2776">
        <f t="shared" si="43"/>
        <v>16.48</v>
      </c>
      <c r="I2776" t="s">
        <v>2820</v>
      </c>
      <c r="J2776" t="str">
        <f>IFERROR(VLOOKUP(D2776,Products!$A$2:$H$221,3,FALSE),"")</f>
        <v>Dairy</v>
      </c>
      <c r="K2776" t="str">
        <f>IFERROR(VLOOKUP(C2776,Customers!$A$2:$G$751,3,FALSE),"")</f>
        <v>Nakhchivan</v>
      </c>
    </row>
    <row r="2777" spans="1:11" x14ac:dyDescent="0.25">
      <c r="A2777" t="s">
        <v>5600</v>
      </c>
      <c r="B2777">
        <v>45878</v>
      </c>
      <c r="C2777" t="s">
        <v>1460</v>
      </c>
      <c r="D2777" t="s">
        <v>234</v>
      </c>
      <c r="E2777">
        <v>2</v>
      </c>
      <c r="F2777">
        <f>IFERROR(VLOOKUP(D2777,Products!$A$2:$H$221,6,FALSE),0)</f>
        <v>2.0299999999999998</v>
      </c>
      <c r="G2777">
        <v>0.03</v>
      </c>
      <c r="H2777">
        <f t="shared" si="43"/>
        <v>3.94</v>
      </c>
      <c r="I2777" t="s">
        <v>2818</v>
      </c>
      <c r="J2777" t="str">
        <f>IFERROR(VLOOKUP(D2777,Products!$A$2:$H$221,3,FALSE),"")</f>
        <v>Grocery</v>
      </c>
      <c r="K2777" t="str">
        <f>IFERROR(VLOOKUP(C2777,Customers!$A$2:$G$751,3,FALSE),"")</f>
        <v>Aran</v>
      </c>
    </row>
    <row r="2778" spans="1:11" x14ac:dyDescent="0.25">
      <c r="A2778" t="s">
        <v>5601</v>
      </c>
      <c r="B2778">
        <v>45878</v>
      </c>
      <c r="C2778" t="s">
        <v>1496</v>
      </c>
      <c r="D2778" t="s">
        <v>83</v>
      </c>
      <c r="E2778">
        <v>20</v>
      </c>
      <c r="F2778">
        <f>IFERROR(VLOOKUP(D2778,Products!$A$2:$H$221,6,FALSE),0)</f>
        <v>2.52</v>
      </c>
      <c r="G2778">
        <v>0</v>
      </c>
      <c r="H2778">
        <f t="shared" si="43"/>
        <v>50.4</v>
      </c>
      <c r="I2778" t="s">
        <v>2841</v>
      </c>
      <c r="J2778" t="str">
        <f>IFERROR(VLOOKUP(D2778,Products!$A$2:$H$221,3,FALSE),"")</f>
        <v>Snacks</v>
      </c>
      <c r="K2778" t="str">
        <f>IFERROR(VLOOKUP(C2778,Customers!$A$2:$G$751,3,FALSE),"")</f>
        <v>Absheron</v>
      </c>
    </row>
    <row r="2779" spans="1:11" x14ac:dyDescent="0.25">
      <c r="A2779" t="s">
        <v>5602</v>
      </c>
      <c r="B2779">
        <v>45878</v>
      </c>
      <c r="C2779" t="s">
        <v>1661</v>
      </c>
      <c r="D2779" t="s">
        <v>39</v>
      </c>
      <c r="E2779">
        <v>20</v>
      </c>
      <c r="F2779">
        <f>IFERROR(VLOOKUP(D2779,Products!$A$2:$H$221,6,FALSE),0)</f>
        <v>1.98</v>
      </c>
      <c r="G2779">
        <v>0.1</v>
      </c>
      <c r="H2779">
        <f t="shared" si="43"/>
        <v>35.64</v>
      </c>
      <c r="I2779" t="s">
        <v>2841</v>
      </c>
      <c r="J2779" t="str">
        <f>IFERROR(VLOOKUP(D2779,Products!$A$2:$H$221,3,FALSE),"")</f>
        <v>Beverages</v>
      </c>
      <c r="K2779" t="str">
        <f>IFERROR(VLOOKUP(C2779,Customers!$A$2:$G$751,3,FALSE),"")</f>
        <v>Ganja-Dashkasan</v>
      </c>
    </row>
    <row r="2780" spans="1:11" x14ac:dyDescent="0.25">
      <c r="A2780" t="s">
        <v>5603</v>
      </c>
      <c r="B2780">
        <v>45878</v>
      </c>
      <c r="C2780" t="s">
        <v>1763</v>
      </c>
      <c r="D2780" t="s">
        <v>170</v>
      </c>
      <c r="E2780">
        <v>28</v>
      </c>
      <c r="F2780">
        <f>IFERROR(VLOOKUP(D2780,Products!$A$2:$H$221,6,FALSE),0)</f>
        <v>2.2000000000000002</v>
      </c>
      <c r="G2780">
        <v>7.0000000000000007E-2</v>
      </c>
      <c r="H2780">
        <f t="shared" si="43"/>
        <v>57.29</v>
      </c>
      <c r="I2780" t="s">
        <v>2841</v>
      </c>
      <c r="J2780" t="str">
        <f>IFERROR(VLOOKUP(D2780,Products!$A$2:$H$221,3,FALSE),"")</f>
        <v>Bakery</v>
      </c>
      <c r="K2780" t="str">
        <f>IFERROR(VLOOKUP(C2780,Customers!$A$2:$G$751,3,FALSE),"")</f>
        <v>Nakhchivan</v>
      </c>
    </row>
    <row r="2781" spans="1:11" x14ac:dyDescent="0.25">
      <c r="A2781" t="s">
        <v>5604</v>
      </c>
      <c r="B2781">
        <v>45878</v>
      </c>
      <c r="C2781" t="s">
        <v>2126</v>
      </c>
      <c r="D2781" t="s">
        <v>458</v>
      </c>
      <c r="E2781">
        <v>7</v>
      </c>
      <c r="F2781">
        <f>IFERROR(VLOOKUP(D2781,Products!$A$2:$H$221,6,FALSE),0)</f>
        <v>7.58</v>
      </c>
      <c r="G2781">
        <v>0.02</v>
      </c>
      <c r="H2781">
        <f t="shared" si="43"/>
        <v>52</v>
      </c>
      <c r="I2781" t="s">
        <v>2870</v>
      </c>
      <c r="J2781" t="str">
        <f>IFERROR(VLOOKUP(D2781,Products!$A$2:$H$221,3,FALSE),"")</f>
        <v>Cleaning</v>
      </c>
      <c r="K2781" t="str">
        <f>IFERROR(VLOOKUP(C2781,Customers!$A$2:$G$751,3,FALSE),"")</f>
        <v>Absheron</v>
      </c>
    </row>
    <row r="2782" spans="1:11" x14ac:dyDescent="0.25">
      <c r="A2782" t="s">
        <v>5605</v>
      </c>
      <c r="B2782">
        <v>45878</v>
      </c>
      <c r="C2782" t="s">
        <v>2417</v>
      </c>
      <c r="D2782" t="s">
        <v>17</v>
      </c>
      <c r="E2782">
        <v>5</v>
      </c>
      <c r="F2782">
        <f>IFERROR(VLOOKUP(D2782,Products!$A$2:$H$221,6,FALSE),0)</f>
        <v>2.5499999999999998</v>
      </c>
      <c r="G2782">
        <v>0.02</v>
      </c>
      <c r="H2782">
        <f t="shared" si="43"/>
        <v>12.5</v>
      </c>
      <c r="I2782" t="s">
        <v>2841</v>
      </c>
      <c r="J2782" t="str">
        <f>IFERROR(VLOOKUP(D2782,Products!$A$2:$H$221,3,FALSE),"")</f>
        <v>Beverages</v>
      </c>
      <c r="K2782" t="str">
        <f>IFERROR(VLOOKUP(C2782,Customers!$A$2:$G$751,3,FALSE),"")</f>
        <v>Guba-Khachmaz</v>
      </c>
    </row>
    <row r="2783" spans="1:11" x14ac:dyDescent="0.25">
      <c r="A2783" t="s">
        <v>5606</v>
      </c>
      <c r="B2783">
        <v>45878</v>
      </c>
      <c r="C2783" t="s">
        <v>2801</v>
      </c>
      <c r="D2783" t="s">
        <v>296</v>
      </c>
      <c r="E2783">
        <v>14</v>
      </c>
      <c r="F2783">
        <f>IFERROR(VLOOKUP(D2783,Products!$A$2:$H$221,6,FALSE),0)</f>
        <v>2.52</v>
      </c>
      <c r="G2783">
        <v>0.05</v>
      </c>
      <c r="H2783">
        <f t="shared" si="43"/>
        <v>33.520000000000003</v>
      </c>
      <c r="I2783" t="s">
        <v>2824</v>
      </c>
      <c r="J2783" t="str">
        <f>IFERROR(VLOOKUP(D2783,Products!$A$2:$H$221,3,FALSE),"")</f>
        <v>Household</v>
      </c>
      <c r="K2783" t="str">
        <f>IFERROR(VLOOKUP(C2783,Customers!$A$2:$G$751,3,FALSE),"")</f>
        <v>Aran</v>
      </c>
    </row>
    <row r="2784" spans="1:11" x14ac:dyDescent="0.25">
      <c r="A2784" t="s">
        <v>5607</v>
      </c>
      <c r="B2784">
        <v>45879</v>
      </c>
      <c r="C2784" t="s">
        <v>713</v>
      </c>
      <c r="D2784" t="s">
        <v>87</v>
      </c>
      <c r="E2784">
        <v>24</v>
      </c>
      <c r="F2784">
        <f>IFERROR(VLOOKUP(D2784,Products!$A$2:$H$221,6,FALSE),0)</f>
        <v>4.17</v>
      </c>
      <c r="G2784">
        <v>0.1</v>
      </c>
      <c r="H2784">
        <f t="shared" si="43"/>
        <v>90.07</v>
      </c>
      <c r="I2784" t="s">
        <v>2824</v>
      </c>
      <c r="J2784" t="str">
        <f>IFERROR(VLOOKUP(D2784,Products!$A$2:$H$221,3,FALSE),"")</f>
        <v>Snacks</v>
      </c>
      <c r="K2784" t="str">
        <f>IFERROR(VLOOKUP(C2784,Customers!$A$2:$G$751,3,FALSE),"")</f>
        <v>Guba-Khachmaz</v>
      </c>
    </row>
    <row r="2785" spans="1:11" x14ac:dyDescent="0.25">
      <c r="A2785" t="s">
        <v>5608</v>
      </c>
      <c r="B2785">
        <v>45879</v>
      </c>
      <c r="C2785" t="s">
        <v>968</v>
      </c>
      <c r="D2785" t="s">
        <v>310</v>
      </c>
      <c r="E2785">
        <v>1</v>
      </c>
      <c r="F2785">
        <f>IFERROR(VLOOKUP(D2785,Products!$A$2:$H$221,6,FALSE),0)</f>
        <v>4.16</v>
      </c>
      <c r="G2785">
        <v>0</v>
      </c>
      <c r="H2785">
        <f t="shared" si="43"/>
        <v>4.16</v>
      </c>
      <c r="I2785" t="s">
        <v>2830</v>
      </c>
      <c r="J2785" t="str">
        <f>IFERROR(VLOOKUP(D2785,Products!$A$2:$H$221,3,FALSE),"")</f>
        <v>Personal Care</v>
      </c>
      <c r="K2785" t="str">
        <f>IFERROR(VLOOKUP(C2785,Customers!$A$2:$G$751,3,FALSE),"")</f>
        <v>Ganja-Dashkasan</v>
      </c>
    </row>
    <row r="2786" spans="1:11" x14ac:dyDescent="0.25">
      <c r="A2786" t="s">
        <v>5609</v>
      </c>
      <c r="B2786">
        <v>45879</v>
      </c>
      <c r="C2786" t="s">
        <v>1037</v>
      </c>
      <c r="D2786" t="s">
        <v>55</v>
      </c>
      <c r="E2786">
        <v>14</v>
      </c>
      <c r="F2786">
        <f>IFERROR(VLOOKUP(D2786,Products!$A$2:$H$221,6,FALSE),0)</f>
        <v>1.93</v>
      </c>
      <c r="G2786">
        <v>0.05</v>
      </c>
      <c r="H2786">
        <f t="shared" si="43"/>
        <v>25.67</v>
      </c>
      <c r="I2786" t="s">
        <v>2870</v>
      </c>
      <c r="J2786" t="str">
        <f>IFERROR(VLOOKUP(D2786,Products!$A$2:$H$221,3,FALSE),"")</f>
        <v>Beverages</v>
      </c>
      <c r="K2786" t="str">
        <f>IFERROR(VLOOKUP(C2786,Customers!$A$2:$G$751,3,FALSE),"")</f>
        <v>Guba-Khachmaz</v>
      </c>
    </row>
    <row r="2787" spans="1:11" x14ac:dyDescent="0.25">
      <c r="A2787" t="s">
        <v>5610</v>
      </c>
      <c r="B2787">
        <v>45879</v>
      </c>
      <c r="C2787" t="s">
        <v>1349</v>
      </c>
      <c r="D2787" t="s">
        <v>64</v>
      </c>
      <c r="E2787">
        <v>11</v>
      </c>
      <c r="F2787">
        <f>IFERROR(VLOOKUP(D2787,Products!$A$2:$H$221,6,FALSE),0)</f>
        <v>3.48</v>
      </c>
      <c r="G2787">
        <v>0.02</v>
      </c>
      <c r="H2787">
        <f t="shared" si="43"/>
        <v>37.51</v>
      </c>
      <c r="I2787" t="s">
        <v>2818</v>
      </c>
      <c r="J2787" t="str">
        <f>IFERROR(VLOOKUP(D2787,Products!$A$2:$H$221,3,FALSE),"")</f>
        <v>Snacks</v>
      </c>
      <c r="K2787" t="str">
        <f>IFERROR(VLOOKUP(C2787,Customers!$A$2:$G$751,3,FALSE),"")</f>
        <v>Absheron</v>
      </c>
    </row>
    <row r="2788" spans="1:11" x14ac:dyDescent="0.25">
      <c r="A2788" t="s">
        <v>5611</v>
      </c>
      <c r="B2788">
        <v>45879</v>
      </c>
      <c r="C2788" t="s">
        <v>1553</v>
      </c>
      <c r="D2788" t="s">
        <v>148</v>
      </c>
      <c r="E2788">
        <v>10</v>
      </c>
      <c r="F2788">
        <f>IFERROR(VLOOKUP(D2788,Products!$A$2:$H$221,6,FALSE),0)</f>
        <v>1.6</v>
      </c>
      <c r="G2788">
        <v>0.12</v>
      </c>
      <c r="H2788">
        <f t="shared" si="43"/>
        <v>14.08</v>
      </c>
      <c r="I2788" t="s">
        <v>2837</v>
      </c>
      <c r="J2788" t="str">
        <f>IFERROR(VLOOKUP(D2788,Products!$A$2:$H$221,3,FALSE),"")</f>
        <v>Dairy</v>
      </c>
      <c r="K2788" t="str">
        <f>IFERROR(VLOOKUP(C2788,Customers!$A$2:$G$751,3,FALSE),"")</f>
        <v>Shaki-Zagatala</v>
      </c>
    </row>
    <row r="2789" spans="1:11" x14ac:dyDescent="0.25">
      <c r="A2789" t="s">
        <v>5612</v>
      </c>
      <c r="B2789">
        <v>45879</v>
      </c>
      <c r="C2789" t="s">
        <v>1565</v>
      </c>
      <c r="D2789" t="s">
        <v>29</v>
      </c>
      <c r="E2789">
        <v>28</v>
      </c>
      <c r="F2789">
        <f>IFERROR(VLOOKUP(D2789,Products!$A$2:$H$221,6,FALSE),0)</f>
        <v>1.26</v>
      </c>
      <c r="G2789">
        <v>0.05</v>
      </c>
      <c r="H2789">
        <f t="shared" si="43"/>
        <v>33.520000000000003</v>
      </c>
      <c r="I2789" t="s">
        <v>2818</v>
      </c>
      <c r="J2789" t="str">
        <f>IFERROR(VLOOKUP(D2789,Products!$A$2:$H$221,3,FALSE),"")</f>
        <v>Beverages</v>
      </c>
      <c r="K2789" t="str">
        <f>IFERROR(VLOOKUP(C2789,Customers!$A$2:$G$751,3,FALSE),"")</f>
        <v>Aran</v>
      </c>
    </row>
    <row r="2790" spans="1:11" x14ac:dyDescent="0.25">
      <c r="A2790" t="s">
        <v>5613</v>
      </c>
      <c r="B2790">
        <v>45879</v>
      </c>
      <c r="C2790" t="s">
        <v>1772</v>
      </c>
      <c r="D2790" t="s">
        <v>433</v>
      </c>
      <c r="E2790">
        <v>12</v>
      </c>
      <c r="F2790">
        <f>IFERROR(VLOOKUP(D2790,Products!$A$2:$H$221,6,FALSE),0)</f>
        <v>2.02</v>
      </c>
      <c r="G2790">
        <v>0.03</v>
      </c>
      <c r="H2790">
        <f t="shared" si="43"/>
        <v>23.51</v>
      </c>
      <c r="I2790" t="s">
        <v>2827</v>
      </c>
      <c r="J2790" t="str">
        <f>IFERROR(VLOOKUP(D2790,Products!$A$2:$H$221,3,FALSE),"")</f>
        <v>Canned</v>
      </c>
      <c r="K2790" t="str">
        <f>IFERROR(VLOOKUP(C2790,Customers!$A$2:$G$751,3,FALSE),"")</f>
        <v>Ganja-Dashkasan</v>
      </c>
    </row>
    <row r="2791" spans="1:11" x14ac:dyDescent="0.25">
      <c r="A2791" t="s">
        <v>5614</v>
      </c>
      <c r="B2791">
        <v>45879</v>
      </c>
      <c r="C2791" t="s">
        <v>1859</v>
      </c>
      <c r="D2791" t="s">
        <v>453</v>
      </c>
      <c r="E2791">
        <v>7</v>
      </c>
      <c r="F2791">
        <f>IFERROR(VLOOKUP(D2791,Products!$A$2:$H$221,6,FALSE),0)</f>
        <v>5.14</v>
      </c>
      <c r="G2791">
        <v>0.05</v>
      </c>
      <c r="H2791">
        <f t="shared" si="43"/>
        <v>34.18</v>
      </c>
      <c r="I2791" t="s">
        <v>2830</v>
      </c>
      <c r="J2791" t="str">
        <f>IFERROR(VLOOKUP(D2791,Products!$A$2:$H$221,3,FALSE),"")</f>
        <v>Cleaning</v>
      </c>
      <c r="K2791" t="str">
        <f>IFERROR(VLOOKUP(C2791,Customers!$A$2:$G$751,3,FALSE),"")</f>
        <v>Absheron</v>
      </c>
    </row>
    <row r="2792" spans="1:11" x14ac:dyDescent="0.25">
      <c r="A2792" t="s">
        <v>5615</v>
      </c>
      <c r="B2792">
        <v>45879</v>
      </c>
      <c r="C2792" t="s">
        <v>1862</v>
      </c>
      <c r="D2792" t="s">
        <v>437</v>
      </c>
      <c r="E2792">
        <v>7</v>
      </c>
      <c r="F2792">
        <f>IFERROR(VLOOKUP(D2792,Products!$A$2:$H$221,6,FALSE),0)</f>
        <v>4.6100000000000003</v>
      </c>
      <c r="G2792">
        <v>0.1</v>
      </c>
      <c r="H2792">
        <f t="shared" si="43"/>
        <v>29.04</v>
      </c>
      <c r="I2792" t="s">
        <v>2820</v>
      </c>
      <c r="J2792" t="str">
        <f>IFERROR(VLOOKUP(D2792,Products!$A$2:$H$221,3,FALSE),"")</f>
        <v>Canned</v>
      </c>
      <c r="K2792" t="str">
        <f>IFERROR(VLOOKUP(C2792,Customers!$A$2:$G$751,3,FALSE),"")</f>
        <v>Ganja-Dashkasan</v>
      </c>
    </row>
    <row r="2793" spans="1:11" x14ac:dyDescent="0.25">
      <c r="A2793" t="s">
        <v>5616</v>
      </c>
      <c r="B2793">
        <v>45879</v>
      </c>
      <c r="C2793" t="s">
        <v>1865</v>
      </c>
      <c r="D2793" t="s">
        <v>39</v>
      </c>
      <c r="E2793">
        <v>12</v>
      </c>
      <c r="F2793">
        <f>IFERROR(VLOOKUP(D2793,Products!$A$2:$H$221,6,FALSE),0)</f>
        <v>1.98</v>
      </c>
      <c r="G2793">
        <v>0.05</v>
      </c>
      <c r="H2793">
        <f t="shared" si="43"/>
        <v>22.57</v>
      </c>
      <c r="I2793" t="s">
        <v>2827</v>
      </c>
      <c r="J2793" t="str">
        <f>IFERROR(VLOOKUP(D2793,Products!$A$2:$H$221,3,FALSE),"")</f>
        <v>Beverages</v>
      </c>
      <c r="K2793" t="str">
        <f>IFERROR(VLOOKUP(C2793,Customers!$A$2:$G$751,3,FALSE),"")</f>
        <v>Aran</v>
      </c>
    </row>
    <row r="2794" spans="1:11" x14ac:dyDescent="0.25">
      <c r="A2794" t="s">
        <v>5617</v>
      </c>
      <c r="B2794">
        <v>45879</v>
      </c>
      <c r="C2794" t="s">
        <v>1994</v>
      </c>
      <c r="D2794" t="s">
        <v>439</v>
      </c>
      <c r="E2794">
        <v>2</v>
      </c>
      <c r="F2794">
        <f>IFERROR(VLOOKUP(D2794,Products!$A$2:$H$221,6,FALSE),0)</f>
        <v>2.0699999999999998</v>
      </c>
      <c r="G2794">
        <v>0.12</v>
      </c>
      <c r="H2794">
        <f t="shared" si="43"/>
        <v>3.64</v>
      </c>
      <c r="I2794" t="s">
        <v>2827</v>
      </c>
      <c r="J2794" t="str">
        <f>IFERROR(VLOOKUP(D2794,Products!$A$2:$H$221,3,FALSE),"")</f>
        <v>Canned</v>
      </c>
      <c r="K2794" t="str">
        <f>IFERROR(VLOOKUP(C2794,Customers!$A$2:$G$751,3,FALSE),"")</f>
        <v>Aran</v>
      </c>
    </row>
    <row r="2795" spans="1:11" x14ac:dyDescent="0.25">
      <c r="A2795" t="s">
        <v>5618</v>
      </c>
      <c r="B2795">
        <v>45879</v>
      </c>
      <c r="C2795" t="s">
        <v>2315</v>
      </c>
      <c r="D2795" t="s">
        <v>400</v>
      </c>
      <c r="E2795">
        <v>5</v>
      </c>
      <c r="F2795">
        <f>IFERROR(VLOOKUP(D2795,Products!$A$2:$H$221,6,FALSE),0)</f>
        <v>6.11</v>
      </c>
      <c r="G2795">
        <v>0.02</v>
      </c>
      <c r="H2795">
        <f t="shared" si="43"/>
        <v>29.94</v>
      </c>
      <c r="I2795" t="s">
        <v>2818</v>
      </c>
      <c r="J2795" t="str">
        <f>IFERROR(VLOOKUP(D2795,Products!$A$2:$H$221,3,FALSE),"")</f>
        <v>Canned</v>
      </c>
      <c r="K2795" t="str">
        <f>IFERROR(VLOOKUP(C2795,Customers!$A$2:$G$751,3,FALSE),"")</f>
        <v>Aran</v>
      </c>
    </row>
    <row r="2796" spans="1:11" x14ac:dyDescent="0.25">
      <c r="A2796" t="s">
        <v>5619</v>
      </c>
      <c r="B2796">
        <v>45879</v>
      </c>
      <c r="C2796" t="s">
        <v>2336</v>
      </c>
      <c r="D2796" t="s">
        <v>236</v>
      </c>
      <c r="E2796">
        <v>14</v>
      </c>
      <c r="F2796">
        <f>IFERROR(VLOOKUP(D2796,Products!$A$2:$H$221,6,FALSE),0)</f>
        <v>1.52</v>
      </c>
      <c r="G2796">
        <v>7.0000000000000007E-2</v>
      </c>
      <c r="H2796">
        <f t="shared" si="43"/>
        <v>19.79</v>
      </c>
      <c r="I2796" t="s">
        <v>2820</v>
      </c>
      <c r="J2796" t="str">
        <f>IFERROR(VLOOKUP(D2796,Products!$A$2:$H$221,3,FALSE),"")</f>
        <v>Grocery</v>
      </c>
      <c r="K2796" t="str">
        <f>IFERROR(VLOOKUP(C2796,Customers!$A$2:$G$751,3,FALSE),"")</f>
        <v>Ganja-Dashkasan</v>
      </c>
    </row>
    <row r="2797" spans="1:11" x14ac:dyDescent="0.25">
      <c r="A2797" t="s">
        <v>5620</v>
      </c>
      <c r="B2797">
        <v>45879</v>
      </c>
      <c r="C2797" t="s">
        <v>2369</v>
      </c>
      <c r="D2797" t="s">
        <v>248</v>
      </c>
      <c r="E2797">
        <v>12</v>
      </c>
      <c r="F2797">
        <f>IFERROR(VLOOKUP(D2797,Products!$A$2:$H$221,6,FALSE),0)</f>
        <v>5.3</v>
      </c>
      <c r="G2797">
        <v>0.12</v>
      </c>
      <c r="H2797">
        <f t="shared" si="43"/>
        <v>55.97</v>
      </c>
      <c r="I2797" t="s">
        <v>2820</v>
      </c>
      <c r="J2797" t="str">
        <f>IFERROR(VLOOKUP(D2797,Products!$A$2:$H$221,3,FALSE),"")</f>
        <v>Grocery</v>
      </c>
      <c r="K2797" t="str">
        <f>IFERROR(VLOOKUP(C2797,Customers!$A$2:$G$751,3,FALSE),"")</f>
        <v>Karabakh-East Zangezur</v>
      </c>
    </row>
    <row r="2798" spans="1:11" x14ac:dyDescent="0.25">
      <c r="A2798" t="s">
        <v>5621</v>
      </c>
      <c r="B2798">
        <v>45879</v>
      </c>
      <c r="C2798" t="s">
        <v>2720</v>
      </c>
      <c r="D2798" t="s">
        <v>359</v>
      </c>
      <c r="E2798">
        <v>10</v>
      </c>
      <c r="F2798">
        <f>IFERROR(VLOOKUP(D2798,Products!$A$2:$H$221,6,FALSE),0)</f>
        <v>7.99</v>
      </c>
      <c r="G2798">
        <v>0.03</v>
      </c>
      <c r="H2798">
        <f t="shared" si="43"/>
        <v>77.5</v>
      </c>
      <c r="I2798" t="s">
        <v>2820</v>
      </c>
      <c r="J2798" t="str">
        <f>IFERROR(VLOOKUP(D2798,Products!$A$2:$H$221,3,FALSE),"")</f>
        <v>Frozen</v>
      </c>
      <c r="K2798" t="str">
        <f>IFERROR(VLOOKUP(C2798,Customers!$A$2:$G$751,3,FALSE),"")</f>
        <v>Absheron</v>
      </c>
    </row>
    <row r="2799" spans="1:11" x14ac:dyDescent="0.25">
      <c r="A2799" t="s">
        <v>5622</v>
      </c>
      <c r="B2799">
        <v>45880</v>
      </c>
      <c r="C2799" t="s">
        <v>519</v>
      </c>
      <c r="D2799" t="s">
        <v>421</v>
      </c>
      <c r="E2799">
        <v>13</v>
      </c>
      <c r="F2799">
        <f>IFERROR(VLOOKUP(D2799,Products!$A$2:$H$221,6,FALSE),0)</f>
        <v>2.52</v>
      </c>
      <c r="G2799">
        <v>0.02</v>
      </c>
      <c r="H2799">
        <f t="shared" si="43"/>
        <v>32.1</v>
      </c>
      <c r="I2799" t="s">
        <v>2837</v>
      </c>
      <c r="J2799" t="str">
        <f>IFERROR(VLOOKUP(D2799,Products!$A$2:$H$221,3,FALSE),"")</f>
        <v>Canned</v>
      </c>
      <c r="K2799" t="str">
        <f>IFERROR(VLOOKUP(C2799,Customers!$A$2:$G$751,3,FALSE),"")</f>
        <v>Absheron</v>
      </c>
    </row>
    <row r="2800" spans="1:11" x14ac:dyDescent="0.25">
      <c r="A2800" t="s">
        <v>5623</v>
      </c>
      <c r="B2800">
        <v>45880</v>
      </c>
      <c r="C2800" t="s">
        <v>548</v>
      </c>
      <c r="D2800" t="s">
        <v>51</v>
      </c>
      <c r="E2800">
        <v>12</v>
      </c>
      <c r="F2800">
        <f>IFERROR(VLOOKUP(D2800,Products!$A$2:$H$221,6,FALSE),0)</f>
        <v>4.46</v>
      </c>
      <c r="G2800">
        <v>0.05</v>
      </c>
      <c r="H2800">
        <f t="shared" si="43"/>
        <v>50.84</v>
      </c>
      <c r="I2800" t="s">
        <v>2818</v>
      </c>
      <c r="J2800" t="str">
        <f>IFERROR(VLOOKUP(D2800,Products!$A$2:$H$221,3,FALSE),"")</f>
        <v>Beverages</v>
      </c>
      <c r="K2800" t="str">
        <f>IFERROR(VLOOKUP(C2800,Customers!$A$2:$G$751,3,FALSE),"")</f>
        <v>Absheron</v>
      </c>
    </row>
    <row r="2801" spans="1:11" x14ac:dyDescent="0.25">
      <c r="A2801" t="s">
        <v>5624</v>
      </c>
      <c r="B2801">
        <v>45880</v>
      </c>
      <c r="C2801" t="s">
        <v>643</v>
      </c>
      <c r="D2801" t="s">
        <v>112</v>
      </c>
      <c r="E2801">
        <v>5</v>
      </c>
      <c r="F2801">
        <f>IFERROR(VLOOKUP(D2801,Products!$A$2:$H$221,6,FALSE),0)</f>
        <v>4.12</v>
      </c>
      <c r="G2801">
        <v>0.1</v>
      </c>
      <c r="H2801">
        <f t="shared" si="43"/>
        <v>18.54</v>
      </c>
      <c r="I2801" t="s">
        <v>2870</v>
      </c>
      <c r="J2801" t="str">
        <f>IFERROR(VLOOKUP(D2801,Products!$A$2:$H$221,3,FALSE),"")</f>
        <v>Dairy</v>
      </c>
      <c r="K2801" t="str">
        <f>IFERROR(VLOOKUP(C2801,Customers!$A$2:$G$751,3,FALSE),"")</f>
        <v>Shaki-Zagatala</v>
      </c>
    </row>
    <row r="2802" spans="1:11" x14ac:dyDescent="0.25">
      <c r="A2802" t="s">
        <v>5625</v>
      </c>
      <c r="B2802">
        <v>45880</v>
      </c>
      <c r="C2802" t="s">
        <v>755</v>
      </c>
      <c r="D2802" t="s">
        <v>155</v>
      </c>
      <c r="E2802">
        <v>7</v>
      </c>
      <c r="F2802">
        <f>IFERROR(VLOOKUP(D2802,Products!$A$2:$H$221,6,FALSE),0)</f>
        <v>5.52</v>
      </c>
      <c r="G2802">
        <v>0.05</v>
      </c>
      <c r="H2802">
        <f t="shared" si="43"/>
        <v>36.71</v>
      </c>
      <c r="I2802" t="s">
        <v>2820</v>
      </c>
      <c r="J2802" t="str">
        <f>IFERROR(VLOOKUP(D2802,Products!$A$2:$H$221,3,FALSE),"")</f>
        <v>Dairy</v>
      </c>
      <c r="K2802" t="str">
        <f>IFERROR(VLOOKUP(C2802,Customers!$A$2:$G$751,3,FALSE),"")</f>
        <v>Absheron</v>
      </c>
    </row>
    <row r="2803" spans="1:11" x14ac:dyDescent="0.25">
      <c r="A2803" t="s">
        <v>5626</v>
      </c>
      <c r="B2803">
        <v>45880</v>
      </c>
      <c r="C2803" t="s">
        <v>839</v>
      </c>
      <c r="D2803" t="s">
        <v>140</v>
      </c>
      <c r="E2803">
        <v>18</v>
      </c>
      <c r="F2803">
        <f>IFERROR(VLOOKUP(D2803,Products!$A$2:$H$221,6,FALSE),0)</f>
        <v>2.6</v>
      </c>
      <c r="G2803">
        <v>0</v>
      </c>
      <c r="H2803">
        <f t="shared" si="43"/>
        <v>46.8</v>
      </c>
      <c r="I2803" t="s">
        <v>2818</v>
      </c>
      <c r="J2803" t="str">
        <f>IFERROR(VLOOKUP(D2803,Products!$A$2:$H$221,3,FALSE),"")</f>
        <v>Dairy</v>
      </c>
      <c r="K2803" t="str">
        <f>IFERROR(VLOOKUP(C2803,Customers!$A$2:$G$751,3,FALSE),"")</f>
        <v>Aran</v>
      </c>
    </row>
    <row r="2804" spans="1:11" x14ac:dyDescent="0.25">
      <c r="A2804" t="s">
        <v>5627</v>
      </c>
      <c r="B2804">
        <v>45880</v>
      </c>
      <c r="C2804" t="s">
        <v>1061</v>
      </c>
      <c r="D2804" t="s">
        <v>372</v>
      </c>
      <c r="E2804">
        <v>5</v>
      </c>
      <c r="F2804">
        <f>IFERROR(VLOOKUP(D2804,Products!$A$2:$H$221,6,FALSE),0)</f>
        <v>8.19</v>
      </c>
      <c r="G2804">
        <v>7.0000000000000007E-2</v>
      </c>
      <c r="H2804">
        <f t="shared" si="43"/>
        <v>38.08</v>
      </c>
      <c r="I2804" t="s">
        <v>2824</v>
      </c>
      <c r="J2804" t="str">
        <f>IFERROR(VLOOKUP(D2804,Products!$A$2:$H$221,3,FALSE),"")</f>
        <v>Frozen</v>
      </c>
      <c r="K2804" t="str">
        <f>IFERROR(VLOOKUP(C2804,Customers!$A$2:$G$751,3,FALSE),"")</f>
        <v>Absheron</v>
      </c>
    </row>
    <row r="2805" spans="1:11" x14ac:dyDescent="0.25">
      <c r="A2805" t="s">
        <v>5628</v>
      </c>
      <c r="B2805">
        <v>45880</v>
      </c>
      <c r="C2805" t="s">
        <v>1196</v>
      </c>
      <c r="D2805" t="s">
        <v>134</v>
      </c>
      <c r="E2805">
        <v>6</v>
      </c>
      <c r="F2805">
        <f>IFERROR(VLOOKUP(D2805,Products!$A$2:$H$221,6,FALSE),0)</f>
        <v>5.84</v>
      </c>
      <c r="G2805">
        <v>0.05</v>
      </c>
      <c r="H2805">
        <f t="shared" si="43"/>
        <v>33.29</v>
      </c>
      <c r="I2805" t="s">
        <v>2870</v>
      </c>
      <c r="J2805" t="str">
        <f>IFERROR(VLOOKUP(D2805,Products!$A$2:$H$221,3,FALSE),"")</f>
        <v>Dairy</v>
      </c>
      <c r="K2805" t="str">
        <f>IFERROR(VLOOKUP(C2805,Customers!$A$2:$G$751,3,FALSE),"")</f>
        <v>Lankaran-Astara</v>
      </c>
    </row>
    <row r="2806" spans="1:11" x14ac:dyDescent="0.25">
      <c r="A2806" t="s">
        <v>5629</v>
      </c>
      <c r="B2806">
        <v>45880</v>
      </c>
      <c r="C2806" t="s">
        <v>1223</v>
      </c>
      <c r="D2806" t="s">
        <v>456</v>
      </c>
      <c r="E2806">
        <v>2</v>
      </c>
      <c r="F2806">
        <f>IFERROR(VLOOKUP(D2806,Products!$A$2:$H$221,6,FALSE),0)</f>
        <v>3.09</v>
      </c>
      <c r="G2806">
        <v>0.03</v>
      </c>
      <c r="H2806">
        <f t="shared" si="43"/>
        <v>5.99</v>
      </c>
      <c r="I2806" t="s">
        <v>2820</v>
      </c>
      <c r="J2806" t="str">
        <f>IFERROR(VLOOKUP(D2806,Products!$A$2:$H$221,3,FALSE),"")</f>
        <v>Cleaning</v>
      </c>
      <c r="K2806" t="str">
        <f>IFERROR(VLOOKUP(C2806,Customers!$A$2:$G$751,3,FALSE),"")</f>
        <v>Lankaran-Astara</v>
      </c>
    </row>
    <row r="2807" spans="1:11" x14ac:dyDescent="0.25">
      <c r="A2807" t="s">
        <v>5630</v>
      </c>
      <c r="B2807">
        <v>45880</v>
      </c>
      <c r="C2807" t="s">
        <v>1409</v>
      </c>
      <c r="D2807" t="s">
        <v>218</v>
      </c>
      <c r="E2807">
        <v>8</v>
      </c>
      <c r="F2807">
        <f>IFERROR(VLOOKUP(D2807,Products!$A$2:$H$221,6,FALSE),0)</f>
        <v>3.4</v>
      </c>
      <c r="G2807">
        <v>0.05</v>
      </c>
      <c r="H2807">
        <f t="shared" si="43"/>
        <v>25.84</v>
      </c>
      <c r="I2807" t="s">
        <v>2827</v>
      </c>
      <c r="J2807" t="str">
        <f>IFERROR(VLOOKUP(D2807,Products!$A$2:$H$221,3,FALSE),"")</f>
        <v>Grocery</v>
      </c>
      <c r="K2807" t="str">
        <f>IFERROR(VLOOKUP(C2807,Customers!$A$2:$G$751,3,FALSE),"")</f>
        <v>Absheron</v>
      </c>
    </row>
    <row r="2808" spans="1:11" x14ac:dyDescent="0.25">
      <c r="A2808" t="s">
        <v>5631</v>
      </c>
      <c r="B2808">
        <v>45880</v>
      </c>
      <c r="C2808" t="s">
        <v>1769</v>
      </c>
      <c r="D2808" t="s">
        <v>226</v>
      </c>
      <c r="E2808">
        <v>8</v>
      </c>
      <c r="F2808">
        <f>IFERROR(VLOOKUP(D2808,Products!$A$2:$H$221,6,FALSE),0)</f>
        <v>2.0299999999999998</v>
      </c>
      <c r="G2808">
        <v>0.03</v>
      </c>
      <c r="H2808">
        <f t="shared" si="43"/>
        <v>15.75</v>
      </c>
      <c r="I2808" t="s">
        <v>2818</v>
      </c>
      <c r="J2808" t="str">
        <f>IFERROR(VLOOKUP(D2808,Products!$A$2:$H$221,3,FALSE),"")</f>
        <v>Grocery</v>
      </c>
      <c r="K2808" t="str">
        <f>IFERROR(VLOOKUP(C2808,Customers!$A$2:$G$751,3,FALSE),"")</f>
        <v>Karabakh-East Zangezur</v>
      </c>
    </row>
    <row r="2809" spans="1:11" x14ac:dyDescent="0.25">
      <c r="A2809" t="s">
        <v>5632</v>
      </c>
      <c r="B2809">
        <v>45880</v>
      </c>
      <c r="C2809" t="s">
        <v>2162</v>
      </c>
      <c r="D2809" t="s">
        <v>286</v>
      </c>
      <c r="E2809">
        <v>6</v>
      </c>
      <c r="F2809">
        <f>IFERROR(VLOOKUP(D2809,Products!$A$2:$H$221,6,FALSE),0)</f>
        <v>3.93</v>
      </c>
      <c r="G2809">
        <v>0.02</v>
      </c>
      <c r="H2809">
        <f t="shared" si="43"/>
        <v>23.11</v>
      </c>
      <c r="I2809" t="s">
        <v>2841</v>
      </c>
      <c r="J2809" t="str">
        <f>IFERROR(VLOOKUP(D2809,Products!$A$2:$H$221,3,FALSE),"")</f>
        <v>Household</v>
      </c>
      <c r="K2809" t="str">
        <f>IFERROR(VLOOKUP(C2809,Customers!$A$2:$G$751,3,FALSE),"")</f>
        <v>Absheron</v>
      </c>
    </row>
    <row r="2810" spans="1:11" x14ac:dyDescent="0.25">
      <c r="A2810" t="s">
        <v>5633</v>
      </c>
      <c r="B2810">
        <v>45880</v>
      </c>
      <c r="C2810" t="s">
        <v>2249</v>
      </c>
      <c r="D2810" t="s">
        <v>392</v>
      </c>
      <c r="E2810">
        <v>6</v>
      </c>
      <c r="F2810">
        <f>IFERROR(VLOOKUP(D2810,Products!$A$2:$H$221,6,FALSE),0)</f>
        <v>3.87</v>
      </c>
      <c r="G2810">
        <v>7.0000000000000007E-2</v>
      </c>
      <c r="H2810">
        <f t="shared" si="43"/>
        <v>21.59</v>
      </c>
      <c r="I2810" t="s">
        <v>2841</v>
      </c>
      <c r="J2810" t="str">
        <f>IFERROR(VLOOKUP(D2810,Products!$A$2:$H$221,3,FALSE),"")</f>
        <v>Frozen</v>
      </c>
      <c r="K2810" t="str">
        <f>IFERROR(VLOOKUP(C2810,Customers!$A$2:$G$751,3,FALSE),"")</f>
        <v>Shaki-Zagatala</v>
      </c>
    </row>
    <row r="2811" spans="1:11" x14ac:dyDescent="0.25">
      <c r="A2811" t="s">
        <v>5634</v>
      </c>
      <c r="B2811">
        <v>45880</v>
      </c>
      <c r="C2811" t="s">
        <v>2270</v>
      </c>
      <c r="D2811" t="s">
        <v>57</v>
      </c>
      <c r="E2811">
        <v>21</v>
      </c>
      <c r="F2811">
        <f>IFERROR(VLOOKUP(D2811,Products!$A$2:$H$221,6,FALSE),0)</f>
        <v>2.57</v>
      </c>
      <c r="G2811">
        <v>0</v>
      </c>
      <c r="H2811">
        <f t="shared" si="43"/>
        <v>53.97</v>
      </c>
      <c r="I2811" t="s">
        <v>2827</v>
      </c>
      <c r="J2811" t="str">
        <f>IFERROR(VLOOKUP(D2811,Products!$A$2:$H$221,3,FALSE),"")</f>
        <v>Beverages</v>
      </c>
      <c r="K2811" t="str">
        <f>IFERROR(VLOOKUP(C2811,Customers!$A$2:$G$751,3,FALSE),"")</f>
        <v>Ganja-Dashkasan</v>
      </c>
    </row>
    <row r="2812" spans="1:11" x14ac:dyDescent="0.25">
      <c r="A2812" t="s">
        <v>5635</v>
      </c>
      <c r="B2812">
        <v>45880</v>
      </c>
      <c r="C2812" t="s">
        <v>2330</v>
      </c>
      <c r="D2812" t="s">
        <v>282</v>
      </c>
      <c r="E2812">
        <v>3</v>
      </c>
      <c r="F2812">
        <f>IFERROR(VLOOKUP(D2812,Products!$A$2:$H$221,6,FALSE),0)</f>
        <v>5.17</v>
      </c>
      <c r="G2812">
        <v>0</v>
      </c>
      <c r="H2812">
        <f t="shared" si="43"/>
        <v>15.51</v>
      </c>
      <c r="I2812" t="s">
        <v>2830</v>
      </c>
      <c r="J2812" t="str">
        <f>IFERROR(VLOOKUP(D2812,Products!$A$2:$H$221,3,FALSE),"")</f>
        <v>Household</v>
      </c>
      <c r="K2812" t="str">
        <f>IFERROR(VLOOKUP(C2812,Customers!$A$2:$G$751,3,FALSE),"")</f>
        <v>Guba-Khachmaz</v>
      </c>
    </row>
    <row r="2813" spans="1:11" x14ac:dyDescent="0.25">
      <c r="A2813" t="s">
        <v>5636</v>
      </c>
      <c r="B2813">
        <v>45880</v>
      </c>
      <c r="C2813" t="s">
        <v>2381</v>
      </c>
      <c r="D2813" t="s">
        <v>370</v>
      </c>
      <c r="E2813">
        <v>4</v>
      </c>
      <c r="F2813">
        <f>IFERROR(VLOOKUP(D2813,Products!$A$2:$H$221,6,FALSE),0)</f>
        <v>6.55</v>
      </c>
      <c r="G2813">
        <v>0</v>
      </c>
      <c r="H2813">
        <f t="shared" si="43"/>
        <v>26.2</v>
      </c>
      <c r="I2813" t="s">
        <v>2818</v>
      </c>
      <c r="J2813" t="str">
        <f>IFERROR(VLOOKUP(D2813,Products!$A$2:$H$221,3,FALSE),"")</f>
        <v>Frozen</v>
      </c>
      <c r="K2813" t="str">
        <f>IFERROR(VLOOKUP(C2813,Customers!$A$2:$G$751,3,FALSE),"")</f>
        <v>Absheron</v>
      </c>
    </row>
    <row r="2814" spans="1:11" x14ac:dyDescent="0.25">
      <c r="A2814" t="s">
        <v>5637</v>
      </c>
      <c r="B2814">
        <v>45880</v>
      </c>
      <c r="C2814" t="s">
        <v>2797</v>
      </c>
      <c r="D2814" t="s">
        <v>315</v>
      </c>
      <c r="E2814">
        <v>5</v>
      </c>
      <c r="F2814">
        <f>IFERROR(VLOOKUP(D2814,Products!$A$2:$H$221,6,FALSE),0)</f>
        <v>6.63</v>
      </c>
      <c r="G2814">
        <v>0.05</v>
      </c>
      <c r="H2814">
        <f t="shared" si="43"/>
        <v>31.49</v>
      </c>
      <c r="I2814" t="s">
        <v>2824</v>
      </c>
      <c r="J2814" t="str">
        <f>IFERROR(VLOOKUP(D2814,Products!$A$2:$H$221,3,FALSE),"")</f>
        <v>Personal Care</v>
      </c>
      <c r="K2814" t="str">
        <f>IFERROR(VLOOKUP(C2814,Customers!$A$2:$G$751,3,FALSE),"")</f>
        <v>Guba-Khachmaz</v>
      </c>
    </row>
    <row r="2815" spans="1:11" x14ac:dyDescent="0.25">
      <c r="A2815" t="s">
        <v>5638</v>
      </c>
      <c r="B2815">
        <v>45881</v>
      </c>
      <c r="C2815" t="s">
        <v>1196</v>
      </c>
      <c r="D2815" t="s">
        <v>198</v>
      </c>
      <c r="E2815">
        <v>8</v>
      </c>
      <c r="F2815">
        <f>IFERROR(VLOOKUP(D2815,Products!$A$2:$H$221,6,FALSE),0)</f>
        <v>0.63</v>
      </c>
      <c r="G2815">
        <v>7.0000000000000007E-2</v>
      </c>
      <c r="H2815">
        <f t="shared" si="43"/>
        <v>4.6900000000000004</v>
      </c>
      <c r="I2815" t="s">
        <v>2827</v>
      </c>
      <c r="J2815" t="str">
        <f>IFERROR(VLOOKUP(D2815,Products!$A$2:$H$221,3,FALSE),"")</f>
        <v>Bakery</v>
      </c>
      <c r="K2815" t="str">
        <f>IFERROR(VLOOKUP(C2815,Customers!$A$2:$G$751,3,FALSE),"")</f>
        <v>Lankaran-Astara</v>
      </c>
    </row>
    <row r="2816" spans="1:11" x14ac:dyDescent="0.25">
      <c r="A2816" t="s">
        <v>5639</v>
      </c>
      <c r="B2816">
        <v>45881</v>
      </c>
      <c r="C2816" t="s">
        <v>1217</v>
      </c>
      <c r="D2816" t="s">
        <v>53</v>
      </c>
      <c r="E2816">
        <v>27</v>
      </c>
      <c r="F2816">
        <f>IFERROR(VLOOKUP(D2816,Products!$A$2:$H$221,6,FALSE),0)</f>
        <v>3.46</v>
      </c>
      <c r="G2816">
        <v>0.02</v>
      </c>
      <c r="H2816">
        <f t="shared" si="43"/>
        <v>91.55</v>
      </c>
      <c r="I2816" t="s">
        <v>2820</v>
      </c>
      <c r="J2816" t="str">
        <f>IFERROR(VLOOKUP(D2816,Products!$A$2:$H$221,3,FALSE),"")</f>
        <v>Beverages</v>
      </c>
      <c r="K2816" t="str">
        <f>IFERROR(VLOOKUP(C2816,Customers!$A$2:$G$751,3,FALSE),"")</f>
        <v>Absheron</v>
      </c>
    </row>
    <row r="2817" spans="1:11" x14ac:dyDescent="0.25">
      <c r="A2817" t="s">
        <v>5640</v>
      </c>
      <c r="B2817">
        <v>45881</v>
      </c>
      <c r="C2817" t="s">
        <v>1427</v>
      </c>
      <c r="D2817" t="s">
        <v>49</v>
      </c>
      <c r="E2817">
        <v>9</v>
      </c>
      <c r="F2817">
        <f>IFERROR(VLOOKUP(D2817,Products!$A$2:$H$221,6,FALSE),0)</f>
        <v>4.04</v>
      </c>
      <c r="G2817">
        <v>0</v>
      </c>
      <c r="H2817">
        <f t="shared" si="43"/>
        <v>36.36</v>
      </c>
      <c r="I2817" t="s">
        <v>2818</v>
      </c>
      <c r="J2817" t="str">
        <f>IFERROR(VLOOKUP(D2817,Products!$A$2:$H$221,3,FALSE),"")</f>
        <v>Beverages</v>
      </c>
      <c r="K2817" t="str">
        <f>IFERROR(VLOOKUP(C2817,Customers!$A$2:$G$751,3,FALSE),"")</f>
        <v>Absheron</v>
      </c>
    </row>
    <row r="2818" spans="1:11" x14ac:dyDescent="0.25">
      <c r="A2818" t="s">
        <v>5641</v>
      </c>
      <c r="B2818">
        <v>45881</v>
      </c>
      <c r="C2818" t="s">
        <v>1433</v>
      </c>
      <c r="D2818" t="s">
        <v>296</v>
      </c>
      <c r="E2818">
        <v>4</v>
      </c>
      <c r="F2818">
        <f>IFERROR(VLOOKUP(D2818,Products!$A$2:$H$221,6,FALSE),0)</f>
        <v>2.52</v>
      </c>
      <c r="G2818">
        <v>0</v>
      </c>
      <c r="H2818">
        <f t="shared" ref="H2818:H2881" si="44">ROUND(E2818*F2818*(1-G2818),2)</f>
        <v>10.08</v>
      </c>
      <c r="I2818" t="s">
        <v>2841</v>
      </c>
      <c r="J2818" t="str">
        <f>IFERROR(VLOOKUP(D2818,Products!$A$2:$H$221,3,FALSE),"")</f>
        <v>Household</v>
      </c>
      <c r="K2818" t="str">
        <f>IFERROR(VLOOKUP(C2818,Customers!$A$2:$G$751,3,FALSE),"")</f>
        <v>Aran</v>
      </c>
    </row>
    <row r="2819" spans="1:11" x14ac:dyDescent="0.25">
      <c r="A2819" t="s">
        <v>5642</v>
      </c>
      <c r="B2819">
        <v>45881</v>
      </c>
      <c r="C2819" t="s">
        <v>1460</v>
      </c>
      <c r="D2819" t="s">
        <v>278</v>
      </c>
      <c r="E2819">
        <v>4</v>
      </c>
      <c r="F2819">
        <f>IFERROR(VLOOKUP(D2819,Products!$A$2:$H$221,6,FALSE),0)</f>
        <v>3.74</v>
      </c>
      <c r="G2819">
        <v>0.05</v>
      </c>
      <c r="H2819">
        <f t="shared" si="44"/>
        <v>14.21</v>
      </c>
      <c r="I2819" t="s">
        <v>2818</v>
      </c>
      <c r="J2819" t="str">
        <f>IFERROR(VLOOKUP(D2819,Products!$A$2:$H$221,3,FALSE),"")</f>
        <v>Household</v>
      </c>
      <c r="K2819" t="str">
        <f>IFERROR(VLOOKUP(C2819,Customers!$A$2:$G$751,3,FALSE),"")</f>
        <v>Aran</v>
      </c>
    </row>
    <row r="2820" spans="1:11" x14ac:dyDescent="0.25">
      <c r="A2820" t="s">
        <v>5643</v>
      </c>
      <c r="B2820">
        <v>45881</v>
      </c>
      <c r="C2820" t="s">
        <v>1463</v>
      </c>
      <c r="D2820" t="s">
        <v>180</v>
      </c>
      <c r="E2820">
        <v>17</v>
      </c>
      <c r="F2820">
        <f>IFERROR(VLOOKUP(D2820,Products!$A$2:$H$221,6,FALSE),0)</f>
        <v>3.52</v>
      </c>
      <c r="G2820">
        <v>0.05</v>
      </c>
      <c r="H2820">
        <f t="shared" si="44"/>
        <v>56.85</v>
      </c>
      <c r="I2820" t="s">
        <v>2818</v>
      </c>
      <c r="J2820" t="str">
        <f>IFERROR(VLOOKUP(D2820,Products!$A$2:$H$221,3,FALSE),"")</f>
        <v>Bakery</v>
      </c>
      <c r="K2820" t="str">
        <f>IFERROR(VLOOKUP(C2820,Customers!$A$2:$G$751,3,FALSE),"")</f>
        <v>Guba-Khachmaz</v>
      </c>
    </row>
    <row r="2821" spans="1:11" x14ac:dyDescent="0.25">
      <c r="A2821" t="s">
        <v>5644</v>
      </c>
      <c r="B2821">
        <v>45881</v>
      </c>
      <c r="C2821" t="s">
        <v>1625</v>
      </c>
      <c r="D2821" t="s">
        <v>215</v>
      </c>
      <c r="E2821">
        <v>9</v>
      </c>
      <c r="F2821">
        <f>IFERROR(VLOOKUP(D2821,Products!$A$2:$H$221,6,FALSE),0)</f>
        <v>7.38</v>
      </c>
      <c r="G2821">
        <v>0.03</v>
      </c>
      <c r="H2821">
        <f t="shared" si="44"/>
        <v>64.430000000000007</v>
      </c>
      <c r="I2821" t="s">
        <v>2841</v>
      </c>
      <c r="J2821" t="str">
        <f>IFERROR(VLOOKUP(D2821,Products!$A$2:$H$221,3,FALSE),"")</f>
        <v>Grocery</v>
      </c>
      <c r="K2821" t="str">
        <f>IFERROR(VLOOKUP(C2821,Customers!$A$2:$G$751,3,FALSE),"")</f>
        <v>Absheron</v>
      </c>
    </row>
    <row r="2822" spans="1:11" x14ac:dyDescent="0.25">
      <c r="A2822" t="s">
        <v>5645</v>
      </c>
      <c r="B2822">
        <v>45881</v>
      </c>
      <c r="C2822" t="s">
        <v>2021</v>
      </c>
      <c r="D2822" t="s">
        <v>29</v>
      </c>
      <c r="E2822">
        <v>6</v>
      </c>
      <c r="F2822">
        <f>IFERROR(VLOOKUP(D2822,Products!$A$2:$H$221,6,FALSE),0)</f>
        <v>1.26</v>
      </c>
      <c r="G2822">
        <v>0.1</v>
      </c>
      <c r="H2822">
        <f t="shared" si="44"/>
        <v>6.8</v>
      </c>
      <c r="I2822" t="s">
        <v>2818</v>
      </c>
      <c r="J2822" t="str">
        <f>IFERROR(VLOOKUP(D2822,Products!$A$2:$H$221,3,FALSE),"")</f>
        <v>Beverages</v>
      </c>
      <c r="K2822" t="str">
        <f>IFERROR(VLOOKUP(C2822,Customers!$A$2:$G$751,3,FALSE),"")</f>
        <v>Aran</v>
      </c>
    </row>
    <row r="2823" spans="1:11" x14ac:dyDescent="0.25">
      <c r="A2823" t="s">
        <v>5646</v>
      </c>
      <c r="B2823">
        <v>45881</v>
      </c>
      <c r="C2823" t="s">
        <v>2207</v>
      </c>
      <c r="D2823" t="s">
        <v>484</v>
      </c>
      <c r="E2823">
        <v>3</v>
      </c>
      <c r="F2823">
        <f>IFERROR(VLOOKUP(D2823,Products!$A$2:$H$221,6,FALSE),0)</f>
        <v>4.01</v>
      </c>
      <c r="G2823">
        <v>0</v>
      </c>
      <c r="H2823">
        <f t="shared" si="44"/>
        <v>12.03</v>
      </c>
      <c r="I2823" t="s">
        <v>2837</v>
      </c>
      <c r="J2823" t="str">
        <f>IFERROR(VLOOKUP(D2823,Products!$A$2:$H$221,3,FALSE),"")</f>
        <v>Cleaning</v>
      </c>
      <c r="K2823" t="str">
        <f>IFERROR(VLOOKUP(C2823,Customers!$A$2:$G$751,3,FALSE),"")</f>
        <v>Lankaran-Astara</v>
      </c>
    </row>
    <row r="2824" spans="1:11" x14ac:dyDescent="0.25">
      <c r="A2824" t="s">
        <v>5647</v>
      </c>
      <c r="B2824">
        <v>45881</v>
      </c>
      <c r="C2824" t="s">
        <v>2213</v>
      </c>
      <c r="D2824" t="s">
        <v>458</v>
      </c>
      <c r="E2824">
        <v>5</v>
      </c>
      <c r="F2824">
        <f>IFERROR(VLOOKUP(D2824,Products!$A$2:$H$221,6,FALSE),0)</f>
        <v>7.58</v>
      </c>
      <c r="G2824">
        <v>0.03</v>
      </c>
      <c r="H2824">
        <f t="shared" si="44"/>
        <v>36.76</v>
      </c>
      <c r="I2824" t="s">
        <v>2824</v>
      </c>
      <c r="J2824" t="str">
        <f>IFERROR(VLOOKUP(D2824,Products!$A$2:$H$221,3,FALSE),"")</f>
        <v>Cleaning</v>
      </c>
      <c r="K2824" t="str">
        <f>IFERROR(VLOOKUP(C2824,Customers!$A$2:$G$751,3,FALSE),"")</f>
        <v>Aran</v>
      </c>
    </row>
    <row r="2825" spans="1:11" x14ac:dyDescent="0.25">
      <c r="A2825" t="s">
        <v>5648</v>
      </c>
      <c r="B2825">
        <v>45881</v>
      </c>
      <c r="C2825" t="s">
        <v>2615</v>
      </c>
      <c r="D2825" t="s">
        <v>95</v>
      </c>
      <c r="E2825">
        <v>5</v>
      </c>
      <c r="F2825">
        <f>IFERROR(VLOOKUP(D2825,Products!$A$2:$H$221,6,FALSE),0)</f>
        <v>3.11</v>
      </c>
      <c r="G2825">
        <v>0.05</v>
      </c>
      <c r="H2825">
        <f t="shared" si="44"/>
        <v>14.77</v>
      </c>
      <c r="I2825" t="s">
        <v>2837</v>
      </c>
      <c r="J2825" t="str">
        <f>IFERROR(VLOOKUP(D2825,Products!$A$2:$H$221,3,FALSE),"")</f>
        <v>Snacks</v>
      </c>
      <c r="K2825" t="str">
        <f>IFERROR(VLOOKUP(C2825,Customers!$A$2:$G$751,3,FALSE),"")</f>
        <v>Absheron</v>
      </c>
    </row>
    <row r="2826" spans="1:11" x14ac:dyDescent="0.25">
      <c r="A2826" t="s">
        <v>5649</v>
      </c>
      <c r="B2826">
        <v>45882</v>
      </c>
      <c r="C2826" t="s">
        <v>548</v>
      </c>
      <c r="D2826" t="s">
        <v>188</v>
      </c>
      <c r="E2826">
        <v>25</v>
      </c>
      <c r="F2826">
        <f>IFERROR(VLOOKUP(D2826,Products!$A$2:$H$221,6,FALSE),0)</f>
        <v>2.31</v>
      </c>
      <c r="G2826">
        <v>0</v>
      </c>
      <c r="H2826">
        <f t="shared" si="44"/>
        <v>57.75</v>
      </c>
      <c r="I2826" t="s">
        <v>2820</v>
      </c>
      <c r="J2826" t="str">
        <f>IFERROR(VLOOKUP(D2826,Products!$A$2:$H$221,3,FALSE),"")</f>
        <v>Bakery</v>
      </c>
      <c r="K2826" t="str">
        <f>IFERROR(VLOOKUP(C2826,Customers!$A$2:$G$751,3,FALSE),"")</f>
        <v>Absheron</v>
      </c>
    </row>
    <row r="2827" spans="1:11" x14ac:dyDescent="0.25">
      <c r="A2827" t="s">
        <v>5650</v>
      </c>
      <c r="B2827">
        <v>45882</v>
      </c>
      <c r="C2827" t="s">
        <v>950</v>
      </c>
      <c r="D2827" t="s">
        <v>27</v>
      </c>
      <c r="E2827">
        <v>15</v>
      </c>
      <c r="F2827">
        <f>IFERROR(VLOOKUP(D2827,Products!$A$2:$H$221,6,FALSE),0)</f>
        <v>1.98</v>
      </c>
      <c r="G2827">
        <v>0.05</v>
      </c>
      <c r="H2827">
        <f t="shared" si="44"/>
        <v>28.22</v>
      </c>
      <c r="I2827" t="s">
        <v>2837</v>
      </c>
      <c r="J2827" t="str">
        <f>IFERROR(VLOOKUP(D2827,Products!$A$2:$H$221,3,FALSE),"")</f>
        <v>Beverages</v>
      </c>
      <c r="K2827" t="str">
        <f>IFERROR(VLOOKUP(C2827,Customers!$A$2:$G$751,3,FALSE),"")</f>
        <v>Guba-Khachmaz</v>
      </c>
    </row>
    <row r="2828" spans="1:11" x14ac:dyDescent="0.25">
      <c r="A2828" t="s">
        <v>5651</v>
      </c>
      <c r="B2828">
        <v>45882</v>
      </c>
      <c r="C2828" t="s">
        <v>1097</v>
      </c>
      <c r="D2828" t="s">
        <v>240</v>
      </c>
      <c r="E2828">
        <v>14</v>
      </c>
      <c r="F2828">
        <f>IFERROR(VLOOKUP(D2828,Products!$A$2:$H$221,6,FALSE),0)</f>
        <v>3.46</v>
      </c>
      <c r="G2828">
        <v>7.0000000000000007E-2</v>
      </c>
      <c r="H2828">
        <f t="shared" si="44"/>
        <v>45.05</v>
      </c>
      <c r="I2828" t="s">
        <v>2820</v>
      </c>
      <c r="J2828" t="str">
        <f>IFERROR(VLOOKUP(D2828,Products!$A$2:$H$221,3,FALSE),"")</f>
        <v>Grocery</v>
      </c>
      <c r="K2828" t="str">
        <f>IFERROR(VLOOKUP(C2828,Customers!$A$2:$G$751,3,FALSE),"")</f>
        <v>Absheron</v>
      </c>
    </row>
    <row r="2829" spans="1:11" x14ac:dyDescent="0.25">
      <c r="A2829" t="s">
        <v>5652</v>
      </c>
      <c r="B2829">
        <v>45882</v>
      </c>
      <c r="C2829" t="s">
        <v>1115</v>
      </c>
      <c r="D2829" t="s">
        <v>164</v>
      </c>
      <c r="E2829">
        <v>26</v>
      </c>
      <c r="F2829">
        <f>IFERROR(VLOOKUP(D2829,Products!$A$2:$H$221,6,FALSE),0)</f>
        <v>1.96</v>
      </c>
      <c r="G2829">
        <v>0.05</v>
      </c>
      <c r="H2829">
        <f t="shared" si="44"/>
        <v>48.41</v>
      </c>
      <c r="I2829" t="s">
        <v>2837</v>
      </c>
      <c r="J2829" t="str">
        <f>IFERROR(VLOOKUP(D2829,Products!$A$2:$H$221,3,FALSE),"")</f>
        <v>Bakery</v>
      </c>
      <c r="K2829" t="str">
        <f>IFERROR(VLOOKUP(C2829,Customers!$A$2:$G$751,3,FALSE),"")</f>
        <v>Ganja-Dashkasan</v>
      </c>
    </row>
    <row r="2830" spans="1:11" x14ac:dyDescent="0.25">
      <c r="A2830" t="s">
        <v>5653</v>
      </c>
      <c r="B2830">
        <v>45882</v>
      </c>
      <c r="C2830" t="s">
        <v>1121</v>
      </c>
      <c r="D2830" t="s">
        <v>340</v>
      </c>
      <c r="E2830">
        <v>4</v>
      </c>
      <c r="F2830">
        <f>IFERROR(VLOOKUP(D2830,Products!$A$2:$H$221,6,FALSE),0)</f>
        <v>5.77</v>
      </c>
      <c r="G2830">
        <v>0.03</v>
      </c>
      <c r="H2830">
        <f t="shared" si="44"/>
        <v>22.39</v>
      </c>
      <c r="I2830" t="s">
        <v>2830</v>
      </c>
      <c r="J2830" t="str">
        <f>IFERROR(VLOOKUP(D2830,Products!$A$2:$H$221,3,FALSE),"")</f>
        <v>Personal Care</v>
      </c>
      <c r="K2830" t="str">
        <f>IFERROR(VLOOKUP(C2830,Customers!$A$2:$G$751,3,FALSE),"")</f>
        <v>Absheron</v>
      </c>
    </row>
    <row r="2831" spans="1:11" x14ac:dyDescent="0.25">
      <c r="A2831" t="s">
        <v>5654</v>
      </c>
      <c r="B2831">
        <v>45882</v>
      </c>
      <c r="C2831" t="s">
        <v>1451</v>
      </c>
      <c r="D2831" t="s">
        <v>85</v>
      </c>
      <c r="E2831">
        <v>15</v>
      </c>
      <c r="F2831">
        <f>IFERROR(VLOOKUP(D2831,Products!$A$2:$H$221,6,FALSE),0)</f>
        <v>2.33</v>
      </c>
      <c r="G2831">
        <v>0.05</v>
      </c>
      <c r="H2831">
        <f t="shared" si="44"/>
        <v>33.200000000000003</v>
      </c>
      <c r="I2831" t="s">
        <v>2827</v>
      </c>
      <c r="J2831" t="str">
        <f>IFERROR(VLOOKUP(D2831,Products!$A$2:$H$221,3,FALSE),"")</f>
        <v>Snacks</v>
      </c>
      <c r="K2831" t="str">
        <f>IFERROR(VLOOKUP(C2831,Customers!$A$2:$G$751,3,FALSE),"")</f>
        <v>Absheron</v>
      </c>
    </row>
    <row r="2832" spans="1:11" x14ac:dyDescent="0.25">
      <c r="A2832" t="s">
        <v>5655</v>
      </c>
      <c r="B2832">
        <v>45882</v>
      </c>
      <c r="C2832" t="s">
        <v>1478</v>
      </c>
      <c r="D2832" t="s">
        <v>300</v>
      </c>
      <c r="E2832">
        <v>2</v>
      </c>
      <c r="F2832">
        <f>IFERROR(VLOOKUP(D2832,Products!$A$2:$H$221,6,FALSE),0)</f>
        <v>6.1</v>
      </c>
      <c r="G2832">
        <v>0</v>
      </c>
      <c r="H2832">
        <f t="shared" si="44"/>
        <v>12.2</v>
      </c>
      <c r="I2832" t="s">
        <v>2841</v>
      </c>
      <c r="J2832" t="str">
        <f>IFERROR(VLOOKUP(D2832,Products!$A$2:$H$221,3,FALSE),"")</f>
        <v>Personal Care</v>
      </c>
      <c r="K2832" t="str">
        <f>IFERROR(VLOOKUP(C2832,Customers!$A$2:$G$751,3,FALSE),"")</f>
        <v>Aran</v>
      </c>
    </row>
    <row r="2833" spans="1:11" x14ac:dyDescent="0.25">
      <c r="A2833" t="s">
        <v>5656</v>
      </c>
      <c r="B2833">
        <v>45882</v>
      </c>
      <c r="C2833" t="s">
        <v>1670</v>
      </c>
      <c r="D2833" t="s">
        <v>359</v>
      </c>
      <c r="E2833">
        <v>7</v>
      </c>
      <c r="F2833">
        <f>IFERROR(VLOOKUP(D2833,Products!$A$2:$H$221,6,FALSE),0)</f>
        <v>7.99</v>
      </c>
      <c r="G2833">
        <v>0</v>
      </c>
      <c r="H2833">
        <f t="shared" si="44"/>
        <v>55.93</v>
      </c>
      <c r="I2833" t="s">
        <v>2824</v>
      </c>
      <c r="J2833" t="str">
        <f>IFERROR(VLOOKUP(D2833,Products!$A$2:$H$221,3,FALSE),"")</f>
        <v>Frozen</v>
      </c>
      <c r="K2833" t="str">
        <f>IFERROR(VLOOKUP(C2833,Customers!$A$2:$G$751,3,FALSE),"")</f>
        <v>Nakhchivan</v>
      </c>
    </row>
    <row r="2834" spans="1:11" x14ac:dyDescent="0.25">
      <c r="A2834" t="s">
        <v>5657</v>
      </c>
      <c r="B2834">
        <v>45882</v>
      </c>
      <c r="C2834" t="s">
        <v>2198</v>
      </c>
      <c r="D2834" t="s">
        <v>184</v>
      </c>
      <c r="E2834">
        <v>28</v>
      </c>
      <c r="F2834">
        <f>IFERROR(VLOOKUP(D2834,Products!$A$2:$H$221,6,FALSE),0)</f>
        <v>2.5499999999999998</v>
      </c>
      <c r="G2834">
        <v>0</v>
      </c>
      <c r="H2834">
        <f t="shared" si="44"/>
        <v>71.400000000000006</v>
      </c>
      <c r="I2834" t="s">
        <v>2837</v>
      </c>
      <c r="J2834" t="str">
        <f>IFERROR(VLOOKUP(D2834,Products!$A$2:$H$221,3,FALSE),"")</f>
        <v>Bakery</v>
      </c>
      <c r="K2834" t="str">
        <f>IFERROR(VLOOKUP(C2834,Customers!$A$2:$G$751,3,FALSE),"")</f>
        <v>Absheron</v>
      </c>
    </row>
    <row r="2835" spans="1:11" x14ac:dyDescent="0.25">
      <c r="A2835" t="s">
        <v>5658</v>
      </c>
      <c r="B2835">
        <v>45882</v>
      </c>
      <c r="C2835" t="s">
        <v>2228</v>
      </c>
      <c r="D2835" t="s">
        <v>155</v>
      </c>
      <c r="E2835">
        <v>14</v>
      </c>
      <c r="F2835">
        <f>IFERROR(VLOOKUP(D2835,Products!$A$2:$H$221,6,FALSE),0)</f>
        <v>5.52</v>
      </c>
      <c r="G2835">
        <v>0.03</v>
      </c>
      <c r="H2835">
        <f t="shared" si="44"/>
        <v>74.959999999999994</v>
      </c>
      <c r="I2835" t="s">
        <v>2820</v>
      </c>
      <c r="J2835" t="str">
        <f>IFERROR(VLOOKUP(D2835,Products!$A$2:$H$221,3,FALSE),"")</f>
        <v>Dairy</v>
      </c>
      <c r="K2835" t="str">
        <f>IFERROR(VLOOKUP(C2835,Customers!$A$2:$G$751,3,FALSE),"")</f>
        <v>Absheron</v>
      </c>
    </row>
    <row r="2836" spans="1:11" x14ac:dyDescent="0.25">
      <c r="A2836" t="s">
        <v>5659</v>
      </c>
      <c r="B2836">
        <v>45882</v>
      </c>
      <c r="C2836" t="s">
        <v>2249</v>
      </c>
      <c r="D2836" t="s">
        <v>180</v>
      </c>
      <c r="E2836">
        <v>20</v>
      </c>
      <c r="F2836">
        <f>IFERROR(VLOOKUP(D2836,Products!$A$2:$H$221,6,FALSE),0)</f>
        <v>3.52</v>
      </c>
      <c r="G2836">
        <v>0</v>
      </c>
      <c r="H2836">
        <f t="shared" si="44"/>
        <v>70.400000000000006</v>
      </c>
      <c r="I2836" t="s">
        <v>2827</v>
      </c>
      <c r="J2836" t="str">
        <f>IFERROR(VLOOKUP(D2836,Products!$A$2:$H$221,3,FALSE),"")</f>
        <v>Bakery</v>
      </c>
      <c r="K2836" t="str">
        <f>IFERROR(VLOOKUP(C2836,Customers!$A$2:$G$751,3,FALSE),"")</f>
        <v>Shaki-Zagatala</v>
      </c>
    </row>
    <row r="2837" spans="1:11" x14ac:dyDescent="0.25">
      <c r="A2837" t="s">
        <v>5660</v>
      </c>
      <c r="B2837">
        <v>45882</v>
      </c>
      <c r="C2837" t="s">
        <v>2423</v>
      </c>
      <c r="D2837" t="s">
        <v>136</v>
      </c>
      <c r="E2837">
        <v>3</v>
      </c>
      <c r="F2837">
        <f>IFERROR(VLOOKUP(D2837,Products!$A$2:$H$221,6,FALSE),0)</f>
        <v>3.68</v>
      </c>
      <c r="G2837">
        <v>0.05</v>
      </c>
      <c r="H2837">
        <f t="shared" si="44"/>
        <v>10.49</v>
      </c>
      <c r="I2837" t="s">
        <v>2841</v>
      </c>
      <c r="J2837" t="str">
        <f>IFERROR(VLOOKUP(D2837,Products!$A$2:$H$221,3,FALSE),"")</f>
        <v>Dairy</v>
      </c>
      <c r="K2837" t="str">
        <f>IFERROR(VLOOKUP(C2837,Customers!$A$2:$G$751,3,FALSE),"")</f>
        <v>Absheron</v>
      </c>
    </row>
    <row r="2838" spans="1:11" x14ac:dyDescent="0.25">
      <c r="A2838" t="s">
        <v>5661</v>
      </c>
      <c r="B2838">
        <v>45882</v>
      </c>
      <c r="C2838" t="s">
        <v>2651</v>
      </c>
      <c r="D2838" t="s">
        <v>226</v>
      </c>
      <c r="E2838">
        <v>2</v>
      </c>
      <c r="F2838">
        <f>IFERROR(VLOOKUP(D2838,Products!$A$2:$H$221,6,FALSE),0)</f>
        <v>2.0299999999999998</v>
      </c>
      <c r="G2838">
        <v>0.1</v>
      </c>
      <c r="H2838">
        <f t="shared" si="44"/>
        <v>3.65</v>
      </c>
      <c r="I2838" t="s">
        <v>2820</v>
      </c>
      <c r="J2838" t="str">
        <f>IFERROR(VLOOKUP(D2838,Products!$A$2:$H$221,3,FALSE),"")</f>
        <v>Grocery</v>
      </c>
      <c r="K2838" t="str">
        <f>IFERROR(VLOOKUP(C2838,Customers!$A$2:$G$751,3,FALSE),"")</f>
        <v>Aran</v>
      </c>
    </row>
    <row r="2839" spans="1:11" x14ac:dyDescent="0.25">
      <c r="A2839" t="s">
        <v>5662</v>
      </c>
      <c r="B2839">
        <v>45882</v>
      </c>
      <c r="C2839" t="s">
        <v>2769</v>
      </c>
      <c r="D2839" t="s">
        <v>364</v>
      </c>
      <c r="E2839">
        <v>9</v>
      </c>
      <c r="F2839">
        <f>IFERROR(VLOOKUP(D2839,Products!$A$2:$H$221,6,FALSE),0)</f>
        <v>7.67</v>
      </c>
      <c r="G2839">
        <v>0.03</v>
      </c>
      <c r="H2839">
        <f t="shared" si="44"/>
        <v>66.959999999999994</v>
      </c>
      <c r="I2839" t="s">
        <v>2841</v>
      </c>
      <c r="J2839" t="str">
        <f>IFERROR(VLOOKUP(D2839,Products!$A$2:$H$221,3,FALSE),"")</f>
        <v>Frozen</v>
      </c>
      <c r="K2839" t="str">
        <f>IFERROR(VLOOKUP(C2839,Customers!$A$2:$G$751,3,FALSE),"")</f>
        <v>Aran</v>
      </c>
    </row>
    <row r="2840" spans="1:11" x14ac:dyDescent="0.25">
      <c r="A2840" t="s">
        <v>5663</v>
      </c>
      <c r="B2840">
        <v>45883</v>
      </c>
      <c r="C2840" t="s">
        <v>649</v>
      </c>
      <c r="D2840" t="s">
        <v>238</v>
      </c>
      <c r="E2840">
        <v>5</v>
      </c>
      <c r="F2840">
        <f>IFERROR(VLOOKUP(D2840,Products!$A$2:$H$221,6,FALSE),0)</f>
        <v>4.3099999999999996</v>
      </c>
      <c r="G2840">
        <v>0</v>
      </c>
      <c r="H2840">
        <f t="shared" si="44"/>
        <v>21.55</v>
      </c>
      <c r="I2840" t="s">
        <v>2870</v>
      </c>
      <c r="J2840" t="str">
        <f>IFERROR(VLOOKUP(D2840,Products!$A$2:$H$221,3,FALSE),"")</f>
        <v>Grocery</v>
      </c>
      <c r="K2840" t="str">
        <f>IFERROR(VLOOKUP(C2840,Customers!$A$2:$G$751,3,FALSE),"")</f>
        <v>Guba-Khachmaz</v>
      </c>
    </row>
    <row r="2841" spans="1:11" x14ac:dyDescent="0.25">
      <c r="A2841" t="s">
        <v>5664</v>
      </c>
      <c r="B2841">
        <v>45883</v>
      </c>
      <c r="C2841" t="s">
        <v>845</v>
      </c>
      <c r="D2841" t="s">
        <v>103</v>
      </c>
      <c r="E2841">
        <v>9</v>
      </c>
      <c r="F2841">
        <f>IFERROR(VLOOKUP(D2841,Products!$A$2:$H$221,6,FALSE),0)</f>
        <v>1.18</v>
      </c>
      <c r="G2841">
        <v>0.05</v>
      </c>
      <c r="H2841">
        <f t="shared" si="44"/>
        <v>10.09</v>
      </c>
      <c r="I2841" t="s">
        <v>2837</v>
      </c>
      <c r="J2841" t="str">
        <f>IFERROR(VLOOKUP(D2841,Products!$A$2:$H$221,3,FALSE),"")</f>
        <v>Snacks</v>
      </c>
      <c r="K2841" t="str">
        <f>IFERROR(VLOOKUP(C2841,Customers!$A$2:$G$751,3,FALSE),"")</f>
        <v>Shaki-Zagatala</v>
      </c>
    </row>
    <row r="2842" spans="1:11" x14ac:dyDescent="0.25">
      <c r="A2842" t="s">
        <v>5665</v>
      </c>
      <c r="B2842">
        <v>45883</v>
      </c>
      <c r="C2842" t="s">
        <v>1058</v>
      </c>
      <c r="D2842" t="s">
        <v>366</v>
      </c>
      <c r="E2842">
        <v>3</v>
      </c>
      <c r="F2842">
        <f>IFERROR(VLOOKUP(D2842,Products!$A$2:$H$221,6,FALSE),0)</f>
        <v>8.19</v>
      </c>
      <c r="G2842">
        <v>0.12</v>
      </c>
      <c r="H2842">
        <f t="shared" si="44"/>
        <v>21.62</v>
      </c>
      <c r="I2842" t="s">
        <v>2837</v>
      </c>
      <c r="J2842" t="str">
        <f>IFERROR(VLOOKUP(D2842,Products!$A$2:$H$221,3,FALSE),"")</f>
        <v>Frozen</v>
      </c>
      <c r="K2842" t="str">
        <f>IFERROR(VLOOKUP(C2842,Customers!$A$2:$G$751,3,FALSE),"")</f>
        <v>Ganja-Dashkasan</v>
      </c>
    </row>
    <row r="2843" spans="1:11" x14ac:dyDescent="0.25">
      <c r="A2843" t="s">
        <v>5666</v>
      </c>
      <c r="B2843">
        <v>45883</v>
      </c>
      <c r="C2843" t="s">
        <v>1205</v>
      </c>
      <c r="D2843" t="s">
        <v>458</v>
      </c>
      <c r="E2843">
        <v>6</v>
      </c>
      <c r="F2843">
        <f>IFERROR(VLOOKUP(D2843,Products!$A$2:$H$221,6,FALSE),0)</f>
        <v>7.58</v>
      </c>
      <c r="G2843">
        <v>0</v>
      </c>
      <c r="H2843">
        <f t="shared" si="44"/>
        <v>45.48</v>
      </c>
      <c r="I2843" t="s">
        <v>2837</v>
      </c>
      <c r="J2843" t="str">
        <f>IFERROR(VLOOKUP(D2843,Products!$A$2:$H$221,3,FALSE),"")</f>
        <v>Cleaning</v>
      </c>
      <c r="K2843" t="str">
        <f>IFERROR(VLOOKUP(C2843,Customers!$A$2:$G$751,3,FALSE),"")</f>
        <v>Ganja-Dashkasan</v>
      </c>
    </row>
    <row r="2844" spans="1:11" x14ac:dyDescent="0.25">
      <c r="A2844" t="s">
        <v>5667</v>
      </c>
      <c r="B2844">
        <v>45883</v>
      </c>
      <c r="C2844" t="s">
        <v>1385</v>
      </c>
      <c r="D2844" t="s">
        <v>394</v>
      </c>
      <c r="E2844">
        <v>6</v>
      </c>
      <c r="F2844">
        <f>IFERROR(VLOOKUP(D2844,Products!$A$2:$H$221,6,FALSE),0)</f>
        <v>8.06</v>
      </c>
      <c r="G2844">
        <v>0.03</v>
      </c>
      <c r="H2844">
        <f t="shared" si="44"/>
        <v>46.91</v>
      </c>
      <c r="I2844" t="s">
        <v>2841</v>
      </c>
      <c r="J2844" t="str">
        <f>IFERROR(VLOOKUP(D2844,Products!$A$2:$H$221,3,FALSE),"")</f>
        <v>Frozen</v>
      </c>
      <c r="K2844" t="str">
        <f>IFERROR(VLOOKUP(C2844,Customers!$A$2:$G$751,3,FALSE),"")</f>
        <v>Guba-Khachmaz</v>
      </c>
    </row>
    <row r="2845" spans="1:11" x14ac:dyDescent="0.25">
      <c r="A2845" t="s">
        <v>5668</v>
      </c>
      <c r="B2845">
        <v>45883</v>
      </c>
      <c r="C2845" t="s">
        <v>1496</v>
      </c>
      <c r="D2845" t="s">
        <v>89</v>
      </c>
      <c r="E2845">
        <v>23</v>
      </c>
      <c r="F2845">
        <f>IFERROR(VLOOKUP(D2845,Products!$A$2:$H$221,6,FALSE),0)</f>
        <v>4.7</v>
      </c>
      <c r="G2845">
        <v>0.03</v>
      </c>
      <c r="H2845">
        <f t="shared" si="44"/>
        <v>104.86</v>
      </c>
      <c r="I2845" t="s">
        <v>2818</v>
      </c>
      <c r="J2845" t="str">
        <f>IFERROR(VLOOKUP(D2845,Products!$A$2:$H$221,3,FALSE),"")</f>
        <v>Snacks</v>
      </c>
      <c r="K2845" t="str">
        <f>IFERROR(VLOOKUP(C2845,Customers!$A$2:$G$751,3,FALSE),"")</f>
        <v>Absheron</v>
      </c>
    </row>
    <row r="2846" spans="1:11" x14ac:dyDescent="0.25">
      <c r="A2846" t="s">
        <v>5669</v>
      </c>
      <c r="B2846">
        <v>45883</v>
      </c>
      <c r="C2846" t="s">
        <v>1583</v>
      </c>
      <c r="D2846" t="s">
        <v>146</v>
      </c>
      <c r="E2846">
        <v>5</v>
      </c>
      <c r="F2846">
        <f>IFERROR(VLOOKUP(D2846,Products!$A$2:$H$221,6,FALSE),0)</f>
        <v>2.75</v>
      </c>
      <c r="G2846">
        <v>0.05</v>
      </c>
      <c r="H2846">
        <f t="shared" si="44"/>
        <v>13.06</v>
      </c>
      <c r="I2846" t="s">
        <v>2837</v>
      </c>
      <c r="J2846" t="str">
        <f>IFERROR(VLOOKUP(D2846,Products!$A$2:$H$221,3,FALSE),"")</f>
        <v>Dairy</v>
      </c>
      <c r="K2846" t="str">
        <f>IFERROR(VLOOKUP(C2846,Customers!$A$2:$G$751,3,FALSE),"")</f>
        <v>Absheron</v>
      </c>
    </row>
    <row r="2847" spans="1:11" x14ac:dyDescent="0.25">
      <c r="A2847" t="s">
        <v>5670</v>
      </c>
      <c r="B2847">
        <v>45883</v>
      </c>
      <c r="C2847" t="s">
        <v>2072</v>
      </c>
      <c r="D2847" t="s">
        <v>41</v>
      </c>
      <c r="E2847">
        <v>26</v>
      </c>
      <c r="F2847">
        <f>IFERROR(VLOOKUP(D2847,Products!$A$2:$H$221,6,FALSE),0)</f>
        <v>2.34</v>
      </c>
      <c r="G2847">
        <v>0.1</v>
      </c>
      <c r="H2847">
        <f t="shared" si="44"/>
        <v>54.76</v>
      </c>
      <c r="I2847" t="s">
        <v>2818</v>
      </c>
      <c r="J2847" t="str">
        <f>IFERROR(VLOOKUP(D2847,Products!$A$2:$H$221,3,FALSE),"")</f>
        <v>Beverages</v>
      </c>
      <c r="K2847" t="str">
        <f>IFERROR(VLOOKUP(C2847,Customers!$A$2:$G$751,3,FALSE),"")</f>
        <v>Absheron</v>
      </c>
    </row>
    <row r="2848" spans="1:11" x14ac:dyDescent="0.25">
      <c r="A2848" t="s">
        <v>5671</v>
      </c>
      <c r="B2848">
        <v>45883</v>
      </c>
      <c r="C2848" t="s">
        <v>2129</v>
      </c>
      <c r="D2848" t="s">
        <v>419</v>
      </c>
      <c r="E2848">
        <v>4</v>
      </c>
      <c r="F2848">
        <f>IFERROR(VLOOKUP(D2848,Products!$A$2:$H$221,6,FALSE),0)</f>
        <v>4.47</v>
      </c>
      <c r="G2848">
        <v>0.05</v>
      </c>
      <c r="H2848">
        <f t="shared" si="44"/>
        <v>16.989999999999998</v>
      </c>
      <c r="I2848" t="s">
        <v>2870</v>
      </c>
      <c r="J2848" t="str">
        <f>IFERROR(VLOOKUP(D2848,Products!$A$2:$H$221,3,FALSE),"")</f>
        <v>Canned</v>
      </c>
      <c r="K2848" t="str">
        <f>IFERROR(VLOOKUP(C2848,Customers!$A$2:$G$751,3,FALSE),"")</f>
        <v>Lankaran-Astara</v>
      </c>
    </row>
    <row r="2849" spans="1:11" x14ac:dyDescent="0.25">
      <c r="A2849" t="s">
        <v>5672</v>
      </c>
      <c r="B2849">
        <v>45884</v>
      </c>
      <c r="C2849" t="s">
        <v>1013</v>
      </c>
      <c r="D2849" t="s">
        <v>403</v>
      </c>
      <c r="E2849">
        <v>4</v>
      </c>
      <c r="F2849">
        <f>IFERROR(VLOOKUP(D2849,Products!$A$2:$H$221,6,FALSE),0)</f>
        <v>3.78</v>
      </c>
      <c r="G2849">
        <v>0.03</v>
      </c>
      <c r="H2849">
        <f t="shared" si="44"/>
        <v>14.67</v>
      </c>
      <c r="I2849" t="s">
        <v>2820</v>
      </c>
      <c r="J2849" t="str">
        <f>IFERROR(VLOOKUP(D2849,Products!$A$2:$H$221,3,FALSE),"")</f>
        <v>Canned</v>
      </c>
      <c r="K2849" t="str">
        <f>IFERROR(VLOOKUP(C2849,Customers!$A$2:$G$751,3,FALSE),"")</f>
        <v>Karabakh-East Zangezur</v>
      </c>
    </row>
    <row r="2850" spans="1:11" x14ac:dyDescent="0.25">
      <c r="A2850" t="s">
        <v>5673</v>
      </c>
      <c r="B2850">
        <v>45884</v>
      </c>
      <c r="C2850" t="s">
        <v>1445</v>
      </c>
      <c r="D2850" t="s">
        <v>134</v>
      </c>
      <c r="E2850">
        <v>10</v>
      </c>
      <c r="F2850">
        <f>IFERROR(VLOOKUP(D2850,Products!$A$2:$H$221,6,FALSE),0)</f>
        <v>5.84</v>
      </c>
      <c r="G2850">
        <v>0.1</v>
      </c>
      <c r="H2850">
        <f t="shared" si="44"/>
        <v>52.56</v>
      </c>
      <c r="I2850" t="s">
        <v>2830</v>
      </c>
      <c r="J2850" t="str">
        <f>IFERROR(VLOOKUP(D2850,Products!$A$2:$H$221,3,FALSE),"")</f>
        <v>Dairy</v>
      </c>
      <c r="K2850" t="str">
        <f>IFERROR(VLOOKUP(C2850,Customers!$A$2:$G$751,3,FALSE),"")</f>
        <v>Absheron</v>
      </c>
    </row>
    <row r="2851" spans="1:11" x14ac:dyDescent="0.25">
      <c r="A2851" t="s">
        <v>5674</v>
      </c>
      <c r="B2851">
        <v>45884</v>
      </c>
      <c r="C2851" t="s">
        <v>1964</v>
      </c>
      <c r="D2851" t="s">
        <v>33</v>
      </c>
      <c r="E2851">
        <v>19</v>
      </c>
      <c r="F2851">
        <f>IFERROR(VLOOKUP(D2851,Products!$A$2:$H$221,6,FALSE),0)</f>
        <v>1.21</v>
      </c>
      <c r="G2851">
        <v>0</v>
      </c>
      <c r="H2851">
        <f t="shared" si="44"/>
        <v>22.99</v>
      </c>
      <c r="I2851" t="s">
        <v>2837</v>
      </c>
      <c r="J2851" t="str">
        <f>IFERROR(VLOOKUP(D2851,Products!$A$2:$H$221,3,FALSE),"")</f>
        <v>Beverages</v>
      </c>
      <c r="K2851" t="str">
        <f>IFERROR(VLOOKUP(C2851,Customers!$A$2:$G$751,3,FALSE),"")</f>
        <v>Ganja-Dashkasan</v>
      </c>
    </row>
    <row r="2852" spans="1:11" x14ac:dyDescent="0.25">
      <c r="A2852" t="s">
        <v>5675</v>
      </c>
      <c r="B2852">
        <v>45884</v>
      </c>
      <c r="C2852" t="s">
        <v>1982</v>
      </c>
      <c r="D2852" t="s">
        <v>200</v>
      </c>
      <c r="E2852">
        <v>14</v>
      </c>
      <c r="F2852">
        <f>IFERROR(VLOOKUP(D2852,Products!$A$2:$H$221,6,FALSE),0)</f>
        <v>0.97</v>
      </c>
      <c r="G2852">
        <v>0.05</v>
      </c>
      <c r="H2852">
        <f t="shared" si="44"/>
        <v>12.9</v>
      </c>
      <c r="I2852" t="s">
        <v>2841</v>
      </c>
      <c r="J2852" t="str">
        <f>IFERROR(VLOOKUP(D2852,Products!$A$2:$H$221,3,FALSE),"")</f>
        <v>Bakery</v>
      </c>
      <c r="K2852" t="str">
        <f>IFERROR(VLOOKUP(C2852,Customers!$A$2:$G$751,3,FALSE),"")</f>
        <v>Lankaran-Astara</v>
      </c>
    </row>
    <row r="2853" spans="1:11" x14ac:dyDescent="0.25">
      <c r="A2853" t="s">
        <v>5676</v>
      </c>
      <c r="B2853">
        <v>45884</v>
      </c>
      <c r="C2853" t="s">
        <v>2258</v>
      </c>
      <c r="D2853" t="s">
        <v>253</v>
      </c>
      <c r="E2853">
        <v>14</v>
      </c>
      <c r="F2853">
        <f>IFERROR(VLOOKUP(D2853,Products!$A$2:$H$221,6,FALSE),0)</f>
        <v>1.43</v>
      </c>
      <c r="G2853">
        <v>0</v>
      </c>
      <c r="H2853">
        <f t="shared" si="44"/>
        <v>20.02</v>
      </c>
      <c r="I2853" t="s">
        <v>2830</v>
      </c>
      <c r="J2853" t="str">
        <f>IFERROR(VLOOKUP(D2853,Products!$A$2:$H$221,3,FALSE),"")</f>
        <v>Household</v>
      </c>
      <c r="K2853" t="str">
        <f>IFERROR(VLOOKUP(C2853,Customers!$A$2:$G$751,3,FALSE),"")</f>
        <v>Nakhchivan</v>
      </c>
    </row>
    <row r="2854" spans="1:11" x14ac:dyDescent="0.25">
      <c r="A2854" t="s">
        <v>5677</v>
      </c>
      <c r="B2854">
        <v>45885</v>
      </c>
      <c r="C2854" t="s">
        <v>761</v>
      </c>
      <c r="D2854" t="s">
        <v>25</v>
      </c>
      <c r="E2854">
        <v>16</v>
      </c>
      <c r="F2854">
        <f>IFERROR(VLOOKUP(D2854,Products!$A$2:$H$221,6,FALSE),0)</f>
        <v>3.86</v>
      </c>
      <c r="G2854">
        <v>0.05</v>
      </c>
      <c r="H2854">
        <f t="shared" si="44"/>
        <v>58.67</v>
      </c>
      <c r="I2854" t="s">
        <v>2870</v>
      </c>
      <c r="J2854" t="str">
        <f>IFERROR(VLOOKUP(D2854,Products!$A$2:$H$221,3,FALSE),"")</f>
        <v>Beverages</v>
      </c>
      <c r="K2854" t="str">
        <f>IFERROR(VLOOKUP(C2854,Customers!$A$2:$G$751,3,FALSE),"")</f>
        <v>Absheron</v>
      </c>
    </row>
    <row r="2855" spans="1:11" x14ac:dyDescent="0.25">
      <c r="A2855" t="s">
        <v>5678</v>
      </c>
      <c r="B2855">
        <v>45885</v>
      </c>
      <c r="C2855" t="s">
        <v>1040</v>
      </c>
      <c r="D2855" t="s">
        <v>55</v>
      </c>
      <c r="E2855">
        <v>4</v>
      </c>
      <c r="F2855">
        <f>IFERROR(VLOOKUP(D2855,Products!$A$2:$H$221,6,FALSE),0)</f>
        <v>1.93</v>
      </c>
      <c r="G2855">
        <v>0.03</v>
      </c>
      <c r="H2855">
        <f t="shared" si="44"/>
        <v>7.49</v>
      </c>
      <c r="I2855" t="s">
        <v>2824</v>
      </c>
      <c r="J2855" t="str">
        <f>IFERROR(VLOOKUP(D2855,Products!$A$2:$H$221,3,FALSE),"")</f>
        <v>Beverages</v>
      </c>
      <c r="K2855" t="str">
        <f>IFERROR(VLOOKUP(C2855,Customers!$A$2:$G$751,3,FALSE),"")</f>
        <v>Absheron</v>
      </c>
    </row>
    <row r="2856" spans="1:11" x14ac:dyDescent="0.25">
      <c r="A2856" t="s">
        <v>5679</v>
      </c>
      <c r="B2856">
        <v>45885</v>
      </c>
      <c r="C2856" t="s">
        <v>1148</v>
      </c>
      <c r="D2856" t="s">
        <v>198</v>
      </c>
      <c r="E2856">
        <v>28</v>
      </c>
      <c r="F2856">
        <f>IFERROR(VLOOKUP(D2856,Products!$A$2:$H$221,6,FALSE),0)</f>
        <v>0.63</v>
      </c>
      <c r="G2856">
        <v>0.05</v>
      </c>
      <c r="H2856">
        <f t="shared" si="44"/>
        <v>16.760000000000002</v>
      </c>
      <c r="I2856" t="s">
        <v>2841</v>
      </c>
      <c r="J2856" t="str">
        <f>IFERROR(VLOOKUP(D2856,Products!$A$2:$H$221,3,FALSE),"")</f>
        <v>Bakery</v>
      </c>
      <c r="K2856" t="str">
        <f>IFERROR(VLOOKUP(C2856,Customers!$A$2:$G$751,3,FALSE),"")</f>
        <v>Aran</v>
      </c>
    </row>
    <row r="2857" spans="1:11" x14ac:dyDescent="0.25">
      <c r="A2857" t="s">
        <v>5680</v>
      </c>
      <c r="B2857">
        <v>45885</v>
      </c>
      <c r="C2857" t="s">
        <v>1160</v>
      </c>
      <c r="D2857" t="s">
        <v>374</v>
      </c>
      <c r="E2857">
        <v>6</v>
      </c>
      <c r="F2857">
        <f>IFERROR(VLOOKUP(D2857,Products!$A$2:$H$221,6,FALSE),0)</f>
        <v>7.83</v>
      </c>
      <c r="G2857">
        <v>0</v>
      </c>
      <c r="H2857">
        <f t="shared" si="44"/>
        <v>46.98</v>
      </c>
      <c r="I2857" t="s">
        <v>2841</v>
      </c>
      <c r="J2857" t="str">
        <f>IFERROR(VLOOKUP(D2857,Products!$A$2:$H$221,3,FALSE),"")</f>
        <v>Frozen</v>
      </c>
      <c r="K2857" t="str">
        <f>IFERROR(VLOOKUP(C2857,Customers!$A$2:$G$751,3,FALSE),"")</f>
        <v>Nakhchivan</v>
      </c>
    </row>
    <row r="2858" spans="1:11" x14ac:dyDescent="0.25">
      <c r="A2858" t="s">
        <v>5681</v>
      </c>
      <c r="B2858">
        <v>45885</v>
      </c>
      <c r="C2858" t="s">
        <v>1457</v>
      </c>
      <c r="D2858" t="s">
        <v>101</v>
      </c>
      <c r="E2858">
        <v>9</v>
      </c>
      <c r="F2858">
        <f>IFERROR(VLOOKUP(D2858,Products!$A$2:$H$221,6,FALSE),0)</f>
        <v>2.82</v>
      </c>
      <c r="G2858">
        <v>7.0000000000000007E-2</v>
      </c>
      <c r="H2858">
        <f t="shared" si="44"/>
        <v>23.6</v>
      </c>
      <c r="I2858" t="s">
        <v>2870</v>
      </c>
      <c r="J2858" t="str">
        <f>IFERROR(VLOOKUP(D2858,Products!$A$2:$H$221,3,FALSE),"")</f>
        <v>Snacks</v>
      </c>
      <c r="K2858" t="str">
        <f>IFERROR(VLOOKUP(C2858,Customers!$A$2:$G$751,3,FALSE),"")</f>
        <v>Karabakh-East Zangezur</v>
      </c>
    </row>
    <row r="2859" spans="1:11" x14ac:dyDescent="0.25">
      <c r="A2859" t="s">
        <v>5682</v>
      </c>
      <c r="B2859">
        <v>45885</v>
      </c>
      <c r="C2859" t="s">
        <v>1670</v>
      </c>
      <c r="D2859" t="s">
        <v>253</v>
      </c>
      <c r="E2859">
        <v>14</v>
      </c>
      <c r="F2859">
        <f>IFERROR(VLOOKUP(D2859,Products!$A$2:$H$221,6,FALSE),0)</f>
        <v>1.43</v>
      </c>
      <c r="G2859">
        <v>0</v>
      </c>
      <c r="H2859">
        <f t="shared" si="44"/>
        <v>20.02</v>
      </c>
      <c r="I2859" t="s">
        <v>2837</v>
      </c>
      <c r="J2859" t="str">
        <f>IFERROR(VLOOKUP(D2859,Products!$A$2:$H$221,3,FALSE),"")</f>
        <v>Household</v>
      </c>
      <c r="K2859" t="str">
        <f>IFERROR(VLOOKUP(C2859,Customers!$A$2:$G$751,3,FALSE),"")</f>
        <v>Nakhchivan</v>
      </c>
    </row>
    <row r="2860" spans="1:11" x14ac:dyDescent="0.25">
      <c r="A2860" t="s">
        <v>5683</v>
      </c>
      <c r="B2860">
        <v>45885</v>
      </c>
      <c r="C2860" t="s">
        <v>1721</v>
      </c>
      <c r="D2860" t="s">
        <v>384</v>
      </c>
      <c r="E2860">
        <v>5</v>
      </c>
      <c r="F2860">
        <f>IFERROR(VLOOKUP(D2860,Products!$A$2:$H$221,6,FALSE),0)</f>
        <v>6.91</v>
      </c>
      <c r="G2860">
        <v>0.12</v>
      </c>
      <c r="H2860">
        <f t="shared" si="44"/>
        <v>30.4</v>
      </c>
      <c r="I2860" t="s">
        <v>2827</v>
      </c>
      <c r="J2860" t="str">
        <f>IFERROR(VLOOKUP(D2860,Products!$A$2:$H$221,3,FALSE),"")</f>
        <v>Frozen</v>
      </c>
      <c r="K2860" t="str">
        <f>IFERROR(VLOOKUP(C2860,Customers!$A$2:$G$751,3,FALSE),"")</f>
        <v>Absheron</v>
      </c>
    </row>
    <row r="2861" spans="1:11" x14ac:dyDescent="0.25">
      <c r="A2861" t="s">
        <v>5684</v>
      </c>
      <c r="B2861">
        <v>45885</v>
      </c>
      <c r="C2861" t="s">
        <v>1736</v>
      </c>
      <c r="D2861" t="s">
        <v>47</v>
      </c>
      <c r="E2861">
        <v>6</v>
      </c>
      <c r="F2861">
        <f>IFERROR(VLOOKUP(D2861,Products!$A$2:$H$221,6,FALSE),0)</f>
        <v>4.1900000000000004</v>
      </c>
      <c r="G2861">
        <v>0.05</v>
      </c>
      <c r="H2861">
        <f t="shared" si="44"/>
        <v>23.88</v>
      </c>
      <c r="I2861" t="s">
        <v>2841</v>
      </c>
      <c r="J2861" t="str">
        <f>IFERROR(VLOOKUP(D2861,Products!$A$2:$H$221,3,FALSE),"")</f>
        <v>Beverages</v>
      </c>
      <c r="K2861" t="str">
        <f>IFERROR(VLOOKUP(C2861,Customers!$A$2:$G$751,3,FALSE),"")</f>
        <v>Lankaran-Astara</v>
      </c>
    </row>
    <row r="2862" spans="1:11" x14ac:dyDescent="0.25">
      <c r="A2862" t="s">
        <v>5685</v>
      </c>
      <c r="B2862">
        <v>45885</v>
      </c>
      <c r="C2862" t="s">
        <v>1997</v>
      </c>
      <c r="D2862" t="s">
        <v>419</v>
      </c>
      <c r="E2862">
        <v>13</v>
      </c>
      <c r="F2862">
        <f>IFERROR(VLOOKUP(D2862,Products!$A$2:$H$221,6,FALSE),0)</f>
        <v>4.47</v>
      </c>
      <c r="G2862">
        <v>0</v>
      </c>
      <c r="H2862">
        <f t="shared" si="44"/>
        <v>58.11</v>
      </c>
      <c r="I2862" t="s">
        <v>2820</v>
      </c>
      <c r="J2862" t="str">
        <f>IFERROR(VLOOKUP(D2862,Products!$A$2:$H$221,3,FALSE),"")</f>
        <v>Canned</v>
      </c>
      <c r="K2862" t="str">
        <f>IFERROR(VLOOKUP(C2862,Customers!$A$2:$G$751,3,FALSE),"")</f>
        <v>Guba-Khachmaz</v>
      </c>
    </row>
    <row r="2863" spans="1:11" x14ac:dyDescent="0.25">
      <c r="A2863" t="s">
        <v>5686</v>
      </c>
      <c r="B2863">
        <v>45885</v>
      </c>
      <c r="C2863" t="s">
        <v>2036</v>
      </c>
      <c r="D2863" t="s">
        <v>403</v>
      </c>
      <c r="E2863">
        <v>4</v>
      </c>
      <c r="F2863">
        <f>IFERROR(VLOOKUP(D2863,Products!$A$2:$H$221,6,FALSE),0)</f>
        <v>3.78</v>
      </c>
      <c r="G2863">
        <v>0.02</v>
      </c>
      <c r="H2863">
        <f t="shared" si="44"/>
        <v>14.82</v>
      </c>
      <c r="I2863" t="s">
        <v>2824</v>
      </c>
      <c r="J2863" t="str">
        <f>IFERROR(VLOOKUP(D2863,Products!$A$2:$H$221,3,FALSE),"")</f>
        <v>Canned</v>
      </c>
      <c r="K2863" t="str">
        <f>IFERROR(VLOOKUP(C2863,Customers!$A$2:$G$751,3,FALSE),"")</f>
        <v>Shaki-Zagatala</v>
      </c>
    </row>
    <row r="2864" spans="1:11" x14ac:dyDescent="0.25">
      <c r="A2864" t="s">
        <v>5687</v>
      </c>
      <c r="B2864">
        <v>45885</v>
      </c>
      <c r="C2864" t="s">
        <v>2096</v>
      </c>
      <c r="D2864" t="s">
        <v>170</v>
      </c>
      <c r="E2864">
        <v>25</v>
      </c>
      <c r="F2864">
        <f>IFERROR(VLOOKUP(D2864,Products!$A$2:$H$221,6,FALSE),0)</f>
        <v>2.2000000000000002</v>
      </c>
      <c r="G2864">
        <v>0.02</v>
      </c>
      <c r="H2864">
        <f t="shared" si="44"/>
        <v>53.9</v>
      </c>
      <c r="I2864" t="s">
        <v>2824</v>
      </c>
      <c r="J2864" t="str">
        <f>IFERROR(VLOOKUP(D2864,Products!$A$2:$H$221,3,FALSE),"")</f>
        <v>Bakery</v>
      </c>
      <c r="K2864" t="str">
        <f>IFERROR(VLOOKUP(C2864,Customers!$A$2:$G$751,3,FALSE),"")</f>
        <v>Ganja-Dashkasan</v>
      </c>
    </row>
    <row r="2865" spans="1:11" x14ac:dyDescent="0.25">
      <c r="A2865" t="s">
        <v>5688</v>
      </c>
      <c r="B2865">
        <v>45885</v>
      </c>
      <c r="C2865" t="s">
        <v>2198</v>
      </c>
      <c r="D2865" t="s">
        <v>423</v>
      </c>
      <c r="E2865">
        <v>11</v>
      </c>
      <c r="F2865">
        <f>IFERROR(VLOOKUP(D2865,Products!$A$2:$H$221,6,FALSE),0)</f>
        <v>2.7</v>
      </c>
      <c r="G2865">
        <v>0.1</v>
      </c>
      <c r="H2865">
        <f t="shared" si="44"/>
        <v>26.73</v>
      </c>
      <c r="I2865" t="s">
        <v>2818</v>
      </c>
      <c r="J2865" t="str">
        <f>IFERROR(VLOOKUP(D2865,Products!$A$2:$H$221,3,FALSE),"")</f>
        <v>Canned</v>
      </c>
      <c r="K2865" t="str">
        <f>IFERROR(VLOOKUP(C2865,Customers!$A$2:$G$751,3,FALSE),"")</f>
        <v>Absheron</v>
      </c>
    </row>
    <row r="2866" spans="1:11" x14ac:dyDescent="0.25">
      <c r="A2866" t="s">
        <v>5689</v>
      </c>
      <c r="B2866">
        <v>45885</v>
      </c>
      <c r="C2866" t="s">
        <v>2246</v>
      </c>
      <c r="D2866" t="s">
        <v>202</v>
      </c>
      <c r="E2866">
        <v>18</v>
      </c>
      <c r="F2866">
        <f>IFERROR(VLOOKUP(D2866,Products!$A$2:$H$221,6,FALSE),0)</f>
        <v>1.82</v>
      </c>
      <c r="G2866">
        <v>0.1</v>
      </c>
      <c r="H2866">
        <f t="shared" si="44"/>
        <v>29.48</v>
      </c>
      <c r="I2866" t="s">
        <v>2830</v>
      </c>
      <c r="J2866" t="str">
        <f>IFERROR(VLOOKUP(D2866,Products!$A$2:$H$221,3,FALSE),"")</f>
        <v>Bakery</v>
      </c>
      <c r="K2866" t="str">
        <f>IFERROR(VLOOKUP(C2866,Customers!$A$2:$G$751,3,FALSE),"")</f>
        <v>Aran</v>
      </c>
    </row>
    <row r="2867" spans="1:11" x14ac:dyDescent="0.25">
      <c r="A2867" t="s">
        <v>5690</v>
      </c>
      <c r="B2867">
        <v>45885</v>
      </c>
      <c r="C2867" t="s">
        <v>2405</v>
      </c>
      <c r="D2867" t="s">
        <v>126</v>
      </c>
      <c r="E2867">
        <v>7</v>
      </c>
      <c r="F2867">
        <f>IFERROR(VLOOKUP(D2867,Products!$A$2:$H$221,6,FALSE),0)</f>
        <v>2.52</v>
      </c>
      <c r="G2867">
        <v>0.03</v>
      </c>
      <c r="H2867">
        <f t="shared" si="44"/>
        <v>17.11</v>
      </c>
      <c r="I2867" t="s">
        <v>2870</v>
      </c>
      <c r="J2867" t="str">
        <f>IFERROR(VLOOKUP(D2867,Products!$A$2:$H$221,3,FALSE),"")</f>
        <v>Dairy</v>
      </c>
      <c r="K2867" t="str">
        <f>IFERROR(VLOOKUP(C2867,Customers!$A$2:$G$751,3,FALSE),"")</f>
        <v>Ganja-Dashkasan</v>
      </c>
    </row>
    <row r="2868" spans="1:11" x14ac:dyDescent="0.25">
      <c r="A2868" t="s">
        <v>5691</v>
      </c>
      <c r="B2868">
        <v>45885</v>
      </c>
      <c r="C2868" t="s">
        <v>2558</v>
      </c>
      <c r="D2868" t="s">
        <v>203</v>
      </c>
      <c r="E2868">
        <v>6</v>
      </c>
      <c r="F2868">
        <f>IFERROR(VLOOKUP(D2868,Products!$A$2:$H$221,6,FALSE),0)</f>
        <v>3.39</v>
      </c>
      <c r="G2868">
        <v>0.1</v>
      </c>
      <c r="H2868">
        <f t="shared" si="44"/>
        <v>18.309999999999999</v>
      </c>
      <c r="I2868" t="s">
        <v>2820</v>
      </c>
      <c r="J2868" t="str">
        <f>IFERROR(VLOOKUP(D2868,Products!$A$2:$H$221,3,FALSE),"")</f>
        <v>Bakery</v>
      </c>
      <c r="K2868" t="str">
        <f>IFERROR(VLOOKUP(C2868,Customers!$A$2:$G$751,3,FALSE),"")</f>
        <v>Guba-Khachmaz</v>
      </c>
    </row>
    <row r="2869" spans="1:11" x14ac:dyDescent="0.25">
      <c r="A2869" t="s">
        <v>5692</v>
      </c>
      <c r="B2869">
        <v>45885</v>
      </c>
      <c r="C2869" t="s">
        <v>2645</v>
      </c>
      <c r="D2869" t="s">
        <v>429</v>
      </c>
      <c r="E2869">
        <v>16</v>
      </c>
      <c r="F2869">
        <f>IFERROR(VLOOKUP(D2869,Products!$A$2:$H$221,6,FALSE),0)</f>
        <v>6.04</v>
      </c>
      <c r="G2869">
        <v>0.1</v>
      </c>
      <c r="H2869">
        <f t="shared" si="44"/>
        <v>86.98</v>
      </c>
      <c r="I2869" t="s">
        <v>2870</v>
      </c>
      <c r="J2869" t="str">
        <f>IFERROR(VLOOKUP(D2869,Products!$A$2:$H$221,3,FALSE),"")</f>
        <v>Canned</v>
      </c>
      <c r="K2869" t="str">
        <f>IFERROR(VLOOKUP(C2869,Customers!$A$2:$G$751,3,FALSE),"")</f>
        <v>Shaki-Zagatala</v>
      </c>
    </row>
    <row r="2870" spans="1:11" x14ac:dyDescent="0.25">
      <c r="A2870" t="s">
        <v>5693</v>
      </c>
      <c r="B2870">
        <v>45886</v>
      </c>
      <c r="C2870" t="s">
        <v>637</v>
      </c>
      <c r="D2870" t="s">
        <v>99</v>
      </c>
      <c r="E2870">
        <v>19</v>
      </c>
      <c r="F2870">
        <f>IFERROR(VLOOKUP(D2870,Products!$A$2:$H$221,6,FALSE),0)</f>
        <v>4.88</v>
      </c>
      <c r="G2870">
        <v>7.0000000000000007E-2</v>
      </c>
      <c r="H2870">
        <f t="shared" si="44"/>
        <v>86.23</v>
      </c>
      <c r="I2870" t="s">
        <v>2841</v>
      </c>
      <c r="J2870" t="str">
        <f>IFERROR(VLOOKUP(D2870,Products!$A$2:$H$221,3,FALSE),"")</f>
        <v>Snacks</v>
      </c>
      <c r="K2870" t="str">
        <f>IFERROR(VLOOKUP(C2870,Customers!$A$2:$G$751,3,FALSE),"")</f>
        <v>Ganja-Dashkasan</v>
      </c>
    </row>
    <row r="2871" spans="1:11" x14ac:dyDescent="0.25">
      <c r="A2871" t="s">
        <v>5694</v>
      </c>
      <c r="B2871">
        <v>45886</v>
      </c>
      <c r="C2871" t="s">
        <v>729</v>
      </c>
      <c r="D2871" t="s">
        <v>43</v>
      </c>
      <c r="E2871">
        <v>6</v>
      </c>
      <c r="F2871">
        <f>IFERROR(VLOOKUP(D2871,Products!$A$2:$H$221,6,FALSE),0)</f>
        <v>3.28</v>
      </c>
      <c r="G2871">
        <v>0.03</v>
      </c>
      <c r="H2871">
        <f t="shared" si="44"/>
        <v>19.09</v>
      </c>
      <c r="I2871" t="s">
        <v>2824</v>
      </c>
      <c r="J2871" t="str">
        <f>IFERROR(VLOOKUP(D2871,Products!$A$2:$H$221,3,FALSE),"")</f>
        <v>Beverages</v>
      </c>
      <c r="K2871" t="str">
        <f>IFERROR(VLOOKUP(C2871,Customers!$A$2:$G$751,3,FALSE),"")</f>
        <v>Guba-Khachmaz</v>
      </c>
    </row>
    <row r="2872" spans="1:11" x14ac:dyDescent="0.25">
      <c r="A2872" t="s">
        <v>5695</v>
      </c>
      <c r="B2872">
        <v>45886</v>
      </c>
      <c r="C2872" t="s">
        <v>732</v>
      </c>
      <c r="D2872" t="s">
        <v>270</v>
      </c>
      <c r="E2872">
        <v>4</v>
      </c>
      <c r="F2872">
        <f>IFERROR(VLOOKUP(D2872,Products!$A$2:$H$221,6,FALSE),0)</f>
        <v>4.96</v>
      </c>
      <c r="G2872">
        <v>7.0000000000000007E-2</v>
      </c>
      <c r="H2872">
        <f t="shared" si="44"/>
        <v>18.45</v>
      </c>
      <c r="I2872" t="s">
        <v>2830</v>
      </c>
      <c r="J2872" t="str">
        <f>IFERROR(VLOOKUP(D2872,Products!$A$2:$H$221,3,FALSE),"")</f>
        <v>Household</v>
      </c>
      <c r="K2872" t="str">
        <f>IFERROR(VLOOKUP(C2872,Customers!$A$2:$G$751,3,FALSE),"")</f>
        <v>Lankaran-Astara</v>
      </c>
    </row>
    <row r="2873" spans="1:11" x14ac:dyDescent="0.25">
      <c r="A2873" t="s">
        <v>5696</v>
      </c>
      <c r="B2873">
        <v>45886</v>
      </c>
      <c r="C2873" t="s">
        <v>932</v>
      </c>
      <c r="D2873" t="s">
        <v>172</v>
      </c>
      <c r="E2873">
        <v>22</v>
      </c>
      <c r="F2873">
        <f>IFERROR(VLOOKUP(D2873,Products!$A$2:$H$221,6,FALSE),0)</f>
        <v>0.77</v>
      </c>
      <c r="G2873">
        <v>7.0000000000000007E-2</v>
      </c>
      <c r="H2873">
        <f t="shared" si="44"/>
        <v>15.75</v>
      </c>
      <c r="I2873" t="s">
        <v>2830</v>
      </c>
      <c r="J2873" t="str">
        <f>IFERROR(VLOOKUP(D2873,Products!$A$2:$H$221,3,FALSE),"")</f>
        <v>Bakery</v>
      </c>
      <c r="K2873" t="str">
        <f>IFERROR(VLOOKUP(C2873,Customers!$A$2:$G$751,3,FALSE),"")</f>
        <v>Absheron</v>
      </c>
    </row>
    <row r="2874" spans="1:11" x14ac:dyDescent="0.25">
      <c r="A2874" t="s">
        <v>5697</v>
      </c>
      <c r="B2874">
        <v>45886</v>
      </c>
      <c r="C2874" t="s">
        <v>1058</v>
      </c>
      <c r="D2874" t="s">
        <v>325</v>
      </c>
      <c r="E2874">
        <v>3</v>
      </c>
      <c r="F2874">
        <f>IFERROR(VLOOKUP(D2874,Products!$A$2:$H$221,6,FALSE),0)</f>
        <v>4.2699999999999996</v>
      </c>
      <c r="G2874">
        <v>0.1</v>
      </c>
      <c r="H2874">
        <f t="shared" si="44"/>
        <v>11.53</v>
      </c>
      <c r="I2874" t="s">
        <v>2824</v>
      </c>
      <c r="J2874" t="str">
        <f>IFERROR(VLOOKUP(D2874,Products!$A$2:$H$221,3,FALSE),"")</f>
        <v>Personal Care</v>
      </c>
      <c r="K2874" t="str">
        <f>IFERROR(VLOOKUP(C2874,Customers!$A$2:$G$751,3,FALSE),"")</f>
        <v>Ganja-Dashkasan</v>
      </c>
    </row>
    <row r="2875" spans="1:11" x14ac:dyDescent="0.25">
      <c r="A2875" t="s">
        <v>5698</v>
      </c>
      <c r="B2875">
        <v>45886</v>
      </c>
      <c r="C2875" t="s">
        <v>1766</v>
      </c>
      <c r="D2875" t="s">
        <v>43</v>
      </c>
      <c r="E2875">
        <v>23</v>
      </c>
      <c r="F2875">
        <f>IFERROR(VLOOKUP(D2875,Products!$A$2:$H$221,6,FALSE),0)</f>
        <v>3.28</v>
      </c>
      <c r="G2875">
        <v>0.1</v>
      </c>
      <c r="H2875">
        <f t="shared" si="44"/>
        <v>67.900000000000006</v>
      </c>
      <c r="I2875" t="s">
        <v>2820</v>
      </c>
      <c r="J2875" t="str">
        <f>IFERROR(VLOOKUP(D2875,Products!$A$2:$H$221,3,FALSE),"")</f>
        <v>Beverages</v>
      </c>
      <c r="K2875" t="str">
        <f>IFERROR(VLOOKUP(C2875,Customers!$A$2:$G$751,3,FALSE),"")</f>
        <v>Absheron</v>
      </c>
    </row>
    <row r="2876" spans="1:11" x14ac:dyDescent="0.25">
      <c r="A2876" t="s">
        <v>5699</v>
      </c>
      <c r="B2876">
        <v>45886</v>
      </c>
      <c r="C2876" t="s">
        <v>2192</v>
      </c>
      <c r="D2876" t="s">
        <v>372</v>
      </c>
      <c r="E2876">
        <v>12</v>
      </c>
      <c r="F2876">
        <f>IFERROR(VLOOKUP(D2876,Products!$A$2:$H$221,6,FALSE),0)</f>
        <v>8.19</v>
      </c>
      <c r="G2876">
        <v>7.0000000000000007E-2</v>
      </c>
      <c r="H2876">
        <f t="shared" si="44"/>
        <v>91.4</v>
      </c>
      <c r="I2876" t="s">
        <v>2841</v>
      </c>
      <c r="J2876" t="str">
        <f>IFERROR(VLOOKUP(D2876,Products!$A$2:$H$221,3,FALSE),"")</f>
        <v>Frozen</v>
      </c>
      <c r="K2876" t="str">
        <f>IFERROR(VLOOKUP(C2876,Customers!$A$2:$G$751,3,FALSE),"")</f>
        <v>Absheron</v>
      </c>
    </row>
    <row r="2877" spans="1:11" x14ac:dyDescent="0.25">
      <c r="A2877" t="s">
        <v>5700</v>
      </c>
      <c r="B2877">
        <v>45886</v>
      </c>
      <c r="C2877" t="s">
        <v>2498</v>
      </c>
      <c r="D2877" t="s">
        <v>390</v>
      </c>
      <c r="E2877">
        <v>10</v>
      </c>
      <c r="F2877">
        <f>IFERROR(VLOOKUP(D2877,Products!$A$2:$H$221,6,FALSE),0)</f>
        <v>4.55</v>
      </c>
      <c r="G2877">
        <v>0.12</v>
      </c>
      <c r="H2877">
        <f t="shared" si="44"/>
        <v>40.04</v>
      </c>
      <c r="I2877" t="s">
        <v>2870</v>
      </c>
      <c r="J2877" t="str">
        <f>IFERROR(VLOOKUP(D2877,Products!$A$2:$H$221,3,FALSE),"")</f>
        <v>Frozen</v>
      </c>
      <c r="K2877" t="str">
        <f>IFERROR(VLOOKUP(C2877,Customers!$A$2:$G$751,3,FALSE),"")</f>
        <v>Shaki-Zagatala</v>
      </c>
    </row>
    <row r="2878" spans="1:11" x14ac:dyDescent="0.25">
      <c r="A2878" t="s">
        <v>5701</v>
      </c>
      <c r="B2878">
        <v>45886</v>
      </c>
      <c r="C2878" t="s">
        <v>2594</v>
      </c>
      <c r="D2878" t="s">
        <v>41</v>
      </c>
      <c r="E2878">
        <v>12</v>
      </c>
      <c r="F2878">
        <f>IFERROR(VLOOKUP(D2878,Products!$A$2:$H$221,6,FALSE),0)</f>
        <v>2.34</v>
      </c>
      <c r="G2878">
        <v>0.03</v>
      </c>
      <c r="H2878">
        <f t="shared" si="44"/>
        <v>27.24</v>
      </c>
      <c r="I2878" t="s">
        <v>2820</v>
      </c>
      <c r="J2878" t="str">
        <f>IFERROR(VLOOKUP(D2878,Products!$A$2:$H$221,3,FALSE),"")</f>
        <v>Beverages</v>
      </c>
      <c r="K2878" t="str">
        <f>IFERROR(VLOOKUP(C2878,Customers!$A$2:$G$751,3,FALSE),"")</f>
        <v>Nakhchivan</v>
      </c>
    </row>
    <row r="2879" spans="1:11" x14ac:dyDescent="0.25">
      <c r="A2879" t="s">
        <v>5702</v>
      </c>
      <c r="B2879">
        <v>45886</v>
      </c>
      <c r="C2879" t="s">
        <v>2801</v>
      </c>
      <c r="D2879" t="s">
        <v>107</v>
      </c>
      <c r="E2879">
        <v>18</v>
      </c>
      <c r="F2879">
        <f>IFERROR(VLOOKUP(D2879,Products!$A$2:$H$221,6,FALSE),0)</f>
        <v>4.54</v>
      </c>
      <c r="G2879">
        <v>0.05</v>
      </c>
      <c r="H2879">
        <f t="shared" si="44"/>
        <v>77.63</v>
      </c>
      <c r="I2879" t="s">
        <v>2818</v>
      </c>
      <c r="J2879" t="str">
        <f>IFERROR(VLOOKUP(D2879,Products!$A$2:$H$221,3,FALSE),"")</f>
        <v>Snacks</v>
      </c>
      <c r="K2879" t="str">
        <f>IFERROR(VLOOKUP(C2879,Customers!$A$2:$G$751,3,FALSE),"")</f>
        <v>Aran</v>
      </c>
    </row>
    <row r="2880" spans="1:11" x14ac:dyDescent="0.25">
      <c r="A2880" t="s">
        <v>5703</v>
      </c>
      <c r="B2880">
        <v>45887</v>
      </c>
      <c r="C2880" t="s">
        <v>539</v>
      </c>
      <c r="D2880" t="s">
        <v>186</v>
      </c>
      <c r="E2880">
        <v>24</v>
      </c>
      <c r="F2880">
        <f>IFERROR(VLOOKUP(D2880,Products!$A$2:$H$221,6,FALSE),0)</f>
        <v>1.77</v>
      </c>
      <c r="G2880">
        <v>0</v>
      </c>
      <c r="H2880">
        <f t="shared" si="44"/>
        <v>42.48</v>
      </c>
      <c r="I2880" t="s">
        <v>2841</v>
      </c>
      <c r="J2880" t="str">
        <f>IFERROR(VLOOKUP(D2880,Products!$A$2:$H$221,3,FALSE),"")</f>
        <v>Bakery</v>
      </c>
      <c r="K2880" t="str">
        <f>IFERROR(VLOOKUP(C2880,Customers!$A$2:$G$751,3,FALSE),"")</f>
        <v>Karabakh-East Zangezur</v>
      </c>
    </row>
    <row r="2881" spans="1:11" x14ac:dyDescent="0.25">
      <c r="A2881" t="s">
        <v>5704</v>
      </c>
      <c r="B2881">
        <v>45887</v>
      </c>
      <c r="C2881" t="s">
        <v>683</v>
      </c>
      <c r="D2881" t="s">
        <v>138</v>
      </c>
      <c r="E2881">
        <v>3</v>
      </c>
      <c r="F2881">
        <f>IFERROR(VLOOKUP(D2881,Products!$A$2:$H$221,6,FALSE),0)</f>
        <v>2.11</v>
      </c>
      <c r="G2881">
        <v>0.05</v>
      </c>
      <c r="H2881">
        <f t="shared" si="44"/>
        <v>6.01</v>
      </c>
      <c r="I2881" t="s">
        <v>2818</v>
      </c>
      <c r="J2881" t="str">
        <f>IFERROR(VLOOKUP(D2881,Products!$A$2:$H$221,3,FALSE),"")</f>
        <v>Dairy</v>
      </c>
      <c r="K2881" t="str">
        <f>IFERROR(VLOOKUP(C2881,Customers!$A$2:$G$751,3,FALSE),"")</f>
        <v>Shaki-Zagatala</v>
      </c>
    </row>
    <row r="2882" spans="1:11" x14ac:dyDescent="0.25">
      <c r="A2882" t="s">
        <v>5705</v>
      </c>
      <c r="B2882">
        <v>45887</v>
      </c>
      <c r="C2882" t="s">
        <v>704</v>
      </c>
      <c r="D2882" t="s">
        <v>286</v>
      </c>
      <c r="E2882">
        <v>5</v>
      </c>
      <c r="F2882">
        <f>IFERROR(VLOOKUP(D2882,Products!$A$2:$H$221,6,FALSE),0)</f>
        <v>3.93</v>
      </c>
      <c r="G2882">
        <v>0.03</v>
      </c>
      <c r="H2882">
        <f t="shared" ref="H2882:H2945" si="45">ROUND(E2882*F2882*(1-G2882),2)</f>
        <v>19.059999999999999</v>
      </c>
      <c r="I2882" t="s">
        <v>2818</v>
      </c>
      <c r="J2882" t="str">
        <f>IFERROR(VLOOKUP(D2882,Products!$A$2:$H$221,3,FALSE),"")</f>
        <v>Household</v>
      </c>
      <c r="K2882" t="str">
        <f>IFERROR(VLOOKUP(C2882,Customers!$A$2:$G$751,3,FALSE),"")</f>
        <v>Shaki-Zagatala</v>
      </c>
    </row>
    <row r="2883" spans="1:11" x14ac:dyDescent="0.25">
      <c r="A2883" t="s">
        <v>5706</v>
      </c>
      <c r="B2883">
        <v>45887</v>
      </c>
      <c r="C2883" t="s">
        <v>788</v>
      </c>
      <c r="D2883" t="s">
        <v>248</v>
      </c>
      <c r="E2883">
        <v>15</v>
      </c>
      <c r="F2883">
        <f>IFERROR(VLOOKUP(D2883,Products!$A$2:$H$221,6,FALSE),0)</f>
        <v>5.3</v>
      </c>
      <c r="G2883">
        <v>7.0000000000000007E-2</v>
      </c>
      <c r="H2883">
        <f t="shared" si="45"/>
        <v>73.94</v>
      </c>
      <c r="I2883" t="s">
        <v>2824</v>
      </c>
      <c r="J2883" t="str">
        <f>IFERROR(VLOOKUP(D2883,Products!$A$2:$H$221,3,FALSE),"")</f>
        <v>Grocery</v>
      </c>
      <c r="K2883" t="str">
        <f>IFERROR(VLOOKUP(C2883,Customers!$A$2:$G$751,3,FALSE),"")</f>
        <v>Aran</v>
      </c>
    </row>
    <row r="2884" spans="1:11" x14ac:dyDescent="0.25">
      <c r="A2884" t="s">
        <v>5707</v>
      </c>
      <c r="B2884">
        <v>45887</v>
      </c>
      <c r="C2884" t="s">
        <v>893</v>
      </c>
      <c r="D2884" t="s">
        <v>81</v>
      </c>
      <c r="E2884">
        <v>9</v>
      </c>
      <c r="F2884">
        <f>IFERROR(VLOOKUP(D2884,Products!$A$2:$H$221,6,FALSE),0)</f>
        <v>2.23</v>
      </c>
      <c r="G2884">
        <v>0.03</v>
      </c>
      <c r="H2884">
        <f t="shared" si="45"/>
        <v>19.47</v>
      </c>
      <c r="I2884" t="s">
        <v>2820</v>
      </c>
      <c r="J2884" t="str">
        <f>IFERROR(VLOOKUP(D2884,Products!$A$2:$H$221,3,FALSE),"")</f>
        <v>Snacks</v>
      </c>
      <c r="K2884" t="str">
        <f>IFERROR(VLOOKUP(C2884,Customers!$A$2:$G$751,3,FALSE),"")</f>
        <v>Ganja-Dashkasan</v>
      </c>
    </row>
    <row r="2885" spans="1:11" x14ac:dyDescent="0.25">
      <c r="A2885" t="s">
        <v>5708</v>
      </c>
      <c r="B2885">
        <v>45887</v>
      </c>
      <c r="C2885" t="s">
        <v>905</v>
      </c>
      <c r="D2885" t="s">
        <v>338</v>
      </c>
      <c r="E2885">
        <v>5</v>
      </c>
      <c r="F2885">
        <f>IFERROR(VLOOKUP(D2885,Products!$A$2:$H$221,6,FALSE),0)</f>
        <v>2.2000000000000002</v>
      </c>
      <c r="G2885">
        <v>0.02</v>
      </c>
      <c r="H2885">
        <f t="shared" si="45"/>
        <v>10.78</v>
      </c>
      <c r="I2885" t="s">
        <v>2818</v>
      </c>
      <c r="J2885" t="str">
        <f>IFERROR(VLOOKUP(D2885,Products!$A$2:$H$221,3,FALSE),"")</f>
        <v>Personal Care</v>
      </c>
      <c r="K2885" t="str">
        <f>IFERROR(VLOOKUP(C2885,Customers!$A$2:$G$751,3,FALSE),"")</f>
        <v>Absheron</v>
      </c>
    </row>
    <row r="2886" spans="1:11" x14ac:dyDescent="0.25">
      <c r="A2886" t="s">
        <v>5709</v>
      </c>
      <c r="B2886">
        <v>45887</v>
      </c>
      <c r="C2886" t="s">
        <v>1085</v>
      </c>
      <c r="D2886" t="s">
        <v>366</v>
      </c>
      <c r="E2886">
        <v>2</v>
      </c>
      <c r="F2886">
        <f>IFERROR(VLOOKUP(D2886,Products!$A$2:$H$221,6,FALSE),0)</f>
        <v>8.19</v>
      </c>
      <c r="G2886">
        <v>0.05</v>
      </c>
      <c r="H2886">
        <f t="shared" si="45"/>
        <v>15.56</v>
      </c>
      <c r="I2886" t="s">
        <v>2824</v>
      </c>
      <c r="J2886" t="str">
        <f>IFERROR(VLOOKUP(D2886,Products!$A$2:$H$221,3,FALSE),"")</f>
        <v>Frozen</v>
      </c>
      <c r="K2886" t="str">
        <f>IFERROR(VLOOKUP(C2886,Customers!$A$2:$G$751,3,FALSE),"")</f>
        <v>Karabakh-East Zangezur</v>
      </c>
    </row>
    <row r="2887" spans="1:11" x14ac:dyDescent="0.25">
      <c r="A2887" t="s">
        <v>5710</v>
      </c>
      <c r="B2887">
        <v>45887</v>
      </c>
      <c r="C2887" t="s">
        <v>1175</v>
      </c>
      <c r="D2887" t="s">
        <v>93</v>
      </c>
      <c r="E2887">
        <v>24</v>
      </c>
      <c r="F2887">
        <f>IFERROR(VLOOKUP(D2887,Products!$A$2:$H$221,6,FALSE),0)</f>
        <v>3.61</v>
      </c>
      <c r="G2887">
        <v>7.0000000000000007E-2</v>
      </c>
      <c r="H2887">
        <f t="shared" si="45"/>
        <v>80.58</v>
      </c>
      <c r="I2887" t="s">
        <v>2820</v>
      </c>
      <c r="J2887" t="str">
        <f>IFERROR(VLOOKUP(D2887,Products!$A$2:$H$221,3,FALSE),"")</f>
        <v>Snacks</v>
      </c>
      <c r="K2887" t="str">
        <f>IFERROR(VLOOKUP(C2887,Customers!$A$2:$G$751,3,FALSE),"")</f>
        <v>Guba-Khachmaz</v>
      </c>
    </row>
    <row r="2888" spans="1:11" x14ac:dyDescent="0.25">
      <c r="A2888" t="s">
        <v>5711</v>
      </c>
      <c r="B2888">
        <v>45887</v>
      </c>
      <c r="C2888" t="s">
        <v>1187</v>
      </c>
      <c r="D2888" t="s">
        <v>226</v>
      </c>
      <c r="E2888">
        <v>14</v>
      </c>
      <c r="F2888">
        <f>IFERROR(VLOOKUP(D2888,Products!$A$2:$H$221,6,FALSE),0)</f>
        <v>2.0299999999999998</v>
      </c>
      <c r="G2888">
        <v>7.0000000000000007E-2</v>
      </c>
      <c r="H2888">
        <f t="shared" si="45"/>
        <v>26.43</v>
      </c>
      <c r="I2888" t="s">
        <v>2870</v>
      </c>
      <c r="J2888" t="str">
        <f>IFERROR(VLOOKUP(D2888,Products!$A$2:$H$221,3,FALSE),"")</f>
        <v>Grocery</v>
      </c>
      <c r="K2888" t="str">
        <f>IFERROR(VLOOKUP(C2888,Customers!$A$2:$G$751,3,FALSE),"")</f>
        <v>Absheron</v>
      </c>
    </row>
    <row r="2889" spans="1:11" x14ac:dyDescent="0.25">
      <c r="A2889" t="s">
        <v>5712</v>
      </c>
      <c r="B2889">
        <v>45887</v>
      </c>
      <c r="C2889" t="s">
        <v>1328</v>
      </c>
      <c r="D2889" t="s">
        <v>484</v>
      </c>
      <c r="E2889">
        <v>2</v>
      </c>
      <c r="F2889">
        <f>IFERROR(VLOOKUP(D2889,Products!$A$2:$H$221,6,FALSE),0)</f>
        <v>4.01</v>
      </c>
      <c r="G2889">
        <v>0.05</v>
      </c>
      <c r="H2889">
        <f t="shared" si="45"/>
        <v>7.62</v>
      </c>
      <c r="I2889" t="s">
        <v>2830</v>
      </c>
      <c r="J2889" t="str">
        <f>IFERROR(VLOOKUP(D2889,Products!$A$2:$H$221,3,FALSE),"")</f>
        <v>Cleaning</v>
      </c>
      <c r="K2889" t="str">
        <f>IFERROR(VLOOKUP(C2889,Customers!$A$2:$G$751,3,FALSE),"")</f>
        <v>Guba-Khachmaz</v>
      </c>
    </row>
    <row r="2890" spans="1:11" x14ac:dyDescent="0.25">
      <c r="A2890" t="s">
        <v>5713</v>
      </c>
      <c r="B2890">
        <v>45887</v>
      </c>
      <c r="C2890" t="s">
        <v>1430</v>
      </c>
      <c r="D2890" t="s">
        <v>81</v>
      </c>
      <c r="E2890">
        <v>24</v>
      </c>
      <c r="F2890">
        <f>IFERROR(VLOOKUP(D2890,Products!$A$2:$H$221,6,FALSE),0)</f>
        <v>2.23</v>
      </c>
      <c r="G2890">
        <v>0.02</v>
      </c>
      <c r="H2890">
        <f t="shared" si="45"/>
        <v>52.45</v>
      </c>
      <c r="I2890" t="s">
        <v>2870</v>
      </c>
      <c r="J2890" t="str">
        <f>IFERROR(VLOOKUP(D2890,Products!$A$2:$H$221,3,FALSE),"")</f>
        <v>Snacks</v>
      </c>
      <c r="K2890" t="str">
        <f>IFERROR(VLOOKUP(C2890,Customers!$A$2:$G$751,3,FALSE),"")</f>
        <v>Karabakh-East Zangezur</v>
      </c>
    </row>
    <row r="2891" spans="1:11" x14ac:dyDescent="0.25">
      <c r="A2891" t="s">
        <v>5714</v>
      </c>
      <c r="B2891">
        <v>45887</v>
      </c>
      <c r="C2891" t="s">
        <v>1511</v>
      </c>
      <c r="D2891" t="s">
        <v>257</v>
      </c>
      <c r="E2891">
        <v>13</v>
      </c>
      <c r="F2891">
        <f>IFERROR(VLOOKUP(D2891,Products!$A$2:$H$221,6,FALSE),0)</f>
        <v>2.4300000000000002</v>
      </c>
      <c r="G2891">
        <v>0.05</v>
      </c>
      <c r="H2891">
        <f t="shared" si="45"/>
        <v>30.01</v>
      </c>
      <c r="I2891" t="s">
        <v>2824</v>
      </c>
      <c r="J2891" t="str">
        <f>IFERROR(VLOOKUP(D2891,Products!$A$2:$H$221,3,FALSE),"")</f>
        <v>Household</v>
      </c>
      <c r="K2891" t="str">
        <f>IFERROR(VLOOKUP(C2891,Customers!$A$2:$G$751,3,FALSE),"")</f>
        <v>Aran</v>
      </c>
    </row>
    <row r="2892" spans="1:11" x14ac:dyDescent="0.25">
      <c r="A2892" t="s">
        <v>5715</v>
      </c>
      <c r="B2892">
        <v>45887</v>
      </c>
      <c r="C2892" t="s">
        <v>2285</v>
      </c>
      <c r="D2892" t="s">
        <v>234</v>
      </c>
      <c r="E2892">
        <v>11</v>
      </c>
      <c r="F2892">
        <f>IFERROR(VLOOKUP(D2892,Products!$A$2:$H$221,6,FALSE),0)</f>
        <v>2.0299999999999998</v>
      </c>
      <c r="G2892">
        <v>0.05</v>
      </c>
      <c r="H2892">
        <f t="shared" si="45"/>
        <v>21.21</v>
      </c>
      <c r="I2892" t="s">
        <v>2837</v>
      </c>
      <c r="J2892" t="str">
        <f>IFERROR(VLOOKUP(D2892,Products!$A$2:$H$221,3,FALSE),"")</f>
        <v>Grocery</v>
      </c>
      <c r="K2892" t="str">
        <f>IFERROR(VLOOKUP(C2892,Customers!$A$2:$G$751,3,FALSE),"")</f>
        <v>Absheron</v>
      </c>
    </row>
    <row r="2893" spans="1:11" x14ac:dyDescent="0.25">
      <c r="A2893" t="s">
        <v>5716</v>
      </c>
      <c r="B2893">
        <v>45887</v>
      </c>
      <c r="C2893" t="s">
        <v>2312</v>
      </c>
      <c r="D2893" t="s">
        <v>140</v>
      </c>
      <c r="E2893">
        <v>13</v>
      </c>
      <c r="F2893">
        <f>IFERROR(VLOOKUP(D2893,Products!$A$2:$H$221,6,FALSE),0)</f>
        <v>2.6</v>
      </c>
      <c r="G2893">
        <v>0.05</v>
      </c>
      <c r="H2893">
        <f t="shared" si="45"/>
        <v>32.11</v>
      </c>
      <c r="I2893" t="s">
        <v>2841</v>
      </c>
      <c r="J2893" t="str">
        <f>IFERROR(VLOOKUP(D2893,Products!$A$2:$H$221,3,FALSE),"")</f>
        <v>Dairy</v>
      </c>
      <c r="K2893" t="str">
        <f>IFERROR(VLOOKUP(C2893,Customers!$A$2:$G$751,3,FALSE),"")</f>
        <v>Absheron</v>
      </c>
    </row>
    <row r="2894" spans="1:11" x14ac:dyDescent="0.25">
      <c r="A2894" t="s">
        <v>5717</v>
      </c>
      <c r="B2894">
        <v>45887</v>
      </c>
      <c r="C2894" t="s">
        <v>2315</v>
      </c>
      <c r="D2894" t="s">
        <v>93</v>
      </c>
      <c r="E2894">
        <v>7</v>
      </c>
      <c r="F2894">
        <f>IFERROR(VLOOKUP(D2894,Products!$A$2:$H$221,6,FALSE),0)</f>
        <v>3.61</v>
      </c>
      <c r="G2894">
        <v>0.12</v>
      </c>
      <c r="H2894">
        <f t="shared" si="45"/>
        <v>22.24</v>
      </c>
      <c r="I2894" t="s">
        <v>2837</v>
      </c>
      <c r="J2894" t="str">
        <f>IFERROR(VLOOKUP(D2894,Products!$A$2:$H$221,3,FALSE),"")</f>
        <v>Snacks</v>
      </c>
      <c r="K2894" t="str">
        <f>IFERROR(VLOOKUP(C2894,Customers!$A$2:$G$751,3,FALSE),"")</f>
        <v>Aran</v>
      </c>
    </row>
    <row r="2895" spans="1:11" x14ac:dyDescent="0.25">
      <c r="A2895" t="s">
        <v>5718</v>
      </c>
      <c r="B2895">
        <v>45887</v>
      </c>
      <c r="C2895" t="s">
        <v>2351</v>
      </c>
      <c r="D2895" t="s">
        <v>70</v>
      </c>
      <c r="E2895">
        <v>21</v>
      </c>
      <c r="F2895">
        <f>IFERROR(VLOOKUP(D2895,Products!$A$2:$H$221,6,FALSE),0)</f>
        <v>2.06</v>
      </c>
      <c r="G2895">
        <v>0.05</v>
      </c>
      <c r="H2895">
        <f t="shared" si="45"/>
        <v>41.1</v>
      </c>
      <c r="I2895" t="s">
        <v>2837</v>
      </c>
      <c r="J2895" t="str">
        <f>IFERROR(VLOOKUP(D2895,Products!$A$2:$H$221,3,FALSE),"")</f>
        <v>Snacks</v>
      </c>
      <c r="K2895" t="str">
        <f>IFERROR(VLOOKUP(C2895,Customers!$A$2:$G$751,3,FALSE),"")</f>
        <v>Absheron</v>
      </c>
    </row>
    <row r="2896" spans="1:11" x14ac:dyDescent="0.25">
      <c r="A2896" t="s">
        <v>5719</v>
      </c>
      <c r="B2896">
        <v>45887</v>
      </c>
      <c r="C2896" t="s">
        <v>2468</v>
      </c>
      <c r="D2896" t="s">
        <v>27</v>
      </c>
      <c r="E2896">
        <v>23</v>
      </c>
      <c r="F2896">
        <f>IFERROR(VLOOKUP(D2896,Products!$A$2:$H$221,6,FALSE),0)</f>
        <v>1.98</v>
      </c>
      <c r="G2896">
        <v>0.03</v>
      </c>
      <c r="H2896">
        <f t="shared" si="45"/>
        <v>44.17</v>
      </c>
      <c r="I2896" t="s">
        <v>2830</v>
      </c>
      <c r="J2896" t="str">
        <f>IFERROR(VLOOKUP(D2896,Products!$A$2:$H$221,3,FALSE),"")</f>
        <v>Beverages</v>
      </c>
      <c r="K2896" t="str">
        <f>IFERROR(VLOOKUP(C2896,Customers!$A$2:$G$751,3,FALSE),"")</f>
        <v>Lankaran-Astara</v>
      </c>
    </row>
    <row r="2897" spans="1:11" x14ac:dyDescent="0.25">
      <c r="A2897" t="s">
        <v>5720</v>
      </c>
      <c r="B2897">
        <v>45887</v>
      </c>
      <c r="C2897" t="s">
        <v>2528</v>
      </c>
      <c r="D2897" t="s">
        <v>307</v>
      </c>
      <c r="E2897">
        <v>3</v>
      </c>
      <c r="F2897">
        <f>IFERROR(VLOOKUP(D2897,Products!$A$2:$H$221,6,FALSE),0)</f>
        <v>6.98</v>
      </c>
      <c r="G2897">
        <v>0.05</v>
      </c>
      <c r="H2897">
        <f t="shared" si="45"/>
        <v>19.89</v>
      </c>
      <c r="I2897" t="s">
        <v>2837</v>
      </c>
      <c r="J2897" t="str">
        <f>IFERROR(VLOOKUP(D2897,Products!$A$2:$H$221,3,FALSE),"")</f>
        <v>Personal Care</v>
      </c>
      <c r="K2897" t="str">
        <f>IFERROR(VLOOKUP(C2897,Customers!$A$2:$G$751,3,FALSE),"")</f>
        <v>Shaki-Zagatala</v>
      </c>
    </row>
    <row r="2898" spans="1:11" x14ac:dyDescent="0.25">
      <c r="A2898" t="s">
        <v>5721</v>
      </c>
      <c r="B2898">
        <v>45887</v>
      </c>
      <c r="C2898" t="s">
        <v>2543</v>
      </c>
      <c r="D2898" t="s">
        <v>390</v>
      </c>
      <c r="E2898">
        <v>8</v>
      </c>
      <c r="F2898">
        <f>IFERROR(VLOOKUP(D2898,Products!$A$2:$H$221,6,FALSE),0)</f>
        <v>4.55</v>
      </c>
      <c r="G2898">
        <v>0.03</v>
      </c>
      <c r="H2898">
        <f t="shared" si="45"/>
        <v>35.31</v>
      </c>
      <c r="I2898" t="s">
        <v>2824</v>
      </c>
      <c r="J2898" t="str">
        <f>IFERROR(VLOOKUP(D2898,Products!$A$2:$H$221,3,FALSE),"")</f>
        <v>Frozen</v>
      </c>
      <c r="K2898" t="str">
        <f>IFERROR(VLOOKUP(C2898,Customers!$A$2:$G$751,3,FALSE),"")</f>
        <v>Absheron</v>
      </c>
    </row>
    <row r="2899" spans="1:11" x14ac:dyDescent="0.25">
      <c r="A2899" t="s">
        <v>5722</v>
      </c>
      <c r="B2899">
        <v>45887</v>
      </c>
      <c r="C2899" t="s">
        <v>2624</v>
      </c>
      <c r="D2899" t="s">
        <v>20</v>
      </c>
      <c r="E2899">
        <v>26</v>
      </c>
      <c r="F2899">
        <f>IFERROR(VLOOKUP(D2899,Products!$A$2:$H$221,6,FALSE),0)</f>
        <v>2.87</v>
      </c>
      <c r="G2899">
        <v>0</v>
      </c>
      <c r="H2899">
        <f t="shared" si="45"/>
        <v>74.62</v>
      </c>
      <c r="I2899" t="s">
        <v>2820</v>
      </c>
      <c r="J2899" t="str">
        <f>IFERROR(VLOOKUP(D2899,Products!$A$2:$H$221,3,FALSE),"")</f>
        <v>Beverages</v>
      </c>
      <c r="K2899" t="str">
        <f>IFERROR(VLOOKUP(C2899,Customers!$A$2:$G$751,3,FALSE),"")</f>
        <v>Nakhchivan</v>
      </c>
    </row>
    <row r="2900" spans="1:11" x14ac:dyDescent="0.25">
      <c r="A2900" t="s">
        <v>5723</v>
      </c>
      <c r="B2900">
        <v>45887</v>
      </c>
      <c r="C2900" t="s">
        <v>2781</v>
      </c>
      <c r="D2900" t="s">
        <v>362</v>
      </c>
      <c r="E2900">
        <v>4</v>
      </c>
      <c r="F2900">
        <f>IFERROR(VLOOKUP(D2900,Products!$A$2:$H$221,6,FALSE),0)</f>
        <v>7.21</v>
      </c>
      <c r="G2900">
        <v>0</v>
      </c>
      <c r="H2900">
        <f t="shared" si="45"/>
        <v>28.84</v>
      </c>
      <c r="I2900" t="s">
        <v>2820</v>
      </c>
      <c r="J2900" t="str">
        <f>IFERROR(VLOOKUP(D2900,Products!$A$2:$H$221,3,FALSE),"")</f>
        <v>Frozen</v>
      </c>
      <c r="K2900" t="str">
        <f>IFERROR(VLOOKUP(C2900,Customers!$A$2:$G$751,3,FALSE),"")</f>
        <v>Absheron</v>
      </c>
    </row>
    <row r="2901" spans="1:11" x14ac:dyDescent="0.25">
      <c r="A2901" t="s">
        <v>5724</v>
      </c>
      <c r="B2901">
        <v>45888</v>
      </c>
      <c r="C2901" t="s">
        <v>548</v>
      </c>
      <c r="D2901" t="s">
        <v>101</v>
      </c>
      <c r="E2901">
        <v>10</v>
      </c>
      <c r="F2901">
        <f>IFERROR(VLOOKUP(D2901,Products!$A$2:$H$221,6,FALSE),0)</f>
        <v>2.82</v>
      </c>
      <c r="G2901">
        <v>7.0000000000000007E-2</v>
      </c>
      <c r="H2901">
        <f t="shared" si="45"/>
        <v>26.23</v>
      </c>
      <c r="I2901" t="s">
        <v>2818</v>
      </c>
      <c r="J2901" t="str">
        <f>IFERROR(VLOOKUP(D2901,Products!$A$2:$H$221,3,FALSE),"")</f>
        <v>Snacks</v>
      </c>
      <c r="K2901" t="str">
        <f>IFERROR(VLOOKUP(C2901,Customers!$A$2:$G$751,3,FALSE),"")</f>
        <v>Absheron</v>
      </c>
    </row>
    <row r="2902" spans="1:11" x14ac:dyDescent="0.25">
      <c r="A2902" t="s">
        <v>5725</v>
      </c>
      <c r="B2902">
        <v>45888</v>
      </c>
      <c r="C2902" t="s">
        <v>649</v>
      </c>
      <c r="D2902" t="s">
        <v>304</v>
      </c>
      <c r="E2902">
        <v>5</v>
      </c>
      <c r="F2902">
        <f>IFERROR(VLOOKUP(D2902,Products!$A$2:$H$221,6,FALSE),0)</f>
        <v>4.78</v>
      </c>
      <c r="G2902">
        <v>7.0000000000000007E-2</v>
      </c>
      <c r="H2902">
        <f t="shared" si="45"/>
        <v>22.23</v>
      </c>
      <c r="I2902" t="s">
        <v>2824</v>
      </c>
      <c r="J2902" t="str">
        <f>IFERROR(VLOOKUP(D2902,Products!$A$2:$H$221,3,FALSE),"")</f>
        <v>Personal Care</v>
      </c>
      <c r="K2902" t="str">
        <f>IFERROR(VLOOKUP(C2902,Customers!$A$2:$G$751,3,FALSE),"")</f>
        <v>Guba-Khachmaz</v>
      </c>
    </row>
    <row r="2903" spans="1:11" x14ac:dyDescent="0.25">
      <c r="A2903" t="s">
        <v>5726</v>
      </c>
      <c r="B2903">
        <v>45888</v>
      </c>
      <c r="C2903" t="s">
        <v>845</v>
      </c>
      <c r="D2903" t="s">
        <v>134</v>
      </c>
      <c r="E2903">
        <v>15</v>
      </c>
      <c r="F2903">
        <f>IFERROR(VLOOKUP(D2903,Products!$A$2:$H$221,6,FALSE),0)</f>
        <v>5.84</v>
      </c>
      <c r="G2903">
        <v>7.0000000000000007E-2</v>
      </c>
      <c r="H2903">
        <f t="shared" si="45"/>
        <v>81.47</v>
      </c>
      <c r="I2903" t="s">
        <v>2830</v>
      </c>
      <c r="J2903" t="str">
        <f>IFERROR(VLOOKUP(D2903,Products!$A$2:$H$221,3,FALSE),"")</f>
        <v>Dairy</v>
      </c>
      <c r="K2903" t="str">
        <f>IFERROR(VLOOKUP(C2903,Customers!$A$2:$G$751,3,FALSE),"")</f>
        <v>Shaki-Zagatala</v>
      </c>
    </row>
    <row r="2904" spans="1:11" x14ac:dyDescent="0.25">
      <c r="A2904" t="s">
        <v>5727</v>
      </c>
      <c r="B2904">
        <v>45888</v>
      </c>
      <c r="C2904" t="s">
        <v>1373</v>
      </c>
      <c r="D2904" t="s">
        <v>288</v>
      </c>
      <c r="E2904">
        <v>6</v>
      </c>
      <c r="F2904">
        <f>IFERROR(VLOOKUP(D2904,Products!$A$2:$H$221,6,FALSE),0)</f>
        <v>3.88</v>
      </c>
      <c r="G2904">
        <v>0.03</v>
      </c>
      <c r="H2904">
        <f t="shared" si="45"/>
        <v>22.58</v>
      </c>
      <c r="I2904" t="s">
        <v>2870</v>
      </c>
      <c r="J2904" t="str">
        <f>IFERROR(VLOOKUP(D2904,Products!$A$2:$H$221,3,FALSE),"")</f>
        <v>Household</v>
      </c>
      <c r="K2904" t="str">
        <f>IFERROR(VLOOKUP(C2904,Customers!$A$2:$G$751,3,FALSE),"")</f>
        <v>Karabakh-East Zangezur</v>
      </c>
    </row>
    <row r="2905" spans="1:11" x14ac:dyDescent="0.25">
      <c r="A2905" t="s">
        <v>5728</v>
      </c>
      <c r="B2905">
        <v>45888</v>
      </c>
      <c r="C2905" t="s">
        <v>1691</v>
      </c>
      <c r="D2905" t="s">
        <v>91</v>
      </c>
      <c r="E2905">
        <v>24</v>
      </c>
      <c r="F2905">
        <f>IFERROR(VLOOKUP(D2905,Products!$A$2:$H$221,6,FALSE),0)</f>
        <v>1.36</v>
      </c>
      <c r="G2905">
        <v>0.05</v>
      </c>
      <c r="H2905">
        <f t="shared" si="45"/>
        <v>31.01</v>
      </c>
      <c r="I2905" t="s">
        <v>2841</v>
      </c>
      <c r="J2905" t="str">
        <f>IFERROR(VLOOKUP(D2905,Products!$A$2:$H$221,3,FALSE),"")</f>
        <v>Snacks</v>
      </c>
      <c r="K2905" t="str">
        <f>IFERROR(VLOOKUP(C2905,Customers!$A$2:$G$751,3,FALSE),"")</f>
        <v>Absheron</v>
      </c>
    </row>
    <row r="2906" spans="1:11" x14ac:dyDescent="0.25">
      <c r="A2906" t="s">
        <v>5729</v>
      </c>
      <c r="B2906">
        <v>45888</v>
      </c>
      <c r="C2906" t="s">
        <v>2672</v>
      </c>
      <c r="D2906" t="s">
        <v>403</v>
      </c>
      <c r="E2906">
        <v>12</v>
      </c>
      <c r="F2906">
        <f>IFERROR(VLOOKUP(D2906,Products!$A$2:$H$221,6,FALSE),0)</f>
        <v>3.78</v>
      </c>
      <c r="G2906">
        <v>0.05</v>
      </c>
      <c r="H2906">
        <f t="shared" si="45"/>
        <v>43.09</v>
      </c>
      <c r="I2906" t="s">
        <v>2827</v>
      </c>
      <c r="J2906" t="str">
        <f>IFERROR(VLOOKUP(D2906,Products!$A$2:$H$221,3,FALSE),"")</f>
        <v>Canned</v>
      </c>
      <c r="K2906" t="str">
        <f>IFERROR(VLOOKUP(C2906,Customers!$A$2:$G$751,3,FALSE),"")</f>
        <v>Lankaran-Astara</v>
      </c>
    </row>
    <row r="2907" spans="1:11" x14ac:dyDescent="0.25">
      <c r="A2907" t="s">
        <v>5730</v>
      </c>
      <c r="B2907">
        <v>45888</v>
      </c>
      <c r="C2907" t="s">
        <v>2699</v>
      </c>
      <c r="D2907" t="s">
        <v>164</v>
      </c>
      <c r="E2907">
        <v>23</v>
      </c>
      <c r="F2907">
        <f>IFERROR(VLOOKUP(D2907,Products!$A$2:$H$221,6,FALSE),0)</f>
        <v>1.96</v>
      </c>
      <c r="G2907">
        <v>0.15</v>
      </c>
      <c r="H2907">
        <f t="shared" si="45"/>
        <v>38.32</v>
      </c>
      <c r="I2907" t="s">
        <v>2818</v>
      </c>
      <c r="J2907" t="str">
        <f>IFERROR(VLOOKUP(D2907,Products!$A$2:$H$221,3,FALSE),"")</f>
        <v>Bakery</v>
      </c>
      <c r="K2907" t="str">
        <f>IFERROR(VLOOKUP(C2907,Customers!$A$2:$G$751,3,FALSE),"")</f>
        <v>Shaki-Zagatala</v>
      </c>
    </row>
    <row r="2908" spans="1:11" x14ac:dyDescent="0.25">
      <c r="A2908" t="s">
        <v>5731</v>
      </c>
      <c r="B2908">
        <v>45889</v>
      </c>
      <c r="C2908" t="s">
        <v>592</v>
      </c>
      <c r="D2908" t="s">
        <v>252</v>
      </c>
      <c r="E2908">
        <v>12</v>
      </c>
      <c r="F2908">
        <f>IFERROR(VLOOKUP(D2908,Products!$A$2:$H$221,6,FALSE),0)</f>
        <v>4.38</v>
      </c>
      <c r="G2908">
        <v>7.0000000000000007E-2</v>
      </c>
      <c r="H2908">
        <f t="shared" si="45"/>
        <v>48.88</v>
      </c>
      <c r="I2908" t="s">
        <v>2841</v>
      </c>
      <c r="J2908" t="str">
        <f>IFERROR(VLOOKUP(D2908,Products!$A$2:$H$221,3,FALSE),"")</f>
        <v>Grocery</v>
      </c>
      <c r="K2908" t="str">
        <f>IFERROR(VLOOKUP(C2908,Customers!$A$2:$G$751,3,FALSE),"")</f>
        <v>Ganja-Dashkasan</v>
      </c>
    </row>
    <row r="2909" spans="1:11" x14ac:dyDescent="0.25">
      <c r="A2909" t="s">
        <v>5732</v>
      </c>
      <c r="B2909">
        <v>45889</v>
      </c>
      <c r="C2909" t="s">
        <v>842</v>
      </c>
      <c r="D2909" t="s">
        <v>180</v>
      </c>
      <c r="E2909">
        <v>25</v>
      </c>
      <c r="F2909">
        <f>IFERROR(VLOOKUP(D2909,Products!$A$2:$H$221,6,FALSE),0)</f>
        <v>3.52</v>
      </c>
      <c r="G2909">
        <v>0.03</v>
      </c>
      <c r="H2909">
        <f t="shared" si="45"/>
        <v>85.36</v>
      </c>
      <c r="I2909" t="s">
        <v>2837</v>
      </c>
      <c r="J2909" t="str">
        <f>IFERROR(VLOOKUP(D2909,Products!$A$2:$H$221,3,FALSE),"")</f>
        <v>Bakery</v>
      </c>
      <c r="K2909" t="str">
        <f>IFERROR(VLOOKUP(C2909,Customers!$A$2:$G$751,3,FALSE),"")</f>
        <v>Guba-Khachmaz</v>
      </c>
    </row>
    <row r="2910" spans="1:11" x14ac:dyDescent="0.25">
      <c r="A2910" t="s">
        <v>5733</v>
      </c>
      <c r="B2910">
        <v>45889</v>
      </c>
      <c r="C2910" t="s">
        <v>881</v>
      </c>
      <c r="D2910" t="s">
        <v>57</v>
      </c>
      <c r="E2910">
        <v>17</v>
      </c>
      <c r="F2910">
        <f>IFERROR(VLOOKUP(D2910,Products!$A$2:$H$221,6,FALSE),0)</f>
        <v>2.57</v>
      </c>
      <c r="G2910">
        <v>0.03</v>
      </c>
      <c r="H2910">
        <f t="shared" si="45"/>
        <v>42.38</v>
      </c>
      <c r="I2910" t="s">
        <v>2830</v>
      </c>
      <c r="J2910" t="str">
        <f>IFERROR(VLOOKUP(D2910,Products!$A$2:$H$221,3,FALSE),"")</f>
        <v>Beverages</v>
      </c>
      <c r="K2910" t="str">
        <f>IFERROR(VLOOKUP(C2910,Customers!$A$2:$G$751,3,FALSE),"")</f>
        <v>Guba-Khachmaz</v>
      </c>
    </row>
    <row r="2911" spans="1:11" x14ac:dyDescent="0.25">
      <c r="A2911" t="s">
        <v>5734</v>
      </c>
      <c r="B2911">
        <v>45889</v>
      </c>
      <c r="C2911" t="s">
        <v>890</v>
      </c>
      <c r="D2911" t="s">
        <v>325</v>
      </c>
      <c r="E2911">
        <v>7</v>
      </c>
      <c r="F2911">
        <f>IFERROR(VLOOKUP(D2911,Products!$A$2:$H$221,6,FALSE),0)</f>
        <v>4.2699999999999996</v>
      </c>
      <c r="G2911">
        <v>0.03</v>
      </c>
      <c r="H2911">
        <f t="shared" si="45"/>
        <v>28.99</v>
      </c>
      <c r="I2911" t="s">
        <v>2818</v>
      </c>
      <c r="J2911" t="str">
        <f>IFERROR(VLOOKUP(D2911,Products!$A$2:$H$221,3,FALSE),"")</f>
        <v>Personal Care</v>
      </c>
      <c r="K2911" t="str">
        <f>IFERROR(VLOOKUP(C2911,Customers!$A$2:$G$751,3,FALSE),"")</f>
        <v>Nakhchivan</v>
      </c>
    </row>
    <row r="2912" spans="1:11" x14ac:dyDescent="0.25">
      <c r="A2912" t="s">
        <v>5735</v>
      </c>
      <c r="B2912">
        <v>45889</v>
      </c>
      <c r="C2912" t="s">
        <v>899</v>
      </c>
      <c r="D2912" t="s">
        <v>489</v>
      </c>
      <c r="E2912">
        <v>9</v>
      </c>
      <c r="F2912">
        <f>IFERROR(VLOOKUP(D2912,Products!$A$2:$H$221,6,FALSE),0)</f>
        <v>5.34</v>
      </c>
      <c r="G2912">
        <v>7.0000000000000007E-2</v>
      </c>
      <c r="H2912">
        <f t="shared" si="45"/>
        <v>44.7</v>
      </c>
      <c r="I2912" t="s">
        <v>2837</v>
      </c>
      <c r="J2912" t="str">
        <f>IFERROR(VLOOKUP(D2912,Products!$A$2:$H$221,3,FALSE),"")</f>
        <v>Cleaning</v>
      </c>
      <c r="K2912" t="str">
        <f>IFERROR(VLOOKUP(C2912,Customers!$A$2:$G$751,3,FALSE),"")</f>
        <v>Shaki-Zagatala</v>
      </c>
    </row>
    <row r="2913" spans="1:11" x14ac:dyDescent="0.25">
      <c r="A2913" t="s">
        <v>5736</v>
      </c>
      <c r="B2913">
        <v>45889</v>
      </c>
      <c r="C2913" t="s">
        <v>1049</v>
      </c>
      <c r="D2913" t="s">
        <v>476</v>
      </c>
      <c r="E2913">
        <v>7</v>
      </c>
      <c r="F2913">
        <f>IFERROR(VLOOKUP(D2913,Products!$A$2:$H$221,6,FALSE),0)</f>
        <v>7.17</v>
      </c>
      <c r="G2913">
        <v>7.0000000000000007E-2</v>
      </c>
      <c r="H2913">
        <f t="shared" si="45"/>
        <v>46.68</v>
      </c>
      <c r="I2913" t="s">
        <v>2870</v>
      </c>
      <c r="J2913" t="str">
        <f>IFERROR(VLOOKUP(D2913,Products!$A$2:$H$221,3,FALSE),"")</f>
        <v>Cleaning</v>
      </c>
      <c r="K2913" t="str">
        <f>IFERROR(VLOOKUP(C2913,Customers!$A$2:$G$751,3,FALSE),"")</f>
        <v>Shaki-Zagatala</v>
      </c>
    </row>
    <row r="2914" spans="1:11" x14ac:dyDescent="0.25">
      <c r="A2914" t="s">
        <v>5737</v>
      </c>
      <c r="B2914">
        <v>45889</v>
      </c>
      <c r="C2914" t="s">
        <v>1319</v>
      </c>
      <c r="D2914" t="s">
        <v>208</v>
      </c>
      <c r="E2914">
        <v>15</v>
      </c>
      <c r="F2914">
        <f>IFERROR(VLOOKUP(D2914,Products!$A$2:$H$221,6,FALSE),0)</f>
        <v>7.9</v>
      </c>
      <c r="G2914">
        <v>7.0000000000000007E-2</v>
      </c>
      <c r="H2914">
        <f t="shared" si="45"/>
        <v>110.21</v>
      </c>
      <c r="I2914" t="s">
        <v>2870</v>
      </c>
      <c r="J2914" t="str">
        <f>IFERROR(VLOOKUP(D2914,Products!$A$2:$H$221,3,FALSE),"")</f>
        <v>Grocery</v>
      </c>
      <c r="K2914" t="str">
        <f>IFERROR(VLOOKUP(C2914,Customers!$A$2:$G$751,3,FALSE),"")</f>
        <v>Guba-Khachmaz</v>
      </c>
    </row>
    <row r="2915" spans="1:11" x14ac:dyDescent="0.25">
      <c r="A2915" t="s">
        <v>5738</v>
      </c>
      <c r="B2915">
        <v>45889</v>
      </c>
      <c r="C2915" t="s">
        <v>1529</v>
      </c>
      <c r="D2915" t="s">
        <v>99</v>
      </c>
      <c r="E2915">
        <v>11</v>
      </c>
      <c r="F2915">
        <f>IFERROR(VLOOKUP(D2915,Products!$A$2:$H$221,6,FALSE),0)</f>
        <v>4.88</v>
      </c>
      <c r="G2915">
        <v>0.1</v>
      </c>
      <c r="H2915">
        <f t="shared" si="45"/>
        <v>48.31</v>
      </c>
      <c r="I2915" t="s">
        <v>2830</v>
      </c>
      <c r="J2915" t="str">
        <f>IFERROR(VLOOKUP(D2915,Products!$A$2:$H$221,3,FALSE),"")</f>
        <v>Snacks</v>
      </c>
      <c r="K2915" t="str">
        <f>IFERROR(VLOOKUP(C2915,Customers!$A$2:$G$751,3,FALSE),"")</f>
        <v>Aran</v>
      </c>
    </row>
    <row r="2916" spans="1:11" x14ac:dyDescent="0.25">
      <c r="A2916" t="s">
        <v>5739</v>
      </c>
      <c r="B2916">
        <v>45889</v>
      </c>
      <c r="C2916" t="s">
        <v>1799</v>
      </c>
      <c r="D2916" t="s">
        <v>392</v>
      </c>
      <c r="E2916">
        <v>3</v>
      </c>
      <c r="F2916">
        <f>IFERROR(VLOOKUP(D2916,Products!$A$2:$H$221,6,FALSE),0)</f>
        <v>3.87</v>
      </c>
      <c r="G2916">
        <v>7.0000000000000007E-2</v>
      </c>
      <c r="H2916">
        <f t="shared" si="45"/>
        <v>10.8</v>
      </c>
      <c r="I2916" t="s">
        <v>2837</v>
      </c>
      <c r="J2916" t="str">
        <f>IFERROR(VLOOKUP(D2916,Products!$A$2:$H$221,3,FALSE),"")</f>
        <v>Frozen</v>
      </c>
      <c r="K2916" t="str">
        <f>IFERROR(VLOOKUP(C2916,Customers!$A$2:$G$751,3,FALSE),"")</f>
        <v>Absheron</v>
      </c>
    </row>
    <row r="2917" spans="1:11" x14ac:dyDescent="0.25">
      <c r="A2917" t="s">
        <v>5740</v>
      </c>
      <c r="B2917">
        <v>45889</v>
      </c>
      <c r="C2917" t="s">
        <v>1823</v>
      </c>
      <c r="D2917" t="s">
        <v>89</v>
      </c>
      <c r="E2917">
        <v>17</v>
      </c>
      <c r="F2917">
        <f>IFERROR(VLOOKUP(D2917,Products!$A$2:$H$221,6,FALSE),0)</f>
        <v>4.7</v>
      </c>
      <c r="G2917">
        <v>0.02</v>
      </c>
      <c r="H2917">
        <f t="shared" si="45"/>
        <v>78.3</v>
      </c>
      <c r="I2917" t="s">
        <v>2818</v>
      </c>
      <c r="J2917" t="str">
        <f>IFERROR(VLOOKUP(D2917,Products!$A$2:$H$221,3,FALSE),"")</f>
        <v>Snacks</v>
      </c>
      <c r="K2917" t="str">
        <f>IFERROR(VLOOKUP(C2917,Customers!$A$2:$G$751,3,FALSE),"")</f>
        <v>Lankaran-Astara</v>
      </c>
    </row>
    <row r="2918" spans="1:11" x14ac:dyDescent="0.25">
      <c r="A2918" t="s">
        <v>5741</v>
      </c>
      <c r="B2918">
        <v>45889</v>
      </c>
      <c r="C2918" t="s">
        <v>1907</v>
      </c>
      <c r="D2918" t="s">
        <v>49</v>
      </c>
      <c r="E2918">
        <v>15</v>
      </c>
      <c r="F2918">
        <f>IFERROR(VLOOKUP(D2918,Products!$A$2:$H$221,6,FALSE),0)</f>
        <v>4.04</v>
      </c>
      <c r="G2918">
        <v>0.1</v>
      </c>
      <c r="H2918">
        <f t="shared" si="45"/>
        <v>54.54</v>
      </c>
      <c r="I2918" t="s">
        <v>2827</v>
      </c>
      <c r="J2918" t="str">
        <f>IFERROR(VLOOKUP(D2918,Products!$A$2:$H$221,3,FALSE),"")</f>
        <v>Beverages</v>
      </c>
      <c r="K2918" t="str">
        <f>IFERROR(VLOOKUP(C2918,Customers!$A$2:$G$751,3,FALSE),"")</f>
        <v>Shaki-Zagatala</v>
      </c>
    </row>
    <row r="2919" spans="1:11" x14ac:dyDescent="0.25">
      <c r="A2919" t="s">
        <v>5742</v>
      </c>
      <c r="B2919">
        <v>45889</v>
      </c>
      <c r="C2919" t="s">
        <v>1958</v>
      </c>
      <c r="D2919" t="s">
        <v>211</v>
      </c>
      <c r="E2919">
        <v>14</v>
      </c>
      <c r="F2919">
        <f>IFERROR(VLOOKUP(D2919,Products!$A$2:$H$221,6,FALSE),0)</f>
        <v>2.35</v>
      </c>
      <c r="G2919">
        <v>7.0000000000000007E-2</v>
      </c>
      <c r="H2919">
        <f t="shared" si="45"/>
        <v>30.6</v>
      </c>
      <c r="I2919" t="s">
        <v>2818</v>
      </c>
      <c r="J2919" t="str">
        <f>IFERROR(VLOOKUP(D2919,Products!$A$2:$H$221,3,FALSE),"")</f>
        <v>Grocery</v>
      </c>
      <c r="K2919" t="str">
        <f>IFERROR(VLOOKUP(C2919,Customers!$A$2:$G$751,3,FALSE),"")</f>
        <v>Ganja-Dashkasan</v>
      </c>
    </row>
    <row r="2920" spans="1:11" x14ac:dyDescent="0.25">
      <c r="A2920" t="s">
        <v>5743</v>
      </c>
      <c r="B2920">
        <v>45889</v>
      </c>
      <c r="C2920" t="s">
        <v>2060</v>
      </c>
      <c r="D2920" t="s">
        <v>23</v>
      </c>
      <c r="E2920">
        <v>23</v>
      </c>
      <c r="F2920">
        <f>IFERROR(VLOOKUP(D2920,Products!$A$2:$H$221,6,FALSE),0)</f>
        <v>2.54</v>
      </c>
      <c r="G2920">
        <v>0.05</v>
      </c>
      <c r="H2920">
        <f t="shared" si="45"/>
        <v>55.5</v>
      </c>
      <c r="I2920" t="s">
        <v>2824</v>
      </c>
      <c r="J2920" t="str">
        <f>IFERROR(VLOOKUP(D2920,Products!$A$2:$H$221,3,FALSE),"")</f>
        <v>Beverages</v>
      </c>
      <c r="K2920" t="str">
        <f>IFERROR(VLOOKUP(C2920,Customers!$A$2:$G$751,3,FALSE),"")</f>
        <v>Absheron</v>
      </c>
    </row>
    <row r="2921" spans="1:11" x14ac:dyDescent="0.25">
      <c r="A2921" t="s">
        <v>5744</v>
      </c>
      <c r="B2921">
        <v>45889</v>
      </c>
      <c r="C2921" t="s">
        <v>2225</v>
      </c>
      <c r="D2921" t="s">
        <v>192</v>
      </c>
      <c r="E2921">
        <v>6</v>
      </c>
      <c r="F2921">
        <f>IFERROR(VLOOKUP(D2921,Products!$A$2:$H$221,6,FALSE),0)</f>
        <v>1.73</v>
      </c>
      <c r="G2921">
        <v>0.03</v>
      </c>
      <c r="H2921">
        <f t="shared" si="45"/>
        <v>10.07</v>
      </c>
      <c r="I2921" t="s">
        <v>2827</v>
      </c>
      <c r="J2921" t="str">
        <f>IFERROR(VLOOKUP(D2921,Products!$A$2:$H$221,3,FALSE),"")</f>
        <v>Bakery</v>
      </c>
      <c r="K2921" t="str">
        <f>IFERROR(VLOOKUP(C2921,Customers!$A$2:$G$751,3,FALSE),"")</f>
        <v>Absheron</v>
      </c>
    </row>
    <row r="2922" spans="1:11" x14ac:dyDescent="0.25">
      <c r="A2922" t="s">
        <v>5745</v>
      </c>
      <c r="B2922">
        <v>45889</v>
      </c>
      <c r="C2922" t="s">
        <v>2231</v>
      </c>
      <c r="D2922" t="s">
        <v>220</v>
      </c>
      <c r="E2922">
        <v>2</v>
      </c>
      <c r="F2922">
        <f>IFERROR(VLOOKUP(D2922,Products!$A$2:$H$221,6,FALSE),0)</f>
        <v>1.37</v>
      </c>
      <c r="G2922">
        <v>0.1</v>
      </c>
      <c r="H2922">
        <f t="shared" si="45"/>
        <v>2.4700000000000002</v>
      </c>
      <c r="I2922" t="s">
        <v>2818</v>
      </c>
      <c r="J2922" t="str">
        <f>IFERROR(VLOOKUP(D2922,Products!$A$2:$H$221,3,FALSE),"")</f>
        <v>Grocery</v>
      </c>
      <c r="K2922" t="str">
        <f>IFERROR(VLOOKUP(C2922,Customers!$A$2:$G$751,3,FALSE),"")</f>
        <v>Lankaran-Astara</v>
      </c>
    </row>
    <row r="2923" spans="1:11" x14ac:dyDescent="0.25">
      <c r="A2923" t="s">
        <v>5746</v>
      </c>
      <c r="B2923">
        <v>45889</v>
      </c>
      <c r="C2923" t="s">
        <v>2255</v>
      </c>
      <c r="D2923" t="s">
        <v>27</v>
      </c>
      <c r="E2923">
        <v>24</v>
      </c>
      <c r="F2923">
        <f>IFERROR(VLOOKUP(D2923,Products!$A$2:$H$221,6,FALSE),0)</f>
        <v>1.98</v>
      </c>
      <c r="G2923">
        <v>7.0000000000000007E-2</v>
      </c>
      <c r="H2923">
        <f t="shared" si="45"/>
        <v>44.19</v>
      </c>
      <c r="I2923" t="s">
        <v>2820</v>
      </c>
      <c r="J2923" t="str">
        <f>IFERROR(VLOOKUP(D2923,Products!$A$2:$H$221,3,FALSE),"")</f>
        <v>Beverages</v>
      </c>
      <c r="K2923" t="str">
        <f>IFERROR(VLOOKUP(C2923,Customers!$A$2:$G$751,3,FALSE),"")</f>
        <v>Ganja-Dashkasan</v>
      </c>
    </row>
    <row r="2924" spans="1:11" x14ac:dyDescent="0.25">
      <c r="A2924" t="s">
        <v>5747</v>
      </c>
      <c r="B2924">
        <v>45889</v>
      </c>
      <c r="C2924" t="s">
        <v>2717</v>
      </c>
      <c r="D2924" t="s">
        <v>268</v>
      </c>
      <c r="E2924">
        <v>5</v>
      </c>
      <c r="F2924">
        <f>IFERROR(VLOOKUP(D2924,Products!$A$2:$H$221,6,FALSE),0)</f>
        <v>2.12</v>
      </c>
      <c r="G2924">
        <v>0.03</v>
      </c>
      <c r="H2924">
        <f t="shared" si="45"/>
        <v>10.28</v>
      </c>
      <c r="I2924" t="s">
        <v>2824</v>
      </c>
      <c r="J2924" t="str">
        <f>IFERROR(VLOOKUP(D2924,Products!$A$2:$H$221,3,FALSE),"")</f>
        <v>Household</v>
      </c>
      <c r="K2924" t="str">
        <f>IFERROR(VLOOKUP(C2924,Customers!$A$2:$G$751,3,FALSE),"")</f>
        <v>Guba-Khachmaz</v>
      </c>
    </row>
    <row r="2925" spans="1:11" x14ac:dyDescent="0.25">
      <c r="A2925" t="s">
        <v>5748</v>
      </c>
      <c r="B2925">
        <v>45890</v>
      </c>
      <c r="C2925" t="s">
        <v>1142</v>
      </c>
      <c r="D2925" t="s">
        <v>81</v>
      </c>
      <c r="E2925">
        <v>23</v>
      </c>
      <c r="F2925">
        <f>IFERROR(VLOOKUP(D2925,Products!$A$2:$H$221,6,FALSE),0)</f>
        <v>2.23</v>
      </c>
      <c r="G2925">
        <v>0.15</v>
      </c>
      <c r="H2925">
        <f t="shared" si="45"/>
        <v>43.6</v>
      </c>
      <c r="I2925" t="s">
        <v>2827</v>
      </c>
      <c r="J2925" t="str">
        <f>IFERROR(VLOOKUP(D2925,Products!$A$2:$H$221,3,FALSE),"")</f>
        <v>Snacks</v>
      </c>
      <c r="K2925" t="str">
        <f>IFERROR(VLOOKUP(C2925,Customers!$A$2:$G$751,3,FALSE),"")</f>
        <v>Absheron</v>
      </c>
    </row>
    <row r="2926" spans="1:11" x14ac:dyDescent="0.25">
      <c r="A2926" t="s">
        <v>5749</v>
      </c>
      <c r="B2926">
        <v>45890</v>
      </c>
      <c r="C2926" t="s">
        <v>1469</v>
      </c>
      <c r="D2926" t="s">
        <v>75</v>
      </c>
      <c r="E2926">
        <v>23</v>
      </c>
      <c r="F2926">
        <f>IFERROR(VLOOKUP(D2926,Products!$A$2:$H$221,6,FALSE),0)</f>
        <v>3.54</v>
      </c>
      <c r="G2926">
        <v>0.05</v>
      </c>
      <c r="H2926">
        <f t="shared" si="45"/>
        <v>77.349999999999994</v>
      </c>
      <c r="I2926" t="s">
        <v>2870</v>
      </c>
      <c r="J2926" t="str">
        <f>IFERROR(VLOOKUP(D2926,Products!$A$2:$H$221,3,FALSE),"")</f>
        <v>Snacks</v>
      </c>
      <c r="K2926" t="str">
        <f>IFERROR(VLOOKUP(C2926,Customers!$A$2:$G$751,3,FALSE),"")</f>
        <v>Absheron</v>
      </c>
    </row>
    <row r="2927" spans="1:11" x14ac:dyDescent="0.25">
      <c r="A2927" t="s">
        <v>5750</v>
      </c>
      <c r="B2927">
        <v>45890</v>
      </c>
      <c r="C2927" t="s">
        <v>1712</v>
      </c>
      <c r="D2927" t="s">
        <v>246</v>
      </c>
      <c r="E2927">
        <v>3</v>
      </c>
      <c r="F2927">
        <f>IFERROR(VLOOKUP(D2927,Products!$A$2:$H$221,6,FALSE),0)</f>
        <v>7.97</v>
      </c>
      <c r="G2927">
        <v>0</v>
      </c>
      <c r="H2927">
        <f t="shared" si="45"/>
        <v>23.91</v>
      </c>
      <c r="I2927" t="s">
        <v>2827</v>
      </c>
      <c r="J2927" t="str">
        <f>IFERROR(VLOOKUP(D2927,Products!$A$2:$H$221,3,FALSE),"")</f>
        <v>Grocery</v>
      </c>
      <c r="K2927" t="str">
        <f>IFERROR(VLOOKUP(C2927,Customers!$A$2:$G$751,3,FALSE),"")</f>
        <v>Guba-Khachmaz</v>
      </c>
    </row>
    <row r="2928" spans="1:11" x14ac:dyDescent="0.25">
      <c r="A2928" t="s">
        <v>5751</v>
      </c>
      <c r="B2928">
        <v>45890</v>
      </c>
      <c r="C2928" t="s">
        <v>1736</v>
      </c>
      <c r="D2928" t="s">
        <v>338</v>
      </c>
      <c r="E2928">
        <v>5</v>
      </c>
      <c r="F2928">
        <f>IFERROR(VLOOKUP(D2928,Products!$A$2:$H$221,6,FALSE),0)</f>
        <v>2.2000000000000002</v>
      </c>
      <c r="G2928">
        <v>0.05</v>
      </c>
      <c r="H2928">
        <f t="shared" si="45"/>
        <v>10.45</v>
      </c>
      <c r="I2928" t="s">
        <v>2820</v>
      </c>
      <c r="J2928" t="str">
        <f>IFERROR(VLOOKUP(D2928,Products!$A$2:$H$221,3,FALSE),"")</f>
        <v>Personal Care</v>
      </c>
      <c r="K2928" t="str">
        <f>IFERROR(VLOOKUP(C2928,Customers!$A$2:$G$751,3,FALSE),"")</f>
        <v>Lankaran-Astara</v>
      </c>
    </row>
    <row r="2929" spans="1:11" x14ac:dyDescent="0.25">
      <c r="A2929" t="s">
        <v>5752</v>
      </c>
      <c r="B2929">
        <v>45890</v>
      </c>
      <c r="C2929" t="s">
        <v>1754</v>
      </c>
      <c r="D2929" t="s">
        <v>148</v>
      </c>
      <c r="E2929">
        <v>6</v>
      </c>
      <c r="F2929">
        <f>IFERROR(VLOOKUP(D2929,Products!$A$2:$H$221,6,FALSE),0)</f>
        <v>1.6</v>
      </c>
      <c r="G2929">
        <v>0.03</v>
      </c>
      <c r="H2929">
        <f t="shared" si="45"/>
        <v>9.31</v>
      </c>
      <c r="I2929" t="s">
        <v>2830</v>
      </c>
      <c r="J2929" t="str">
        <f>IFERROR(VLOOKUP(D2929,Products!$A$2:$H$221,3,FALSE),"")</f>
        <v>Dairy</v>
      </c>
      <c r="K2929" t="str">
        <f>IFERROR(VLOOKUP(C2929,Customers!$A$2:$G$751,3,FALSE),"")</f>
        <v>Ganja-Dashkasan</v>
      </c>
    </row>
    <row r="2930" spans="1:11" x14ac:dyDescent="0.25">
      <c r="A2930" t="s">
        <v>5753</v>
      </c>
      <c r="B2930">
        <v>45890</v>
      </c>
      <c r="C2930" t="s">
        <v>1946</v>
      </c>
      <c r="D2930" t="s">
        <v>230</v>
      </c>
      <c r="E2930">
        <v>3</v>
      </c>
      <c r="F2930">
        <f>IFERROR(VLOOKUP(D2930,Products!$A$2:$H$221,6,FALSE),0)</f>
        <v>1.98</v>
      </c>
      <c r="G2930">
        <v>7.0000000000000007E-2</v>
      </c>
      <c r="H2930">
        <f t="shared" si="45"/>
        <v>5.52</v>
      </c>
      <c r="I2930" t="s">
        <v>2824</v>
      </c>
      <c r="J2930" t="str">
        <f>IFERROR(VLOOKUP(D2930,Products!$A$2:$H$221,3,FALSE),"")</f>
        <v>Grocery</v>
      </c>
      <c r="K2930" t="str">
        <f>IFERROR(VLOOKUP(C2930,Customers!$A$2:$G$751,3,FALSE),"")</f>
        <v>Lankaran-Astara</v>
      </c>
    </row>
    <row r="2931" spans="1:11" x14ac:dyDescent="0.25">
      <c r="A2931" t="s">
        <v>5754</v>
      </c>
      <c r="B2931">
        <v>45890</v>
      </c>
      <c r="C2931" t="s">
        <v>2300</v>
      </c>
      <c r="D2931" t="s">
        <v>130</v>
      </c>
      <c r="E2931">
        <v>12</v>
      </c>
      <c r="F2931">
        <f>IFERROR(VLOOKUP(D2931,Products!$A$2:$H$221,6,FALSE),0)</f>
        <v>3.47</v>
      </c>
      <c r="G2931">
        <v>0.05</v>
      </c>
      <c r="H2931">
        <f t="shared" si="45"/>
        <v>39.56</v>
      </c>
      <c r="I2931" t="s">
        <v>2870</v>
      </c>
      <c r="J2931" t="str">
        <f>IFERROR(VLOOKUP(D2931,Products!$A$2:$H$221,3,FALSE),"")</f>
        <v>Dairy</v>
      </c>
      <c r="K2931" t="str">
        <f>IFERROR(VLOOKUP(C2931,Customers!$A$2:$G$751,3,FALSE),"")</f>
        <v>Aran</v>
      </c>
    </row>
    <row r="2932" spans="1:11" x14ac:dyDescent="0.25">
      <c r="A2932" t="s">
        <v>5755</v>
      </c>
      <c r="B2932">
        <v>45890</v>
      </c>
      <c r="C2932" t="s">
        <v>2417</v>
      </c>
      <c r="D2932" t="s">
        <v>344</v>
      </c>
      <c r="E2932">
        <v>4</v>
      </c>
      <c r="F2932">
        <f>IFERROR(VLOOKUP(D2932,Products!$A$2:$H$221,6,FALSE),0)</f>
        <v>2.2000000000000002</v>
      </c>
      <c r="G2932">
        <v>0.05</v>
      </c>
      <c r="H2932">
        <f t="shared" si="45"/>
        <v>8.36</v>
      </c>
      <c r="I2932" t="s">
        <v>2830</v>
      </c>
      <c r="J2932" t="str">
        <f>IFERROR(VLOOKUP(D2932,Products!$A$2:$H$221,3,FALSE),"")</f>
        <v>Personal Care</v>
      </c>
      <c r="K2932" t="str">
        <f>IFERROR(VLOOKUP(C2932,Customers!$A$2:$G$751,3,FALSE),"")</f>
        <v>Guba-Khachmaz</v>
      </c>
    </row>
    <row r="2933" spans="1:11" x14ac:dyDescent="0.25">
      <c r="A2933" t="s">
        <v>5756</v>
      </c>
      <c r="B2933">
        <v>45890</v>
      </c>
      <c r="C2933" t="s">
        <v>2462</v>
      </c>
      <c r="D2933" t="s">
        <v>268</v>
      </c>
      <c r="E2933">
        <v>10</v>
      </c>
      <c r="F2933">
        <f>IFERROR(VLOOKUP(D2933,Products!$A$2:$H$221,6,FALSE),0)</f>
        <v>2.12</v>
      </c>
      <c r="G2933">
        <v>0.05</v>
      </c>
      <c r="H2933">
        <f t="shared" si="45"/>
        <v>20.14</v>
      </c>
      <c r="I2933" t="s">
        <v>2830</v>
      </c>
      <c r="J2933" t="str">
        <f>IFERROR(VLOOKUP(D2933,Products!$A$2:$H$221,3,FALSE),"")</f>
        <v>Household</v>
      </c>
      <c r="K2933" t="str">
        <f>IFERROR(VLOOKUP(C2933,Customers!$A$2:$G$751,3,FALSE),"")</f>
        <v>Absheron</v>
      </c>
    </row>
    <row r="2934" spans="1:11" x14ac:dyDescent="0.25">
      <c r="A2934" t="s">
        <v>5757</v>
      </c>
      <c r="B2934">
        <v>45890</v>
      </c>
      <c r="C2934" t="s">
        <v>2567</v>
      </c>
      <c r="D2934" t="s">
        <v>344</v>
      </c>
      <c r="E2934">
        <v>9</v>
      </c>
      <c r="F2934">
        <f>IFERROR(VLOOKUP(D2934,Products!$A$2:$H$221,6,FALSE),0)</f>
        <v>2.2000000000000002</v>
      </c>
      <c r="G2934">
        <v>0</v>
      </c>
      <c r="H2934">
        <f t="shared" si="45"/>
        <v>19.8</v>
      </c>
      <c r="I2934" t="s">
        <v>2827</v>
      </c>
      <c r="J2934" t="str">
        <f>IFERROR(VLOOKUP(D2934,Products!$A$2:$H$221,3,FALSE),"")</f>
        <v>Personal Care</v>
      </c>
      <c r="K2934" t="str">
        <f>IFERROR(VLOOKUP(C2934,Customers!$A$2:$G$751,3,FALSE),"")</f>
        <v>Aran</v>
      </c>
    </row>
    <row r="2935" spans="1:11" x14ac:dyDescent="0.25">
      <c r="A2935" t="s">
        <v>5758</v>
      </c>
      <c r="B2935">
        <v>45890</v>
      </c>
      <c r="C2935" t="s">
        <v>2600</v>
      </c>
      <c r="D2935" t="s">
        <v>73</v>
      </c>
      <c r="E2935">
        <v>22</v>
      </c>
      <c r="F2935">
        <f>IFERROR(VLOOKUP(D2935,Products!$A$2:$H$221,6,FALSE),0)</f>
        <v>3.84</v>
      </c>
      <c r="G2935">
        <v>0.02</v>
      </c>
      <c r="H2935">
        <f t="shared" si="45"/>
        <v>82.79</v>
      </c>
      <c r="I2935" t="s">
        <v>2820</v>
      </c>
      <c r="J2935" t="str">
        <f>IFERROR(VLOOKUP(D2935,Products!$A$2:$H$221,3,FALSE),"")</f>
        <v>Snacks</v>
      </c>
      <c r="K2935" t="str">
        <f>IFERROR(VLOOKUP(C2935,Customers!$A$2:$G$751,3,FALSE),"")</f>
        <v>Guba-Khachmaz</v>
      </c>
    </row>
    <row r="2936" spans="1:11" x14ac:dyDescent="0.25">
      <c r="A2936" t="s">
        <v>5759</v>
      </c>
      <c r="B2936">
        <v>45890</v>
      </c>
      <c r="C2936" t="s">
        <v>2642</v>
      </c>
      <c r="D2936" t="s">
        <v>489</v>
      </c>
      <c r="E2936">
        <v>8</v>
      </c>
      <c r="F2936">
        <f>IFERROR(VLOOKUP(D2936,Products!$A$2:$H$221,6,FALSE),0)</f>
        <v>5.34</v>
      </c>
      <c r="G2936">
        <v>0.12</v>
      </c>
      <c r="H2936">
        <f t="shared" si="45"/>
        <v>37.590000000000003</v>
      </c>
      <c r="I2936" t="s">
        <v>2830</v>
      </c>
      <c r="J2936" t="str">
        <f>IFERROR(VLOOKUP(D2936,Products!$A$2:$H$221,3,FALSE),"")</f>
        <v>Cleaning</v>
      </c>
      <c r="K2936" t="str">
        <f>IFERROR(VLOOKUP(C2936,Customers!$A$2:$G$751,3,FALSE),"")</f>
        <v>Ganja-Dashkasan</v>
      </c>
    </row>
    <row r="2937" spans="1:11" x14ac:dyDescent="0.25">
      <c r="A2937" t="s">
        <v>5760</v>
      </c>
      <c r="B2937">
        <v>45890</v>
      </c>
      <c r="C2937" t="s">
        <v>2717</v>
      </c>
      <c r="D2937" t="s">
        <v>246</v>
      </c>
      <c r="E2937">
        <v>6</v>
      </c>
      <c r="F2937">
        <f>IFERROR(VLOOKUP(D2937,Products!$A$2:$H$221,6,FALSE),0)</f>
        <v>7.97</v>
      </c>
      <c r="G2937">
        <v>0.05</v>
      </c>
      <c r="H2937">
        <f t="shared" si="45"/>
        <v>45.43</v>
      </c>
      <c r="I2937" t="s">
        <v>2870</v>
      </c>
      <c r="J2937" t="str">
        <f>IFERROR(VLOOKUP(D2937,Products!$A$2:$H$221,3,FALSE),"")</f>
        <v>Grocery</v>
      </c>
      <c r="K2937" t="str">
        <f>IFERROR(VLOOKUP(C2937,Customers!$A$2:$G$751,3,FALSE),"")</f>
        <v>Guba-Khachmaz</v>
      </c>
    </row>
    <row r="2938" spans="1:11" x14ac:dyDescent="0.25">
      <c r="A2938" t="s">
        <v>5761</v>
      </c>
      <c r="B2938">
        <v>45891</v>
      </c>
      <c r="C2938" t="s">
        <v>558</v>
      </c>
      <c r="D2938" t="s">
        <v>300</v>
      </c>
      <c r="E2938">
        <v>8</v>
      </c>
      <c r="F2938">
        <f>IFERROR(VLOOKUP(D2938,Products!$A$2:$H$221,6,FALSE),0)</f>
        <v>6.1</v>
      </c>
      <c r="G2938">
        <v>7.0000000000000007E-2</v>
      </c>
      <c r="H2938">
        <f t="shared" si="45"/>
        <v>45.38</v>
      </c>
      <c r="I2938" t="s">
        <v>2818</v>
      </c>
      <c r="J2938" t="str">
        <f>IFERROR(VLOOKUP(D2938,Products!$A$2:$H$221,3,FALSE),"")</f>
        <v>Personal Care</v>
      </c>
      <c r="K2938" t="str">
        <f>IFERROR(VLOOKUP(C2938,Customers!$A$2:$G$751,3,FALSE),"")</f>
        <v>Absheron</v>
      </c>
    </row>
    <row r="2939" spans="1:11" x14ac:dyDescent="0.25">
      <c r="A2939" t="s">
        <v>5762</v>
      </c>
      <c r="B2939">
        <v>45891</v>
      </c>
      <c r="C2939" t="s">
        <v>729</v>
      </c>
      <c r="D2939" t="s">
        <v>101</v>
      </c>
      <c r="E2939">
        <v>16</v>
      </c>
      <c r="F2939">
        <f>IFERROR(VLOOKUP(D2939,Products!$A$2:$H$221,6,FALSE),0)</f>
        <v>2.82</v>
      </c>
      <c r="G2939">
        <v>0.12</v>
      </c>
      <c r="H2939">
        <f t="shared" si="45"/>
        <v>39.71</v>
      </c>
      <c r="I2939" t="s">
        <v>2830</v>
      </c>
      <c r="J2939" t="str">
        <f>IFERROR(VLOOKUP(D2939,Products!$A$2:$H$221,3,FALSE),"")</f>
        <v>Snacks</v>
      </c>
      <c r="K2939" t="str">
        <f>IFERROR(VLOOKUP(C2939,Customers!$A$2:$G$751,3,FALSE),"")</f>
        <v>Guba-Khachmaz</v>
      </c>
    </row>
    <row r="2940" spans="1:11" x14ac:dyDescent="0.25">
      <c r="A2940" t="s">
        <v>5763</v>
      </c>
      <c r="B2940">
        <v>45891</v>
      </c>
      <c r="C2940" t="s">
        <v>866</v>
      </c>
      <c r="D2940" t="s">
        <v>13</v>
      </c>
      <c r="E2940">
        <v>19</v>
      </c>
      <c r="F2940">
        <f>IFERROR(VLOOKUP(D2940,Products!$A$2:$H$221,6,FALSE),0)</f>
        <v>1.77</v>
      </c>
      <c r="G2940">
        <v>0.05</v>
      </c>
      <c r="H2940">
        <f t="shared" si="45"/>
        <v>31.95</v>
      </c>
      <c r="I2940" t="s">
        <v>2818</v>
      </c>
      <c r="J2940" t="str">
        <f>IFERROR(VLOOKUP(D2940,Products!$A$2:$H$221,3,FALSE),"")</f>
        <v>Beverages</v>
      </c>
      <c r="K2940" t="str">
        <f>IFERROR(VLOOKUP(C2940,Customers!$A$2:$G$751,3,FALSE),"")</f>
        <v>Shaki-Zagatala</v>
      </c>
    </row>
    <row r="2941" spans="1:11" x14ac:dyDescent="0.25">
      <c r="A2941" t="s">
        <v>5764</v>
      </c>
      <c r="B2941">
        <v>45891</v>
      </c>
      <c r="C2941" t="s">
        <v>989</v>
      </c>
      <c r="D2941" t="s">
        <v>382</v>
      </c>
      <c r="E2941">
        <v>9</v>
      </c>
      <c r="F2941">
        <f>IFERROR(VLOOKUP(D2941,Products!$A$2:$H$221,6,FALSE),0)</f>
        <v>4.4000000000000004</v>
      </c>
      <c r="G2941">
        <v>0</v>
      </c>
      <c r="H2941">
        <f t="shared" si="45"/>
        <v>39.6</v>
      </c>
      <c r="I2941" t="s">
        <v>2837</v>
      </c>
      <c r="J2941" t="str">
        <f>IFERROR(VLOOKUP(D2941,Products!$A$2:$H$221,3,FALSE),"")</f>
        <v>Frozen</v>
      </c>
      <c r="K2941" t="str">
        <f>IFERROR(VLOOKUP(C2941,Customers!$A$2:$G$751,3,FALSE),"")</f>
        <v>Karabakh-East Zangezur</v>
      </c>
    </row>
    <row r="2942" spans="1:11" x14ac:dyDescent="0.25">
      <c r="A2942" t="s">
        <v>5765</v>
      </c>
      <c r="B2942">
        <v>45891</v>
      </c>
      <c r="C2942" t="s">
        <v>1166</v>
      </c>
      <c r="D2942" t="s">
        <v>304</v>
      </c>
      <c r="E2942">
        <v>8</v>
      </c>
      <c r="F2942">
        <f>IFERROR(VLOOKUP(D2942,Products!$A$2:$H$221,6,FALSE),0)</f>
        <v>4.78</v>
      </c>
      <c r="G2942">
        <v>0.03</v>
      </c>
      <c r="H2942">
        <f t="shared" si="45"/>
        <v>37.090000000000003</v>
      </c>
      <c r="I2942" t="s">
        <v>2830</v>
      </c>
      <c r="J2942" t="str">
        <f>IFERROR(VLOOKUP(D2942,Products!$A$2:$H$221,3,FALSE),"")</f>
        <v>Personal Care</v>
      </c>
      <c r="K2942" t="str">
        <f>IFERROR(VLOOKUP(C2942,Customers!$A$2:$G$751,3,FALSE),"")</f>
        <v>Absheron</v>
      </c>
    </row>
    <row r="2943" spans="1:11" x14ac:dyDescent="0.25">
      <c r="A2943" t="s">
        <v>5766</v>
      </c>
      <c r="B2943">
        <v>45891</v>
      </c>
      <c r="C2943" t="s">
        <v>1313</v>
      </c>
      <c r="D2943" t="s">
        <v>417</v>
      </c>
      <c r="E2943">
        <v>11</v>
      </c>
      <c r="F2943">
        <f>IFERROR(VLOOKUP(D2943,Products!$A$2:$H$221,6,FALSE),0)</f>
        <v>6.31</v>
      </c>
      <c r="G2943">
        <v>0.05</v>
      </c>
      <c r="H2943">
        <f t="shared" si="45"/>
        <v>65.94</v>
      </c>
      <c r="I2943" t="s">
        <v>2870</v>
      </c>
      <c r="J2943" t="str">
        <f>IFERROR(VLOOKUP(D2943,Products!$A$2:$H$221,3,FALSE),"")</f>
        <v>Canned</v>
      </c>
      <c r="K2943" t="str">
        <f>IFERROR(VLOOKUP(C2943,Customers!$A$2:$G$751,3,FALSE),"")</f>
        <v>Absheron</v>
      </c>
    </row>
    <row r="2944" spans="1:11" x14ac:dyDescent="0.25">
      <c r="A2944" t="s">
        <v>5767</v>
      </c>
      <c r="B2944">
        <v>45891</v>
      </c>
      <c r="C2944" t="s">
        <v>1382</v>
      </c>
      <c r="D2944" t="s">
        <v>374</v>
      </c>
      <c r="E2944">
        <v>8</v>
      </c>
      <c r="F2944">
        <f>IFERROR(VLOOKUP(D2944,Products!$A$2:$H$221,6,FALSE),0)</f>
        <v>7.83</v>
      </c>
      <c r="G2944">
        <v>0.1</v>
      </c>
      <c r="H2944">
        <f t="shared" si="45"/>
        <v>56.38</v>
      </c>
      <c r="I2944" t="s">
        <v>2830</v>
      </c>
      <c r="J2944" t="str">
        <f>IFERROR(VLOOKUP(D2944,Products!$A$2:$H$221,3,FALSE),"")</f>
        <v>Frozen</v>
      </c>
      <c r="K2944" t="str">
        <f>IFERROR(VLOOKUP(C2944,Customers!$A$2:$G$751,3,FALSE),"")</f>
        <v>Guba-Khachmaz</v>
      </c>
    </row>
    <row r="2945" spans="1:11" x14ac:dyDescent="0.25">
      <c r="A2945" t="s">
        <v>5768</v>
      </c>
      <c r="B2945">
        <v>45891</v>
      </c>
      <c r="C2945" t="s">
        <v>1541</v>
      </c>
      <c r="D2945" t="s">
        <v>441</v>
      </c>
      <c r="E2945">
        <v>10</v>
      </c>
      <c r="F2945">
        <f>IFERROR(VLOOKUP(D2945,Products!$A$2:$H$221,6,FALSE),0)</f>
        <v>4.0999999999999996</v>
      </c>
      <c r="G2945">
        <v>0</v>
      </c>
      <c r="H2945">
        <f t="shared" si="45"/>
        <v>41</v>
      </c>
      <c r="I2945" t="s">
        <v>2820</v>
      </c>
      <c r="J2945" t="str">
        <f>IFERROR(VLOOKUP(D2945,Products!$A$2:$H$221,3,FALSE),"")</f>
        <v>Canned</v>
      </c>
      <c r="K2945" t="str">
        <f>IFERROR(VLOOKUP(C2945,Customers!$A$2:$G$751,3,FALSE),"")</f>
        <v>Absheron</v>
      </c>
    </row>
    <row r="2946" spans="1:11" x14ac:dyDescent="0.25">
      <c r="A2946" t="s">
        <v>5769</v>
      </c>
      <c r="B2946">
        <v>45891</v>
      </c>
      <c r="C2946" t="s">
        <v>1544</v>
      </c>
      <c r="D2946" t="s">
        <v>152</v>
      </c>
      <c r="E2946">
        <v>3</v>
      </c>
      <c r="F2946">
        <f>IFERROR(VLOOKUP(D2946,Products!$A$2:$H$221,6,FALSE),0)</f>
        <v>2.0699999999999998</v>
      </c>
      <c r="G2946">
        <v>7.0000000000000007E-2</v>
      </c>
      <c r="H2946">
        <f t="shared" ref="H2946:H3009" si="46">ROUND(E2946*F2946*(1-G2946),2)</f>
        <v>5.78</v>
      </c>
      <c r="I2946" t="s">
        <v>2837</v>
      </c>
      <c r="J2946" t="str">
        <f>IFERROR(VLOOKUP(D2946,Products!$A$2:$H$221,3,FALSE),"")</f>
        <v>Dairy</v>
      </c>
      <c r="K2946" t="str">
        <f>IFERROR(VLOOKUP(C2946,Customers!$A$2:$G$751,3,FALSE),"")</f>
        <v>Karabakh-East Zangezur</v>
      </c>
    </row>
    <row r="2947" spans="1:11" x14ac:dyDescent="0.25">
      <c r="A2947" t="s">
        <v>5770</v>
      </c>
      <c r="B2947">
        <v>45891</v>
      </c>
      <c r="C2947" t="s">
        <v>1622</v>
      </c>
      <c r="D2947" t="s">
        <v>330</v>
      </c>
      <c r="E2947">
        <v>9</v>
      </c>
      <c r="F2947">
        <f>IFERROR(VLOOKUP(D2947,Products!$A$2:$H$221,6,FALSE),0)</f>
        <v>4.37</v>
      </c>
      <c r="G2947">
        <v>0.03</v>
      </c>
      <c r="H2947">
        <f t="shared" si="46"/>
        <v>38.15</v>
      </c>
      <c r="I2947" t="s">
        <v>2827</v>
      </c>
      <c r="J2947" t="str">
        <f>IFERROR(VLOOKUP(D2947,Products!$A$2:$H$221,3,FALSE),"")</f>
        <v>Personal Care</v>
      </c>
      <c r="K2947" t="str">
        <f>IFERROR(VLOOKUP(C2947,Customers!$A$2:$G$751,3,FALSE),"")</f>
        <v>Absheron</v>
      </c>
    </row>
    <row r="2948" spans="1:11" x14ac:dyDescent="0.25">
      <c r="A2948" t="s">
        <v>5771</v>
      </c>
      <c r="B2948">
        <v>45891</v>
      </c>
      <c r="C2948" t="s">
        <v>2003</v>
      </c>
      <c r="D2948" t="s">
        <v>270</v>
      </c>
      <c r="E2948">
        <v>4</v>
      </c>
      <c r="F2948">
        <f>IFERROR(VLOOKUP(D2948,Products!$A$2:$H$221,6,FALSE),0)</f>
        <v>4.96</v>
      </c>
      <c r="G2948">
        <v>0.03</v>
      </c>
      <c r="H2948">
        <f t="shared" si="46"/>
        <v>19.239999999999998</v>
      </c>
      <c r="I2948" t="s">
        <v>2820</v>
      </c>
      <c r="J2948" t="str">
        <f>IFERROR(VLOOKUP(D2948,Products!$A$2:$H$221,3,FALSE),"")</f>
        <v>Household</v>
      </c>
      <c r="K2948" t="str">
        <f>IFERROR(VLOOKUP(C2948,Customers!$A$2:$G$751,3,FALSE),"")</f>
        <v>Aran</v>
      </c>
    </row>
    <row r="2949" spans="1:11" x14ac:dyDescent="0.25">
      <c r="A2949" t="s">
        <v>5772</v>
      </c>
      <c r="B2949">
        <v>45891</v>
      </c>
      <c r="C2949" t="s">
        <v>2009</v>
      </c>
      <c r="D2949" t="s">
        <v>284</v>
      </c>
      <c r="E2949">
        <v>5</v>
      </c>
      <c r="F2949">
        <f>IFERROR(VLOOKUP(D2949,Products!$A$2:$H$221,6,FALSE),0)</f>
        <v>4.96</v>
      </c>
      <c r="G2949">
        <v>7.0000000000000007E-2</v>
      </c>
      <c r="H2949">
        <f t="shared" si="46"/>
        <v>23.06</v>
      </c>
      <c r="I2949" t="s">
        <v>2827</v>
      </c>
      <c r="J2949" t="str">
        <f>IFERROR(VLOOKUP(D2949,Products!$A$2:$H$221,3,FALSE),"")</f>
        <v>Household</v>
      </c>
      <c r="K2949" t="str">
        <f>IFERROR(VLOOKUP(C2949,Customers!$A$2:$G$751,3,FALSE),"")</f>
        <v>Karabakh-East Zangezur</v>
      </c>
    </row>
    <row r="2950" spans="1:11" x14ac:dyDescent="0.25">
      <c r="A2950" t="s">
        <v>5773</v>
      </c>
      <c r="B2950">
        <v>45891</v>
      </c>
      <c r="C2950" t="s">
        <v>2153</v>
      </c>
      <c r="D2950" t="s">
        <v>411</v>
      </c>
      <c r="E2950">
        <v>4</v>
      </c>
      <c r="F2950">
        <f>IFERROR(VLOOKUP(D2950,Products!$A$2:$H$221,6,FALSE),0)</f>
        <v>2.21</v>
      </c>
      <c r="G2950">
        <v>0</v>
      </c>
      <c r="H2950">
        <f t="shared" si="46"/>
        <v>8.84</v>
      </c>
      <c r="I2950" t="s">
        <v>2824</v>
      </c>
      <c r="J2950" t="str">
        <f>IFERROR(VLOOKUP(D2950,Products!$A$2:$H$221,3,FALSE),"")</f>
        <v>Canned</v>
      </c>
      <c r="K2950" t="str">
        <f>IFERROR(VLOOKUP(C2950,Customers!$A$2:$G$751,3,FALSE),"")</f>
        <v>Absheron</v>
      </c>
    </row>
    <row r="2951" spans="1:11" x14ac:dyDescent="0.25">
      <c r="A2951" t="s">
        <v>5774</v>
      </c>
      <c r="B2951">
        <v>45891</v>
      </c>
      <c r="C2951" t="s">
        <v>2393</v>
      </c>
      <c r="D2951" t="s">
        <v>228</v>
      </c>
      <c r="E2951">
        <v>7</v>
      </c>
      <c r="F2951">
        <f>IFERROR(VLOOKUP(D2951,Products!$A$2:$H$221,6,FALSE),0)</f>
        <v>5.38</v>
      </c>
      <c r="G2951">
        <v>7.0000000000000007E-2</v>
      </c>
      <c r="H2951">
        <f t="shared" si="46"/>
        <v>35.020000000000003</v>
      </c>
      <c r="I2951" t="s">
        <v>2824</v>
      </c>
      <c r="J2951" t="str">
        <f>IFERROR(VLOOKUP(D2951,Products!$A$2:$H$221,3,FALSE),"")</f>
        <v>Grocery</v>
      </c>
      <c r="K2951" t="str">
        <f>IFERROR(VLOOKUP(C2951,Customers!$A$2:$G$751,3,FALSE),"")</f>
        <v>Ganja-Dashkasan</v>
      </c>
    </row>
    <row r="2952" spans="1:11" x14ac:dyDescent="0.25">
      <c r="A2952" t="s">
        <v>5775</v>
      </c>
      <c r="B2952">
        <v>45891</v>
      </c>
      <c r="C2952" t="s">
        <v>2645</v>
      </c>
      <c r="D2952" t="s">
        <v>423</v>
      </c>
      <c r="E2952">
        <v>14</v>
      </c>
      <c r="F2952">
        <f>IFERROR(VLOOKUP(D2952,Products!$A$2:$H$221,6,FALSE),0)</f>
        <v>2.7</v>
      </c>
      <c r="G2952">
        <v>0.12</v>
      </c>
      <c r="H2952">
        <f t="shared" si="46"/>
        <v>33.26</v>
      </c>
      <c r="I2952" t="s">
        <v>2827</v>
      </c>
      <c r="J2952" t="str">
        <f>IFERROR(VLOOKUP(D2952,Products!$A$2:$H$221,3,FALSE),"")</f>
        <v>Canned</v>
      </c>
      <c r="K2952" t="str">
        <f>IFERROR(VLOOKUP(C2952,Customers!$A$2:$G$751,3,FALSE),"")</f>
        <v>Shaki-Zagatala</v>
      </c>
    </row>
    <row r="2953" spans="1:11" x14ac:dyDescent="0.25">
      <c r="A2953" t="s">
        <v>5776</v>
      </c>
      <c r="B2953">
        <v>45891</v>
      </c>
      <c r="C2953" t="s">
        <v>2729</v>
      </c>
      <c r="D2953" t="s">
        <v>362</v>
      </c>
      <c r="E2953">
        <v>4</v>
      </c>
      <c r="F2953">
        <f>IFERROR(VLOOKUP(D2953,Products!$A$2:$H$221,6,FALSE),0)</f>
        <v>7.21</v>
      </c>
      <c r="G2953">
        <v>0.05</v>
      </c>
      <c r="H2953">
        <f t="shared" si="46"/>
        <v>27.4</v>
      </c>
      <c r="I2953" t="s">
        <v>2824</v>
      </c>
      <c r="J2953" t="str">
        <f>IFERROR(VLOOKUP(D2953,Products!$A$2:$H$221,3,FALSE),"")</f>
        <v>Frozen</v>
      </c>
      <c r="K2953" t="str">
        <f>IFERROR(VLOOKUP(C2953,Customers!$A$2:$G$751,3,FALSE),"")</f>
        <v>Aran</v>
      </c>
    </row>
    <row r="2954" spans="1:11" x14ac:dyDescent="0.25">
      <c r="A2954" t="s">
        <v>5777</v>
      </c>
      <c r="B2954">
        <v>45892</v>
      </c>
      <c r="C2954" t="s">
        <v>519</v>
      </c>
      <c r="D2954" t="s">
        <v>152</v>
      </c>
      <c r="E2954">
        <v>5</v>
      </c>
      <c r="F2954">
        <f>IFERROR(VLOOKUP(D2954,Products!$A$2:$H$221,6,FALSE),0)</f>
        <v>2.0699999999999998</v>
      </c>
      <c r="G2954">
        <v>0.1</v>
      </c>
      <c r="H2954">
        <f t="shared" si="46"/>
        <v>9.32</v>
      </c>
      <c r="I2954" t="s">
        <v>2827</v>
      </c>
      <c r="J2954" t="str">
        <f>IFERROR(VLOOKUP(D2954,Products!$A$2:$H$221,3,FALSE),"")</f>
        <v>Dairy</v>
      </c>
      <c r="K2954" t="str">
        <f>IFERROR(VLOOKUP(C2954,Customers!$A$2:$G$751,3,FALSE),"")</f>
        <v>Absheron</v>
      </c>
    </row>
    <row r="2955" spans="1:11" x14ac:dyDescent="0.25">
      <c r="A2955" t="s">
        <v>5778</v>
      </c>
      <c r="B2955">
        <v>45892</v>
      </c>
      <c r="C2955" t="s">
        <v>572</v>
      </c>
      <c r="D2955" t="s">
        <v>298</v>
      </c>
      <c r="E2955">
        <v>8</v>
      </c>
      <c r="F2955">
        <f>IFERROR(VLOOKUP(D2955,Products!$A$2:$H$221,6,FALSE),0)</f>
        <v>4.83</v>
      </c>
      <c r="G2955">
        <v>7.0000000000000007E-2</v>
      </c>
      <c r="H2955">
        <f t="shared" si="46"/>
        <v>35.94</v>
      </c>
      <c r="I2955" t="s">
        <v>2841</v>
      </c>
      <c r="J2955" t="str">
        <f>IFERROR(VLOOKUP(D2955,Products!$A$2:$H$221,3,FALSE),"")</f>
        <v>Household</v>
      </c>
      <c r="K2955" t="str">
        <f>IFERROR(VLOOKUP(C2955,Customers!$A$2:$G$751,3,FALSE),"")</f>
        <v>Absheron</v>
      </c>
    </row>
    <row r="2956" spans="1:11" x14ac:dyDescent="0.25">
      <c r="A2956" t="s">
        <v>5779</v>
      </c>
      <c r="B2956">
        <v>45892</v>
      </c>
      <c r="C2956" t="s">
        <v>620</v>
      </c>
      <c r="D2956" t="s">
        <v>167</v>
      </c>
      <c r="E2956">
        <v>21</v>
      </c>
      <c r="F2956">
        <f>IFERROR(VLOOKUP(D2956,Products!$A$2:$H$221,6,FALSE),0)</f>
        <v>1.67</v>
      </c>
      <c r="G2956">
        <v>0.05</v>
      </c>
      <c r="H2956">
        <f t="shared" si="46"/>
        <v>33.32</v>
      </c>
      <c r="I2956" t="s">
        <v>2818</v>
      </c>
      <c r="J2956" t="str">
        <f>IFERROR(VLOOKUP(D2956,Products!$A$2:$H$221,3,FALSE),"")</f>
        <v>Bakery</v>
      </c>
      <c r="K2956" t="str">
        <f>IFERROR(VLOOKUP(C2956,Customers!$A$2:$G$751,3,FALSE),"")</f>
        <v>Shaki-Zagatala</v>
      </c>
    </row>
    <row r="2957" spans="1:11" x14ac:dyDescent="0.25">
      <c r="A2957" t="s">
        <v>5780</v>
      </c>
      <c r="B2957">
        <v>45892</v>
      </c>
      <c r="C2957" t="s">
        <v>686</v>
      </c>
      <c r="D2957" t="s">
        <v>474</v>
      </c>
      <c r="E2957">
        <v>10</v>
      </c>
      <c r="F2957">
        <f>IFERROR(VLOOKUP(D2957,Products!$A$2:$H$221,6,FALSE),0)</f>
        <v>2.1800000000000002</v>
      </c>
      <c r="G2957">
        <v>0.1</v>
      </c>
      <c r="H2957">
        <f t="shared" si="46"/>
        <v>19.62</v>
      </c>
      <c r="I2957" t="s">
        <v>2818</v>
      </c>
      <c r="J2957" t="str">
        <f>IFERROR(VLOOKUP(D2957,Products!$A$2:$H$221,3,FALSE),"")</f>
        <v>Cleaning</v>
      </c>
      <c r="K2957" t="str">
        <f>IFERROR(VLOOKUP(C2957,Customers!$A$2:$G$751,3,FALSE),"")</f>
        <v>Lankaran-Astara</v>
      </c>
    </row>
    <row r="2958" spans="1:11" x14ac:dyDescent="0.25">
      <c r="A2958" t="s">
        <v>5781</v>
      </c>
      <c r="B2958">
        <v>45892</v>
      </c>
      <c r="C2958" t="s">
        <v>878</v>
      </c>
      <c r="D2958" t="s">
        <v>211</v>
      </c>
      <c r="E2958">
        <v>11</v>
      </c>
      <c r="F2958">
        <f>IFERROR(VLOOKUP(D2958,Products!$A$2:$H$221,6,FALSE),0)</f>
        <v>2.35</v>
      </c>
      <c r="G2958">
        <v>0.15</v>
      </c>
      <c r="H2958">
        <f t="shared" si="46"/>
        <v>21.97</v>
      </c>
      <c r="I2958" t="s">
        <v>2830</v>
      </c>
      <c r="J2958" t="str">
        <f>IFERROR(VLOOKUP(D2958,Products!$A$2:$H$221,3,FALSE),"")</f>
        <v>Grocery</v>
      </c>
      <c r="K2958" t="str">
        <f>IFERROR(VLOOKUP(C2958,Customers!$A$2:$G$751,3,FALSE),"")</f>
        <v>Lankaran-Astara</v>
      </c>
    </row>
    <row r="2959" spans="1:11" x14ac:dyDescent="0.25">
      <c r="A2959" t="s">
        <v>5782</v>
      </c>
      <c r="B2959">
        <v>45892</v>
      </c>
      <c r="C2959" t="s">
        <v>1082</v>
      </c>
      <c r="D2959" t="s">
        <v>298</v>
      </c>
      <c r="E2959">
        <v>12</v>
      </c>
      <c r="F2959">
        <f>IFERROR(VLOOKUP(D2959,Products!$A$2:$H$221,6,FALSE),0)</f>
        <v>4.83</v>
      </c>
      <c r="G2959">
        <v>0.03</v>
      </c>
      <c r="H2959">
        <f t="shared" si="46"/>
        <v>56.22</v>
      </c>
      <c r="I2959" t="s">
        <v>2827</v>
      </c>
      <c r="J2959" t="str">
        <f>IFERROR(VLOOKUP(D2959,Products!$A$2:$H$221,3,FALSE),"")</f>
        <v>Household</v>
      </c>
      <c r="K2959" t="str">
        <f>IFERROR(VLOOKUP(C2959,Customers!$A$2:$G$751,3,FALSE),"")</f>
        <v>Ganja-Dashkasan</v>
      </c>
    </row>
    <row r="2960" spans="1:11" x14ac:dyDescent="0.25">
      <c r="A2960" t="s">
        <v>5783</v>
      </c>
      <c r="B2960">
        <v>45892</v>
      </c>
      <c r="C2960" t="s">
        <v>1517</v>
      </c>
      <c r="D2960" t="s">
        <v>75</v>
      </c>
      <c r="E2960">
        <v>22</v>
      </c>
      <c r="F2960">
        <f>IFERROR(VLOOKUP(D2960,Products!$A$2:$H$221,6,FALSE),0)</f>
        <v>3.54</v>
      </c>
      <c r="G2960">
        <v>0</v>
      </c>
      <c r="H2960">
        <f t="shared" si="46"/>
        <v>77.88</v>
      </c>
      <c r="I2960" t="s">
        <v>2841</v>
      </c>
      <c r="J2960" t="str">
        <f>IFERROR(VLOOKUP(D2960,Products!$A$2:$H$221,3,FALSE),"")</f>
        <v>Snacks</v>
      </c>
      <c r="K2960" t="str">
        <f>IFERROR(VLOOKUP(C2960,Customers!$A$2:$G$751,3,FALSE),"")</f>
        <v>Absheron</v>
      </c>
    </row>
    <row r="2961" spans="1:11" x14ac:dyDescent="0.25">
      <c r="A2961" t="s">
        <v>5784</v>
      </c>
      <c r="B2961">
        <v>45892</v>
      </c>
      <c r="C2961" t="s">
        <v>2006</v>
      </c>
      <c r="D2961" t="s">
        <v>122</v>
      </c>
      <c r="E2961">
        <v>5</v>
      </c>
      <c r="F2961">
        <f>IFERROR(VLOOKUP(D2961,Products!$A$2:$H$221,6,FALSE),0)</f>
        <v>4.5999999999999996</v>
      </c>
      <c r="G2961">
        <v>0.03</v>
      </c>
      <c r="H2961">
        <f t="shared" si="46"/>
        <v>22.31</v>
      </c>
      <c r="I2961" t="s">
        <v>2827</v>
      </c>
      <c r="J2961" t="str">
        <f>IFERROR(VLOOKUP(D2961,Products!$A$2:$H$221,3,FALSE),"")</f>
        <v>Dairy</v>
      </c>
      <c r="K2961" t="str">
        <f>IFERROR(VLOOKUP(C2961,Customers!$A$2:$G$751,3,FALSE),"")</f>
        <v>Lankaran-Astara</v>
      </c>
    </row>
    <row r="2962" spans="1:11" x14ac:dyDescent="0.25">
      <c r="A2962" t="s">
        <v>5785</v>
      </c>
      <c r="B2962">
        <v>45892</v>
      </c>
      <c r="C2962" t="s">
        <v>2111</v>
      </c>
      <c r="D2962" t="s">
        <v>270</v>
      </c>
      <c r="E2962">
        <v>13</v>
      </c>
      <c r="F2962">
        <f>IFERROR(VLOOKUP(D2962,Products!$A$2:$H$221,6,FALSE),0)</f>
        <v>4.96</v>
      </c>
      <c r="G2962">
        <v>7.0000000000000007E-2</v>
      </c>
      <c r="H2962">
        <f t="shared" si="46"/>
        <v>59.97</v>
      </c>
      <c r="I2962" t="s">
        <v>2837</v>
      </c>
      <c r="J2962" t="str">
        <f>IFERROR(VLOOKUP(D2962,Products!$A$2:$H$221,3,FALSE),"")</f>
        <v>Household</v>
      </c>
      <c r="K2962" t="str">
        <f>IFERROR(VLOOKUP(C2962,Customers!$A$2:$G$751,3,FALSE),"")</f>
        <v>Shaki-Zagatala</v>
      </c>
    </row>
    <row r="2963" spans="1:11" x14ac:dyDescent="0.25">
      <c r="A2963" t="s">
        <v>5786</v>
      </c>
      <c r="B2963">
        <v>45893</v>
      </c>
      <c r="C2963" t="s">
        <v>497</v>
      </c>
      <c r="D2963" t="s">
        <v>59</v>
      </c>
      <c r="E2963">
        <v>8</v>
      </c>
      <c r="F2963">
        <f>IFERROR(VLOOKUP(D2963,Products!$A$2:$H$221,6,FALSE),0)</f>
        <v>1.45</v>
      </c>
      <c r="G2963">
        <v>0.03</v>
      </c>
      <c r="H2963">
        <f t="shared" si="46"/>
        <v>11.25</v>
      </c>
      <c r="I2963" t="s">
        <v>2827</v>
      </c>
      <c r="J2963" t="str">
        <f>IFERROR(VLOOKUP(D2963,Products!$A$2:$H$221,3,FALSE),"")</f>
        <v>Snacks</v>
      </c>
      <c r="K2963" t="str">
        <f>IFERROR(VLOOKUP(C2963,Customers!$A$2:$G$751,3,FALSE),"")</f>
        <v>Aran</v>
      </c>
    </row>
    <row r="2964" spans="1:11" x14ac:dyDescent="0.25">
      <c r="A2964" t="s">
        <v>5787</v>
      </c>
      <c r="B2964">
        <v>45893</v>
      </c>
      <c r="C2964" t="s">
        <v>677</v>
      </c>
      <c r="D2964" t="s">
        <v>126</v>
      </c>
      <c r="E2964">
        <v>18</v>
      </c>
      <c r="F2964">
        <f>IFERROR(VLOOKUP(D2964,Products!$A$2:$H$221,6,FALSE),0)</f>
        <v>2.52</v>
      </c>
      <c r="G2964">
        <v>0</v>
      </c>
      <c r="H2964">
        <f t="shared" si="46"/>
        <v>45.36</v>
      </c>
      <c r="I2964" t="s">
        <v>2827</v>
      </c>
      <c r="J2964" t="str">
        <f>IFERROR(VLOOKUP(D2964,Products!$A$2:$H$221,3,FALSE),"")</f>
        <v>Dairy</v>
      </c>
      <c r="K2964" t="str">
        <f>IFERROR(VLOOKUP(C2964,Customers!$A$2:$G$751,3,FALSE),"")</f>
        <v>Absheron</v>
      </c>
    </row>
    <row r="2965" spans="1:11" x14ac:dyDescent="0.25">
      <c r="A2965" t="s">
        <v>5788</v>
      </c>
      <c r="B2965">
        <v>45893</v>
      </c>
      <c r="C2965" t="s">
        <v>932</v>
      </c>
      <c r="D2965" t="s">
        <v>382</v>
      </c>
      <c r="E2965">
        <v>5</v>
      </c>
      <c r="F2965">
        <f>IFERROR(VLOOKUP(D2965,Products!$A$2:$H$221,6,FALSE),0)</f>
        <v>4.4000000000000004</v>
      </c>
      <c r="G2965">
        <v>0.1</v>
      </c>
      <c r="H2965">
        <f t="shared" si="46"/>
        <v>19.8</v>
      </c>
      <c r="I2965" t="s">
        <v>2870</v>
      </c>
      <c r="J2965" t="str">
        <f>IFERROR(VLOOKUP(D2965,Products!$A$2:$H$221,3,FALSE),"")</f>
        <v>Frozen</v>
      </c>
      <c r="K2965" t="str">
        <f>IFERROR(VLOOKUP(C2965,Customers!$A$2:$G$751,3,FALSE),"")</f>
        <v>Absheron</v>
      </c>
    </row>
    <row r="2966" spans="1:11" x14ac:dyDescent="0.25">
      <c r="A2966" t="s">
        <v>5789</v>
      </c>
      <c r="B2966">
        <v>45893</v>
      </c>
      <c r="C2966" t="s">
        <v>1004</v>
      </c>
      <c r="D2966" t="s">
        <v>382</v>
      </c>
      <c r="E2966">
        <v>8</v>
      </c>
      <c r="F2966">
        <f>IFERROR(VLOOKUP(D2966,Products!$A$2:$H$221,6,FALSE),0)</f>
        <v>4.4000000000000004</v>
      </c>
      <c r="G2966">
        <v>0</v>
      </c>
      <c r="H2966">
        <f t="shared" si="46"/>
        <v>35.200000000000003</v>
      </c>
      <c r="I2966" t="s">
        <v>2841</v>
      </c>
      <c r="J2966" t="str">
        <f>IFERROR(VLOOKUP(D2966,Products!$A$2:$H$221,3,FALSE),"")</f>
        <v>Frozen</v>
      </c>
      <c r="K2966" t="str">
        <f>IFERROR(VLOOKUP(C2966,Customers!$A$2:$G$751,3,FALSE),"")</f>
        <v>Ganja-Dashkasan</v>
      </c>
    </row>
    <row r="2967" spans="1:11" x14ac:dyDescent="0.25">
      <c r="A2967" t="s">
        <v>5790</v>
      </c>
      <c r="B2967">
        <v>45893</v>
      </c>
      <c r="C2967" t="s">
        <v>1097</v>
      </c>
      <c r="D2967" t="s">
        <v>252</v>
      </c>
      <c r="E2967">
        <v>5</v>
      </c>
      <c r="F2967">
        <f>IFERROR(VLOOKUP(D2967,Products!$A$2:$H$221,6,FALSE),0)</f>
        <v>4.38</v>
      </c>
      <c r="G2967">
        <v>7.0000000000000007E-2</v>
      </c>
      <c r="H2967">
        <f t="shared" si="46"/>
        <v>20.37</v>
      </c>
      <c r="I2967" t="s">
        <v>2870</v>
      </c>
      <c r="J2967" t="str">
        <f>IFERROR(VLOOKUP(D2967,Products!$A$2:$H$221,3,FALSE),"")</f>
        <v>Grocery</v>
      </c>
      <c r="K2967" t="str">
        <f>IFERROR(VLOOKUP(C2967,Customers!$A$2:$G$751,3,FALSE),"")</f>
        <v>Absheron</v>
      </c>
    </row>
    <row r="2968" spans="1:11" x14ac:dyDescent="0.25">
      <c r="A2968" t="s">
        <v>5791</v>
      </c>
      <c r="B2968">
        <v>45893</v>
      </c>
      <c r="C2968" t="s">
        <v>1643</v>
      </c>
      <c r="D2968" t="s">
        <v>346</v>
      </c>
      <c r="E2968">
        <v>4</v>
      </c>
      <c r="F2968">
        <f>IFERROR(VLOOKUP(D2968,Products!$A$2:$H$221,6,FALSE),0)</f>
        <v>2.16</v>
      </c>
      <c r="G2968">
        <v>0.03</v>
      </c>
      <c r="H2968">
        <f t="shared" si="46"/>
        <v>8.3800000000000008</v>
      </c>
      <c r="I2968" t="s">
        <v>2827</v>
      </c>
      <c r="J2968" t="str">
        <f>IFERROR(VLOOKUP(D2968,Products!$A$2:$H$221,3,FALSE),"")</f>
        <v>Personal Care</v>
      </c>
      <c r="K2968" t="str">
        <f>IFERROR(VLOOKUP(C2968,Customers!$A$2:$G$751,3,FALSE),"")</f>
        <v>Lankaran-Astara</v>
      </c>
    </row>
    <row r="2969" spans="1:11" x14ac:dyDescent="0.25">
      <c r="A2969" t="s">
        <v>5792</v>
      </c>
      <c r="B2969">
        <v>45893</v>
      </c>
      <c r="C2969" t="s">
        <v>1682</v>
      </c>
      <c r="D2969" t="s">
        <v>236</v>
      </c>
      <c r="E2969">
        <v>2</v>
      </c>
      <c r="F2969">
        <f>IFERROR(VLOOKUP(D2969,Products!$A$2:$H$221,6,FALSE),0)</f>
        <v>1.52</v>
      </c>
      <c r="G2969">
        <v>0</v>
      </c>
      <c r="H2969">
        <f t="shared" si="46"/>
        <v>3.04</v>
      </c>
      <c r="I2969" t="s">
        <v>2824</v>
      </c>
      <c r="J2969" t="str">
        <f>IFERROR(VLOOKUP(D2969,Products!$A$2:$H$221,3,FALSE),"")</f>
        <v>Grocery</v>
      </c>
      <c r="K2969" t="str">
        <f>IFERROR(VLOOKUP(C2969,Customers!$A$2:$G$751,3,FALSE),"")</f>
        <v>Karabakh-East Zangezur</v>
      </c>
    </row>
    <row r="2970" spans="1:11" x14ac:dyDescent="0.25">
      <c r="A2970" t="s">
        <v>5793</v>
      </c>
      <c r="B2970">
        <v>45893</v>
      </c>
      <c r="C2970" t="s">
        <v>1940</v>
      </c>
      <c r="D2970" t="s">
        <v>204</v>
      </c>
      <c r="E2970">
        <v>8</v>
      </c>
      <c r="F2970">
        <f>IFERROR(VLOOKUP(D2970,Products!$A$2:$H$221,6,FALSE),0)</f>
        <v>7.55</v>
      </c>
      <c r="G2970">
        <v>0</v>
      </c>
      <c r="H2970">
        <f t="shared" si="46"/>
        <v>60.4</v>
      </c>
      <c r="I2970" t="s">
        <v>2830</v>
      </c>
      <c r="J2970" t="str">
        <f>IFERROR(VLOOKUP(D2970,Products!$A$2:$H$221,3,FALSE),"")</f>
        <v>Grocery</v>
      </c>
      <c r="K2970" t="str">
        <f>IFERROR(VLOOKUP(C2970,Customers!$A$2:$G$751,3,FALSE),"")</f>
        <v>Aran</v>
      </c>
    </row>
    <row r="2971" spans="1:11" x14ac:dyDescent="0.25">
      <c r="A2971" t="s">
        <v>5794</v>
      </c>
      <c r="B2971">
        <v>45893</v>
      </c>
      <c r="C2971" t="s">
        <v>2153</v>
      </c>
      <c r="D2971" t="s">
        <v>352</v>
      </c>
      <c r="E2971">
        <v>5</v>
      </c>
      <c r="F2971">
        <f>IFERROR(VLOOKUP(D2971,Products!$A$2:$H$221,6,FALSE),0)</f>
        <v>7.72</v>
      </c>
      <c r="G2971">
        <v>7.0000000000000007E-2</v>
      </c>
      <c r="H2971">
        <f t="shared" si="46"/>
        <v>35.9</v>
      </c>
      <c r="I2971" t="s">
        <v>2820</v>
      </c>
      <c r="J2971" t="str">
        <f>IFERROR(VLOOKUP(D2971,Products!$A$2:$H$221,3,FALSE),"")</f>
        <v>Frozen</v>
      </c>
      <c r="K2971" t="str">
        <f>IFERROR(VLOOKUP(C2971,Customers!$A$2:$G$751,3,FALSE),"")</f>
        <v>Absheron</v>
      </c>
    </row>
    <row r="2972" spans="1:11" x14ac:dyDescent="0.25">
      <c r="A2972" t="s">
        <v>5795</v>
      </c>
      <c r="B2972">
        <v>45893</v>
      </c>
      <c r="C2972" t="s">
        <v>2372</v>
      </c>
      <c r="D2972" t="s">
        <v>321</v>
      </c>
      <c r="E2972">
        <v>6</v>
      </c>
      <c r="F2972">
        <f>IFERROR(VLOOKUP(D2972,Products!$A$2:$H$221,6,FALSE),0)</f>
        <v>4.1100000000000003</v>
      </c>
      <c r="G2972">
        <v>0.02</v>
      </c>
      <c r="H2972">
        <f t="shared" si="46"/>
        <v>24.17</v>
      </c>
      <c r="I2972" t="s">
        <v>2870</v>
      </c>
      <c r="J2972" t="str">
        <f>IFERROR(VLOOKUP(D2972,Products!$A$2:$H$221,3,FALSE),"")</f>
        <v>Personal Care</v>
      </c>
      <c r="K2972" t="str">
        <f>IFERROR(VLOOKUP(C2972,Customers!$A$2:$G$751,3,FALSE),"")</f>
        <v>Absheron</v>
      </c>
    </row>
    <row r="2973" spans="1:11" x14ac:dyDescent="0.25">
      <c r="A2973" t="s">
        <v>5796</v>
      </c>
      <c r="B2973">
        <v>45894</v>
      </c>
      <c r="C2973" t="s">
        <v>1025</v>
      </c>
      <c r="D2973" t="s">
        <v>447</v>
      </c>
      <c r="E2973">
        <v>6</v>
      </c>
      <c r="F2973">
        <f>IFERROR(VLOOKUP(D2973,Products!$A$2:$H$221,6,FALSE),0)</f>
        <v>5.97</v>
      </c>
      <c r="G2973">
        <v>7.0000000000000007E-2</v>
      </c>
      <c r="H2973">
        <f t="shared" si="46"/>
        <v>33.31</v>
      </c>
      <c r="I2973" t="s">
        <v>2818</v>
      </c>
      <c r="J2973" t="str">
        <f>IFERROR(VLOOKUP(D2973,Products!$A$2:$H$221,3,FALSE),"")</f>
        <v>Cleaning</v>
      </c>
      <c r="K2973" t="str">
        <f>IFERROR(VLOOKUP(C2973,Customers!$A$2:$G$751,3,FALSE),"")</f>
        <v>Lankaran-Astara</v>
      </c>
    </row>
    <row r="2974" spans="1:11" x14ac:dyDescent="0.25">
      <c r="A2974" t="s">
        <v>5797</v>
      </c>
      <c r="B2974">
        <v>45894</v>
      </c>
      <c r="C2974" t="s">
        <v>1043</v>
      </c>
      <c r="D2974" t="s">
        <v>270</v>
      </c>
      <c r="E2974">
        <v>14</v>
      </c>
      <c r="F2974">
        <f>IFERROR(VLOOKUP(D2974,Products!$A$2:$H$221,6,FALSE),0)</f>
        <v>4.96</v>
      </c>
      <c r="G2974">
        <v>0</v>
      </c>
      <c r="H2974">
        <f t="shared" si="46"/>
        <v>69.44</v>
      </c>
      <c r="I2974" t="s">
        <v>2824</v>
      </c>
      <c r="J2974" t="str">
        <f>IFERROR(VLOOKUP(D2974,Products!$A$2:$H$221,3,FALSE),"")</f>
        <v>Household</v>
      </c>
      <c r="K2974" t="str">
        <f>IFERROR(VLOOKUP(C2974,Customers!$A$2:$G$751,3,FALSE),"")</f>
        <v>Absheron</v>
      </c>
    </row>
    <row r="2975" spans="1:11" x14ac:dyDescent="0.25">
      <c r="A2975" t="s">
        <v>5798</v>
      </c>
      <c r="B2975">
        <v>45894</v>
      </c>
      <c r="C2975" t="s">
        <v>1325</v>
      </c>
      <c r="D2975" t="s">
        <v>39</v>
      </c>
      <c r="E2975">
        <v>10</v>
      </c>
      <c r="F2975">
        <f>IFERROR(VLOOKUP(D2975,Products!$A$2:$H$221,6,FALSE),0)</f>
        <v>1.98</v>
      </c>
      <c r="G2975">
        <v>0.05</v>
      </c>
      <c r="H2975">
        <f t="shared" si="46"/>
        <v>18.809999999999999</v>
      </c>
      <c r="I2975" t="s">
        <v>2841</v>
      </c>
      <c r="J2975" t="str">
        <f>IFERROR(VLOOKUP(D2975,Products!$A$2:$H$221,3,FALSE),"")</f>
        <v>Beverages</v>
      </c>
      <c r="K2975" t="str">
        <f>IFERROR(VLOOKUP(C2975,Customers!$A$2:$G$751,3,FALSE),"")</f>
        <v>Absheron</v>
      </c>
    </row>
    <row r="2976" spans="1:11" x14ac:dyDescent="0.25">
      <c r="A2976" t="s">
        <v>5799</v>
      </c>
      <c r="B2976">
        <v>45894</v>
      </c>
      <c r="C2976" t="s">
        <v>1517</v>
      </c>
      <c r="D2976" t="s">
        <v>174</v>
      </c>
      <c r="E2976">
        <v>9</v>
      </c>
      <c r="F2976">
        <f>IFERROR(VLOOKUP(D2976,Products!$A$2:$H$221,6,FALSE),0)</f>
        <v>0.99</v>
      </c>
      <c r="G2976">
        <v>0.05</v>
      </c>
      <c r="H2976">
        <f t="shared" si="46"/>
        <v>8.4600000000000009</v>
      </c>
      <c r="I2976" t="s">
        <v>2820</v>
      </c>
      <c r="J2976" t="str">
        <f>IFERROR(VLOOKUP(D2976,Products!$A$2:$H$221,3,FALSE),"")</f>
        <v>Bakery</v>
      </c>
      <c r="K2976" t="str">
        <f>IFERROR(VLOOKUP(C2976,Customers!$A$2:$G$751,3,FALSE),"")</f>
        <v>Absheron</v>
      </c>
    </row>
    <row r="2977" spans="1:11" x14ac:dyDescent="0.25">
      <c r="A2977" t="s">
        <v>5800</v>
      </c>
      <c r="B2977">
        <v>45894</v>
      </c>
      <c r="C2977" t="s">
        <v>1532</v>
      </c>
      <c r="D2977" t="s">
        <v>49</v>
      </c>
      <c r="E2977">
        <v>4</v>
      </c>
      <c r="F2977">
        <f>IFERROR(VLOOKUP(D2977,Products!$A$2:$H$221,6,FALSE),0)</f>
        <v>4.04</v>
      </c>
      <c r="G2977">
        <v>0.05</v>
      </c>
      <c r="H2977">
        <f t="shared" si="46"/>
        <v>15.35</v>
      </c>
      <c r="I2977" t="s">
        <v>2870</v>
      </c>
      <c r="J2977" t="str">
        <f>IFERROR(VLOOKUP(D2977,Products!$A$2:$H$221,3,FALSE),"")</f>
        <v>Beverages</v>
      </c>
      <c r="K2977" t="str">
        <f>IFERROR(VLOOKUP(C2977,Customers!$A$2:$G$751,3,FALSE),"")</f>
        <v>Aran</v>
      </c>
    </row>
    <row r="2978" spans="1:11" x14ac:dyDescent="0.25">
      <c r="A2978" t="s">
        <v>5801</v>
      </c>
      <c r="B2978">
        <v>45894</v>
      </c>
      <c r="C2978" t="s">
        <v>1595</v>
      </c>
      <c r="D2978" t="s">
        <v>178</v>
      </c>
      <c r="E2978">
        <v>25</v>
      </c>
      <c r="F2978">
        <f>IFERROR(VLOOKUP(D2978,Products!$A$2:$H$221,6,FALSE),0)</f>
        <v>2.5099999999999998</v>
      </c>
      <c r="G2978">
        <v>0.03</v>
      </c>
      <c r="H2978">
        <f t="shared" si="46"/>
        <v>60.87</v>
      </c>
      <c r="I2978" t="s">
        <v>2830</v>
      </c>
      <c r="J2978" t="str">
        <f>IFERROR(VLOOKUP(D2978,Products!$A$2:$H$221,3,FALSE),"")</f>
        <v>Bakery</v>
      </c>
      <c r="K2978" t="str">
        <f>IFERROR(VLOOKUP(C2978,Customers!$A$2:$G$751,3,FALSE),"")</f>
        <v>Karabakh-East Zangezur</v>
      </c>
    </row>
    <row r="2979" spans="1:11" x14ac:dyDescent="0.25">
      <c r="A2979" t="s">
        <v>5802</v>
      </c>
      <c r="B2979">
        <v>45894</v>
      </c>
      <c r="C2979" t="s">
        <v>1613</v>
      </c>
      <c r="D2979" t="s">
        <v>25</v>
      </c>
      <c r="E2979">
        <v>6</v>
      </c>
      <c r="F2979">
        <f>IFERROR(VLOOKUP(D2979,Products!$A$2:$H$221,6,FALSE),0)</f>
        <v>3.86</v>
      </c>
      <c r="G2979">
        <v>0.05</v>
      </c>
      <c r="H2979">
        <f t="shared" si="46"/>
        <v>22</v>
      </c>
      <c r="I2979" t="s">
        <v>2818</v>
      </c>
      <c r="J2979" t="str">
        <f>IFERROR(VLOOKUP(D2979,Products!$A$2:$H$221,3,FALSE),"")</f>
        <v>Beverages</v>
      </c>
      <c r="K2979" t="str">
        <f>IFERROR(VLOOKUP(C2979,Customers!$A$2:$G$751,3,FALSE),"")</f>
        <v>Absheron</v>
      </c>
    </row>
    <row r="2980" spans="1:11" x14ac:dyDescent="0.25">
      <c r="A2980" t="s">
        <v>5803</v>
      </c>
      <c r="B2980">
        <v>45894</v>
      </c>
      <c r="C2980" t="s">
        <v>1649</v>
      </c>
      <c r="D2980" t="s">
        <v>25</v>
      </c>
      <c r="E2980">
        <v>16</v>
      </c>
      <c r="F2980">
        <f>IFERROR(VLOOKUP(D2980,Products!$A$2:$H$221,6,FALSE),0)</f>
        <v>3.86</v>
      </c>
      <c r="G2980">
        <v>0.03</v>
      </c>
      <c r="H2980">
        <f t="shared" si="46"/>
        <v>59.91</v>
      </c>
      <c r="I2980" t="s">
        <v>2827</v>
      </c>
      <c r="J2980" t="str">
        <f>IFERROR(VLOOKUP(D2980,Products!$A$2:$H$221,3,FALSE),"")</f>
        <v>Beverages</v>
      </c>
      <c r="K2980" t="str">
        <f>IFERROR(VLOOKUP(C2980,Customers!$A$2:$G$751,3,FALSE),"")</f>
        <v>Lankaran-Astara</v>
      </c>
    </row>
    <row r="2981" spans="1:11" x14ac:dyDescent="0.25">
      <c r="A2981" t="s">
        <v>5804</v>
      </c>
      <c r="B2981">
        <v>45894</v>
      </c>
      <c r="C2981" t="s">
        <v>1958</v>
      </c>
      <c r="D2981" t="s">
        <v>152</v>
      </c>
      <c r="E2981">
        <v>2</v>
      </c>
      <c r="F2981">
        <f>IFERROR(VLOOKUP(D2981,Products!$A$2:$H$221,6,FALSE),0)</f>
        <v>2.0699999999999998</v>
      </c>
      <c r="G2981">
        <v>0.1</v>
      </c>
      <c r="H2981">
        <f t="shared" si="46"/>
        <v>3.73</v>
      </c>
      <c r="I2981" t="s">
        <v>2824</v>
      </c>
      <c r="J2981" t="str">
        <f>IFERROR(VLOOKUP(D2981,Products!$A$2:$H$221,3,FALSE),"")</f>
        <v>Dairy</v>
      </c>
      <c r="K2981" t="str">
        <f>IFERROR(VLOOKUP(C2981,Customers!$A$2:$G$751,3,FALSE),"")</f>
        <v>Ganja-Dashkasan</v>
      </c>
    </row>
    <row r="2982" spans="1:11" x14ac:dyDescent="0.25">
      <c r="A2982" t="s">
        <v>5805</v>
      </c>
      <c r="B2982">
        <v>45894</v>
      </c>
      <c r="C2982" t="s">
        <v>2570</v>
      </c>
      <c r="D2982" t="s">
        <v>442</v>
      </c>
      <c r="E2982">
        <v>15</v>
      </c>
      <c r="F2982">
        <f>IFERROR(VLOOKUP(D2982,Products!$A$2:$H$221,6,FALSE),0)</f>
        <v>1.62</v>
      </c>
      <c r="G2982">
        <v>0.1</v>
      </c>
      <c r="H2982">
        <f t="shared" si="46"/>
        <v>21.87</v>
      </c>
      <c r="I2982" t="s">
        <v>2841</v>
      </c>
      <c r="J2982" t="str">
        <f>IFERROR(VLOOKUP(D2982,Products!$A$2:$H$221,3,FALSE),"")</f>
        <v>Canned</v>
      </c>
      <c r="K2982" t="str">
        <f>IFERROR(VLOOKUP(C2982,Customers!$A$2:$G$751,3,FALSE),"")</f>
        <v>Aran</v>
      </c>
    </row>
    <row r="2983" spans="1:11" x14ac:dyDescent="0.25">
      <c r="A2983" t="s">
        <v>5806</v>
      </c>
      <c r="B2983">
        <v>45895</v>
      </c>
      <c r="C2983" t="s">
        <v>839</v>
      </c>
      <c r="D2983" t="s">
        <v>468</v>
      </c>
      <c r="E2983">
        <v>4</v>
      </c>
      <c r="F2983">
        <f>IFERROR(VLOOKUP(D2983,Products!$A$2:$H$221,6,FALSE),0)</f>
        <v>4.0999999999999996</v>
      </c>
      <c r="G2983">
        <v>0.12</v>
      </c>
      <c r="H2983">
        <f t="shared" si="46"/>
        <v>14.43</v>
      </c>
      <c r="I2983" t="s">
        <v>2827</v>
      </c>
      <c r="J2983" t="str">
        <f>IFERROR(VLOOKUP(D2983,Products!$A$2:$H$221,3,FALSE),"")</f>
        <v>Cleaning</v>
      </c>
      <c r="K2983" t="str">
        <f>IFERROR(VLOOKUP(C2983,Customers!$A$2:$G$751,3,FALSE),"")</f>
        <v>Aran</v>
      </c>
    </row>
    <row r="2984" spans="1:11" x14ac:dyDescent="0.25">
      <c r="A2984" t="s">
        <v>5807</v>
      </c>
      <c r="B2984">
        <v>45895</v>
      </c>
      <c r="C2984" t="s">
        <v>1007</v>
      </c>
      <c r="D2984" t="s">
        <v>334</v>
      </c>
      <c r="E2984">
        <v>7</v>
      </c>
      <c r="F2984">
        <f>IFERROR(VLOOKUP(D2984,Products!$A$2:$H$221,6,FALSE),0)</f>
        <v>6.1</v>
      </c>
      <c r="G2984">
        <v>7.0000000000000007E-2</v>
      </c>
      <c r="H2984">
        <f t="shared" si="46"/>
        <v>39.71</v>
      </c>
      <c r="I2984" t="s">
        <v>2870</v>
      </c>
      <c r="J2984" t="str">
        <f>IFERROR(VLOOKUP(D2984,Products!$A$2:$H$221,3,FALSE),"")</f>
        <v>Personal Care</v>
      </c>
      <c r="K2984" t="str">
        <f>IFERROR(VLOOKUP(C2984,Customers!$A$2:$G$751,3,FALSE),"")</f>
        <v>Lankaran-Astara</v>
      </c>
    </row>
    <row r="2985" spans="1:11" x14ac:dyDescent="0.25">
      <c r="A2985" t="s">
        <v>5808</v>
      </c>
      <c r="B2985">
        <v>45895</v>
      </c>
      <c r="C2985" t="s">
        <v>1040</v>
      </c>
      <c r="D2985" t="s">
        <v>45</v>
      </c>
      <c r="E2985">
        <v>20</v>
      </c>
      <c r="F2985">
        <f>IFERROR(VLOOKUP(D2985,Products!$A$2:$H$221,6,FALSE),0)</f>
        <v>2.7</v>
      </c>
      <c r="G2985">
        <v>0.1</v>
      </c>
      <c r="H2985">
        <f t="shared" si="46"/>
        <v>48.6</v>
      </c>
      <c r="I2985" t="s">
        <v>2824</v>
      </c>
      <c r="J2985" t="str">
        <f>IFERROR(VLOOKUP(D2985,Products!$A$2:$H$221,3,FALSE),"")</f>
        <v>Beverages</v>
      </c>
      <c r="K2985" t="str">
        <f>IFERROR(VLOOKUP(C2985,Customers!$A$2:$G$751,3,FALSE),"")</f>
        <v>Absheron</v>
      </c>
    </row>
    <row r="2986" spans="1:11" x14ac:dyDescent="0.25">
      <c r="A2986" t="s">
        <v>5809</v>
      </c>
      <c r="B2986">
        <v>45895</v>
      </c>
      <c r="C2986" t="s">
        <v>1202</v>
      </c>
      <c r="D2986" t="s">
        <v>244</v>
      </c>
      <c r="E2986">
        <v>14</v>
      </c>
      <c r="F2986">
        <f>IFERROR(VLOOKUP(D2986,Products!$A$2:$H$221,6,FALSE),0)</f>
        <v>3.33</v>
      </c>
      <c r="G2986">
        <v>0.03</v>
      </c>
      <c r="H2986">
        <f t="shared" si="46"/>
        <v>45.22</v>
      </c>
      <c r="I2986" t="s">
        <v>2827</v>
      </c>
      <c r="J2986" t="str">
        <f>IFERROR(VLOOKUP(D2986,Products!$A$2:$H$221,3,FALSE),"")</f>
        <v>Grocery</v>
      </c>
      <c r="K2986" t="str">
        <f>IFERROR(VLOOKUP(C2986,Customers!$A$2:$G$751,3,FALSE),"")</f>
        <v>Guba-Khachmaz</v>
      </c>
    </row>
    <row r="2987" spans="1:11" x14ac:dyDescent="0.25">
      <c r="A2987" t="s">
        <v>5810</v>
      </c>
      <c r="B2987">
        <v>45895</v>
      </c>
      <c r="C2987" t="s">
        <v>1343</v>
      </c>
      <c r="D2987" t="s">
        <v>374</v>
      </c>
      <c r="E2987">
        <v>8</v>
      </c>
      <c r="F2987">
        <f>IFERROR(VLOOKUP(D2987,Products!$A$2:$H$221,6,FALSE),0)</f>
        <v>7.83</v>
      </c>
      <c r="G2987">
        <v>0.12</v>
      </c>
      <c r="H2987">
        <f t="shared" si="46"/>
        <v>55.12</v>
      </c>
      <c r="I2987" t="s">
        <v>2824</v>
      </c>
      <c r="J2987" t="str">
        <f>IFERROR(VLOOKUP(D2987,Products!$A$2:$H$221,3,FALSE),"")</f>
        <v>Frozen</v>
      </c>
      <c r="K2987" t="str">
        <f>IFERROR(VLOOKUP(C2987,Customers!$A$2:$G$751,3,FALSE),"")</f>
        <v>Absheron</v>
      </c>
    </row>
    <row r="2988" spans="1:11" x14ac:dyDescent="0.25">
      <c r="A2988" t="s">
        <v>5811</v>
      </c>
      <c r="B2988">
        <v>45895</v>
      </c>
      <c r="C2988" t="s">
        <v>1550</v>
      </c>
      <c r="D2988" t="s">
        <v>47</v>
      </c>
      <c r="E2988">
        <v>24</v>
      </c>
      <c r="F2988">
        <f>IFERROR(VLOOKUP(D2988,Products!$A$2:$H$221,6,FALSE),0)</f>
        <v>4.1900000000000004</v>
      </c>
      <c r="G2988">
        <v>0.05</v>
      </c>
      <c r="H2988">
        <f t="shared" si="46"/>
        <v>95.53</v>
      </c>
      <c r="I2988" t="s">
        <v>2824</v>
      </c>
      <c r="J2988" t="str">
        <f>IFERROR(VLOOKUP(D2988,Products!$A$2:$H$221,3,FALSE),"")</f>
        <v>Beverages</v>
      </c>
      <c r="K2988" t="str">
        <f>IFERROR(VLOOKUP(C2988,Customers!$A$2:$G$751,3,FALSE),"")</f>
        <v>Shaki-Zagatala</v>
      </c>
    </row>
    <row r="2989" spans="1:11" x14ac:dyDescent="0.25">
      <c r="A2989" t="s">
        <v>5812</v>
      </c>
      <c r="B2989">
        <v>45895</v>
      </c>
      <c r="C2989" t="s">
        <v>1781</v>
      </c>
      <c r="D2989" t="s">
        <v>340</v>
      </c>
      <c r="E2989">
        <v>7</v>
      </c>
      <c r="F2989">
        <f>IFERROR(VLOOKUP(D2989,Products!$A$2:$H$221,6,FALSE),0)</f>
        <v>5.77</v>
      </c>
      <c r="G2989">
        <v>0.03</v>
      </c>
      <c r="H2989">
        <f t="shared" si="46"/>
        <v>39.18</v>
      </c>
      <c r="I2989" t="s">
        <v>2820</v>
      </c>
      <c r="J2989" t="str">
        <f>IFERROR(VLOOKUP(D2989,Products!$A$2:$H$221,3,FALSE),"")</f>
        <v>Personal Care</v>
      </c>
      <c r="K2989" t="str">
        <f>IFERROR(VLOOKUP(C2989,Customers!$A$2:$G$751,3,FALSE),"")</f>
        <v>Guba-Khachmaz</v>
      </c>
    </row>
    <row r="2990" spans="1:11" x14ac:dyDescent="0.25">
      <c r="A2990" t="s">
        <v>5813</v>
      </c>
      <c r="B2990">
        <v>45895</v>
      </c>
      <c r="C2990" t="s">
        <v>1898</v>
      </c>
      <c r="D2990" t="s">
        <v>89</v>
      </c>
      <c r="E2990">
        <v>11</v>
      </c>
      <c r="F2990">
        <f>IFERROR(VLOOKUP(D2990,Products!$A$2:$H$221,6,FALSE),0)</f>
        <v>4.7</v>
      </c>
      <c r="G2990">
        <v>0.05</v>
      </c>
      <c r="H2990">
        <f t="shared" si="46"/>
        <v>49.12</v>
      </c>
      <c r="I2990" t="s">
        <v>2818</v>
      </c>
      <c r="J2990" t="str">
        <f>IFERROR(VLOOKUP(D2990,Products!$A$2:$H$221,3,FALSE),"")</f>
        <v>Snacks</v>
      </c>
      <c r="K2990" t="str">
        <f>IFERROR(VLOOKUP(C2990,Customers!$A$2:$G$751,3,FALSE),"")</f>
        <v>Absheron</v>
      </c>
    </row>
    <row r="2991" spans="1:11" x14ac:dyDescent="0.25">
      <c r="A2991" t="s">
        <v>5814</v>
      </c>
      <c r="B2991">
        <v>45895</v>
      </c>
      <c r="C2991" t="s">
        <v>2336</v>
      </c>
      <c r="D2991" t="s">
        <v>419</v>
      </c>
      <c r="E2991">
        <v>11</v>
      </c>
      <c r="F2991">
        <f>IFERROR(VLOOKUP(D2991,Products!$A$2:$H$221,6,FALSE),0)</f>
        <v>4.47</v>
      </c>
      <c r="G2991">
        <v>0</v>
      </c>
      <c r="H2991">
        <f t="shared" si="46"/>
        <v>49.17</v>
      </c>
      <c r="I2991" t="s">
        <v>2818</v>
      </c>
      <c r="J2991" t="str">
        <f>IFERROR(VLOOKUP(D2991,Products!$A$2:$H$221,3,FALSE),"")</f>
        <v>Canned</v>
      </c>
      <c r="K2991" t="str">
        <f>IFERROR(VLOOKUP(C2991,Customers!$A$2:$G$751,3,FALSE),"")</f>
        <v>Ganja-Dashkasan</v>
      </c>
    </row>
    <row r="2992" spans="1:11" x14ac:dyDescent="0.25">
      <c r="A2992" t="s">
        <v>5815</v>
      </c>
      <c r="B2992">
        <v>45896</v>
      </c>
      <c r="C2992" t="s">
        <v>773</v>
      </c>
      <c r="D2992" t="s">
        <v>167</v>
      </c>
      <c r="E2992">
        <v>22</v>
      </c>
      <c r="F2992">
        <f>IFERROR(VLOOKUP(D2992,Products!$A$2:$H$221,6,FALSE),0)</f>
        <v>1.67</v>
      </c>
      <c r="G2992">
        <v>0.15</v>
      </c>
      <c r="H2992">
        <f t="shared" si="46"/>
        <v>31.23</v>
      </c>
      <c r="I2992" t="s">
        <v>2870</v>
      </c>
      <c r="J2992" t="str">
        <f>IFERROR(VLOOKUP(D2992,Products!$A$2:$H$221,3,FALSE),"")</f>
        <v>Bakery</v>
      </c>
      <c r="K2992" t="str">
        <f>IFERROR(VLOOKUP(C2992,Customers!$A$2:$G$751,3,FALSE),"")</f>
        <v>Guba-Khachmaz</v>
      </c>
    </row>
    <row r="2993" spans="1:11" x14ac:dyDescent="0.25">
      <c r="A2993" t="s">
        <v>5816</v>
      </c>
      <c r="B2993">
        <v>45896</v>
      </c>
      <c r="C2993" t="s">
        <v>1481</v>
      </c>
      <c r="D2993" t="s">
        <v>476</v>
      </c>
      <c r="E2993">
        <v>10</v>
      </c>
      <c r="F2993">
        <f>IFERROR(VLOOKUP(D2993,Products!$A$2:$H$221,6,FALSE),0)</f>
        <v>7.17</v>
      </c>
      <c r="G2993">
        <v>0.1</v>
      </c>
      <c r="H2993">
        <f t="shared" si="46"/>
        <v>64.53</v>
      </c>
      <c r="I2993" t="s">
        <v>2827</v>
      </c>
      <c r="J2993" t="str">
        <f>IFERROR(VLOOKUP(D2993,Products!$A$2:$H$221,3,FALSE),"")</f>
        <v>Cleaning</v>
      </c>
      <c r="K2993" t="str">
        <f>IFERROR(VLOOKUP(C2993,Customers!$A$2:$G$751,3,FALSE),"")</f>
        <v>Shaki-Zagatala</v>
      </c>
    </row>
    <row r="2994" spans="1:11" x14ac:dyDescent="0.25">
      <c r="A2994" t="s">
        <v>5817</v>
      </c>
      <c r="B2994">
        <v>45896</v>
      </c>
      <c r="C2994" t="s">
        <v>1499</v>
      </c>
      <c r="D2994" t="s">
        <v>172</v>
      </c>
      <c r="E2994">
        <v>4</v>
      </c>
      <c r="F2994">
        <f>IFERROR(VLOOKUP(D2994,Products!$A$2:$H$221,6,FALSE),0)</f>
        <v>0.77</v>
      </c>
      <c r="G2994">
        <v>0.12</v>
      </c>
      <c r="H2994">
        <f t="shared" si="46"/>
        <v>2.71</v>
      </c>
      <c r="I2994" t="s">
        <v>2818</v>
      </c>
      <c r="J2994" t="str">
        <f>IFERROR(VLOOKUP(D2994,Products!$A$2:$H$221,3,FALSE),"")</f>
        <v>Bakery</v>
      </c>
      <c r="K2994" t="str">
        <f>IFERROR(VLOOKUP(C2994,Customers!$A$2:$G$751,3,FALSE),"")</f>
        <v>Nakhchivan</v>
      </c>
    </row>
    <row r="2995" spans="1:11" x14ac:dyDescent="0.25">
      <c r="A2995" t="s">
        <v>5818</v>
      </c>
      <c r="B2995">
        <v>45896</v>
      </c>
      <c r="C2995" t="s">
        <v>1859</v>
      </c>
      <c r="D2995" t="s">
        <v>79</v>
      </c>
      <c r="E2995">
        <v>6</v>
      </c>
      <c r="F2995">
        <f>IFERROR(VLOOKUP(D2995,Products!$A$2:$H$221,6,FALSE),0)</f>
        <v>4</v>
      </c>
      <c r="G2995">
        <v>0.1</v>
      </c>
      <c r="H2995">
        <f t="shared" si="46"/>
        <v>21.6</v>
      </c>
      <c r="I2995" t="s">
        <v>2820</v>
      </c>
      <c r="J2995" t="str">
        <f>IFERROR(VLOOKUP(D2995,Products!$A$2:$H$221,3,FALSE),"")</f>
        <v>Snacks</v>
      </c>
      <c r="K2995" t="str">
        <f>IFERROR(VLOOKUP(C2995,Customers!$A$2:$G$751,3,FALSE),"")</f>
        <v>Absheron</v>
      </c>
    </row>
    <row r="2996" spans="1:11" x14ac:dyDescent="0.25">
      <c r="A2996" t="s">
        <v>5819</v>
      </c>
      <c r="B2996">
        <v>45896</v>
      </c>
      <c r="C2996" t="s">
        <v>2225</v>
      </c>
      <c r="D2996" t="s">
        <v>248</v>
      </c>
      <c r="E2996">
        <v>6</v>
      </c>
      <c r="F2996">
        <f>IFERROR(VLOOKUP(D2996,Products!$A$2:$H$221,6,FALSE),0)</f>
        <v>5.3</v>
      </c>
      <c r="G2996">
        <v>7.0000000000000007E-2</v>
      </c>
      <c r="H2996">
        <f t="shared" si="46"/>
        <v>29.57</v>
      </c>
      <c r="I2996" t="s">
        <v>2841</v>
      </c>
      <c r="J2996" t="str">
        <f>IFERROR(VLOOKUP(D2996,Products!$A$2:$H$221,3,FALSE),"")</f>
        <v>Grocery</v>
      </c>
      <c r="K2996" t="str">
        <f>IFERROR(VLOOKUP(C2996,Customers!$A$2:$G$751,3,FALSE),"")</f>
        <v>Absheron</v>
      </c>
    </row>
    <row r="2997" spans="1:11" x14ac:dyDescent="0.25">
      <c r="A2997" t="s">
        <v>5820</v>
      </c>
      <c r="B2997">
        <v>45896</v>
      </c>
      <c r="C2997" t="s">
        <v>2234</v>
      </c>
      <c r="D2997" t="s">
        <v>57</v>
      </c>
      <c r="E2997">
        <v>7</v>
      </c>
      <c r="F2997">
        <f>IFERROR(VLOOKUP(D2997,Products!$A$2:$H$221,6,FALSE),0)</f>
        <v>2.57</v>
      </c>
      <c r="G2997">
        <v>0.05</v>
      </c>
      <c r="H2997">
        <f t="shared" si="46"/>
        <v>17.09</v>
      </c>
      <c r="I2997" t="s">
        <v>2827</v>
      </c>
      <c r="J2997" t="str">
        <f>IFERROR(VLOOKUP(D2997,Products!$A$2:$H$221,3,FALSE),"")</f>
        <v>Beverages</v>
      </c>
      <c r="K2997" t="str">
        <f>IFERROR(VLOOKUP(C2997,Customers!$A$2:$G$751,3,FALSE),"")</f>
        <v>Lankaran-Astara</v>
      </c>
    </row>
    <row r="2998" spans="1:11" x14ac:dyDescent="0.25">
      <c r="A2998" t="s">
        <v>5821</v>
      </c>
      <c r="B2998">
        <v>45896</v>
      </c>
      <c r="C2998" t="s">
        <v>2702</v>
      </c>
      <c r="D2998" t="s">
        <v>41</v>
      </c>
      <c r="E2998">
        <v>25</v>
      </c>
      <c r="F2998">
        <f>IFERROR(VLOOKUP(D2998,Products!$A$2:$H$221,6,FALSE),0)</f>
        <v>2.34</v>
      </c>
      <c r="G2998">
        <v>0.05</v>
      </c>
      <c r="H2998">
        <f t="shared" si="46"/>
        <v>55.58</v>
      </c>
      <c r="I2998" t="s">
        <v>2837</v>
      </c>
      <c r="J2998" t="str">
        <f>IFERROR(VLOOKUP(D2998,Products!$A$2:$H$221,3,FALSE),"")</f>
        <v>Beverages</v>
      </c>
      <c r="K2998" t="str">
        <f>IFERROR(VLOOKUP(C2998,Customers!$A$2:$G$751,3,FALSE),"")</f>
        <v>Absheron</v>
      </c>
    </row>
    <row r="2999" spans="1:11" x14ac:dyDescent="0.25">
      <c r="A2999" t="s">
        <v>5822</v>
      </c>
      <c r="B2999">
        <v>45897</v>
      </c>
      <c r="C2999" t="s">
        <v>582</v>
      </c>
      <c r="D2999" t="s">
        <v>251</v>
      </c>
      <c r="E2999">
        <v>2</v>
      </c>
      <c r="F2999">
        <f>IFERROR(VLOOKUP(D2999,Products!$A$2:$H$221,6,FALSE),0)</f>
        <v>3.27</v>
      </c>
      <c r="G2999">
        <v>7.0000000000000007E-2</v>
      </c>
      <c r="H2999">
        <f t="shared" si="46"/>
        <v>6.08</v>
      </c>
      <c r="I2999" t="s">
        <v>2837</v>
      </c>
      <c r="J2999" t="str">
        <f>IFERROR(VLOOKUP(D2999,Products!$A$2:$H$221,3,FALSE),"")</f>
        <v>Grocery</v>
      </c>
      <c r="K2999" t="str">
        <f>IFERROR(VLOOKUP(C2999,Customers!$A$2:$G$751,3,FALSE),"")</f>
        <v>Absheron</v>
      </c>
    </row>
    <row r="3000" spans="1:11" x14ac:dyDescent="0.25">
      <c r="A3000" t="s">
        <v>5823</v>
      </c>
      <c r="B3000">
        <v>45897</v>
      </c>
      <c r="C3000" t="s">
        <v>592</v>
      </c>
      <c r="D3000" t="s">
        <v>167</v>
      </c>
      <c r="E3000">
        <v>20</v>
      </c>
      <c r="F3000">
        <f>IFERROR(VLOOKUP(D3000,Products!$A$2:$H$221,6,FALSE),0)</f>
        <v>1.67</v>
      </c>
      <c r="G3000">
        <v>0.05</v>
      </c>
      <c r="H3000">
        <f t="shared" si="46"/>
        <v>31.73</v>
      </c>
      <c r="I3000" t="s">
        <v>2841</v>
      </c>
      <c r="J3000" t="str">
        <f>IFERROR(VLOOKUP(D3000,Products!$A$2:$H$221,3,FALSE),"")</f>
        <v>Bakery</v>
      </c>
      <c r="K3000" t="str">
        <f>IFERROR(VLOOKUP(C3000,Customers!$A$2:$G$751,3,FALSE),"")</f>
        <v>Ganja-Dashkasan</v>
      </c>
    </row>
    <row r="3001" spans="1:11" x14ac:dyDescent="0.25">
      <c r="A3001" t="s">
        <v>5824</v>
      </c>
      <c r="B3001">
        <v>45897</v>
      </c>
      <c r="C3001" t="s">
        <v>646</v>
      </c>
      <c r="D3001" t="s">
        <v>192</v>
      </c>
      <c r="E3001">
        <v>21</v>
      </c>
      <c r="F3001">
        <f>IFERROR(VLOOKUP(D3001,Products!$A$2:$H$221,6,FALSE),0)</f>
        <v>1.73</v>
      </c>
      <c r="G3001">
        <v>0.1</v>
      </c>
      <c r="H3001">
        <f t="shared" si="46"/>
        <v>32.700000000000003</v>
      </c>
      <c r="I3001" t="s">
        <v>2827</v>
      </c>
      <c r="J3001" t="str">
        <f>IFERROR(VLOOKUP(D3001,Products!$A$2:$H$221,3,FALSE),"")</f>
        <v>Bakery</v>
      </c>
      <c r="K3001" t="str">
        <f>IFERROR(VLOOKUP(C3001,Customers!$A$2:$G$751,3,FALSE),"")</f>
        <v>Absheron</v>
      </c>
    </row>
    <row r="3002" spans="1:11" x14ac:dyDescent="0.25">
      <c r="A3002" t="s">
        <v>5825</v>
      </c>
      <c r="B3002">
        <v>45897</v>
      </c>
      <c r="C3002" t="s">
        <v>839</v>
      </c>
      <c r="D3002" t="s">
        <v>417</v>
      </c>
      <c r="E3002">
        <v>14</v>
      </c>
      <c r="F3002">
        <f>IFERROR(VLOOKUP(D3002,Products!$A$2:$H$221,6,FALSE),0)</f>
        <v>6.31</v>
      </c>
      <c r="G3002">
        <v>0.02</v>
      </c>
      <c r="H3002">
        <f t="shared" si="46"/>
        <v>86.57</v>
      </c>
      <c r="I3002" t="s">
        <v>2827</v>
      </c>
      <c r="J3002" t="str">
        <f>IFERROR(VLOOKUP(D3002,Products!$A$2:$H$221,3,FALSE),"")</f>
        <v>Canned</v>
      </c>
      <c r="K3002" t="str">
        <f>IFERROR(VLOOKUP(C3002,Customers!$A$2:$G$751,3,FALSE),"")</f>
        <v>Aran</v>
      </c>
    </row>
    <row r="3003" spans="1:11" x14ac:dyDescent="0.25">
      <c r="A3003" t="s">
        <v>5826</v>
      </c>
      <c r="B3003">
        <v>45897</v>
      </c>
      <c r="C3003" t="s">
        <v>1100</v>
      </c>
      <c r="D3003" t="s">
        <v>325</v>
      </c>
      <c r="E3003">
        <v>8</v>
      </c>
      <c r="F3003">
        <f>IFERROR(VLOOKUP(D3003,Products!$A$2:$H$221,6,FALSE),0)</f>
        <v>4.2699999999999996</v>
      </c>
      <c r="G3003">
        <v>0.03</v>
      </c>
      <c r="H3003">
        <f t="shared" si="46"/>
        <v>33.14</v>
      </c>
      <c r="I3003" t="s">
        <v>2818</v>
      </c>
      <c r="J3003" t="str">
        <f>IFERROR(VLOOKUP(D3003,Products!$A$2:$H$221,3,FALSE),"")</f>
        <v>Personal Care</v>
      </c>
      <c r="K3003" t="str">
        <f>IFERROR(VLOOKUP(C3003,Customers!$A$2:$G$751,3,FALSE),"")</f>
        <v>Shaki-Zagatala</v>
      </c>
    </row>
    <row r="3004" spans="1:11" x14ac:dyDescent="0.25">
      <c r="A3004" t="s">
        <v>5827</v>
      </c>
      <c r="B3004">
        <v>45897</v>
      </c>
      <c r="C3004" t="s">
        <v>1529</v>
      </c>
      <c r="D3004" t="s">
        <v>150</v>
      </c>
      <c r="E3004">
        <v>17</v>
      </c>
      <c r="F3004">
        <f>IFERROR(VLOOKUP(D3004,Products!$A$2:$H$221,6,FALSE),0)</f>
        <v>3.64</v>
      </c>
      <c r="G3004">
        <v>0.03</v>
      </c>
      <c r="H3004">
        <f t="shared" si="46"/>
        <v>60.02</v>
      </c>
      <c r="I3004" t="s">
        <v>2841</v>
      </c>
      <c r="J3004" t="str">
        <f>IFERROR(VLOOKUP(D3004,Products!$A$2:$H$221,3,FALSE),"")</f>
        <v>Dairy</v>
      </c>
      <c r="K3004" t="str">
        <f>IFERROR(VLOOKUP(C3004,Customers!$A$2:$G$751,3,FALSE),"")</f>
        <v>Aran</v>
      </c>
    </row>
    <row r="3005" spans="1:11" x14ac:dyDescent="0.25">
      <c r="A3005" t="s">
        <v>5828</v>
      </c>
      <c r="B3005">
        <v>45897</v>
      </c>
      <c r="C3005" t="s">
        <v>1874</v>
      </c>
      <c r="D3005" t="s">
        <v>419</v>
      </c>
      <c r="E3005">
        <v>14</v>
      </c>
      <c r="F3005">
        <f>IFERROR(VLOOKUP(D3005,Products!$A$2:$H$221,6,FALSE),0)</f>
        <v>4.47</v>
      </c>
      <c r="G3005">
        <v>7.0000000000000007E-2</v>
      </c>
      <c r="H3005">
        <f t="shared" si="46"/>
        <v>58.2</v>
      </c>
      <c r="I3005" t="s">
        <v>2870</v>
      </c>
      <c r="J3005" t="str">
        <f>IFERROR(VLOOKUP(D3005,Products!$A$2:$H$221,3,FALSE),"")</f>
        <v>Canned</v>
      </c>
      <c r="K3005" t="str">
        <f>IFERROR(VLOOKUP(C3005,Customers!$A$2:$G$751,3,FALSE),"")</f>
        <v>Absheron</v>
      </c>
    </row>
    <row r="3006" spans="1:11" x14ac:dyDescent="0.25">
      <c r="A3006" t="s">
        <v>5829</v>
      </c>
      <c r="B3006">
        <v>45897</v>
      </c>
      <c r="C3006" t="s">
        <v>2216</v>
      </c>
      <c r="D3006" t="s">
        <v>204</v>
      </c>
      <c r="E3006">
        <v>10</v>
      </c>
      <c r="F3006">
        <f>IFERROR(VLOOKUP(D3006,Products!$A$2:$H$221,6,FALSE),0)</f>
        <v>7.55</v>
      </c>
      <c r="G3006">
        <v>0.12</v>
      </c>
      <c r="H3006">
        <f t="shared" si="46"/>
        <v>66.44</v>
      </c>
      <c r="I3006" t="s">
        <v>2837</v>
      </c>
      <c r="J3006" t="str">
        <f>IFERROR(VLOOKUP(D3006,Products!$A$2:$H$221,3,FALSE),"")</f>
        <v>Grocery</v>
      </c>
      <c r="K3006" t="str">
        <f>IFERROR(VLOOKUP(C3006,Customers!$A$2:$G$751,3,FALSE),"")</f>
        <v>Aran</v>
      </c>
    </row>
    <row r="3007" spans="1:11" x14ac:dyDescent="0.25">
      <c r="A3007" t="s">
        <v>5830</v>
      </c>
      <c r="B3007">
        <v>45897</v>
      </c>
      <c r="C3007" t="s">
        <v>2390</v>
      </c>
      <c r="D3007" t="s">
        <v>79</v>
      </c>
      <c r="E3007">
        <v>6</v>
      </c>
      <c r="F3007">
        <f>IFERROR(VLOOKUP(D3007,Products!$A$2:$H$221,6,FALSE),0)</f>
        <v>4</v>
      </c>
      <c r="G3007">
        <v>0.03</v>
      </c>
      <c r="H3007">
        <f t="shared" si="46"/>
        <v>23.28</v>
      </c>
      <c r="I3007" t="s">
        <v>2824</v>
      </c>
      <c r="J3007" t="str">
        <f>IFERROR(VLOOKUP(D3007,Products!$A$2:$H$221,3,FALSE),"")</f>
        <v>Snacks</v>
      </c>
      <c r="K3007" t="str">
        <f>IFERROR(VLOOKUP(C3007,Customers!$A$2:$G$751,3,FALSE),"")</f>
        <v>Karabakh-East Zangezur</v>
      </c>
    </row>
    <row r="3008" spans="1:11" x14ac:dyDescent="0.25">
      <c r="A3008" t="s">
        <v>5831</v>
      </c>
      <c r="B3008">
        <v>45897</v>
      </c>
      <c r="C3008" t="s">
        <v>2591</v>
      </c>
      <c r="D3008" t="s">
        <v>27</v>
      </c>
      <c r="E3008">
        <v>22</v>
      </c>
      <c r="F3008">
        <f>IFERROR(VLOOKUP(D3008,Products!$A$2:$H$221,6,FALSE),0)</f>
        <v>1.98</v>
      </c>
      <c r="G3008">
        <v>0</v>
      </c>
      <c r="H3008">
        <f t="shared" si="46"/>
        <v>43.56</v>
      </c>
      <c r="I3008" t="s">
        <v>2841</v>
      </c>
      <c r="J3008" t="str">
        <f>IFERROR(VLOOKUP(D3008,Products!$A$2:$H$221,3,FALSE),"")</f>
        <v>Beverages</v>
      </c>
      <c r="K3008" t="str">
        <f>IFERROR(VLOOKUP(C3008,Customers!$A$2:$G$751,3,FALSE),"")</f>
        <v>Ganja-Dashkasan</v>
      </c>
    </row>
    <row r="3009" spans="1:11" x14ac:dyDescent="0.25">
      <c r="A3009" t="s">
        <v>5832</v>
      </c>
      <c r="B3009">
        <v>45898</v>
      </c>
      <c r="C3009" t="s">
        <v>670</v>
      </c>
      <c r="D3009" t="s">
        <v>39</v>
      </c>
      <c r="E3009">
        <v>26</v>
      </c>
      <c r="F3009">
        <f>IFERROR(VLOOKUP(D3009,Products!$A$2:$H$221,6,FALSE),0)</f>
        <v>1.98</v>
      </c>
      <c r="G3009">
        <v>0.05</v>
      </c>
      <c r="H3009">
        <f t="shared" si="46"/>
        <v>48.91</v>
      </c>
      <c r="I3009" t="s">
        <v>2827</v>
      </c>
      <c r="J3009" t="str">
        <f>IFERROR(VLOOKUP(D3009,Products!$A$2:$H$221,3,FALSE),"")</f>
        <v>Beverages</v>
      </c>
      <c r="K3009" t="str">
        <f>IFERROR(VLOOKUP(C3009,Customers!$A$2:$G$751,3,FALSE),"")</f>
        <v>Aran</v>
      </c>
    </row>
    <row r="3010" spans="1:11" x14ac:dyDescent="0.25">
      <c r="A3010" t="s">
        <v>5833</v>
      </c>
      <c r="B3010">
        <v>45898</v>
      </c>
      <c r="C3010" t="s">
        <v>887</v>
      </c>
      <c r="D3010" t="s">
        <v>374</v>
      </c>
      <c r="E3010">
        <v>12</v>
      </c>
      <c r="F3010">
        <f>IFERROR(VLOOKUP(D3010,Products!$A$2:$H$221,6,FALSE),0)</f>
        <v>7.83</v>
      </c>
      <c r="G3010">
        <v>0.05</v>
      </c>
      <c r="H3010">
        <f t="shared" ref="H3010:H3073" si="47">ROUND(E3010*F3010*(1-G3010),2)</f>
        <v>89.26</v>
      </c>
      <c r="I3010" t="s">
        <v>2830</v>
      </c>
      <c r="J3010" t="str">
        <f>IFERROR(VLOOKUP(D3010,Products!$A$2:$H$221,3,FALSE),"")</f>
        <v>Frozen</v>
      </c>
      <c r="K3010" t="str">
        <f>IFERROR(VLOOKUP(C3010,Customers!$A$2:$G$751,3,FALSE),"")</f>
        <v>Absheron</v>
      </c>
    </row>
    <row r="3011" spans="1:11" x14ac:dyDescent="0.25">
      <c r="A3011" t="s">
        <v>5834</v>
      </c>
      <c r="B3011">
        <v>45898</v>
      </c>
      <c r="C3011" t="s">
        <v>983</v>
      </c>
      <c r="D3011" t="s">
        <v>439</v>
      </c>
      <c r="E3011">
        <v>2</v>
      </c>
      <c r="F3011">
        <f>IFERROR(VLOOKUP(D3011,Products!$A$2:$H$221,6,FALSE),0)</f>
        <v>2.0699999999999998</v>
      </c>
      <c r="G3011">
        <v>0</v>
      </c>
      <c r="H3011">
        <f t="shared" si="47"/>
        <v>4.1399999999999997</v>
      </c>
      <c r="I3011" t="s">
        <v>2824</v>
      </c>
      <c r="J3011" t="str">
        <f>IFERROR(VLOOKUP(D3011,Products!$A$2:$H$221,3,FALSE),"")</f>
        <v>Canned</v>
      </c>
      <c r="K3011" t="str">
        <f>IFERROR(VLOOKUP(C3011,Customers!$A$2:$G$751,3,FALSE),"")</f>
        <v>Karabakh-East Zangezur</v>
      </c>
    </row>
    <row r="3012" spans="1:11" x14ac:dyDescent="0.25">
      <c r="A3012" t="s">
        <v>5835</v>
      </c>
      <c r="B3012">
        <v>45898</v>
      </c>
      <c r="C3012" t="s">
        <v>1193</v>
      </c>
      <c r="D3012" t="s">
        <v>290</v>
      </c>
      <c r="E3012">
        <v>14</v>
      </c>
      <c r="F3012">
        <f>IFERROR(VLOOKUP(D3012,Products!$A$2:$H$221,6,FALSE),0)</f>
        <v>2.31</v>
      </c>
      <c r="G3012">
        <v>0.1</v>
      </c>
      <c r="H3012">
        <f t="shared" si="47"/>
        <v>29.11</v>
      </c>
      <c r="I3012" t="s">
        <v>2870</v>
      </c>
      <c r="J3012" t="str">
        <f>IFERROR(VLOOKUP(D3012,Products!$A$2:$H$221,3,FALSE),"")</f>
        <v>Household</v>
      </c>
      <c r="K3012" t="str">
        <f>IFERROR(VLOOKUP(C3012,Customers!$A$2:$G$751,3,FALSE),"")</f>
        <v>Lankaran-Astara</v>
      </c>
    </row>
    <row r="3013" spans="1:11" x14ac:dyDescent="0.25">
      <c r="A3013" t="s">
        <v>5836</v>
      </c>
      <c r="B3013">
        <v>45898</v>
      </c>
      <c r="C3013" t="s">
        <v>1316</v>
      </c>
      <c r="D3013" t="s">
        <v>296</v>
      </c>
      <c r="E3013">
        <v>6</v>
      </c>
      <c r="F3013">
        <f>IFERROR(VLOOKUP(D3013,Products!$A$2:$H$221,6,FALSE),0)</f>
        <v>2.52</v>
      </c>
      <c r="G3013">
        <v>0.05</v>
      </c>
      <c r="H3013">
        <f t="shared" si="47"/>
        <v>14.36</v>
      </c>
      <c r="I3013" t="s">
        <v>2827</v>
      </c>
      <c r="J3013" t="str">
        <f>IFERROR(VLOOKUP(D3013,Products!$A$2:$H$221,3,FALSE),"")</f>
        <v>Household</v>
      </c>
      <c r="K3013" t="str">
        <f>IFERROR(VLOOKUP(C3013,Customers!$A$2:$G$751,3,FALSE),"")</f>
        <v>Ganja-Dashkasan</v>
      </c>
    </row>
    <row r="3014" spans="1:11" x14ac:dyDescent="0.25">
      <c r="A3014" t="s">
        <v>5837</v>
      </c>
      <c r="B3014">
        <v>45898</v>
      </c>
      <c r="C3014" t="s">
        <v>1406</v>
      </c>
      <c r="D3014" t="s">
        <v>172</v>
      </c>
      <c r="E3014">
        <v>12</v>
      </c>
      <c r="F3014">
        <f>IFERROR(VLOOKUP(D3014,Products!$A$2:$H$221,6,FALSE),0)</f>
        <v>0.77</v>
      </c>
      <c r="G3014">
        <v>0.1</v>
      </c>
      <c r="H3014">
        <f t="shared" si="47"/>
        <v>8.32</v>
      </c>
      <c r="I3014" t="s">
        <v>2818</v>
      </c>
      <c r="J3014" t="str">
        <f>IFERROR(VLOOKUP(D3014,Products!$A$2:$H$221,3,FALSE),"")</f>
        <v>Bakery</v>
      </c>
      <c r="K3014" t="str">
        <f>IFERROR(VLOOKUP(C3014,Customers!$A$2:$G$751,3,FALSE),"")</f>
        <v>Ganja-Dashkasan</v>
      </c>
    </row>
    <row r="3015" spans="1:11" x14ac:dyDescent="0.25">
      <c r="A3015" t="s">
        <v>5838</v>
      </c>
      <c r="B3015">
        <v>45898</v>
      </c>
      <c r="C3015" t="s">
        <v>1439</v>
      </c>
      <c r="D3015" t="s">
        <v>124</v>
      </c>
      <c r="E3015">
        <v>15</v>
      </c>
      <c r="F3015">
        <f>IFERROR(VLOOKUP(D3015,Products!$A$2:$H$221,6,FALSE),0)</f>
        <v>1.6</v>
      </c>
      <c r="G3015">
        <v>0.1</v>
      </c>
      <c r="H3015">
        <f t="shared" si="47"/>
        <v>21.6</v>
      </c>
      <c r="I3015" t="s">
        <v>2820</v>
      </c>
      <c r="J3015" t="str">
        <f>IFERROR(VLOOKUP(D3015,Products!$A$2:$H$221,3,FALSE),"")</f>
        <v>Dairy</v>
      </c>
      <c r="K3015" t="str">
        <f>IFERROR(VLOOKUP(C3015,Customers!$A$2:$G$751,3,FALSE),"")</f>
        <v>Ganja-Dashkasan</v>
      </c>
    </row>
    <row r="3016" spans="1:11" x14ac:dyDescent="0.25">
      <c r="A3016" t="s">
        <v>5839</v>
      </c>
      <c r="B3016">
        <v>45898</v>
      </c>
      <c r="C3016" t="s">
        <v>1445</v>
      </c>
      <c r="D3016" t="s">
        <v>435</v>
      </c>
      <c r="E3016">
        <v>10</v>
      </c>
      <c r="F3016">
        <f>IFERROR(VLOOKUP(D3016,Products!$A$2:$H$221,6,FALSE),0)</f>
        <v>5.86</v>
      </c>
      <c r="G3016">
        <v>0.15</v>
      </c>
      <c r="H3016">
        <f t="shared" si="47"/>
        <v>49.81</v>
      </c>
      <c r="I3016" t="s">
        <v>2818</v>
      </c>
      <c r="J3016" t="str">
        <f>IFERROR(VLOOKUP(D3016,Products!$A$2:$H$221,3,FALSE),"")</f>
        <v>Canned</v>
      </c>
      <c r="K3016" t="str">
        <f>IFERROR(VLOOKUP(C3016,Customers!$A$2:$G$751,3,FALSE),"")</f>
        <v>Absheron</v>
      </c>
    </row>
    <row r="3017" spans="1:11" x14ac:dyDescent="0.25">
      <c r="A3017" t="s">
        <v>5840</v>
      </c>
      <c r="B3017">
        <v>45898</v>
      </c>
      <c r="C3017" t="s">
        <v>1478</v>
      </c>
      <c r="D3017" t="s">
        <v>138</v>
      </c>
      <c r="E3017">
        <v>2</v>
      </c>
      <c r="F3017">
        <f>IFERROR(VLOOKUP(D3017,Products!$A$2:$H$221,6,FALSE),0)</f>
        <v>2.11</v>
      </c>
      <c r="G3017">
        <v>0.03</v>
      </c>
      <c r="H3017">
        <f t="shared" si="47"/>
        <v>4.09</v>
      </c>
      <c r="I3017" t="s">
        <v>2830</v>
      </c>
      <c r="J3017" t="str">
        <f>IFERROR(VLOOKUP(D3017,Products!$A$2:$H$221,3,FALSE),"")</f>
        <v>Dairy</v>
      </c>
      <c r="K3017" t="str">
        <f>IFERROR(VLOOKUP(C3017,Customers!$A$2:$G$751,3,FALSE),"")</f>
        <v>Aran</v>
      </c>
    </row>
    <row r="3018" spans="1:11" x14ac:dyDescent="0.25">
      <c r="A3018" t="s">
        <v>5841</v>
      </c>
      <c r="B3018">
        <v>45898</v>
      </c>
      <c r="C3018" t="s">
        <v>1634</v>
      </c>
      <c r="D3018" t="s">
        <v>47</v>
      </c>
      <c r="E3018">
        <v>5</v>
      </c>
      <c r="F3018">
        <f>IFERROR(VLOOKUP(D3018,Products!$A$2:$H$221,6,FALSE),0)</f>
        <v>4.1900000000000004</v>
      </c>
      <c r="G3018">
        <v>0.1</v>
      </c>
      <c r="H3018">
        <f t="shared" si="47"/>
        <v>18.86</v>
      </c>
      <c r="I3018" t="s">
        <v>2830</v>
      </c>
      <c r="J3018" t="str">
        <f>IFERROR(VLOOKUP(D3018,Products!$A$2:$H$221,3,FALSE),"")</f>
        <v>Beverages</v>
      </c>
      <c r="K3018" t="str">
        <f>IFERROR(VLOOKUP(C3018,Customers!$A$2:$G$751,3,FALSE),"")</f>
        <v>Ganja-Dashkasan</v>
      </c>
    </row>
    <row r="3019" spans="1:11" x14ac:dyDescent="0.25">
      <c r="A3019" t="s">
        <v>5842</v>
      </c>
      <c r="B3019">
        <v>45898</v>
      </c>
      <c r="C3019" t="s">
        <v>1667</v>
      </c>
      <c r="D3019" t="s">
        <v>433</v>
      </c>
      <c r="E3019">
        <v>6</v>
      </c>
      <c r="F3019">
        <f>IFERROR(VLOOKUP(D3019,Products!$A$2:$H$221,6,FALSE),0)</f>
        <v>2.02</v>
      </c>
      <c r="G3019">
        <v>0</v>
      </c>
      <c r="H3019">
        <f t="shared" si="47"/>
        <v>12.12</v>
      </c>
      <c r="I3019" t="s">
        <v>2818</v>
      </c>
      <c r="J3019" t="str">
        <f>IFERROR(VLOOKUP(D3019,Products!$A$2:$H$221,3,FALSE),"")</f>
        <v>Canned</v>
      </c>
      <c r="K3019" t="str">
        <f>IFERROR(VLOOKUP(C3019,Customers!$A$2:$G$751,3,FALSE),"")</f>
        <v>Ganja-Dashkasan</v>
      </c>
    </row>
    <row r="3020" spans="1:11" x14ac:dyDescent="0.25">
      <c r="A3020" t="s">
        <v>5843</v>
      </c>
      <c r="B3020">
        <v>45898</v>
      </c>
      <c r="C3020" t="s">
        <v>1811</v>
      </c>
      <c r="D3020" t="s">
        <v>423</v>
      </c>
      <c r="E3020">
        <v>12</v>
      </c>
      <c r="F3020">
        <f>IFERROR(VLOOKUP(D3020,Products!$A$2:$H$221,6,FALSE),0)</f>
        <v>2.7</v>
      </c>
      <c r="G3020">
        <v>0</v>
      </c>
      <c r="H3020">
        <f t="shared" si="47"/>
        <v>32.4</v>
      </c>
      <c r="I3020" t="s">
        <v>2837</v>
      </c>
      <c r="J3020" t="str">
        <f>IFERROR(VLOOKUP(D3020,Products!$A$2:$H$221,3,FALSE),"")</f>
        <v>Canned</v>
      </c>
      <c r="K3020" t="str">
        <f>IFERROR(VLOOKUP(C3020,Customers!$A$2:$G$751,3,FALSE),"")</f>
        <v>Absheron</v>
      </c>
    </row>
    <row r="3021" spans="1:11" x14ac:dyDescent="0.25">
      <c r="A3021" t="s">
        <v>5844</v>
      </c>
      <c r="B3021">
        <v>45898</v>
      </c>
      <c r="C3021" t="s">
        <v>2504</v>
      </c>
      <c r="D3021" t="s">
        <v>321</v>
      </c>
      <c r="E3021">
        <v>8</v>
      </c>
      <c r="F3021">
        <f>IFERROR(VLOOKUP(D3021,Products!$A$2:$H$221,6,FALSE),0)</f>
        <v>4.1100000000000003</v>
      </c>
      <c r="G3021">
        <v>0</v>
      </c>
      <c r="H3021">
        <f t="shared" si="47"/>
        <v>32.880000000000003</v>
      </c>
      <c r="I3021" t="s">
        <v>2837</v>
      </c>
      <c r="J3021" t="str">
        <f>IFERROR(VLOOKUP(D3021,Products!$A$2:$H$221,3,FALSE),"")</f>
        <v>Personal Care</v>
      </c>
      <c r="K3021" t="str">
        <f>IFERROR(VLOOKUP(C3021,Customers!$A$2:$G$751,3,FALSE),"")</f>
        <v>Aran</v>
      </c>
    </row>
    <row r="3022" spans="1:11" x14ac:dyDescent="0.25">
      <c r="A3022" t="s">
        <v>5845</v>
      </c>
      <c r="B3022">
        <v>45898</v>
      </c>
      <c r="C3022" t="s">
        <v>2699</v>
      </c>
      <c r="D3022" t="s">
        <v>103</v>
      </c>
      <c r="E3022">
        <v>20</v>
      </c>
      <c r="F3022">
        <f>IFERROR(VLOOKUP(D3022,Products!$A$2:$H$221,6,FALSE),0)</f>
        <v>1.18</v>
      </c>
      <c r="G3022">
        <v>0.05</v>
      </c>
      <c r="H3022">
        <f t="shared" si="47"/>
        <v>22.42</v>
      </c>
      <c r="I3022" t="s">
        <v>2824</v>
      </c>
      <c r="J3022" t="str">
        <f>IFERROR(VLOOKUP(D3022,Products!$A$2:$H$221,3,FALSE),"")</f>
        <v>Snacks</v>
      </c>
      <c r="K3022" t="str">
        <f>IFERROR(VLOOKUP(C3022,Customers!$A$2:$G$751,3,FALSE),"")</f>
        <v>Shaki-Zagatala</v>
      </c>
    </row>
    <row r="3023" spans="1:11" x14ac:dyDescent="0.25">
      <c r="A3023" t="s">
        <v>5846</v>
      </c>
      <c r="B3023">
        <v>45899</v>
      </c>
      <c r="C3023" t="s">
        <v>791</v>
      </c>
      <c r="D3023" t="s">
        <v>376</v>
      </c>
      <c r="E3023">
        <v>10</v>
      </c>
      <c r="F3023">
        <f>IFERROR(VLOOKUP(D3023,Products!$A$2:$H$221,6,FALSE),0)</f>
        <v>2.4700000000000002</v>
      </c>
      <c r="G3023">
        <v>7.0000000000000007E-2</v>
      </c>
      <c r="H3023">
        <f t="shared" si="47"/>
        <v>22.97</v>
      </c>
      <c r="I3023" t="s">
        <v>2820</v>
      </c>
      <c r="J3023" t="str">
        <f>IFERROR(VLOOKUP(D3023,Products!$A$2:$H$221,3,FALSE),"")</f>
        <v>Frozen</v>
      </c>
      <c r="K3023" t="str">
        <f>IFERROR(VLOOKUP(C3023,Customers!$A$2:$G$751,3,FALSE),"")</f>
        <v>Lankaran-Astara</v>
      </c>
    </row>
    <row r="3024" spans="1:11" x14ac:dyDescent="0.25">
      <c r="A3024" t="s">
        <v>5847</v>
      </c>
      <c r="B3024">
        <v>45899</v>
      </c>
      <c r="C3024" t="s">
        <v>1064</v>
      </c>
      <c r="D3024" t="s">
        <v>150</v>
      </c>
      <c r="E3024">
        <v>8</v>
      </c>
      <c r="F3024">
        <f>IFERROR(VLOOKUP(D3024,Products!$A$2:$H$221,6,FALSE),0)</f>
        <v>3.64</v>
      </c>
      <c r="G3024">
        <v>0.03</v>
      </c>
      <c r="H3024">
        <f t="shared" si="47"/>
        <v>28.25</v>
      </c>
      <c r="I3024" t="s">
        <v>2830</v>
      </c>
      <c r="J3024" t="str">
        <f>IFERROR(VLOOKUP(D3024,Products!$A$2:$H$221,3,FALSE),"")</f>
        <v>Dairy</v>
      </c>
      <c r="K3024" t="str">
        <f>IFERROR(VLOOKUP(C3024,Customers!$A$2:$G$751,3,FALSE),"")</f>
        <v>Lankaran-Astara</v>
      </c>
    </row>
    <row r="3025" spans="1:11" x14ac:dyDescent="0.25">
      <c r="A3025" t="s">
        <v>5848</v>
      </c>
      <c r="B3025">
        <v>45899</v>
      </c>
      <c r="C3025" t="s">
        <v>1079</v>
      </c>
      <c r="D3025" t="s">
        <v>346</v>
      </c>
      <c r="E3025">
        <v>3</v>
      </c>
      <c r="F3025">
        <f>IFERROR(VLOOKUP(D3025,Products!$A$2:$H$221,6,FALSE),0)</f>
        <v>2.16</v>
      </c>
      <c r="G3025">
        <v>0.05</v>
      </c>
      <c r="H3025">
        <f t="shared" si="47"/>
        <v>6.16</v>
      </c>
      <c r="I3025" t="s">
        <v>2870</v>
      </c>
      <c r="J3025" t="str">
        <f>IFERROR(VLOOKUP(D3025,Products!$A$2:$H$221,3,FALSE),"")</f>
        <v>Personal Care</v>
      </c>
      <c r="K3025" t="str">
        <f>IFERROR(VLOOKUP(C3025,Customers!$A$2:$G$751,3,FALSE),"")</f>
        <v>Shaki-Zagatala</v>
      </c>
    </row>
    <row r="3026" spans="1:11" x14ac:dyDescent="0.25">
      <c r="A3026" t="s">
        <v>5849</v>
      </c>
      <c r="B3026">
        <v>45899</v>
      </c>
      <c r="C3026" t="s">
        <v>1187</v>
      </c>
      <c r="D3026" t="s">
        <v>182</v>
      </c>
      <c r="E3026">
        <v>15</v>
      </c>
      <c r="F3026">
        <f>IFERROR(VLOOKUP(D3026,Products!$A$2:$H$221,6,FALSE),0)</f>
        <v>1</v>
      </c>
      <c r="G3026">
        <v>0.05</v>
      </c>
      <c r="H3026">
        <f t="shared" si="47"/>
        <v>14.25</v>
      </c>
      <c r="I3026" t="s">
        <v>2827</v>
      </c>
      <c r="J3026" t="str">
        <f>IFERROR(VLOOKUP(D3026,Products!$A$2:$H$221,3,FALSE),"")</f>
        <v>Bakery</v>
      </c>
      <c r="K3026" t="str">
        <f>IFERROR(VLOOKUP(C3026,Customers!$A$2:$G$751,3,FALSE),"")</f>
        <v>Absheron</v>
      </c>
    </row>
    <row r="3027" spans="1:11" x14ac:dyDescent="0.25">
      <c r="A3027" t="s">
        <v>5850</v>
      </c>
      <c r="B3027">
        <v>45899</v>
      </c>
      <c r="C3027" t="s">
        <v>1550</v>
      </c>
      <c r="D3027" t="s">
        <v>211</v>
      </c>
      <c r="E3027">
        <v>13</v>
      </c>
      <c r="F3027">
        <f>IFERROR(VLOOKUP(D3027,Products!$A$2:$H$221,6,FALSE),0)</f>
        <v>2.35</v>
      </c>
      <c r="G3027">
        <v>0.05</v>
      </c>
      <c r="H3027">
        <f t="shared" si="47"/>
        <v>29.02</v>
      </c>
      <c r="I3027" t="s">
        <v>2830</v>
      </c>
      <c r="J3027" t="str">
        <f>IFERROR(VLOOKUP(D3027,Products!$A$2:$H$221,3,FALSE),"")</f>
        <v>Grocery</v>
      </c>
      <c r="K3027" t="str">
        <f>IFERROR(VLOOKUP(C3027,Customers!$A$2:$G$751,3,FALSE),"")</f>
        <v>Shaki-Zagatala</v>
      </c>
    </row>
    <row r="3028" spans="1:11" x14ac:dyDescent="0.25">
      <c r="A3028" t="s">
        <v>5851</v>
      </c>
      <c r="B3028">
        <v>45899</v>
      </c>
      <c r="C3028" t="s">
        <v>1649</v>
      </c>
      <c r="D3028" t="s">
        <v>190</v>
      </c>
      <c r="E3028">
        <v>9</v>
      </c>
      <c r="F3028">
        <f>IFERROR(VLOOKUP(D3028,Products!$A$2:$H$221,6,FALSE),0)</f>
        <v>2.85</v>
      </c>
      <c r="G3028">
        <v>0.05</v>
      </c>
      <c r="H3028">
        <f t="shared" si="47"/>
        <v>24.37</v>
      </c>
      <c r="I3028" t="s">
        <v>2841</v>
      </c>
      <c r="J3028" t="str">
        <f>IFERROR(VLOOKUP(D3028,Products!$A$2:$H$221,3,FALSE),"")</f>
        <v>Bakery</v>
      </c>
      <c r="K3028" t="str">
        <f>IFERROR(VLOOKUP(C3028,Customers!$A$2:$G$751,3,FALSE),"")</f>
        <v>Lankaran-Astara</v>
      </c>
    </row>
    <row r="3029" spans="1:11" x14ac:dyDescent="0.25">
      <c r="A3029" t="s">
        <v>5852</v>
      </c>
      <c r="B3029">
        <v>45899</v>
      </c>
      <c r="C3029" t="s">
        <v>1670</v>
      </c>
      <c r="D3029" t="s">
        <v>220</v>
      </c>
      <c r="E3029">
        <v>7</v>
      </c>
      <c r="F3029">
        <f>IFERROR(VLOOKUP(D3029,Products!$A$2:$H$221,6,FALSE),0)</f>
        <v>1.37</v>
      </c>
      <c r="G3029">
        <v>0.03</v>
      </c>
      <c r="H3029">
        <f t="shared" si="47"/>
        <v>9.3000000000000007</v>
      </c>
      <c r="I3029" t="s">
        <v>2870</v>
      </c>
      <c r="J3029" t="str">
        <f>IFERROR(VLOOKUP(D3029,Products!$A$2:$H$221,3,FALSE),"")</f>
        <v>Grocery</v>
      </c>
      <c r="K3029" t="str">
        <f>IFERROR(VLOOKUP(C3029,Customers!$A$2:$G$751,3,FALSE),"")</f>
        <v>Nakhchivan</v>
      </c>
    </row>
    <row r="3030" spans="1:11" x14ac:dyDescent="0.25">
      <c r="A3030" t="s">
        <v>5853</v>
      </c>
      <c r="B3030">
        <v>45899</v>
      </c>
      <c r="C3030" t="s">
        <v>2138</v>
      </c>
      <c r="D3030" t="s">
        <v>156</v>
      </c>
      <c r="E3030">
        <v>27</v>
      </c>
      <c r="F3030">
        <f>IFERROR(VLOOKUP(D3030,Products!$A$2:$H$221,6,FALSE),0)</f>
        <v>2.0499999999999998</v>
      </c>
      <c r="G3030">
        <v>0</v>
      </c>
      <c r="H3030">
        <f t="shared" si="47"/>
        <v>55.35</v>
      </c>
      <c r="I3030" t="s">
        <v>2824</v>
      </c>
      <c r="J3030" t="str">
        <f>IFERROR(VLOOKUP(D3030,Products!$A$2:$H$221,3,FALSE),"")</f>
        <v>Bakery</v>
      </c>
      <c r="K3030" t="str">
        <f>IFERROR(VLOOKUP(C3030,Customers!$A$2:$G$751,3,FALSE),"")</f>
        <v>Guba-Khachmaz</v>
      </c>
    </row>
    <row r="3031" spans="1:11" x14ac:dyDescent="0.25">
      <c r="A3031" t="s">
        <v>5854</v>
      </c>
      <c r="B3031">
        <v>45899</v>
      </c>
      <c r="C3031" t="s">
        <v>2726</v>
      </c>
      <c r="D3031" t="s">
        <v>242</v>
      </c>
      <c r="E3031">
        <v>7</v>
      </c>
      <c r="F3031">
        <f>IFERROR(VLOOKUP(D3031,Products!$A$2:$H$221,6,FALSE),0)</f>
        <v>3.43</v>
      </c>
      <c r="G3031">
        <v>0.05</v>
      </c>
      <c r="H3031">
        <f t="shared" si="47"/>
        <v>22.81</v>
      </c>
      <c r="I3031" t="s">
        <v>2830</v>
      </c>
      <c r="J3031" t="str">
        <f>IFERROR(VLOOKUP(D3031,Products!$A$2:$H$221,3,FALSE),"")</f>
        <v>Grocery</v>
      </c>
      <c r="K3031" t="str">
        <f>IFERROR(VLOOKUP(C3031,Customers!$A$2:$G$751,3,FALSE),"")</f>
        <v>Ganja-Dashkasan</v>
      </c>
    </row>
    <row r="3032" spans="1:11" x14ac:dyDescent="0.25">
      <c r="A3032" t="s">
        <v>5855</v>
      </c>
      <c r="B3032">
        <v>45900</v>
      </c>
      <c r="C3032" t="s">
        <v>578</v>
      </c>
      <c r="D3032" t="s">
        <v>211</v>
      </c>
      <c r="E3032">
        <v>8</v>
      </c>
      <c r="F3032">
        <f>IFERROR(VLOOKUP(D3032,Products!$A$2:$H$221,6,FALSE),0)</f>
        <v>2.35</v>
      </c>
      <c r="G3032">
        <v>0</v>
      </c>
      <c r="H3032">
        <f t="shared" si="47"/>
        <v>18.8</v>
      </c>
      <c r="I3032" t="s">
        <v>2827</v>
      </c>
      <c r="J3032" t="str">
        <f>IFERROR(VLOOKUP(D3032,Products!$A$2:$H$221,3,FALSE),"")</f>
        <v>Grocery</v>
      </c>
      <c r="K3032" t="str">
        <f>IFERROR(VLOOKUP(C3032,Customers!$A$2:$G$751,3,FALSE),"")</f>
        <v>Karabakh-East Zangezur</v>
      </c>
    </row>
    <row r="3033" spans="1:11" x14ac:dyDescent="0.25">
      <c r="A3033" t="s">
        <v>5856</v>
      </c>
      <c r="B3033">
        <v>45900</v>
      </c>
      <c r="C3033" t="s">
        <v>690</v>
      </c>
      <c r="D3033" t="s">
        <v>87</v>
      </c>
      <c r="E3033">
        <v>24</v>
      </c>
      <c r="F3033">
        <f>IFERROR(VLOOKUP(D3033,Products!$A$2:$H$221,6,FALSE),0)</f>
        <v>4.17</v>
      </c>
      <c r="G3033">
        <v>0.05</v>
      </c>
      <c r="H3033">
        <f t="shared" si="47"/>
        <v>95.08</v>
      </c>
      <c r="I3033" t="s">
        <v>2830</v>
      </c>
      <c r="J3033" t="str">
        <f>IFERROR(VLOOKUP(D3033,Products!$A$2:$H$221,3,FALSE),"")</f>
        <v>Snacks</v>
      </c>
      <c r="K3033" t="str">
        <f>IFERROR(VLOOKUP(C3033,Customers!$A$2:$G$751,3,FALSE),"")</f>
        <v>Absheron</v>
      </c>
    </row>
    <row r="3034" spans="1:11" x14ac:dyDescent="0.25">
      <c r="A3034" t="s">
        <v>5857</v>
      </c>
      <c r="B3034">
        <v>45900</v>
      </c>
      <c r="C3034" t="s">
        <v>742</v>
      </c>
      <c r="D3034" t="s">
        <v>437</v>
      </c>
      <c r="E3034">
        <v>12</v>
      </c>
      <c r="F3034">
        <f>IFERROR(VLOOKUP(D3034,Products!$A$2:$H$221,6,FALSE),0)</f>
        <v>4.6100000000000003</v>
      </c>
      <c r="G3034">
        <v>0.05</v>
      </c>
      <c r="H3034">
        <f t="shared" si="47"/>
        <v>52.55</v>
      </c>
      <c r="I3034" t="s">
        <v>2824</v>
      </c>
      <c r="J3034" t="str">
        <f>IFERROR(VLOOKUP(D3034,Products!$A$2:$H$221,3,FALSE),"")</f>
        <v>Canned</v>
      </c>
      <c r="K3034" t="str">
        <f>IFERROR(VLOOKUP(C3034,Customers!$A$2:$G$751,3,FALSE),"")</f>
        <v>Guba-Khachmaz</v>
      </c>
    </row>
    <row r="3035" spans="1:11" x14ac:dyDescent="0.25">
      <c r="A3035" t="s">
        <v>5858</v>
      </c>
      <c r="B3035">
        <v>45900</v>
      </c>
      <c r="C3035" t="s">
        <v>995</v>
      </c>
      <c r="D3035" t="s">
        <v>174</v>
      </c>
      <c r="E3035">
        <v>6</v>
      </c>
      <c r="F3035">
        <f>IFERROR(VLOOKUP(D3035,Products!$A$2:$H$221,6,FALSE),0)</f>
        <v>0.99</v>
      </c>
      <c r="G3035">
        <v>0.12</v>
      </c>
      <c r="H3035">
        <f t="shared" si="47"/>
        <v>5.23</v>
      </c>
      <c r="I3035" t="s">
        <v>2824</v>
      </c>
      <c r="J3035" t="str">
        <f>IFERROR(VLOOKUP(D3035,Products!$A$2:$H$221,3,FALSE),"")</f>
        <v>Bakery</v>
      </c>
      <c r="K3035" t="str">
        <f>IFERROR(VLOOKUP(C3035,Customers!$A$2:$G$751,3,FALSE),"")</f>
        <v>Nakhchivan</v>
      </c>
    </row>
    <row r="3036" spans="1:11" x14ac:dyDescent="0.25">
      <c r="A3036" t="s">
        <v>5859</v>
      </c>
      <c r="B3036">
        <v>45900</v>
      </c>
      <c r="C3036" t="s">
        <v>1031</v>
      </c>
      <c r="D3036" t="s">
        <v>31</v>
      </c>
      <c r="E3036">
        <v>22</v>
      </c>
      <c r="F3036">
        <f>IFERROR(VLOOKUP(D3036,Products!$A$2:$H$221,6,FALSE),0)</f>
        <v>4.05</v>
      </c>
      <c r="G3036">
        <v>0.03</v>
      </c>
      <c r="H3036">
        <f t="shared" si="47"/>
        <v>86.43</v>
      </c>
      <c r="I3036" t="s">
        <v>2837</v>
      </c>
      <c r="J3036" t="str">
        <f>IFERROR(VLOOKUP(D3036,Products!$A$2:$H$221,3,FALSE),"")</f>
        <v>Beverages</v>
      </c>
      <c r="K3036" t="str">
        <f>IFERROR(VLOOKUP(C3036,Customers!$A$2:$G$751,3,FALSE),"")</f>
        <v>Absheron</v>
      </c>
    </row>
    <row r="3037" spans="1:11" x14ac:dyDescent="0.25">
      <c r="A3037" t="s">
        <v>5860</v>
      </c>
      <c r="B3037">
        <v>45900</v>
      </c>
      <c r="C3037" t="s">
        <v>1103</v>
      </c>
      <c r="D3037" t="s">
        <v>268</v>
      </c>
      <c r="E3037">
        <v>6</v>
      </c>
      <c r="F3037">
        <f>IFERROR(VLOOKUP(D3037,Products!$A$2:$H$221,6,FALSE),0)</f>
        <v>2.12</v>
      </c>
      <c r="G3037">
        <v>0.03</v>
      </c>
      <c r="H3037">
        <f t="shared" si="47"/>
        <v>12.34</v>
      </c>
      <c r="I3037" t="s">
        <v>2870</v>
      </c>
      <c r="J3037" t="str">
        <f>IFERROR(VLOOKUP(D3037,Products!$A$2:$H$221,3,FALSE),"")</f>
        <v>Household</v>
      </c>
      <c r="K3037" t="str">
        <f>IFERROR(VLOOKUP(C3037,Customers!$A$2:$G$751,3,FALSE),"")</f>
        <v>Absheron</v>
      </c>
    </row>
    <row r="3038" spans="1:11" x14ac:dyDescent="0.25">
      <c r="A3038" t="s">
        <v>5861</v>
      </c>
      <c r="B3038">
        <v>45900</v>
      </c>
      <c r="C3038" t="s">
        <v>1610</v>
      </c>
      <c r="D3038" t="s">
        <v>39</v>
      </c>
      <c r="E3038">
        <v>9</v>
      </c>
      <c r="F3038">
        <f>IFERROR(VLOOKUP(D3038,Products!$A$2:$H$221,6,FALSE),0)</f>
        <v>1.98</v>
      </c>
      <c r="G3038">
        <v>0.05</v>
      </c>
      <c r="H3038">
        <f t="shared" si="47"/>
        <v>16.93</v>
      </c>
      <c r="I3038" t="s">
        <v>2837</v>
      </c>
      <c r="J3038" t="str">
        <f>IFERROR(VLOOKUP(D3038,Products!$A$2:$H$221,3,FALSE),"")</f>
        <v>Beverages</v>
      </c>
      <c r="K3038" t="str">
        <f>IFERROR(VLOOKUP(C3038,Customers!$A$2:$G$751,3,FALSE),"")</f>
        <v>Nakhchivan</v>
      </c>
    </row>
    <row r="3039" spans="1:11" x14ac:dyDescent="0.25">
      <c r="A3039" t="s">
        <v>5862</v>
      </c>
      <c r="B3039">
        <v>45900</v>
      </c>
      <c r="C3039" t="s">
        <v>1664</v>
      </c>
      <c r="D3039" t="s">
        <v>488</v>
      </c>
      <c r="E3039">
        <v>6</v>
      </c>
      <c r="F3039">
        <f>IFERROR(VLOOKUP(D3039,Products!$A$2:$H$221,6,FALSE),0)</f>
        <v>5.08</v>
      </c>
      <c r="G3039">
        <v>0</v>
      </c>
      <c r="H3039">
        <f t="shared" si="47"/>
        <v>30.48</v>
      </c>
      <c r="I3039" t="s">
        <v>2818</v>
      </c>
      <c r="J3039" t="str">
        <f>IFERROR(VLOOKUP(D3039,Products!$A$2:$H$221,3,FALSE),"")</f>
        <v>Cleaning</v>
      </c>
      <c r="K3039" t="str">
        <f>IFERROR(VLOOKUP(C3039,Customers!$A$2:$G$751,3,FALSE),"")</f>
        <v>Lankaran-Astara</v>
      </c>
    </row>
    <row r="3040" spans="1:11" x14ac:dyDescent="0.25">
      <c r="A3040" t="s">
        <v>5863</v>
      </c>
      <c r="B3040">
        <v>45900</v>
      </c>
      <c r="C3040" t="s">
        <v>1967</v>
      </c>
      <c r="D3040" t="s">
        <v>340</v>
      </c>
      <c r="E3040">
        <v>5</v>
      </c>
      <c r="F3040">
        <f>IFERROR(VLOOKUP(D3040,Products!$A$2:$H$221,6,FALSE),0)</f>
        <v>5.77</v>
      </c>
      <c r="G3040">
        <v>0.05</v>
      </c>
      <c r="H3040">
        <f t="shared" si="47"/>
        <v>27.41</v>
      </c>
      <c r="I3040" t="s">
        <v>2818</v>
      </c>
      <c r="J3040" t="str">
        <f>IFERROR(VLOOKUP(D3040,Products!$A$2:$H$221,3,FALSE),"")</f>
        <v>Personal Care</v>
      </c>
      <c r="K3040" t="str">
        <f>IFERROR(VLOOKUP(C3040,Customers!$A$2:$G$751,3,FALSE),"")</f>
        <v>Absheron</v>
      </c>
    </row>
    <row r="3041" spans="1:11" x14ac:dyDescent="0.25">
      <c r="A3041" t="s">
        <v>5864</v>
      </c>
      <c r="B3041">
        <v>45900</v>
      </c>
      <c r="C3041" t="s">
        <v>2027</v>
      </c>
      <c r="D3041" t="s">
        <v>99</v>
      </c>
      <c r="E3041">
        <v>3</v>
      </c>
      <c r="F3041">
        <f>IFERROR(VLOOKUP(D3041,Products!$A$2:$H$221,6,FALSE),0)</f>
        <v>4.88</v>
      </c>
      <c r="G3041">
        <v>0.05</v>
      </c>
      <c r="H3041">
        <f t="shared" si="47"/>
        <v>13.91</v>
      </c>
      <c r="I3041" t="s">
        <v>2841</v>
      </c>
      <c r="J3041" t="str">
        <f>IFERROR(VLOOKUP(D3041,Products!$A$2:$H$221,3,FALSE),"")</f>
        <v>Snacks</v>
      </c>
      <c r="K3041" t="str">
        <f>IFERROR(VLOOKUP(C3041,Customers!$A$2:$G$751,3,FALSE),"")</f>
        <v>Aran</v>
      </c>
    </row>
    <row r="3042" spans="1:11" x14ac:dyDescent="0.25">
      <c r="A3042" t="s">
        <v>5865</v>
      </c>
      <c r="B3042">
        <v>45900</v>
      </c>
      <c r="C3042" t="s">
        <v>2414</v>
      </c>
      <c r="D3042" t="s">
        <v>174</v>
      </c>
      <c r="E3042">
        <v>18</v>
      </c>
      <c r="F3042">
        <f>IFERROR(VLOOKUP(D3042,Products!$A$2:$H$221,6,FALSE),0)</f>
        <v>0.99</v>
      </c>
      <c r="G3042">
        <v>0.12</v>
      </c>
      <c r="H3042">
        <f t="shared" si="47"/>
        <v>15.68</v>
      </c>
      <c r="I3042" t="s">
        <v>2837</v>
      </c>
      <c r="J3042" t="str">
        <f>IFERROR(VLOOKUP(D3042,Products!$A$2:$H$221,3,FALSE),"")</f>
        <v>Bakery</v>
      </c>
      <c r="K3042" t="str">
        <f>IFERROR(VLOOKUP(C3042,Customers!$A$2:$G$751,3,FALSE),"")</f>
        <v>Lankaran-Astara</v>
      </c>
    </row>
    <row r="3043" spans="1:11" x14ac:dyDescent="0.25">
      <c r="A3043" t="s">
        <v>5866</v>
      </c>
      <c r="B3043">
        <v>45900</v>
      </c>
      <c r="C3043" t="s">
        <v>2426</v>
      </c>
      <c r="D3043" t="s">
        <v>190</v>
      </c>
      <c r="E3043">
        <v>13</v>
      </c>
      <c r="F3043">
        <f>IFERROR(VLOOKUP(D3043,Products!$A$2:$H$221,6,FALSE),0)</f>
        <v>2.85</v>
      </c>
      <c r="G3043">
        <v>0.02</v>
      </c>
      <c r="H3043">
        <f t="shared" si="47"/>
        <v>36.31</v>
      </c>
      <c r="I3043" t="s">
        <v>2818</v>
      </c>
      <c r="J3043" t="str">
        <f>IFERROR(VLOOKUP(D3043,Products!$A$2:$H$221,3,FALSE),"")</f>
        <v>Bakery</v>
      </c>
      <c r="K3043" t="str">
        <f>IFERROR(VLOOKUP(C3043,Customers!$A$2:$G$751,3,FALSE),"")</f>
        <v>Absheron</v>
      </c>
    </row>
    <row r="3044" spans="1:11" x14ac:dyDescent="0.25">
      <c r="A3044" t="s">
        <v>5867</v>
      </c>
      <c r="B3044">
        <v>45900</v>
      </c>
      <c r="C3044" t="s">
        <v>2615</v>
      </c>
      <c r="D3044" t="s">
        <v>263</v>
      </c>
      <c r="E3044">
        <v>12</v>
      </c>
      <c r="F3044">
        <f>IFERROR(VLOOKUP(D3044,Products!$A$2:$H$221,6,FALSE),0)</f>
        <v>1.34</v>
      </c>
      <c r="G3044">
        <v>0</v>
      </c>
      <c r="H3044">
        <f t="shared" si="47"/>
        <v>16.079999999999998</v>
      </c>
      <c r="I3044" t="s">
        <v>2824</v>
      </c>
      <c r="J3044" t="str">
        <f>IFERROR(VLOOKUP(D3044,Products!$A$2:$H$221,3,FALSE),"")</f>
        <v>Household</v>
      </c>
      <c r="K3044" t="str">
        <f>IFERROR(VLOOKUP(C3044,Customers!$A$2:$G$751,3,FALSE),"")</f>
        <v>Absheron</v>
      </c>
    </row>
    <row r="3045" spans="1:11" x14ac:dyDescent="0.25">
      <c r="A3045" t="s">
        <v>5868</v>
      </c>
      <c r="B3045">
        <v>45901</v>
      </c>
      <c r="C3045" t="s">
        <v>986</v>
      </c>
      <c r="D3045" t="s">
        <v>228</v>
      </c>
      <c r="E3045">
        <v>5</v>
      </c>
      <c r="F3045">
        <f>IFERROR(VLOOKUP(D3045,Products!$A$2:$H$221,6,FALSE),0)</f>
        <v>5.38</v>
      </c>
      <c r="G3045">
        <v>0.05</v>
      </c>
      <c r="H3045">
        <f t="shared" si="47"/>
        <v>25.56</v>
      </c>
      <c r="I3045" t="s">
        <v>2820</v>
      </c>
      <c r="J3045" t="str">
        <f>IFERROR(VLOOKUP(D3045,Products!$A$2:$H$221,3,FALSE),"")</f>
        <v>Grocery</v>
      </c>
      <c r="K3045" t="str">
        <f>IFERROR(VLOOKUP(C3045,Customers!$A$2:$G$751,3,FALSE),"")</f>
        <v>Absheron</v>
      </c>
    </row>
    <row r="3046" spans="1:11" x14ac:dyDescent="0.25">
      <c r="A3046" t="s">
        <v>5869</v>
      </c>
      <c r="B3046">
        <v>45901</v>
      </c>
      <c r="C3046" t="s">
        <v>1322</v>
      </c>
      <c r="D3046" t="s">
        <v>75</v>
      </c>
      <c r="E3046">
        <v>12</v>
      </c>
      <c r="F3046">
        <f>IFERROR(VLOOKUP(D3046,Products!$A$2:$H$221,6,FALSE),0)</f>
        <v>3.54</v>
      </c>
      <c r="G3046">
        <v>0</v>
      </c>
      <c r="H3046">
        <f t="shared" si="47"/>
        <v>42.48</v>
      </c>
      <c r="I3046" t="s">
        <v>2830</v>
      </c>
      <c r="J3046" t="str">
        <f>IFERROR(VLOOKUP(D3046,Products!$A$2:$H$221,3,FALSE),"")</f>
        <v>Snacks</v>
      </c>
      <c r="K3046" t="str">
        <f>IFERROR(VLOOKUP(C3046,Customers!$A$2:$G$751,3,FALSE),"")</f>
        <v>Ganja-Dashkasan</v>
      </c>
    </row>
    <row r="3047" spans="1:11" x14ac:dyDescent="0.25">
      <c r="A3047" t="s">
        <v>5870</v>
      </c>
      <c r="B3047">
        <v>45901</v>
      </c>
      <c r="C3047" t="s">
        <v>1352</v>
      </c>
      <c r="D3047" t="s">
        <v>13</v>
      </c>
      <c r="E3047">
        <v>21</v>
      </c>
      <c r="F3047">
        <f>IFERROR(VLOOKUP(D3047,Products!$A$2:$H$221,6,FALSE),0)</f>
        <v>1.77</v>
      </c>
      <c r="G3047">
        <v>0</v>
      </c>
      <c r="H3047">
        <f t="shared" si="47"/>
        <v>37.17</v>
      </c>
      <c r="I3047" t="s">
        <v>2827</v>
      </c>
      <c r="J3047" t="str">
        <f>IFERROR(VLOOKUP(D3047,Products!$A$2:$H$221,3,FALSE),"")</f>
        <v>Beverages</v>
      </c>
      <c r="K3047" t="str">
        <f>IFERROR(VLOOKUP(C3047,Customers!$A$2:$G$751,3,FALSE),"")</f>
        <v>Absheron</v>
      </c>
    </row>
    <row r="3048" spans="1:11" x14ac:dyDescent="0.25">
      <c r="A3048" t="s">
        <v>5871</v>
      </c>
      <c r="B3048">
        <v>45901</v>
      </c>
      <c r="C3048" t="s">
        <v>1400</v>
      </c>
      <c r="D3048" t="s">
        <v>176</v>
      </c>
      <c r="E3048">
        <v>27</v>
      </c>
      <c r="F3048">
        <f>IFERROR(VLOOKUP(D3048,Products!$A$2:$H$221,6,FALSE),0)</f>
        <v>1.4</v>
      </c>
      <c r="G3048">
        <v>7.0000000000000007E-2</v>
      </c>
      <c r="H3048">
        <f t="shared" si="47"/>
        <v>35.15</v>
      </c>
      <c r="I3048" t="s">
        <v>2830</v>
      </c>
      <c r="J3048" t="str">
        <f>IFERROR(VLOOKUP(D3048,Products!$A$2:$H$221,3,FALSE),"")</f>
        <v>Bakery</v>
      </c>
      <c r="K3048" t="str">
        <f>IFERROR(VLOOKUP(C3048,Customers!$A$2:$G$751,3,FALSE),"")</f>
        <v>Guba-Khachmaz</v>
      </c>
    </row>
    <row r="3049" spans="1:11" x14ac:dyDescent="0.25">
      <c r="A3049" t="s">
        <v>5872</v>
      </c>
      <c r="B3049">
        <v>45901</v>
      </c>
      <c r="C3049" t="s">
        <v>1601</v>
      </c>
      <c r="D3049" t="s">
        <v>174</v>
      </c>
      <c r="E3049">
        <v>21</v>
      </c>
      <c r="F3049">
        <f>IFERROR(VLOOKUP(D3049,Products!$A$2:$H$221,6,FALSE),0)</f>
        <v>0.99</v>
      </c>
      <c r="G3049">
        <v>0.05</v>
      </c>
      <c r="H3049">
        <f t="shared" si="47"/>
        <v>19.75</v>
      </c>
      <c r="I3049" t="s">
        <v>2818</v>
      </c>
      <c r="J3049" t="str">
        <f>IFERROR(VLOOKUP(D3049,Products!$A$2:$H$221,3,FALSE),"")</f>
        <v>Bakery</v>
      </c>
      <c r="K3049" t="str">
        <f>IFERROR(VLOOKUP(C3049,Customers!$A$2:$G$751,3,FALSE),"")</f>
        <v>Lankaran-Astara</v>
      </c>
    </row>
    <row r="3050" spans="1:11" x14ac:dyDescent="0.25">
      <c r="A3050" t="s">
        <v>5873</v>
      </c>
      <c r="B3050">
        <v>45901</v>
      </c>
      <c r="C3050" t="s">
        <v>1697</v>
      </c>
      <c r="D3050" t="s">
        <v>29</v>
      </c>
      <c r="E3050">
        <v>26</v>
      </c>
      <c r="F3050">
        <f>IFERROR(VLOOKUP(D3050,Products!$A$2:$H$221,6,FALSE),0)</f>
        <v>1.26</v>
      </c>
      <c r="G3050">
        <v>0.15</v>
      </c>
      <c r="H3050">
        <f t="shared" si="47"/>
        <v>27.85</v>
      </c>
      <c r="I3050" t="s">
        <v>2830</v>
      </c>
      <c r="J3050" t="str">
        <f>IFERROR(VLOOKUP(D3050,Products!$A$2:$H$221,3,FALSE),"")</f>
        <v>Beverages</v>
      </c>
      <c r="K3050" t="str">
        <f>IFERROR(VLOOKUP(C3050,Customers!$A$2:$G$751,3,FALSE),"")</f>
        <v>Nakhchivan</v>
      </c>
    </row>
    <row r="3051" spans="1:11" x14ac:dyDescent="0.25">
      <c r="A3051" t="s">
        <v>5874</v>
      </c>
      <c r="B3051">
        <v>45901</v>
      </c>
      <c r="C3051" t="s">
        <v>1901</v>
      </c>
      <c r="D3051" t="s">
        <v>89</v>
      </c>
      <c r="E3051">
        <v>20</v>
      </c>
      <c r="F3051">
        <f>IFERROR(VLOOKUP(D3051,Products!$A$2:$H$221,6,FALSE),0)</f>
        <v>4.7</v>
      </c>
      <c r="G3051">
        <v>0</v>
      </c>
      <c r="H3051">
        <f t="shared" si="47"/>
        <v>94</v>
      </c>
      <c r="I3051" t="s">
        <v>2824</v>
      </c>
      <c r="J3051" t="str">
        <f>IFERROR(VLOOKUP(D3051,Products!$A$2:$H$221,3,FALSE),"")</f>
        <v>Snacks</v>
      </c>
      <c r="K3051" t="str">
        <f>IFERROR(VLOOKUP(C3051,Customers!$A$2:$G$751,3,FALSE),"")</f>
        <v>Aran</v>
      </c>
    </row>
    <row r="3052" spans="1:11" x14ac:dyDescent="0.25">
      <c r="A3052" t="s">
        <v>5875</v>
      </c>
      <c r="B3052">
        <v>45901</v>
      </c>
      <c r="C3052" t="s">
        <v>1907</v>
      </c>
      <c r="D3052" t="s">
        <v>23</v>
      </c>
      <c r="E3052">
        <v>7</v>
      </c>
      <c r="F3052">
        <f>IFERROR(VLOOKUP(D3052,Products!$A$2:$H$221,6,FALSE),0)</f>
        <v>2.54</v>
      </c>
      <c r="G3052">
        <v>0.05</v>
      </c>
      <c r="H3052">
        <f t="shared" si="47"/>
        <v>16.89</v>
      </c>
      <c r="I3052" t="s">
        <v>2830</v>
      </c>
      <c r="J3052" t="str">
        <f>IFERROR(VLOOKUP(D3052,Products!$A$2:$H$221,3,FALSE),"")</f>
        <v>Beverages</v>
      </c>
      <c r="K3052" t="str">
        <f>IFERROR(VLOOKUP(C3052,Customers!$A$2:$G$751,3,FALSE),"")</f>
        <v>Shaki-Zagatala</v>
      </c>
    </row>
    <row r="3053" spans="1:11" x14ac:dyDescent="0.25">
      <c r="A3053" t="s">
        <v>5876</v>
      </c>
      <c r="B3053">
        <v>45901</v>
      </c>
      <c r="C3053" t="s">
        <v>1991</v>
      </c>
      <c r="D3053" t="s">
        <v>296</v>
      </c>
      <c r="E3053">
        <v>6</v>
      </c>
      <c r="F3053">
        <f>IFERROR(VLOOKUP(D3053,Products!$A$2:$H$221,6,FALSE),0)</f>
        <v>2.52</v>
      </c>
      <c r="G3053">
        <v>0.1</v>
      </c>
      <c r="H3053">
        <f t="shared" si="47"/>
        <v>13.61</v>
      </c>
      <c r="I3053" t="s">
        <v>2841</v>
      </c>
      <c r="J3053" t="str">
        <f>IFERROR(VLOOKUP(D3053,Products!$A$2:$H$221,3,FALSE),"")</f>
        <v>Household</v>
      </c>
      <c r="K3053" t="str">
        <f>IFERROR(VLOOKUP(C3053,Customers!$A$2:$G$751,3,FALSE),"")</f>
        <v>Aran</v>
      </c>
    </row>
    <row r="3054" spans="1:11" x14ac:dyDescent="0.25">
      <c r="A3054" t="s">
        <v>5877</v>
      </c>
      <c r="B3054">
        <v>45901</v>
      </c>
      <c r="C3054" t="s">
        <v>2387</v>
      </c>
      <c r="D3054" t="s">
        <v>307</v>
      </c>
      <c r="E3054">
        <v>8</v>
      </c>
      <c r="F3054">
        <f>IFERROR(VLOOKUP(D3054,Products!$A$2:$H$221,6,FALSE),0)</f>
        <v>6.98</v>
      </c>
      <c r="G3054">
        <v>0.05</v>
      </c>
      <c r="H3054">
        <f t="shared" si="47"/>
        <v>53.05</v>
      </c>
      <c r="I3054" t="s">
        <v>2830</v>
      </c>
      <c r="J3054" t="str">
        <f>IFERROR(VLOOKUP(D3054,Products!$A$2:$H$221,3,FALSE),"")</f>
        <v>Personal Care</v>
      </c>
      <c r="K3054" t="str">
        <f>IFERROR(VLOOKUP(C3054,Customers!$A$2:$G$751,3,FALSE),"")</f>
        <v>Lankaran-Astara</v>
      </c>
    </row>
    <row r="3055" spans="1:11" x14ac:dyDescent="0.25">
      <c r="A3055" t="s">
        <v>5878</v>
      </c>
      <c r="B3055">
        <v>45902</v>
      </c>
      <c r="C3055" t="s">
        <v>525</v>
      </c>
      <c r="D3055" t="s">
        <v>148</v>
      </c>
      <c r="E3055">
        <v>9</v>
      </c>
      <c r="F3055">
        <f>IFERROR(VLOOKUP(D3055,Products!$A$2:$H$221,6,FALSE),0)</f>
        <v>1.6</v>
      </c>
      <c r="G3055">
        <v>0.1</v>
      </c>
      <c r="H3055">
        <f t="shared" si="47"/>
        <v>12.96</v>
      </c>
      <c r="I3055" t="s">
        <v>2824</v>
      </c>
      <c r="J3055" t="str">
        <f>IFERROR(VLOOKUP(D3055,Products!$A$2:$H$221,3,FALSE),"")</f>
        <v>Dairy</v>
      </c>
      <c r="K3055" t="str">
        <f>IFERROR(VLOOKUP(C3055,Customers!$A$2:$G$751,3,FALSE),"")</f>
        <v>Absheron</v>
      </c>
    </row>
    <row r="3056" spans="1:11" x14ac:dyDescent="0.25">
      <c r="A3056" t="s">
        <v>5879</v>
      </c>
      <c r="B3056">
        <v>45902</v>
      </c>
      <c r="C3056" t="s">
        <v>830</v>
      </c>
      <c r="D3056" t="s">
        <v>290</v>
      </c>
      <c r="E3056">
        <v>4</v>
      </c>
      <c r="F3056">
        <f>IFERROR(VLOOKUP(D3056,Products!$A$2:$H$221,6,FALSE),0)</f>
        <v>2.31</v>
      </c>
      <c r="G3056">
        <v>0</v>
      </c>
      <c r="H3056">
        <f t="shared" si="47"/>
        <v>9.24</v>
      </c>
      <c r="I3056" t="s">
        <v>2820</v>
      </c>
      <c r="J3056" t="str">
        <f>IFERROR(VLOOKUP(D3056,Products!$A$2:$H$221,3,FALSE),"")</f>
        <v>Household</v>
      </c>
      <c r="K3056" t="str">
        <f>IFERROR(VLOOKUP(C3056,Customers!$A$2:$G$751,3,FALSE),"")</f>
        <v>Ganja-Dashkasan</v>
      </c>
    </row>
    <row r="3057" spans="1:11" x14ac:dyDescent="0.25">
      <c r="A3057" t="s">
        <v>5880</v>
      </c>
      <c r="B3057">
        <v>45902</v>
      </c>
      <c r="C3057" t="s">
        <v>1118</v>
      </c>
      <c r="D3057" t="s">
        <v>47</v>
      </c>
      <c r="E3057">
        <v>18</v>
      </c>
      <c r="F3057">
        <f>IFERROR(VLOOKUP(D3057,Products!$A$2:$H$221,6,FALSE),0)</f>
        <v>4.1900000000000004</v>
      </c>
      <c r="G3057">
        <v>0</v>
      </c>
      <c r="H3057">
        <f t="shared" si="47"/>
        <v>75.42</v>
      </c>
      <c r="I3057" t="s">
        <v>2841</v>
      </c>
      <c r="J3057" t="str">
        <f>IFERROR(VLOOKUP(D3057,Products!$A$2:$H$221,3,FALSE),"")</f>
        <v>Beverages</v>
      </c>
      <c r="K3057" t="str">
        <f>IFERROR(VLOOKUP(C3057,Customers!$A$2:$G$751,3,FALSE),"")</f>
        <v>Absheron</v>
      </c>
    </row>
    <row r="3058" spans="1:11" x14ac:dyDescent="0.25">
      <c r="A3058" t="s">
        <v>5881</v>
      </c>
      <c r="B3058">
        <v>45902</v>
      </c>
      <c r="C3058" t="s">
        <v>1253</v>
      </c>
      <c r="D3058" t="s">
        <v>132</v>
      </c>
      <c r="E3058">
        <v>18</v>
      </c>
      <c r="F3058">
        <f>IFERROR(VLOOKUP(D3058,Products!$A$2:$H$221,6,FALSE),0)</f>
        <v>1.55</v>
      </c>
      <c r="G3058">
        <v>0</v>
      </c>
      <c r="H3058">
        <f t="shared" si="47"/>
        <v>27.9</v>
      </c>
      <c r="I3058" t="s">
        <v>2818</v>
      </c>
      <c r="J3058" t="str">
        <f>IFERROR(VLOOKUP(D3058,Products!$A$2:$H$221,3,FALSE),"")</f>
        <v>Dairy</v>
      </c>
      <c r="K3058" t="str">
        <f>IFERROR(VLOOKUP(C3058,Customers!$A$2:$G$751,3,FALSE),"")</f>
        <v>Aran</v>
      </c>
    </row>
    <row r="3059" spans="1:11" x14ac:dyDescent="0.25">
      <c r="A3059" t="s">
        <v>5882</v>
      </c>
      <c r="B3059">
        <v>45902</v>
      </c>
      <c r="C3059" t="s">
        <v>1703</v>
      </c>
      <c r="D3059" t="s">
        <v>484</v>
      </c>
      <c r="E3059">
        <v>10</v>
      </c>
      <c r="F3059">
        <f>IFERROR(VLOOKUP(D3059,Products!$A$2:$H$221,6,FALSE),0)</f>
        <v>4.01</v>
      </c>
      <c r="G3059">
        <v>0</v>
      </c>
      <c r="H3059">
        <f t="shared" si="47"/>
        <v>40.1</v>
      </c>
      <c r="I3059" t="s">
        <v>2841</v>
      </c>
      <c r="J3059" t="str">
        <f>IFERROR(VLOOKUP(D3059,Products!$A$2:$H$221,3,FALSE),"")</f>
        <v>Cleaning</v>
      </c>
      <c r="K3059" t="str">
        <f>IFERROR(VLOOKUP(C3059,Customers!$A$2:$G$751,3,FALSE),"")</f>
        <v>Absheron</v>
      </c>
    </row>
    <row r="3060" spans="1:11" x14ac:dyDescent="0.25">
      <c r="A3060" t="s">
        <v>5883</v>
      </c>
      <c r="B3060">
        <v>45902</v>
      </c>
      <c r="C3060" t="s">
        <v>1781</v>
      </c>
      <c r="D3060" t="s">
        <v>170</v>
      </c>
      <c r="E3060">
        <v>6</v>
      </c>
      <c r="F3060">
        <f>IFERROR(VLOOKUP(D3060,Products!$A$2:$H$221,6,FALSE),0)</f>
        <v>2.2000000000000002</v>
      </c>
      <c r="G3060">
        <v>7.0000000000000007E-2</v>
      </c>
      <c r="H3060">
        <f t="shared" si="47"/>
        <v>12.28</v>
      </c>
      <c r="I3060" t="s">
        <v>2818</v>
      </c>
      <c r="J3060" t="str">
        <f>IFERROR(VLOOKUP(D3060,Products!$A$2:$H$221,3,FALSE),"")</f>
        <v>Bakery</v>
      </c>
      <c r="K3060" t="str">
        <f>IFERROR(VLOOKUP(C3060,Customers!$A$2:$G$751,3,FALSE),"")</f>
        <v>Guba-Khachmaz</v>
      </c>
    </row>
    <row r="3061" spans="1:11" x14ac:dyDescent="0.25">
      <c r="A3061" t="s">
        <v>5884</v>
      </c>
      <c r="B3061">
        <v>45902</v>
      </c>
      <c r="C3061" t="s">
        <v>1868</v>
      </c>
      <c r="D3061" t="s">
        <v>211</v>
      </c>
      <c r="E3061">
        <v>11</v>
      </c>
      <c r="F3061">
        <f>IFERROR(VLOOKUP(D3061,Products!$A$2:$H$221,6,FALSE),0)</f>
        <v>2.35</v>
      </c>
      <c r="G3061">
        <v>0.12</v>
      </c>
      <c r="H3061">
        <f t="shared" si="47"/>
        <v>22.75</v>
      </c>
      <c r="I3061" t="s">
        <v>2824</v>
      </c>
      <c r="J3061" t="str">
        <f>IFERROR(VLOOKUP(D3061,Products!$A$2:$H$221,3,FALSE),"")</f>
        <v>Grocery</v>
      </c>
      <c r="K3061" t="str">
        <f>IFERROR(VLOOKUP(C3061,Customers!$A$2:$G$751,3,FALSE),"")</f>
        <v>Aran</v>
      </c>
    </row>
    <row r="3062" spans="1:11" x14ac:dyDescent="0.25">
      <c r="A3062" t="s">
        <v>5885</v>
      </c>
      <c r="B3062">
        <v>45902</v>
      </c>
      <c r="C3062" t="s">
        <v>1880</v>
      </c>
      <c r="D3062" t="s">
        <v>103</v>
      </c>
      <c r="E3062">
        <v>24</v>
      </c>
      <c r="F3062">
        <f>IFERROR(VLOOKUP(D3062,Products!$A$2:$H$221,6,FALSE),0)</f>
        <v>1.18</v>
      </c>
      <c r="G3062">
        <v>0.05</v>
      </c>
      <c r="H3062">
        <f t="shared" si="47"/>
        <v>26.9</v>
      </c>
      <c r="I3062" t="s">
        <v>2830</v>
      </c>
      <c r="J3062" t="str">
        <f>IFERROR(VLOOKUP(D3062,Products!$A$2:$H$221,3,FALSE),"")</f>
        <v>Snacks</v>
      </c>
      <c r="K3062" t="str">
        <f>IFERROR(VLOOKUP(C3062,Customers!$A$2:$G$751,3,FALSE),"")</f>
        <v>Absheron</v>
      </c>
    </row>
    <row r="3063" spans="1:11" x14ac:dyDescent="0.25">
      <c r="A3063" t="s">
        <v>5886</v>
      </c>
      <c r="B3063">
        <v>45902</v>
      </c>
      <c r="C3063" t="s">
        <v>1919</v>
      </c>
      <c r="D3063" t="s">
        <v>142</v>
      </c>
      <c r="E3063">
        <v>12</v>
      </c>
      <c r="F3063">
        <f>IFERROR(VLOOKUP(D3063,Products!$A$2:$H$221,6,FALSE),0)</f>
        <v>2.7</v>
      </c>
      <c r="G3063">
        <v>0.02</v>
      </c>
      <c r="H3063">
        <f t="shared" si="47"/>
        <v>31.75</v>
      </c>
      <c r="I3063" t="s">
        <v>2818</v>
      </c>
      <c r="J3063" t="str">
        <f>IFERROR(VLOOKUP(D3063,Products!$A$2:$H$221,3,FALSE),"")</f>
        <v>Dairy</v>
      </c>
      <c r="K3063" t="str">
        <f>IFERROR(VLOOKUP(C3063,Customers!$A$2:$G$751,3,FALSE),"")</f>
        <v>Absheron</v>
      </c>
    </row>
    <row r="3064" spans="1:11" x14ac:dyDescent="0.25">
      <c r="A3064" t="s">
        <v>5887</v>
      </c>
      <c r="B3064">
        <v>45902</v>
      </c>
      <c r="C3064" t="s">
        <v>1940</v>
      </c>
      <c r="D3064" t="s">
        <v>73</v>
      </c>
      <c r="E3064">
        <v>14</v>
      </c>
      <c r="F3064">
        <f>IFERROR(VLOOKUP(D3064,Products!$A$2:$H$221,6,FALSE),0)</f>
        <v>3.84</v>
      </c>
      <c r="G3064">
        <v>7.0000000000000007E-2</v>
      </c>
      <c r="H3064">
        <f t="shared" si="47"/>
        <v>50</v>
      </c>
      <c r="I3064" t="s">
        <v>2824</v>
      </c>
      <c r="J3064" t="str">
        <f>IFERROR(VLOOKUP(D3064,Products!$A$2:$H$221,3,FALSE),"")</f>
        <v>Snacks</v>
      </c>
      <c r="K3064" t="str">
        <f>IFERROR(VLOOKUP(C3064,Customers!$A$2:$G$751,3,FALSE),"")</f>
        <v>Aran</v>
      </c>
    </row>
    <row r="3065" spans="1:11" x14ac:dyDescent="0.25">
      <c r="A3065" t="s">
        <v>5888</v>
      </c>
      <c r="B3065">
        <v>45902</v>
      </c>
      <c r="C3065" t="s">
        <v>2342</v>
      </c>
      <c r="D3065" t="s">
        <v>39</v>
      </c>
      <c r="E3065">
        <v>15</v>
      </c>
      <c r="F3065">
        <f>IFERROR(VLOOKUP(D3065,Products!$A$2:$H$221,6,FALSE),0)</f>
        <v>1.98</v>
      </c>
      <c r="G3065">
        <v>0.02</v>
      </c>
      <c r="H3065">
        <f t="shared" si="47"/>
        <v>29.11</v>
      </c>
      <c r="I3065" t="s">
        <v>2818</v>
      </c>
      <c r="J3065" t="str">
        <f>IFERROR(VLOOKUP(D3065,Products!$A$2:$H$221,3,FALSE),"")</f>
        <v>Beverages</v>
      </c>
      <c r="K3065" t="str">
        <f>IFERROR(VLOOKUP(C3065,Customers!$A$2:$G$751,3,FALSE),"")</f>
        <v>Ganja-Dashkasan</v>
      </c>
    </row>
    <row r="3066" spans="1:11" x14ac:dyDescent="0.25">
      <c r="A3066" t="s">
        <v>5889</v>
      </c>
      <c r="B3066">
        <v>45902</v>
      </c>
      <c r="C3066" t="s">
        <v>2357</v>
      </c>
      <c r="D3066" t="s">
        <v>372</v>
      </c>
      <c r="E3066">
        <v>1</v>
      </c>
      <c r="F3066">
        <f>IFERROR(VLOOKUP(D3066,Products!$A$2:$H$221,6,FALSE),0)</f>
        <v>8.19</v>
      </c>
      <c r="G3066">
        <v>0.02</v>
      </c>
      <c r="H3066">
        <f t="shared" si="47"/>
        <v>8.0299999999999994</v>
      </c>
      <c r="I3066" t="s">
        <v>2841</v>
      </c>
      <c r="J3066" t="str">
        <f>IFERROR(VLOOKUP(D3066,Products!$A$2:$H$221,3,FALSE),"")</f>
        <v>Frozen</v>
      </c>
      <c r="K3066" t="str">
        <f>IFERROR(VLOOKUP(C3066,Customers!$A$2:$G$751,3,FALSE),"")</f>
        <v>Nakhchivan</v>
      </c>
    </row>
    <row r="3067" spans="1:11" x14ac:dyDescent="0.25">
      <c r="A3067" t="s">
        <v>5890</v>
      </c>
      <c r="B3067">
        <v>45902</v>
      </c>
      <c r="C3067" t="s">
        <v>2690</v>
      </c>
      <c r="D3067" t="s">
        <v>148</v>
      </c>
      <c r="E3067">
        <v>10</v>
      </c>
      <c r="F3067">
        <f>IFERROR(VLOOKUP(D3067,Products!$A$2:$H$221,6,FALSE),0)</f>
        <v>1.6</v>
      </c>
      <c r="G3067">
        <v>0.03</v>
      </c>
      <c r="H3067">
        <f t="shared" si="47"/>
        <v>15.52</v>
      </c>
      <c r="I3067" t="s">
        <v>2818</v>
      </c>
      <c r="J3067" t="str">
        <f>IFERROR(VLOOKUP(D3067,Products!$A$2:$H$221,3,FALSE),"")</f>
        <v>Dairy</v>
      </c>
      <c r="K3067" t="str">
        <f>IFERROR(VLOOKUP(C3067,Customers!$A$2:$G$751,3,FALSE),"")</f>
        <v>Aran</v>
      </c>
    </row>
    <row r="3068" spans="1:11" x14ac:dyDescent="0.25">
      <c r="A3068" t="s">
        <v>5891</v>
      </c>
      <c r="B3068">
        <v>45902</v>
      </c>
      <c r="C3068" t="s">
        <v>2717</v>
      </c>
      <c r="D3068" t="s">
        <v>107</v>
      </c>
      <c r="E3068">
        <v>18</v>
      </c>
      <c r="F3068">
        <f>IFERROR(VLOOKUP(D3068,Products!$A$2:$H$221,6,FALSE),0)</f>
        <v>4.54</v>
      </c>
      <c r="G3068">
        <v>0.02</v>
      </c>
      <c r="H3068">
        <f t="shared" si="47"/>
        <v>80.09</v>
      </c>
      <c r="I3068" t="s">
        <v>2830</v>
      </c>
      <c r="J3068" t="str">
        <f>IFERROR(VLOOKUP(D3068,Products!$A$2:$H$221,3,FALSE),"")</f>
        <v>Snacks</v>
      </c>
      <c r="K3068" t="str">
        <f>IFERROR(VLOOKUP(C3068,Customers!$A$2:$G$751,3,FALSE),"")</f>
        <v>Guba-Khachmaz</v>
      </c>
    </row>
    <row r="3069" spans="1:11" x14ac:dyDescent="0.25">
      <c r="A3069" t="s">
        <v>5892</v>
      </c>
      <c r="B3069">
        <v>45903</v>
      </c>
      <c r="C3069" t="s">
        <v>626</v>
      </c>
      <c r="D3069" t="s">
        <v>89</v>
      </c>
      <c r="E3069">
        <v>10</v>
      </c>
      <c r="F3069">
        <f>IFERROR(VLOOKUP(D3069,Products!$A$2:$H$221,6,FALSE),0)</f>
        <v>4.7</v>
      </c>
      <c r="G3069">
        <v>0.12</v>
      </c>
      <c r="H3069">
        <f t="shared" si="47"/>
        <v>41.36</v>
      </c>
      <c r="I3069" t="s">
        <v>2830</v>
      </c>
      <c r="J3069" t="str">
        <f>IFERROR(VLOOKUP(D3069,Products!$A$2:$H$221,3,FALSE),"")</f>
        <v>Snacks</v>
      </c>
      <c r="K3069" t="str">
        <f>IFERROR(VLOOKUP(C3069,Customers!$A$2:$G$751,3,FALSE),"")</f>
        <v>Absheron</v>
      </c>
    </row>
    <row r="3070" spans="1:11" x14ac:dyDescent="0.25">
      <c r="A3070" t="s">
        <v>5893</v>
      </c>
      <c r="B3070">
        <v>45903</v>
      </c>
      <c r="C3070" t="s">
        <v>686</v>
      </c>
      <c r="D3070" t="s">
        <v>136</v>
      </c>
      <c r="E3070">
        <v>11</v>
      </c>
      <c r="F3070">
        <f>IFERROR(VLOOKUP(D3070,Products!$A$2:$H$221,6,FALSE),0)</f>
        <v>3.68</v>
      </c>
      <c r="G3070">
        <v>0.12</v>
      </c>
      <c r="H3070">
        <f t="shared" si="47"/>
        <v>35.619999999999997</v>
      </c>
      <c r="I3070" t="s">
        <v>2830</v>
      </c>
      <c r="J3070" t="str">
        <f>IFERROR(VLOOKUP(D3070,Products!$A$2:$H$221,3,FALSE),"")</f>
        <v>Dairy</v>
      </c>
      <c r="K3070" t="str">
        <f>IFERROR(VLOOKUP(C3070,Customers!$A$2:$G$751,3,FALSE),"")</f>
        <v>Lankaran-Astara</v>
      </c>
    </row>
    <row r="3071" spans="1:11" x14ac:dyDescent="0.25">
      <c r="A3071" t="s">
        <v>5894</v>
      </c>
      <c r="B3071">
        <v>45903</v>
      </c>
      <c r="C3071" t="s">
        <v>782</v>
      </c>
      <c r="D3071" t="s">
        <v>390</v>
      </c>
      <c r="E3071">
        <v>11</v>
      </c>
      <c r="F3071">
        <f>IFERROR(VLOOKUP(D3071,Products!$A$2:$H$221,6,FALSE),0)</f>
        <v>4.55</v>
      </c>
      <c r="G3071">
        <v>0</v>
      </c>
      <c r="H3071">
        <f t="shared" si="47"/>
        <v>50.05</v>
      </c>
      <c r="I3071" t="s">
        <v>2841</v>
      </c>
      <c r="J3071" t="str">
        <f>IFERROR(VLOOKUP(D3071,Products!$A$2:$H$221,3,FALSE),"")</f>
        <v>Frozen</v>
      </c>
      <c r="K3071" t="str">
        <f>IFERROR(VLOOKUP(C3071,Customers!$A$2:$G$751,3,FALSE),"")</f>
        <v>Ganja-Dashkasan</v>
      </c>
    </row>
    <row r="3072" spans="1:11" x14ac:dyDescent="0.25">
      <c r="A3072" t="s">
        <v>5895</v>
      </c>
      <c r="B3072">
        <v>45903</v>
      </c>
      <c r="C3072" t="s">
        <v>941</v>
      </c>
      <c r="D3072" t="s">
        <v>23</v>
      </c>
      <c r="E3072">
        <v>19</v>
      </c>
      <c r="F3072">
        <f>IFERROR(VLOOKUP(D3072,Products!$A$2:$H$221,6,FALSE),0)</f>
        <v>2.54</v>
      </c>
      <c r="G3072">
        <v>0.12</v>
      </c>
      <c r="H3072">
        <f t="shared" si="47"/>
        <v>42.47</v>
      </c>
      <c r="I3072" t="s">
        <v>2870</v>
      </c>
      <c r="J3072" t="str">
        <f>IFERROR(VLOOKUP(D3072,Products!$A$2:$H$221,3,FALSE),"")</f>
        <v>Beverages</v>
      </c>
      <c r="K3072" t="str">
        <f>IFERROR(VLOOKUP(C3072,Customers!$A$2:$G$751,3,FALSE),"")</f>
        <v>Shaki-Zagatala</v>
      </c>
    </row>
    <row r="3073" spans="1:11" x14ac:dyDescent="0.25">
      <c r="A3073" t="s">
        <v>5896</v>
      </c>
      <c r="B3073">
        <v>45903</v>
      </c>
      <c r="C3073" t="s">
        <v>1682</v>
      </c>
      <c r="D3073" t="s">
        <v>298</v>
      </c>
      <c r="E3073">
        <v>3</v>
      </c>
      <c r="F3073">
        <f>IFERROR(VLOOKUP(D3073,Products!$A$2:$H$221,6,FALSE),0)</f>
        <v>4.83</v>
      </c>
      <c r="G3073">
        <v>7.0000000000000007E-2</v>
      </c>
      <c r="H3073">
        <f t="shared" si="47"/>
        <v>13.48</v>
      </c>
      <c r="I3073" t="s">
        <v>2837</v>
      </c>
      <c r="J3073" t="str">
        <f>IFERROR(VLOOKUP(D3073,Products!$A$2:$H$221,3,FALSE),"")</f>
        <v>Household</v>
      </c>
      <c r="K3073" t="str">
        <f>IFERROR(VLOOKUP(C3073,Customers!$A$2:$G$751,3,FALSE),"")</f>
        <v>Karabakh-East Zangezur</v>
      </c>
    </row>
    <row r="3074" spans="1:11" x14ac:dyDescent="0.25">
      <c r="A3074" t="s">
        <v>5897</v>
      </c>
      <c r="B3074">
        <v>45903</v>
      </c>
      <c r="C3074" t="s">
        <v>1811</v>
      </c>
      <c r="D3074" t="s">
        <v>115</v>
      </c>
      <c r="E3074">
        <v>9</v>
      </c>
      <c r="F3074">
        <f>IFERROR(VLOOKUP(D3074,Products!$A$2:$H$221,6,FALSE),0)</f>
        <v>5.26</v>
      </c>
      <c r="G3074">
        <v>0</v>
      </c>
      <c r="H3074">
        <f t="shared" ref="H3074:H3137" si="48">ROUND(E3074*F3074*(1-G3074),2)</f>
        <v>47.34</v>
      </c>
      <c r="I3074" t="s">
        <v>2827</v>
      </c>
      <c r="J3074" t="str">
        <f>IFERROR(VLOOKUP(D3074,Products!$A$2:$H$221,3,FALSE),"")</f>
        <v>Dairy</v>
      </c>
      <c r="K3074" t="str">
        <f>IFERROR(VLOOKUP(C3074,Customers!$A$2:$G$751,3,FALSE),"")</f>
        <v>Absheron</v>
      </c>
    </row>
    <row r="3075" spans="1:11" x14ac:dyDescent="0.25">
      <c r="A3075" t="s">
        <v>5898</v>
      </c>
      <c r="B3075">
        <v>45903</v>
      </c>
      <c r="C3075" t="s">
        <v>1928</v>
      </c>
      <c r="D3075" t="s">
        <v>356</v>
      </c>
      <c r="E3075">
        <v>7</v>
      </c>
      <c r="F3075">
        <f>IFERROR(VLOOKUP(D3075,Products!$A$2:$H$221,6,FALSE),0)</f>
        <v>2.87</v>
      </c>
      <c r="G3075">
        <v>7.0000000000000007E-2</v>
      </c>
      <c r="H3075">
        <f t="shared" si="48"/>
        <v>18.68</v>
      </c>
      <c r="I3075" t="s">
        <v>2830</v>
      </c>
      <c r="J3075" t="str">
        <f>IFERROR(VLOOKUP(D3075,Products!$A$2:$H$221,3,FALSE),"")</f>
        <v>Frozen</v>
      </c>
      <c r="K3075" t="str">
        <f>IFERROR(VLOOKUP(C3075,Customers!$A$2:$G$751,3,FALSE),"")</f>
        <v>Absheron</v>
      </c>
    </row>
    <row r="3076" spans="1:11" x14ac:dyDescent="0.25">
      <c r="A3076" t="s">
        <v>5899</v>
      </c>
      <c r="B3076">
        <v>45903</v>
      </c>
      <c r="C3076" t="s">
        <v>2024</v>
      </c>
      <c r="D3076" t="s">
        <v>304</v>
      </c>
      <c r="E3076">
        <v>1</v>
      </c>
      <c r="F3076">
        <f>IFERROR(VLOOKUP(D3076,Products!$A$2:$H$221,6,FALSE),0)</f>
        <v>4.78</v>
      </c>
      <c r="G3076">
        <v>7.0000000000000007E-2</v>
      </c>
      <c r="H3076">
        <f t="shared" si="48"/>
        <v>4.45</v>
      </c>
      <c r="I3076" t="s">
        <v>2830</v>
      </c>
      <c r="J3076" t="str">
        <f>IFERROR(VLOOKUP(D3076,Products!$A$2:$H$221,3,FALSE),"")</f>
        <v>Personal Care</v>
      </c>
      <c r="K3076" t="str">
        <f>IFERROR(VLOOKUP(C3076,Customers!$A$2:$G$751,3,FALSE),"")</f>
        <v>Lankaran-Astara</v>
      </c>
    </row>
    <row r="3077" spans="1:11" x14ac:dyDescent="0.25">
      <c r="A3077" t="s">
        <v>5900</v>
      </c>
      <c r="B3077">
        <v>45903</v>
      </c>
      <c r="C3077" t="s">
        <v>2090</v>
      </c>
      <c r="D3077" t="s">
        <v>43</v>
      </c>
      <c r="E3077">
        <v>19</v>
      </c>
      <c r="F3077">
        <f>IFERROR(VLOOKUP(D3077,Products!$A$2:$H$221,6,FALSE),0)</f>
        <v>3.28</v>
      </c>
      <c r="G3077">
        <v>0.05</v>
      </c>
      <c r="H3077">
        <f t="shared" si="48"/>
        <v>59.2</v>
      </c>
      <c r="I3077" t="s">
        <v>2830</v>
      </c>
      <c r="J3077" t="str">
        <f>IFERROR(VLOOKUP(D3077,Products!$A$2:$H$221,3,FALSE),"")</f>
        <v>Beverages</v>
      </c>
      <c r="K3077" t="str">
        <f>IFERROR(VLOOKUP(C3077,Customers!$A$2:$G$751,3,FALSE),"")</f>
        <v>Ganja-Dashkasan</v>
      </c>
    </row>
    <row r="3078" spans="1:11" x14ac:dyDescent="0.25">
      <c r="A3078" t="s">
        <v>5901</v>
      </c>
      <c r="B3078">
        <v>45903</v>
      </c>
      <c r="C3078" t="s">
        <v>2351</v>
      </c>
      <c r="D3078" t="s">
        <v>79</v>
      </c>
      <c r="E3078">
        <v>18</v>
      </c>
      <c r="F3078">
        <f>IFERROR(VLOOKUP(D3078,Products!$A$2:$H$221,6,FALSE),0)</f>
        <v>4</v>
      </c>
      <c r="G3078">
        <v>0.05</v>
      </c>
      <c r="H3078">
        <f t="shared" si="48"/>
        <v>68.400000000000006</v>
      </c>
      <c r="I3078" t="s">
        <v>2837</v>
      </c>
      <c r="J3078" t="str">
        <f>IFERROR(VLOOKUP(D3078,Products!$A$2:$H$221,3,FALSE),"")</f>
        <v>Snacks</v>
      </c>
      <c r="K3078" t="str">
        <f>IFERROR(VLOOKUP(C3078,Customers!$A$2:$G$751,3,FALSE),"")</f>
        <v>Absheron</v>
      </c>
    </row>
    <row r="3079" spans="1:11" x14ac:dyDescent="0.25">
      <c r="A3079" t="s">
        <v>5902</v>
      </c>
      <c r="B3079">
        <v>45903</v>
      </c>
      <c r="C3079" t="s">
        <v>2737</v>
      </c>
      <c r="D3079" t="s">
        <v>323</v>
      </c>
      <c r="E3079">
        <v>10</v>
      </c>
      <c r="F3079">
        <f>IFERROR(VLOOKUP(D3079,Products!$A$2:$H$221,6,FALSE),0)</f>
        <v>1.81</v>
      </c>
      <c r="G3079">
        <v>0.03</v>
      </c>
      <c r="H3079">
        <f t="shared" si="48"/>
        <v>17.559999999999999</v>
      </c>
      <c r="I3079" t="s">
        <v>2870</v>
      </c>
      <c r="J3079" t="str">
        <f>IFERROR(VLOOKUP(D3079,Products!$A$2:$H$221,3,FALSE),"")</f>
        <v>Personal Care</v>
      </c>
      <c r="K3079" t="str">
        <f>IFERROR(VLOOKUP(C3079,Customers!$A$2:$G$751,3,FALSE),"")</f>
        <v>Absheron</v>
      </c>
    </row>
    <row r="3080" spans="1:11" x14ac:dyDescent="0.25">
      <c r="A3080" t="s">
        <v>5903</v>
      </c>
      <c r="B3080">
        <v>45904</v>
      </c>
      <c r="C3080" t="s">
        <v>568</v>
      </c>
      <c r="D3080" t="s">
        <v>155</v>
      </c>
      <c r="E3080">
        <v>4</v>
      </c>
      <c r="F3080">
        <f>IFERROR(VLOOKUP(D3080,Products!$A$2:$H$221,6,FALSE),0)</f>
        <v>5.52</v>
      </c>
      <c r="G3080">
        <v>7.0000000000000007E-2</v>
      </c>
      <c r="H3080">
        <f t="shared" si="48"/>
        <v>20.53</v>
      </c>
      <c r="I3080" t="s">
        <v>2820</v>
      </c>
      <c r="J3080" t="str">
        <f>IFERROR(VLOOKUP(D3080,Products!$A$2:$H$221,3,FALSE),"")</f>
        <v>Dairy</v>
      </c>
      <c r="K3080" t="str">
        <f>IFERROR(VLOOKUP(C3080,Customers!$A$2:$G$751,3,FALSE),"")</f>
        <v>Aran</v>
      </c>
    </row>
    <row r="3081" spans="1:11" x14ac:dyDescent="0.25">
      <c r="A3081" t="s">
        <v>5904</v>
      </c>
      <c r="B3081">
        <v>45904</v>
      </c>
      <c r="C3081" t="s">
        <v>863</v>
      </c>
      <c r="D3081" t="s">
        <v>224</v>
      </c>
      <c r="E3081">
        <v>10</v>
      </c>
      <c r="F3081">
        <f>IFERROR(VLOOKUP(D3081,Products!$A$2:$H$221,6,FALSE),0)</f>
        <v>5.82</v>
      </c>
      <c r="G3081">
        <v>0.02</v>
      </c>
      <c r="H3081">
        <f t="shared" si="48"/>
        <v>57.04</v>
      </c>
      <c r="I3081" t="s">
        <v>2818</v>
      </c>
      <c r="J3081" t="str">
        <f>IFERROR(VLOOKUP(D3081,Products!$A$2:$H$221,3,FALSE),"")</f>
        <v>Grocery</v>
      </c>
      <c r="K3081" t="str">
        <f>IFERROR(VLOOKUP(C3081,Customers!$A$2:$G$751,3,FALSE),"")</f>
        <v>Ganja-Dashkasan</v>
      </c>
    </row>
    <row r="3082" spans="1:11" x14ac:dyDescent="0.25">
      <c r="A3082" t="s">
        <v>5905</v>
      </c>
      <c r="B3082">
        <v>45904</v>
      </c>
      <c r="C3082" t="s">
        <v>959</v>
      </c>
      <c r="D3082" t="s">
        <v>27</v>
      </c>
      <c r="E3082">
        <v>15</v>
      </c>
      <c r="F3082">
        <f>IFERROR(VLOOKUP(D3082,Products!$A$2:$H$221,6,FALSE),0)</f>
        <v>1.98</v>
      </c>
      <c r="G3082">
        <v>0</v>
      </c>
      <c r="H3082">
        <f t="shared" si="48"/>
        <v>29.7</v>
      </c>
      <c r="I3082" t="s">
        <v>2820</v>
      </c>
      <c r="J3082" t="str">
        <f>IFERROR(VLOOKUP(D3082,Products!$A$2:$H$221,3,FALSE),"")</f>
        <v>Beverages</v>
      </c>
      <c r="K3082" t="str">
        <f>IFERROR(VLOOKUP(C3082,Customers!$A$2:$G$751,3,FALSE),"")</f>
        <v>Aran</v>
      </c>
    </row>
    <row r="3083" spans="1:11" x14ac:dyDescent="0.25">
      <c r="A3083" t="s">
        <v>5906</v>
      </c>
      <c r="B3083">
        <v>45904</v>
      </c>
      <c r="C3083" t="s">
        <v>1589</v>
      </c>
      <c r="D3083" t="s">
        <v>246</v>
      </c>
      <c r="E3083">
        <v>6</v>
      </c>
      <c r="F3083">
        <f>IFERROR(VLOOKUP(D3083,Products!$A$2:$H$221,6,FALSE),0)</f>
        <v>7.97</v>
      </c>
      <c r="G3083">
        <v>0</v>
      </c>
      <c r="H3083">
        <f t="shared" si="48"/>
        <v>47.82</v>
      </c>
      <c r="I3083" t="s">
        <v>2818</v>
      </c>
      <c r="J3083" t="str">
        <f>IFERROR(VLOOKUP(D3083,Products!$A$2:$H$221,3,FALSE),"")</f>
        <v>Grocery</v>
      </c>
      <c r="K3083" t="str">
        <f>IFERROR(VLOOKUP(C3083,Customers!$A$2:$G$751,3,FALSE),"")</f>
        <v>Lankaran-Astara</v>
      </c>
    </row>
    <row r="3084" spans="1:11" x14ac:dyDescent="0.25">
      <c r="A3084" t="s">
        <v>5907</v>
      </c>
      <c r="B3084">
        <v>45904</v>
      </c>
      <c r="C3084" t="s">
        <v>1625</v>
      </c>
      <c r="D3084" t="s">
        <v>296</v>
      </c>
      <c r="E3084">
        <v>3</v>
      </c>
      <c r="F3084">
        <f>IFERROR(VLOOKUP(D3084,Products!$A$2:$H$221,6,FALSE),0)</f>
        <v>2.52</v>
      </c>
      <c r="G3084">
        <v>0.15</v>
      </c>
      <c r="H3084">
        <f t="shared" si="48"/>
        <v>6.43</v>
      </c>
      <c r="I3084" t="s">
        <v>2841</v>
      </c>
      <c r="J3084" t="str">
        <f>IFERROR(VLOOKUP(D3084,Products!$A$2:$H$221,3,FALSE),"")</f>
        <v>Household</v>
      </c>
      <c r="K3084" t="str">
        <f>IFERROR(VLOOKUP(C3084,Customers!$A$2:$G$751,3,FALSE),"")</f>
        <v>Absheron</v>
      </c>
    </row>
    <row r="3085" spans="1:11" x14ac:dyDescent="0.25">
      <c r="A3085" t="s">
        <v>5908</v>
      </c>
      <c r="B3085">
        <v>45904</v>
      </c>
      <c r="C3085" t="s">
        <v>1733</v>
      </c>
      <c r="D3085" t="s">
        <v>152</v>
      </c>
      <c r="E3085">
        <v>8</v>
      </c>
      <c r="F3085">
        <f>IFERROR(VLOOKUP(D3085,Products!$A$2:$H$221,6,FALSE),0)</f>
        <v>2.0699999999999998</v>
      </c>
      <c r="G3085">
        <v>0.02</v>
      </c>
      <c r="H3085">
        <f t="shared" si="48"/>
        <v>16.23</v>
      </c>
      <c r="I3085" t="s">
        <v>2824</v>
      </c>
      <c r="J3085" t="str">
        <f>IFERROR(VLOOKUP(D3085,Products!$A$2:$H$221,3,FALSE),"")</f>
        <v>Dairy</v>
      </c>
      <c r="K3085" t="str">
        <f>IFERROR(VLOOKUP(C3085,Customers!$A$2:$G$751,3,FALSE),"")</f>
        <v>Absheron</v>
      </c>
    </row>
    <row r="3086" spans="1:11" x14ac:dyDescent="0.25">
      <c r="A3086" t="s">
        <v>5909</v>
      </c>
      <c r="B3086">
        <v>45904</v>
      </c>
      <c r="C3086" t="s">
        <v>1880</v>
      </c>
      <c r="D3086" t="s">
        <v>228</v>
      </c>
      <c r="E3086">
        <v>13</v>
      </c>
      <c r="F3086">
        <f>IFERROR(VLOOKUP(D3086,Products!$A$2:$H$221,6,FALSE),0)</f>
        <v>5.38</v>
      </c>
      <c r="G3086">
        <v>0.1</v>
      </c>
      <c r="H3086">
        <f t="shared" si="48"/>
        <v>62.95</v>
      </c>
      <c r="I3086" t="s">
        <v>2818</v>
      </c>
      <c r="J3086" t="str">
        <f>IFERROR(VLOOKUP(D3086,Products!$A$2:$H$221,3,FALSE),"")</f>
        <v>Grocery</v>
      </c>
      <c r="K3086" t="str">
        <f>IFERROR(VLOOKUP(C3086,Customers!$A$2:$G$751,3,FALSE),"")</f>
        <v>Absheron</v>
      </c>
    </row>
    <row r="3087" spans="1:11" x14ac:dyDescent="0.25">
      <c r="A3087" t="s">
        <v>5910</v>
      </c>
      <c r="B3087">
        <v>45904</v>
      </c>
      <c r="C3087" t="s">
        <v>2024</v>
      </c>
      <c r="D3087" t="s">
        <v>85</v>
      </c>
      <c r="E3087">
        <v>24</v>
      </c>
      <c r="F3087">
        <f>IFERROR(VLOOKUP(D3087,Products!$A$2:$H$221,6,FALSE),0)</f>
        <v>2.33</v>
      </c>
      <c r="G3087">
        <v>0.03</v>
      </c>
      <c r="H3087">
        <f t="shared" si="48"/>
        <v>54.24</v>
      </c>
      <c r="I3087" t="s">
        <v>2827</v>
      </c>
      <c r="J3087" t="str">
        <f>IFERROR(VLOOKUP(D3087,Products!$A$2:$H$221,3,FALSE),"")</f>
        <v>Snacks</v>
      </c>
      <c r="K3087" t="str">
        <f>IFERROR(VLOOKUP(C3087,Customers!$A$2:$G$751,3,FALSE),"")</f>
        <v>Lankaran-Astara</v>
      </c>
    </row>
    <row r="3088" spans="1:11" x14ac:dyDescent="0.25">
      <c r="A3088" t="s">
        <v>5911</v>
      </c>
      <c r="B3088">
        <v>45904</v>
      </c>
      <c r="C3088" t="s">
        <v>2162</v>
      </c>
      <c r="D3088" t="s">
        <v>441</v>
      </c>
      <c r="E3088">
        <v>12</v>
      </c>
      <c r="F3088">
        <f>IFERROR(VLOOKUP(D3088,Products!$A$2:$H$221,6,FALSE),0)</f>
        <v>4.0999999999999996</v>
      </c>
      <c r="G3088">
        <v>0.05</v>
      </c>
      <c r="H3088">
        <f t="shared" si="48"/>
        <v>46.74</v>
      </c>
      <c r="I3088" t="s">
        <v>2830</v>
      </c>
      <c r="J3088" t="str">
        <f>IFERROR(VLOOKUP(D3088,Products!$A$2:$H$221,3,FALSE),"")</f>
        <v>Canned</v>
      </c>
      <c r="K3088" t="str">
        <f>IFERROR(VLOOKUP(C3088,Customers!$A$2:$G$751,3,FALSE),"")</f>
        <v>Absheron</v>
      </c>
    </row>
    <row r="3089" spans="1:11" x14ac:dyDescent="0.25">
      <c r="A3089" t="s">
        <v>5912</v>
      </c>
      <c r="B3089">
        <v>45904</v>
      </c>
      <c r="C3089" t="s">
        <v>2336</v>
      </c>
      <c r="D3089" t="s">
        <v>17</v>
      </c>
      <c r="E3089">
        <v>10</v>
      </c>
      <c r="F3089">
        <f>IFERROR(VLOOKUP(D3089,Products!$A$2:$H$221,6,FALSE),0)</f>
        <v>2.5499999999999998</v>
      </c>
      <c r="G3089">
        <v>0</v>
      </c>
      <c r="H3089">
        <f t="shared" si="48"/>
        <v>25.5</v>
      </c>
      <c r="I3089" t="s">
        <v>2870</v>
      </c>
      <c r="J3089" t="str">
        <f>IFERROR(VLOOKUP(D3089,Products!$A$2:$H$221,3,FALSE),"")</f>
        <v>Beverages</v>
      </c>
      <c r="K3089" t="str">
        <f>IFERROR(VLOOKUP(C3089,Customers!$A$2:$G$751,3,FALSE),"")</f>
        <v>Ganja-Dashkasan</v>
      </c>
    </row>
    <row r="3090" spans="1:11" x14ac:dyDescent="0.25">
      <c r="A3090" t="s">
        <v>5913</v>
      </c>
      <c r="B3090">
        <v>45904</v>
      </c>
      <c r="C3090" t="s">
        <v>2411</v>
      </c>
      <c r="D3090" t="s">
        <v>31</v>
      </c>
      <c r="E3090">
        <v>29</v>
      </c>
      <c r="F3090">
        <f>IFERROR(VLOOKUP(D3090,Products!$A$2:$H$221,6,FALSE),0)</f>
        <v>4.05</v>
      </c>
      <c r="G3090">
        <v>0.03</v>
      </c>
      <c r="H3090">
        <f t="shared" si="48"/>
        <v>113.93</v>
      </c>
      <c r="I3090" t="s">
        <v>2818</v>
      </c>
      <c r="J3090" t="str">
        <f>IFERROR(VLOOKUP(D3090,Products!$A$2:$H$221,3,FALSE),"")</f>
        <v>Beverages</v>
      </c>
      <c r="K3090" t="str">
        <f>IFERROR(VLOOKUP(C3090,Customers!$A$2:$G$751,3,FALSE),"")</f>
        <v>Shaki-Zagatala</v>
      </c>
    </row>
    <row r="3091" spans="1:11" x14ac:dyDescent="0.25">
      <c r="A3091" t="s">
        <v>5914</v>
      </c>
      <c r="B3091">
        <v>45904</v>
      </c>
      <c r="C3091" t="s">
        <v>2417</v>
      </c>
      <c r="D3091" t="s">
        <v>39</v>
      </c>
      <c r="E3091">
        <v>29</v>
      </c>
      <c r="F3091">
        <f>IFERROR(VLOOKUP(D3091,Products!$A$2:$H$221,6,FALSE),0)</f>
        <v>1.98</v>
      </c>
      <c r="G3091">
        <v>0.1</v>
      </c>
      <c r="H3091">
        <f t="shared" si="48"/>
        <v>51.68</v>
      </c>
      <c r="I3091" t="s">
        <v>2827</v>
      </c>
      <c r="J3091" t="str">
        <f>IFERROR(VLOOKUP(D3091,Products!$A$2:$H$221,3,FALSE),"")</f>
        <v>Beverages</v>
      </c>
      <c r="K3091" t="str">
        <f>IFERROR(VLOOKUP(C3091,Customers!$A$2:$G$751,3,FALSE),"")</f>
        <v>Guba-Khachmaz</v>
      </c>
    </row>
    <row r="3092" spans="1:11" x14ac:dyDescent="0.25">
      <c r="A3092" t="s">
        <v>5915</v>
      </c>
      <c r="B3092">
        <v>45904</v>
      </c>
      <c r="C3092" t="s">
        <v>2465</v>
      </c>
      <c r="D3092" t="s">
        <v>489</v>
      </c>
      <c r="E3092">
        <v>4</v>
      </c>
      <c r="F3092">
        <f>IFERROR(VLOOKUP(D3092,Products!$A$2:$H$221,6,FALSE),0)</f>
        <v>5.34</v>
      </c>
      <c r="G3092">
        <v>0.05</v>
      </c>
      <c r="H3092">
        <f t="shared" si="48"/>
        <v>20.29</v>
      </c>
      <c r="I3092" t="s">
        <v>2830</v>
      </c>
      <c r="J3092" t="str">
        <f>IFERROR(VLOOKUP(D3092,Products!$A$2:$H$221,3,FALSE),"")</f>
        <v>Cleaning</v>
      </c>
      <c r="K3092" t="str">
        <f>IFERROR(VLOOKUP(C3092,Customers!$A$2:$G$751,3,FALSE),"")</f>
        <v>Absheron</v>
      </c>
    </row>
    <row r="3093" spans="1:11" x14ac:dyDescent="0.25">
      <c r="A3093" t="s">
        <v>5916</v>
      </c>
      <c r="B3093">
        <v>45905</v>
      </c>
      <c r="C3093" t="s">
        <v>923</v>
      </c>
      <c r="D3093" t="s">
        <v>226</v>
      </c>
      <c r="E3093">
        <v>9</v>
      </c>
      <c r="F3093">
        <f>IFERROR(VLOOKUP(D3093,Products!$A$2:$H$221,6,FALSE),0)</f>
        <v>2.0299999999999998</v>
      </c>
      <c r="G3093">
        <v>7.0000000000000007E-2</v>
      </c>
      <c r="H3093">
        <f t="shared" si="48"/>
        <v>16.989999999999998</v>
      </c>
      <c r="I3093" t="s">
        <v>2841</v>
      </c>
      <c r="J3093" t="str">
        <f>IFERROR(VLOOKUP(D3093,Products!$A$2:$H$221,3,FALSE),"")</f>
        <v>Grocery</v>
      </c>
      <c r="K3093" t="str">
        <f>IFERROR(VLOOKUP(C3093,Customers!$A$2:$G$751,3,FALSE),"")</f>
        <v>Nakhchivan</v>
      </c>
    </row>
    <row r="3094" spans="1:11" x14ac:dyDescent="0.25">
      <c r="A3094" t="s">
        <v>5917</v>
      </c>
      <c r="B3094">
        <v>45905</v>
      </c>
      <c r="C3094" t="s">
        <v>1067</v>
      </c>
      <c r="D3094" t="s">
        <v>362</v>
      </c>
      <c r="E3094">
        <v>3</v>
      </c>
      <c r="F3094">
        <f>IFERROR(VLOOKUP(D3094,Products!$A$2:$H$221,6,FALSE),0)</f>
        <v>7.21</v>
      </c>
      <c r="G3094">
        <v>0</v>
      </c>
      <c r="H3094">
        <f t="shared" si="48"/>
        <v>21.63</v>
      </c>
      <c r="I3094" t="s">
        <v>2841</v>
      </c>
      <c r="J3094" t="str">
        <f>IFERROR(VLOOKUP(D3094,Products!$A$2:$H$221,3,FALSE),"")</f>
        <v>Frozen</v>
      </c>
      <c r="K3094" t="str">
        <f>IFERROR(VLOOKUP(C3094,Customers!$A$2:$G$751,3,FALSE),"")</f>
        <v>Lankaran-Astara</v>
      </c>
    </row>
    <row r="3095" spans="1:11" x14ac:dyDescent="0.25">
      <c r="A3095" t="s">
        <v>5918</v>
      </c>
      <c r="B3095">
        <v>45905</v>
      </c>
      <c r="C3095" t="s">
        <v>1169</v>
      </c>
      <c r="D3095" t="s">
        <v>347</v>
      </c>
      <c r="E3095">
        <v>9</v>
      </c>
      <c r="F3095">
        <f>IFERROR(VLOOKUP(D3095,Products!$A$2:$H$221,6,FALSE),0)</f>
        <v>5.63</v>
      </c>
      <c r="G3095">
        <v>7.0000000000000007E-2</v>
      </c>
      <c r="H3095">
        <f t="shared" si="48"/>
        <v>47.12</v>
      </c>
      <c r="I3095" t="s">
        <v>2837</v>
      </c>
      <c r="J3095" t="str">
        <f>IFERROR(VLOOKUP(D3095,Products!$A$2:$H$221,3,FALSE),"")</f>
        <v>Personal Care</v>
      </c>
      <c r="K3095" t="str">
        <f>IFERROR(VLOOKUP(C3095,Customers!$A$2:$G$751,3,FALSE),"")</f>
        <v>Guba-Khachmaz</v>
      </c>
    </row>
    <row r="3096" spans="1:11" x14ac:dyDescent="0.25">
      <c r="A3096" t="s">
        <v>5919</v>
      </c>
      <c r="B3096">
        <v>45905</v>
      </c>
      <c r="C3096" t="s">
        <v>2009</v>
      </c>
      <c r="D3096" t="s">
        <v>51</v>
      </c>
      <c r="E3096">
        <v>15</v>
      </c>
      <c r="F3096">
        <f>IFERROR(VLOOKUP(D3096,Products!$A$2:$H$221,6,FALSE),0)</f>
        <v>4.46</v>
      </c>
      <c r="G3096">
        <v>0.03</v>
      </c>
      <c r="H3096">
        <f t="shared" si="48"/>
        <v>64.89</v>
      </c>
      <c r="I3096" t="s">
        <v>2870</v>
      </c>
      <c r="J3096" t="str">
        <f>IFERROR(VLOOKUP(D3096,Products!$A$2:$H$221,3,FALSE),"")</f>
        <v>Beverages</v>
      </c>
      <c r="K3096" t="str">
        <f>IFERROR(VLOOKUP(C3096,Customers!$A$2:$G$751,3,FALSE),"")</f>
        <v>Karabakh-East Zangezur</v>
      </c>
    </row>
    <row r="3097" spans="1:11" x14ac:dyDescent="0.25">
      <c r="A3097" t="s">
        <v>5920</v>
      </c>
      <c r="B3097">
        <v>45905</v>
      </c>
      <c r="C3097" t="s">
        <v>2120</v>
      </c>
      <c r="D3097" t="s">
        <v>182</v>
      </c>
      <c r="E3097">
        <v>7</v>
      </c>
      <c r="F3097">
        <f>IFERROR(VLOOKUP(D3097,Products!$A$2:$H$221,6,FALSE),0)</f>
        <v>1</v>
      </c>
      <c r="G3097">
        <v>0.03</v>
      </c>
      <c r="H3097">
        <f t="shared" si="48"/>
        <v>6.79</v>
      </c>
      <c r="I3097" t="s">
        <v>2841</v>
      </c>
      <c r="J3097" t="str">
        <f>IFERROR(VLOOKUP(D3097,Products!$A$2:$H$221,3,FALSE),"")</f>
        <v>Bakery</v>
      </c>
      <c r="K3097" t="str">
        <f>IFERROR(VLOOKUP(C3097,Customers!$A$2:$G$751,3,FALSE),"")</f>
        <v>Nakhchivan</v>
      </c>
    </row>
    <row r="3098" spans="1:11" x14ac:dyDescent="0.25">
      <c r="A3098" t="s">
        <v>5921</v>
      </c>
      <c r="B3098">
        <v>45905</v>
      </c>
      <c r="C3098" t="s">
        <v>2279</v>
      </c>
      <c r="D3098" t="s">
        <v>474</v>
      </c>
      <c r="E3098">
        <v>4</v>
      </c>
      <c r="F3098">
        <f>IFERROR(VLOOKUP(D3098,Products!$A$2:$H$221,6,FALSE),0)</f>
        <v>2.1800000000000002</v>
      </c>
      <c r="G3098">
        <v>0.02</v>
      </c>
      <c r="H3098">
        <f t="shared" si="48"/>
        <v>8.5500000000000007</v>
      </c>
      <c r="I3098" t="s">
        <v>2824</v>
      </c>
      <c r="J3098" t="str">
        <f>IFERROR(VLOOKUP(D3098,Products!$A$2:$H$221,3,FALSE),"")</f>
        <v>Cleaning</v>
      </c>
      <c r="K3098" t="str">
        <f>IFERROR(VLOOKUP(C3098,Customers!$A$2:$G$751,3,FALSE),"")</f>
        <v>Absheron</v>
      </c>
    </row>
    <row r="3099" spans="1:11" x14ac:dyDescent="0.25">
      <c r="A3099" t="s">
        <v>5922</v>
      </c>
      <c r="B3099">
        <v>45905</v>
      </c>
      <c r="C3099" t="s">
        <v>2333</v>
      </c>
      <c r="D3099" t="s">
        <v>196</v>
      </c>
      <c r="E3099">
        <v>27</v>
      </c>
      <c r="F3099">
        <f>IFERROR(VLOOKUP(D3099,Products!$A$2:$H$221,6,FALSE),0)</f>
        <v>0.54</v>
      </c>
      <c r="G3099">
        <v>0.12</v>
      </c>
      <c r="H3099">
        <f t="shared" si="48"/>
        <v>12.83</v>
      </c>
      <c r="I3099" t="s">
        <v>2827</v>
      </c>
      <c r="J3099" t="str">
        <f>IFERROR(VLOOKUP(D3099,Products!$A$2:$H$221,3,FALSE),"")</f>
        <v>Bakery</v>
      </c>
      <c r="K3099" t="str">
        <f>IFERROR(VLOOKUP(C3099,Customers!$A$2:$G$751,3,FALSE),"")</f>
        <v>Guba-Khachmaz</v>
      </c>
    </row>
    <row r="3100" spans="1:11" x14ac:dyDescent="0.25">
      <c r="A3100" t="s">
        <v>5923</v>
      </c>
      <c r="B3100">
        <v>45905</v>
      </c>
      <c r="C3100" t="s">
        <v>2657</v>
      </c>
      <c r="D3100" t="s">
        <v>155</v>
      </c>
      <c r="E3100">
        <v>9</v>
      </c>
      <c r="F3100">
        <f>IFERROR(VLOOKUP(D3100,Products!$A$2:$H$221,6,FALSE),0)</f>
        <v>5.52</v>
      </c>
      <c r="G3100">
        <v>0.03</v>
      </c>
      <c r="H3100">
        <f t="shared" si="48"/>
        <v>48.19</v>
      </c>
      <c r="I3100" t="s">
        <v>2818</v>
      </c>
      <c r="J3100" t="str">
        <f>IFERROR(VLOOKUP(D3100,Products!$A$2:$H$221,3,FALSE),"")</f>
        <v>Dairy</v>
      </c>
      <c r="K3100" t="str">
        <f>IFERROR(VLOOKUP(C3100,Customers!$A$2:$G$751,3,FALSE),"")</f>
        <v>Aran</v>
      </c>
    </row>
    <row r="3101" spans="1:11" x14ac:dyDescent="0.25">
      <c r="A3101" t="s">
        <v>5924</v>
      </c>
      <c r="B3101">
        <v>45905</v>
      </c>
      <c r="C3101" t="s">
        <v>2687</v>
      </c>
      <c r="D3101" t="s">
        <v>278</v>
      </c>
      <c r="E3101">
        <v>12</v>
      </c>
      <c r="F3101">
        <f>IFERROR(VLOOKUP(D3101,Products!$A$2:$H$221,6,FALSE),0)</f>
        <v>3.74</v>
      </c>
      <c r="G3101">
        <v>0</v>
      </c>
      <c r="H3101">
        <f t="shared" si="48"/>
        <v>44.88</v>
      </c>
      <c r="I3101" t="s">
        <v>2830</v>
      </c>
      <c r="J3101" t="str">
        <f>IFERROR(VLOOKUP(D3101,Products!$A$2:$H$221,3,FALSE),"")</f>
        <v>Household</v>
      </c>
      <c r="K3101" t="str">
        <f>IFERROR(VLOOKUP(C3101,Customers!$A$2:$G$751,3,FALSE),"")</f>
        <v>Absheron</v>
      </c>
    </row>
    <row r="3102" spans="1:11" x14ac:dyDescent="0.25">
      <c r="A3102" t="s">
        <v>5925</v>
      </c>
      <c r="B3102">
        <v>45906</v>
      </c>
      <c r="C3102" t="s">
        <v>572</v>
      </c>
      <c r="D3102" t="s">
        <v>8</v>
      </c>
      <c r="E3102">
        <v>29</v>
      </c>
      <c r="F3102">
        <f>IFERROR(VLOOKUP(D3102,Products!$A$2:$H$221,6,FALSE),0)</f>
        <v>3.39</v>
      </c>
      <c r="G3102">
        <v>0.05</v>
      </c>
      <c r="H3102">
        <f t="shared" si="48"/>
        <v>93.39</v>
      </c>
      <c r="I3102" t="s">
        <v>2820</v>
      </c>
      <c r="J3102" t="str">
        <f>IFERROR(VLOOKUP(D3102,Products!$A$2:$H$221,3,FALSE),"")</f>
        <v>Beverages</v>
      </c>
      <c r="K3102" t="str">
        <f>IFERROR(VLOOKUP(C3102,Customers!$A$2:$G$751,3,FALSE),"")</f>
        <v>Absheron</v>
      </c>
    </row>
    <row r="3103" spans="1:11" x14ac:dyDescent="0.25">
      <c r="A3103" t="s">
        <v>5926</v>
      </c>
      <c r="B3103">
        <v>45906</v>
      </c>
      <c r="C3103" t="s">
        <v>707</v>
      </c>
      <c r="D3103" t="s">
        <v>328</v>
      </c>
      <c r="E3103">
        <v>9</v>
      </c>
      <c r="F3103">
        <f>IFERROR(VLOOKUP(D3103,Products!$A$2:$H$221,6,FALSE),0)</f>
        <v>6.09</v>
      </c>
      <c r="G3103">
        <v>0.03</v>
      </c>
      <c r="H3103">
        <f t="shared" si="48"/>
        <v>53.17</v>
      </c>
      <c r="I3103" t="s">
        <v>2827</v>
      </c>
      <c r="J3103" t="str">
        <f>IFERROR(VLOOKUP(D3103,Products!$A$2:$H$221,3,FALSE),"")</f>
        <v>Personal Care</v>
      </c>
      <c r="K3103" t="str">
        <f>IFERROR(VLOOKUP(C3103,Customers!$A$2:$G$751,3,FALSE),"")</f>
        <v>Absheron</v>
      </c>
    </row>
    <row r="3104" spans="1:11" x14ac:dyDescent="0.25">
      <c r="A3104" t="s">
        <v>5927</v>
      </c>
      <c r="B3104">
        <v>45906</v>
      </c>
      <c r="C3104" t="s">
        <v>824</v>
      </c>
      <c r="D3104" t="s">
        <v>99</v>
      </c>
      <c r="E3104">
        <v>16</v>
      </c>
      <c r="F3104">
        <f>IFERROR(VLOOKUP(D3104,Products!$A$2:$H$221,6,FALSE),0)</f>
        <v>4.88</v>
      </c>
      <c r="G3104">
        <v>0.02</v>
      </c>
      <c r="H3104">
        <f t="shared" si="48"/>
        <v>76.52</v>
      </c>
      <c r="I3104" t="s">
        <v>2870</v>
      </c>
      <c r="J3104" t="str">
        <f>IFERROR(VLOOKUP(D3104,Products!$A$2:$H$221,3,FALSE),"")</f>
        <v>Snacks</v>
      </c>
      <c r="K3104" t="str">
        <f>IFERROR(VLOOKUP(C3104,Customers!$A$2:$G$751,3,FALSE),"")</f>
        <v>Karabakh-East Zangezur</v>
      </c>
    </row>
    <row r="3105" spans="1:11" x14ac:dyDescent="0.25">
      <c r="A3105" t="s">
        <v>5928</v>
      </c>
      <c r="B3105">
        <v>45906</v>
      </c>
      <c r="C3105" t="s">
        <v>1091</v>
      </c>
      <c r="D3105" t="s">
        <v>204</v>
      </c>
      <c r="E3105">
        <v>11</v>
      </c>
      <c r="F3105">
        <f>IFERROR(VLOOKUP(D3105,Products!$A$2:$H$221,6,FALSE),0)</f>
        <v>7.55</v>
      </c>
      <c r="G3105">
        <v>0.05</v>
      </c>
      <c r="H3105">
        <f t="shared" si="48"/>
        <v>78.900000000000006</v>
      </c>
      <c r="I3105" t="s">
        <v>2820</v>
      </c>
      <c r="J3105" t="str">
        <f>IFERROR(VLOOKUP(D3105,Products!$A$2:$H$221,3,FALSE),"")</f>
        <v>Grocery</v>
      </c>
      <c r="K3105" t="str">
        <f>IFERROR(VLOOKUP(C3105,Customers!$A$2:$G$751,3,FALSE),"")</f>
        <v>Lankaran-Astara</v>
      </c>
    </row>
    <row r="3106" spans="1:11" x14ac:dyDescent="0.25">
      <c r="A3106" t="s">
        <v>5929</v>
      </c>
      <c r="B3106">
        <v>45906</v>
      </c>
      <c r="C3106" t="s">
        <v>1202</v>
      </c>
      <c r="D3106" t="s">
        <v>25</v>
      </c>
      <c r="E3106">
        <v>24</v>
      </c>
      <c r="F3106">
        <f>IFERROR(VLOOKUP(D3106,Products!$A$2:$H$221,6,FALSE),0)</f>
        <v>3.86</v>
      </c>
      <c r="G3106">
        <v>0.12</v>
      </c>
      <c r="H3106">
        <f t="shared" si="48"/>
        <v>81.52</v>
      </c>
      <c r="I3106" t="s">
        <v>2830</v>
      </c>
      <c r="J3106" t="str">
        <f>IFERROR(VLOOKUP(D3106,Products!$A$2:$H$221,3,FALSE),"")</f>
        <v>Beverages</v>
      </c>
      <c r="K3106" t="str">
        <f>IFERROR(VLOOKUP(C3106,Customers!$A$2:$G$751,3,FALSE),"")</f>
        <v>Guba-Khachmaz</v>
      </c>
    </row>
    <row r="3107" spans="1:11" x14ac:dyDescent="0.25">
      <c r="A3107" t="s">
        <v>5930</v>
      </c>
      <c r="B3107">
        <v>45906</v>
      </c>
      <c r="C3107" t="s">
        <v>1331</v>
      </c>
      <c r="D3107" t="s">
        <v>27</v>
      </c>
      <c r="E3107">
        <v>30</v>
      </c>
      <c r="F3107">
        <f>IFERROR(VLOOKUP(D3107,Products!$A$2:$H$221,6,FALSE),0)</f>
        <v>1.98</v>
      </c>
      <c r="G3107">
        <v>7.0000000000000007E-2</v>
      </c>
      <c r="H3107">
        <f t="shared" si="48"/>
        <v>55.24</v>
      </c>
      <c r="I3107" t="s">
        <v>2820</v>
      </c>
      <c r="J3107" t="str">
        <f>IFERROR(VLOOKUP(D3107,Products!$A$2:$H$221,3,FALSE),"")</f>
        <v>Beverages</v>
      </c>
      <c r="K3107" t="str">
        <f>IFERROR(VLOOKUP(C3107,Customers!$A$2:$G$751,3,FALSE),"")</f>
        <v>Absheron</v>
      </c>
    </row>
    <row r="3108" spans="1:11" x14ac:dyDescent="0.25">
      <c r="A3108" t="s">
        <v>5931</v>
      </c>
      <c r="B3108">
        <v>45906</v>
      </c>
      <c r="C3108" t="s">
        <v>1592</v>
      </c>
      <c r="D3108" t="s">
        <v>39</v>
      </c>
      <c r="E3108">
        <v>25</v>
      </c>
      <c r="F3108">
        <f>IFERROR(VLOOKUP(D3108,Products!$A$2:$H$221,6,FALSE),0)</f>
        <v>1.98</v>
      </c>
      <c r="G3108">
        <v>0.02</v>
      </c>
      <c r="H3108">
        <f t="shared" si="48"/>
        <v>48.51</v>
      </c>
      <c r="I3108" t="s">
        <v>2870</v>
      </c>
      <c r="J3108" t="str">
        <f>IFERROR(VLOOKUP(D3108,Products!$A$2:$H$221,3,FALSE),"")</f>
        <v>Beverages</v>
      </c>
      <c r="K3108" t="str">
        <f>IFERROR(VLOOKUP(C3108,Customers!$A$2:$G$751,3,FALSE),"")</f>
        <v>Karabakh-East Zangezur</v>
      </c>
    </row>
    <row r="3109" spans="1:11" x14ac:dyDescent="0.25">
      <c r="A3109" t="s">
        <v>5932</v>
      </c>
      <c r="B3109">
        <v>45906</v>
      </c>
      <c r="C3109" t="s">
        <v>1619</v>
      </c>
      <c r="D3109" t="s">
        <v>138</v>
      </c>
      <c r="E3109">
        <v>15</v>
      </c>
      <c r="F3109">
        <f>IFERROR(VLOOKUP(D3109,Products!$A$2:$H$221,6,FALSE),0)</f>
        <v>2.11</v>
      </c>
      <c r="G3109">
        <v>0.03</v>
      </c>
      <c r="H3109">
        <f t="shared" si="48"/>
        <v>30.7</v>
      </c>
      <c r="I3109" t="s">
        <v>2824</v>
      </c>
      <c r="J3109" t="str">
        <f>IFERROR(VLOOKUP(D3109,Products!$A$2:$H$221,3,FALSE),"")</f>
        <v>Dairy</v>
      </c>
      <c r="K3109" t="str">
        <f>IFERROR(VLOOKUP(C3109,Customers!$A$2:$G$751,3,FALSE),"")</f>
        <v>Lankaran-Astara</v>
      </c>
    </row>
    <row r="3110" spans="1:11" x14ac:dyDescent="0.25">
      <c r="A3110" t="s">
        <v>5933</v>
      </c>
      <c r="B3110">
        <v>45906</v>
      </c>
      <c r="C3110" t="s">
        <v>1958</v>
      </c>
      <c r="D3110" t="s">
        <v>202</v>
      </c>
      <c r="E3110">
        <v>28</v>
      </c>
      <c r="F3110">
        <f>IFERROR(VLOOKUP(D3110,Products!$A$2:$H$221,6,FALSE),0)</f>
        <v>1.82</v>
      </c>
      <c r="G3110">
        <v>0.05</v>
      </c>
      <c r="H3110">
        <f t="shared" si="48"/>
        <v>48.41</v>
      </c>
      <c r="I3110" t="s">
        <v>2830</v>
      </c>
      <c r="J3110" t="str">
        <f>IFERROR(VLOOKUP(D3110,Products!$A$2:$H$221,3,FALSE),"")</f>
        <v>Bakery</v>
      </c>
      <c r="K3110" t="str">
        <f>IFERROR(VLOOKUP(C3110,Customers!$A$2:$G$751,3,FALSE),"")</f>
        <v>Ganja-Dashkasan</v>
      </c>
    </row>
    <row r="3111" spans="1:11" x14ac:dyDescent="0.25">
      <c r="A3111" t="s">
        <v>5934</v>
      </c>
      <c r="B3111">
        <v>45906</v>
      </c>
      <c r="C3111" t="s">
        <v>1973</v>
      </c>
      <c r="D3111" t="s">
        <v>23</v>
      </c>
      <c r="E3111">
        <v>21</v>
      </c>
      <c r="F3111">
        <f>IFERROR(VLOOKUP(D3111,Products!$A$2:$H$221,6,FALSE),0)</f>
        <v>2.54</v>
      </c>
      <c r="G3111">
        <v>0.03</v>
      </c>
      <c r="H3111">
        <f t="shared" si="48"/>
        <v>51.74</v>
      </c>
      <c r="I3111" t="s">
        <v>2837</v>
      </c>
      <c r="J3111" t="str">
        <f>IFERROR(VLOOKUP(D3111,Products!$A$2:$H$221,3,FALSE),"")</f>
        <v>Beverages</v>
      </c>
      <c r="K3111" t="str">
        <f>IFERROR(VLOOKUP(C3111,Customers!$A$2:$G$751,3,FALSE),"")</f>
        <v>Absheron</v>
      </c>
    </row>
    <row r="3112" spans="1:11" x14ac:dyDescent="0.25">
      <c r="A3112" t="s">
        <v>5935</v>
      </c>
      <c r="B3112">
        <v>45906</v>
      </c>
      <c r="C3112" t="s">
        <v>2018</v>
      </c>
      <c r="D3112" t="s">
        <v>288</v>
      </c>
      <c r="E3112">
        <v>7</v>
      </c>
      <c r="F3112">
        <f>IFERROR(VLOOKUP(D3112,Products!$A$2:$H$221,6,FALSE),0)</f>
        <v>3.88</v>
      </c>
      <c r="G3112">
        <v>7.0000000000000007E-2</v>
      </c>
      <c r="H3112">
        <f t="shared" si="48"/>
        <v>25.26</v>
      </c>
      <c r="I3112" t="s">
        <v>2820</v>
      </c>
      <c r="J3112" t="str">
        <f>IFERROR(VLOOKUP(D3112,Products!$A$2:$H$221,3,FALSE),"")</f>
        <v>Household</v>
      </c>
      <c r="K3112" t="str">
        <f>IFERROR(VLOOKUP(C3112,Customers!$A$2:$G$751,3,FALSE),"")</f>
        <v>Shaki-Zagatala</v>
      </c>
    </row>
    <row r="3113" spans="1:11" x14ac:dyDescent="0.25">
      <c r="A3113" t="s">
        <v>5936</v>
      </c>
      <c r="B3113">
        <v>45906</v>
      </c>
      <c r="C3113" t="s">
        <v>2180</v>
      </c>
      <c r="D3113" t="s">
        <v>140</v>
      </c>
      <c r="E3113">
        <v>3</v>
      </c>
      <c r="F3113">
        <f>IFERROR(VLOOKUP(D3113,Products!$A$2:$H$221,6,FALSE),0)</f>
        <v>2.6</v>
      </c>
      <c r="G3113">
        <v>0.03</v>
      </c>
      <c r="H3113">
        <f t="shared" si="48"/>
        <v>7.57</v>
      </c>
      <c r="I3113" t="s">
        <v>2841</v>
      </c>
      <c r="J3113" t="str">
        <f>IFERROR(VLOOKUP(D3113,Products!$A$2:$H$221,3,FALSE),"")</f>
        <v>Dairy</v>
      </c>
      <c r="K3113" t="str">
        <f>IFERROR(VLOOKUP(C3113,Customers!$A$2:$G$751,3,FALSE),"")</f>
        <v>Ganja-Dashkasan</v>
      </c>
    </row>
    <row r="3114" spans="1:11" x14ac:dyDescent="0.25">
      <c r="A3114" t="s">
        <v>5937</v>
      </c>
      <c r="B3114">
        <v>45906</v>
      </c>
      <c r="C3114" t="s">
        <v>2219</v>
      </c>
      <c r="D3114" t="s">
        <v>124</v>
      </c>
      <c r="E3114">
        <v>17</v>
      </c>
      <c r="F3114">
        <f>IFERROR(VLOOKUP(D3114,Products!$A$2:$H$221,6,FALSE),0)</f>
        <v>1.6</v>
      </c>
      <c r="G3114">
        <v>0.03</v>
      </c>
      <c r="H3114">
        <f t="shared" si="48"/>
        <v>26.38</v>
      </c>
      <c r="I3114" t="s">
        <v>2827</v>
      </c>
      <c r="J3114" t="str">
        <f>IFERROR(VLOOKUP(D3114,Products!$A$2:$H$221,3,FALSE),"")</f>
        <v>Dairy</v>
      </c>
      <c r="K3114" t="str">
        <f>IFERROR(VLOOKUP(C3114,Customers!$A$2:$G$751,3,FALSE),"")</f>
        <v>Aran</v>
      </c>
    </row>
    <row r="3115" spans="1:11" x14ac:dyDescent="0.25">
      <c r="A3115" t="s">
        <v>5938</v>
      </c>
      <c r="B3115">
        <v>45906</v>
      </c>
      <c r="C3115" t="s">
        <v>2276</v>
      </c>
      <c r="D3115" t="s">
        <v>37</v>
      </c>
      <c r="E3115">
        <v>6</v>
      </c>
      <c r="F3115">
        <f>IFERROR(VLOOKUP(D3115,Products!$A$2:$H$221,6,FALSE),0)</f>
        <v>4.74</v>
      </c>
      <c r="G3115">
        <v>0.1</v>
      </c>
      <c r="H3115">
        <f t="shared" si="48"/>
        <v>25.6</v>
      </c>
      <c r="I3115" t="s">
        <v>2824</v>
      </c>
      <c r="J3115" t="str">
        <f>IFERROR(VLOOKUP(D3115,Products!$A$2:$H$221,3,FALSE),"")</f>
        <v>Beverages</v>
      </c>
      <c r="K3115" t="str">
        <f>IFERROR(VLOOKUP(C3115,Customers!$A$2:$G$751,3,FALSE),"")</f>
        <v>Absheron</v>
      </c>
    </row>
    <row r="3116" spans="1:11" x14ac:dyDescent="0.25">
      <c r="A3116" t="s">
        <v>5939</v>
      </c>
      <c r="B3116">
        <v>45906</v>
      </c>
      <c r="C3116" t="s">
        <v>2432</v>
      </c>
      <c r="D3116" t="s">
        <v>447</v>
      </c>
      <c r="E3116">
        <v>2</v>
      </c>
      <c r="F3116">
        <f>IFERROR(VLOOKUP(D3116,Products!$A$2:$H$221,6,FALSE),0)</f>
        <v>5.97</v>
      </c>
      <c r="G3116">
        <v>0.02</v>
      </c>
      <c r="H3116">
        <f t="shared" si="48"/>
        <v>11.7</v>
      </c>
      <c r="I3116" t="s">
        <v>2841</v>
      </c>
      <c r="J3116" t="str">
        <f>IFERROR(VLOOKUP(D3116,Products!$A$2:$H$221,3,FALSE),"")</f>
        <v>Cleaning</v>
      </c>
      <c r="K3116" t="str">
        <f>IFERROR(VLOOKUP(C3116,Customers!$A$2:$G$751,3,FALSE),"")</f>
        <v>Absheron</v>
      </c>
    </row>
    <row r="3117" spans="1:11" x14ac:dyDescent="0.25">
      <c r="A3117" t="s">
        <v>5940</v>
      </c>
      <c r="B3117">
        <v>45906</v>
      </c>
      <c r="C3117" t="s">
        <v>2519</v>
      </c>
      <c r="D3117" t="s">
        <v>45</v>
      </c>
      <c r="E3117">
        <v>9</v>
      </c>
      <c r="F3117">
        <f>IFERROR(VLOOKUP(D3117,Products!$A$2:$H$221,6,FALSE),0)</f>
        <v>2.7</v>
      </c>
      <c r="G3117">
        <v>0</v>
      </c>
      <c r="H3117">
        <f t="shared" si="48"/>
        <v>24.3</v>
      </c>
      <c r="I3117" t="s">
        <v>2870</v>
      </c>
      <c r="J3117" t="str">
        <f>IFERROR(VLOOKUP(D3117,Products!$A$2:$H$221,3,FALSE),"")</f>
        <v>Beverages</v>
      </c>
      <c r="K3117" t="str">
        <f>IFERROR(VLOOKUP(C3117,Customers!$A$2:$G$751,3,FALSE),"")</f>
        <v>Ganja-Dashkasan</v>
      </c>
    </row>
    <row r="3118" spans="1:11" x14ac:dyDescent="0.25">
      <c r="A3118" t="s">
        <v>5941</v>
      </c>
      <c r="B3118">
        <v>45907</v>
      </c>
      <c r="C3118" t="s">
        <v>626</v>
      </c>
      <c r="D3118" t="s">
        <v>315</v>
      </c>
      <c r="E3118">
        <v>10</v>
      </c>
      <c r="F3118">
        <f>IFERROR(VLOOKUP(D3118,Products!$A$2:$H$221,6,FALSE),0)</f>
        <v>6.63</v>
      </c>
      <c r="G3118">
        <v>0.05</v>
      </c>
      <c r="H3118">
        <f t="shared" si="48"/>
        <v>62.99</v>
      </c>
      <c r="I3118" t="s">
        <v>2818</v>
      </c>
      <c r="J3118" t="str">
        <f>IFERROR(VLOOKUP(D3118,Products!$A$2:$H$221,3,FALSE),"")</f>
        <v>Personal Care</v>
      </c>
      <c r="K3118" t="str">
        <f>IFERROR(VLOOKUP(C3118,Customers!$A$2:$G$751,3,FALSE),"")</f>
        <v>Absheron</v>
      </c>
    </row>
    <row r="3119" spans="1:11" x14ac:dyDescent="0.25">
      <c r="A3119" t="s">
        <v>5942</v>
      </c>
      <c r="B3119">
        <v>45907</v>
      </c>
      <c r="C3119" t="s">
        <v>1217</v>
      </c>
      <c r="D3119" t="s">
        <v>252</v>
      </c>
      <c r="E3119">
        <v>14</v>
      </c>
      <c r="F3119">
        <f>IFERROR(VLOOKUP(D3119,Products!$A$2:$H$221,6,FALSE),0)</f>
        <v>4.38</v>
      </c>
      <c r="G3119">
        <v>0</v>
      </c>
      <c r="H3119">
        <f t="shared" si="48"/>
        <v>61.32</v>
      </c>
      <c r="I3119" t="s">
        <v>2830</v>
      </c>
      <c r="J3119" t="str">
        <f>IFERROR(VLOOKUP(D3119,Products!$A$2:$H$221,3,FALSE),"")</f>
        <v>Grocery</v>
      </c>
      <c r="K3119" t="str">
        <f>IFERROR(VLOOKUP(C3119,Customers!$A$2:$G$751,3,FALSE),"")</f>
        <v>Absheron</v>
      </c>
    </row>
    <row r="3120" spans="1:11" x14ac:dyDescent="0.25">
      <c r="A3120" t="s">
        <v>5943</v>
      </c>
      <c r="B3120">
        <v>45907</v>
      </c>
      <c r="C3120" t="s">
        <v>1532</v>
      </c>
      <c r="D3120" t="s">
        <v>186</v>
      </c>
      <c r="E3120">
        <v>23</v>
      </c>
      <c r="F3120">
        <f>IFERROR(VLOOKUP(D3120,Products!$A$2:$H$221,6,FALSE),0)</f>
        <v>1.77</v>
      </c>
      <c r="G3120">
        <v>7.0000000000000007E-2</v>
      </c>
      <c r="H3120">
        <f t="shared" si="48"/>
        <v>37.86</v>
      </c>
      <c r="I3120" t="s">
        <v>2824</v>
      </c>
      <c r="J3120" t="str">
        <f>IFERROR(VLOOKUP(D3120,Products!$A$2:$H$221,3,FALSE),"")</f>
        <v>Bakery</v>
      </c>
      <c r="K3120" t="str">
        <f>IFERROR(VLOOKUP(C3120,Customers!$A$2:$G$751,3,FALSE),"")</f>
        <v>Aran</v>
      </c>
    </row>
    <row r="3121" spans="1:11" x14ac:dyDescent="0.25">
      <c r="A3121" t="s">
        <v>5944</v>
      </c>
      <c r="B3121">
        <v>45907</v>
      </c>
      <c r="C3121" t="s">
        <v>1910</v>
      </c>
      <c r="D3121" t="s">
        <v>208</v>
      </c>
      <c r="E3121">
        <v>8</v>
      </c>
      <c r="F3121">
        <f>IFERROR(VLOOKUP(D3121,Products!$A$2:$H$221,6,FALSE),0)</f>
        <v>7.9</v>
      </c>
      <c r="G3121">
        <v>0.12</v>
      </c>
      <c r="H3121">
        <f t="shared" si="48"/>
        <v>55.62</v>
      </c>
      <c r="I3121" t="s">
        <v>2830</v>
      </c>
      <c r="J3121" t="str">
        <f>IFERROR(VLOOKUP(D3121,Products!$A$2:$H$221,3,FALSE),"")</f>
        <v>Grocery</v>
      </c>
      <c r="K3121" t="str">
        <f>IFERROR(VLOOKUP(C3121,Customers!$A$2:$G$751,3,FALSE),"")</f>
        <v>Aran</v>
      </c>
    </row>
    <row r="3122" spans="1:11" x14ac:dyDescent="0.25">
      <c r="A3122" t="s">
        <v>5945</v>
      </c>
      <c r="B3122">
        <v>45907</v>
      </c>
      <c r="C3122" t="s">
        <v>2726</v>
      </c>
      <c r="D3122" t="s">
        <v>31</v>
      </c>
      <c r="E3122">
        <v>7</v>
      </c>
      <c r="F3122">
        <f>IFERROR(VLOOKUP(D3122,Products!$A$2:$H$221,6,FALSE),0)</f>
        <v>4.05</v>
      </c>
      <c r="G3122">
        <v>0</v>
      </c>
      <c r="H3122">
        <f t="shared" si="48"/>
        <v>28.35</v>
      </c>
      <c r="I3122" t="s">
        <v>2824</v>
      </c>
      <c r="J3122" t="str">
        <f>IFERROR(VLOOKUP(D3122,Products!$A$2:$H$221,3,FALSE),"")</f>
        <v>Beverages</v>
      </c>
      <c r="K3122" t="str">
        <f>IFERROR(VLOOKUP(C3122,Customers!$A$2:$G$751,3,FALSE),"")</f>
        <v>Ganja-Dashkasan</v>
      </c>
    </row>
    <row r="3123" spans="1:11" x14ac:dyDescent="0.25">
      <c r="A3123" t="s">
        <v>5946</v>
      </c>
      <c r="B3123">
        <v>45907</v>
      </c>
      <c r="C3123" t="s">
        <v>2773</v>
      </c>
      <c r="D3123" t="s">
        <v>280</v>
      </c>
      <c r="E3123">
        <v>12</v>
      </c>
      <c r="F3123">
        <f>IFERROR(VLOOKUP(D3123,Products!$A$2:$H$221,6,FALSE),0)</f>
        <v>4.75</v>
      </c>
      <c r="G3123">
        <v>0</v>
      </c>
      <c r="H3123">
        <f t="shared" si="48"/>
        <v>57</v>
      </c>
      <c r="I3123" t="s">
        <v>2827</v>
      </c>
      <c r="J3123" t="str">
        <f>IFERROR(VLOOKUP(D3123,Products!$A$2:$H$221,3,FALSE),"")</f>
        <v>Household</v>
      </c>
      <c r="K3123" t="str">
        <f>IFERROR(VLOOKUP(C3123,Customers!$A$2:$G$751,3,FALSE),"")</f>
        <v>Guba-Khachmaz</v>
      </c>
    </row>
    <row r="3124" spans="1:11" x14ac:dyDescent="0.25">
      <c r="A3124" t="s">
        <v>5947</v>
      </c>
      <c r="B3124">
        <v>45908</v>
      </c>
      <c r="C3124" t="s">
        <v>683</v>
      </c>
      <c r="D3124" t="s">
        <v>226</v>
      </c>
      <c r="E3124">
        <v>4</v>
      </c>
      <c r="F3124">
        <f>IFERROR(VLOOKUP(D3124,Products!$A$2:$H$221,6,FALSE),0)</f>
        <v>2.0299999999999998</v>
      </c>
      <c r="G3124">
        <v>0.12</v>
      </c>
      <c r="H3124">
        <f t="shared" si="48"/>
        <v>7.15</v>
      </c>
      <c r="I3124" t="s">
        <v>2820</v>
      </c>
      <c r="J3124" t="str">
        <f>IFERROR(VLOOKUP(D3124,Products!$A$2:$H$221,3,FALSE),"")</f>
        <v>Grocery</v>
      </c>
      <c r="K3124" t="str">
        <f>IFERROR(VLOOKUP(C3124,Customers!$A$2:$G$751,3,FALSE),"")</f>
        <v>Shaki-Zagatala</v>
      </c>
    </row>
    <row r="3125" spans="1:11" x14ac:dyDescent="0.25">
      <c r="A3125" t="s">
        <v>5948</v>
      </c>
      <c r="B3125">
        <v>45908</v>
      </c>
      <c r="C3125" t="s">
        <v>1025</v>
      </c>
      <c r="D3125" t="s">
        <v>321</v>
      </c>
      <c r="E3125">
        <v>9</v>
      </c>
      <c r="F3125">
        <f>IFERROR(VLOOKUP(D3125,Products!$A$2:$H$221,6,FALSE),0)</f>
        <v>4.1100000000000003</v>
      </c>
      <c r="G3125">
        <v>0.12</v>
      </c>
      <c r="H3125">
        <f t="shared" si="48"/>
        <v>32.549999999999997</v>
      </c>
      <c r="I3125" t="s">
        <v>2824</v>
      </c>
      <c r="J3125" t="str">
        <f>IFERROR(VLOOKUP(D3125,Products!$A$2:$H$221,3,FALSE),"")</f>
        <v>Personal Care</v>
      </c>
      <c r="K3125" t="str">
        <f>IFERROR(VLOOKUP(C3125,Customers!$A$2:$G$751,3,FALSE),"")</f>
        <v>Lankaran-Astara</v>
      </c>
    </row>
    <row r="3126" spans="1:11" x14ac:dyDescent="0.25">
      <c r="A3126" t="s">
        <v>5949</v>
      </c>
      <c r="B3126">
        <v>45908</v>
      </c>
      <c r="C3126" t="s">
        <v>1181</v>
      </c>
      <c r="D3126" t="s">
        <v>39</v>
      </c>
      <c r="E3126">
        <v>18</v>
      </c>
      <c r="F3126">
        <f>IFERROR(VLOOKUP(D3126,Products!$A$2:$H$221,6,FALSE),0)</f>
        <v>1.98</v>
      </c>
      <c r="G3126">
        <v>0.12</v>
      </c>
      <c r="H3126">
        <f t="shared" si="48"/>
        <v>31.36</v>
      </c>
      <c r="I3126" t="s">
        <v>2827</v>
      </c>
      <c r="J3126" t="str">
        <f>IFERROR(VLOOKUP(D3126,Products!$A$2:$H$221,3,FALSE),"")</f>
        <v>Beverages</v>
      </c>
      <c r="K3126" t="str">
        <f>IFERROR(VLOOKUP(C3126,Customers!$A$2:$G$751,3,FALSE),"")</f>
        <v>Absheron</v>
      </c>
    </row>
    <row r="3127" spans="1:11" x14ac:dyDescent="0.25">
      <c r="A3127" t="s">
        <v>5950</v>
      </c>
      <c r="B3127">
        <v>45908</v>
      </c>
      <c r="C3127" t="s">
        <v>1670</v>
      </c>
      <c r="D3127" t="s">
        <v>274</v>
      </c>
      <c r="E3127">
        <v>2</v>
      </c>
      <c r="F3127">
        <f>IFERROR(VLOOKUP(D3127,Products!$A$2:$H$221,6,FALSE),0)</f>
        <v>1.23</v>
      </c>
      <c r="G3127">
        <v>0.05</v>
      </c>
      <c r="H3127">
        <f t="shared" si="48"/>
        <v>2.34</v>
      </c>
      <c r="I3127" t="s">
        <v>2824</v>
      </c>
      <c r="J3127" t="str">
        <f>IFERROR(VLOOKUP(D3127,Products!$A$2:$H$221,3,FALSE),"")</f>
        <v>Household</v>
      </c>
      <c r="K3127" t="str">
        <f>IFERROR(VLOOKUP(C3127,Customers!$A$2:$G$751,3,FALSE),"")</f>
        <v>Nakhchivan</v>
      </c>
    </row>
    <row r="3128" spans="1:11" x14ac:dyDescent="0.25">
      <c r="A3128" t="s">
        <v>5951</v>
      </c>
      <c r="B3128">
        <v>45908</v>
      </c>
      <c r="C3128" t="s">
        <v>1853</v>
      </c>
      <c r="D3128" t="s">
        <v>336</v>
      </c>
      <c r="E3128">
        <v>7</v>
      </c>
      <c r="F3128">
        <f>IFERROR(VLOOKUP(D3128,Products!$A$2:$H$221,6,FALSE),0)</f>
        <v>5.29</v>
      </c>
      <c r="G3128">
        <v>0.1</v>
      </c>
      <c r="H3128">
        <f t="shared" si="48"/>
        <v>33.33</v>
      </c>
      <c r="I3128" t="s">
        <v>2824</v>
      </c>
      <c r="J3128" t="str">
        <f>IFERROR(VLOOKUP(D3128,Products!$A$2:$H$221,3,FALSE),"")</f>
        <v>Personal Care</v>
      </c>
      <c r="K3128" t="str">
        <f>IFERROR(VLOOKUP(C3128,Customers!$A$2:$G$751,3,FALSE),"")</f>
        <v>Aran</v>
      </c>
    </row>
    <row r="3129" spans="1:11" x14ac:dyDescent="0.25">
      <c r="A3129" t="s">
        <v>5952</v>
      </c>
      <c r="B3129">
        <v>45908</v>
      </c>
      <c r="C3129" t="s">
        <v>1898</v>
      </c>
      <c r="D3129" t="s">
        <v>294</v>
      </c>
      <c r="E3129">
        <v>1</v>
      </c>
      <c r="F3129">
        <f>IFERROR(VLOOKUP(D3129,Products!$A$2:$H$221,6,FALSE),0)</f>
        <v>1.7</v>
      </c>
      <c r="G3129">
        <v>0.03</v>
      </c>
      <c r="H3129">
        <f t="shared" si="48"/>
        <v>1.65</v>
      </c>
      <c r="I3129" t="s">
        <v>2837</v>
      </c>
      <c r="J3129" t="str">
        <f>IFERROR(VLOOKUP(D3129,Products!$A$2:$H$221,3,FALSE),"")</f>
        <v>Household</v>
      </c>
      <c r="K3129" t="str">
        <f>IFERROR(VLOOKUP(C3129,Customers!$A$2:$G$751,3,FALSE),"")</f>
        <v>Absheron</v>
      </c>
    </row>
    <row r="3130" spans="1:11" x14ac:dyDescent="0.25">
      <c r="A3130" t="s">
        <v>5953</v>
      </c>
      <c r="B3130">
        <v>45908</v>
      </c>
      <c r="C3130" t="s">
        <v>1904</v>
      </c>
      <c r="D3130" t="s">
        <v>39</v>
      </c>
      <c r="E3130">
        <v>5</v>
      </c>
      <c r="F3130">
        <f>IFERROR(VLOOKUP(D3130,Products!$A$2:$H$221,6,FALSE),0)</f>
        <v>1.98</v>
      </c>
      <c r="G3130">
        <v>0</v>
      </c>
      <c r="H3130">
        <f t="shared" si="48"/>
        <v>9.9</v>
      </c>
      <c r="I3130" t="s">
        <v>2818</v>
      </c>
      <c r="J3130" t="str">
        <f>IFERROR(VLOOKUP(D3130,Products!$A$2:$H$221,3,FALSE),"")</f>
        <v>Beverages</v>
      </c>
      <c r="K3130" t="str">
        <f>IFERROR(VLOOKUP(C3130,Customers!$A$2:$G$751,3,FALSE),"")</f>
        <v>Shaki-Zagatala</v>
      </c>
    </row>
    <row r="3131" spans="1:11" x14ac:dyDescent="0.25">
      <c r="A3131" t="s">
        <v>5954</v>
      </c>
      <c r="B3131">
        <v>45908</v>
      </c>
      <c r="C3131" t="s">
        <v>2243</v>
      </c>
      <c r="D3131" t="s">
        <v>140</v>
      </c>
      <c r="E3131">
        <v>2</v>
      </c>
      <c r="F3131">
        <f>IFERROR(VLOOKUP(D3131,Products!$A$2:$H$221,6,FALSE),0)</f>
        <v>2.6</v>
      </c>
      <c r="G3131">
        <v>0.05</v>
      </c>
      <c r="H3131">
        <f t="shared" si="48"/>
        <v>4.9400000000000004</v>
      </c>
      <c r="I3131" t="s">
        <v>2820</v>
      </c>
      <c r="J3131" t="str">
        <f>IFERROR(VLOOKUP(D3131,Products!$A$2:$H$221,3,FALSE),"")</f>
        <v>Dairy</v>
      </c>
      <c r="K3131" t="str">
        <f>IFERROR(VLOOKUP(C3131,Customers!$A$2:$G$751,3,FALSE),"")</f>
        <v>Ganja-Dashkasan</v>
      </c>
    </row>
    <row r="3132" spans="1:11" x14ac:dyDescent="0.25">
      <c r="A3132" t="s">
        <v>5955</v>
      </c>
      <c r="B3132">
        <v>45908</v>
      </c>
      <c r="C3132" t="s">
        <v>2387</v>
      </c>
      <c r="D3132" t="s">
        <v>87</v>
      </c>
      <c r="E3132">
        <v>16</v>
      </c>
      <c r="F3132">
        <f>IFERROR(VLOOKUP(D3132,Products!$A$2:$H$221,6,FALSE),0)</f>
        <v>4.17</v>
      </c>
      <c r="G3132">
        <v>0.1</v>
      </c>
      <c r="H3132">
        <f t="shared" si="48"/>
        <v>60.05</v>
      </c>
      <c r="I3132" t="s">
        <v>2827</v>
      </c>
      <c r="J3132" t="str">
        <f>IFERROR(VLOOKUP(D3132,Products!$A$2:$H$221,3,FALSE),"")</f>
        <v>Snacks</v>
      </c>
      <c r="K3132" t="str">
        <f>IFERROR(VLOOKUP(C3132,Customers!$A$2:$G$751,3,FALSE),"")</f>
        <v>Lankaran-Astara</v>
      </c>
    </row>
    <row r="3133" spans="1:11" x14ac:dyDescent="0.25">
      <c r="A3133" t="s">
        <v>5956</v>
      </c>
      <c r="B3133">
        <v>45908</v>
      </c>
      <c r="C3133" t="s">
        <v>2471</v>
      </c>
      <c r="D3133" t="s">
        <v>130</v>
      </c>
      <c r="E3133">
        <v>13</v>
      </c>
      <c r="F3133">
        <f>IFERROR(VLOOKUP(D3133,Products!$A$2:$H$221,6,FALSE),0)</f>
        <v>3.47</v>
      </c>
      <c r="G3133">
        <v>0</v>
      </c>
      <c r="H3133">
        <f t="shared" si="48"/>
        <v>45.11</v>
      </c>
      <c r="I3133" t="s">
        <v>2830</v>
      </c>
      <c r="J3133" t="str">
        <f>IFERROR(VLOOKUP(D3133,Products!$A$2:$H$221,3,FALSE),"")</f>
        <v>Dairy</v>
      </c>
      <c r="K3133" t="str">
        <f>IFERROR(VLOOKUP(C3133,Customers!$A$2:$G$751,3,FALSE),"")</f>
        <v>Karabakh-East Zangezur</v>
      </c>
    </row>
    <row r="3134" spans="1:11" x14ac:dyDescent="0.25">
      <c r="A3134" t="s">
        <v>5957</v>
      </c>
      <c r="B3134">
        <v>45909</v>
      </c>
      <c r="C3134" t="s">
        <v>788</v>
      </c>
      <c r="D3134" t="s">
        <v>248</v>
      </c>
      <c r="E3134">
        <v>11</v>
      </c>
      <c r="F3134">
        <f>IFERROR(VLOOKUP(D3134,Products!$A$2:$H$221,6,FALSE),0)</f>
        <v>5.3</v>
      </c>
      <c r="G3134">
        <v>0.1</v>
      </c>
      <c r="H3134">
        <f t="shared" si="48"/>
        <v>52.47</v>
      </c>
      <c r="I3134" t="s">
        <v>2827</v>
      </c>
      <c r="J3134" t="str">
        <f>IFERROR(VLOOKUP(D3134,Products!$A$2:$H$221,3,FALSE),"")</f>
        <v>Grocery</v>
      </c>
      <c r="K3134" t="str">
        <f>IFERROR(VLOOKUP(C3134,Customers!$A$2:$G$751,3,FALSE),"")</f>
        <v>Aran</v>
      </c>
    </row>
    <row r="3135" spans="1:11" x14ac:dyDescent="0.25">
      <c r="A3135" t="s">
        <v>5958</v>
      </c>
      <c r="B3135">
        <v>45909</v>
      </c>
      <c r="C3135" t="s">
        <v>812</v>
      </c>
      <c r="D3135" t="s">
        <v>64</v>
      </c>
      <c r="E3135">
        <v>13</v>
      </c>
      <c r="F3135">
        <f>IFERROR(VLOOKUP(D3135,Products!$A$2:$H$221,6,FALSE),0)</f>
        <v>3.48</v>
      </c>
      <c r="G3135">
        <v>0.15</v>
      </c>
      <c r="H3135">
        <f t="shared" si="48"/>
        <v>38.450000000000003</v>
      </c>
      <c r="I3135" t="s">
        <v>2837</v>
      </c>
      <c r="J3135" t="str">
        <f>IFERROR(VLOOKUP(D3135,Products!$A$2:$H$221,3,FALSE),"")</f>
        <v>Snacks</v>
      </c>
      <c r="K3135" t="str">
        <f>IFERROR(VLOOKUP(C3135,Customers!$A$2:$G$751,3,FALSE),"")</f>
        <v>Absheron</v>
      </c>
    </row>
    <row r="3136" spans="1:11" x14ac:dyDescent="0.25">
      <c r="A3136" t="s">
        <v>5959</v>
      </c>
      <c r="B3136">
        <v>45909</v>
      </c>
      <c r="C3136" t="s">
        <v>926</v>
      </c>
      <c r="D3136" t="s">
        <v>47</v>
      </c>
      <c r="E3136">
        <v>7</v>
      </c>
      <c r="F3136">
        <f>IFERROR(VLOOKUP(D3136,Products!$A$2:$H$221,6,FALSE),0)</f>
        <v>4.1900000000000004</v>
      </c>
      <c r="G3136">
        <v>0.12</v>
      </c>
      <c r="H3136">
        <f t="shared" si="48"/>
        <v>25.81</v>
      </c>
      <c r="I3136" t="s">
        <v>2820</v>
      </c>
      <c r="J3136" t="str">
        <f>IFERROR(VLOOKUP(D3136,Products!$A$2:$H$221,3,FALSE),"")</f>
        <v>Beverages</v>
      </c>
      <c r="K3136" t="str">
        <f>IFERROR(VLOOKUP(C3136,Customers!$A$2:$G$751,3,FALSE),"")</f>
        <v>Aran</v>
      </c>
    </row>
    <row r="3137" spans="1:11" x14ac:dyDescent="0.25">
      <c r="A3137" t="s">
        <v>5960</v>
      </c>
      <c r="B3137">
        <v>45909</v>
      </c>
      <c r="C3137" t="s">
        <v>1463</v>
      </c>
      <c r="D3137" t="s">
        <v>174</v>
      </c>
      <c r="E3137">
        <v>16</v>
      </c>
      <c r="F3137">
        <f>IFERROR(VLOOKUP(D3137,Products!$A$2:$H$221,6,FALSE),0)</f>
        <v>0.99</v>
      </c>
      <c r="G3137">
        <v>0.15</v>
      </c>
      <c r="H3137">
        <f t="shared" si="48"/>
        <v>13.46</v>
      </c>
      <c r="I3137" t="s">
        <v>2824</v>
      </c>
      <c r="J3137" t="str">
        <f>IFERROR(VLOOKUP(D3137,Products!$A$2:$H$221,3,FALSE),"")</f>
        <v>Bakery</v>
      </c>
      <c r="K3137" t="str">
        <f>IFERROR(VLOOKUP(C3137,Customers!$A$2:$G$751,3,FALSE),"")</f>
        <v>Guba-Khachmaz</v>
      </c>
    </row>
    <row r="3138" spans="1:11" x14ac:dyDescent="0.25">
      <c r="A3138" t="s">
        <v>5961</v>
      </c>
      <c r="B3138">
        <v>45909</v>
      </c>
      <c r="C3138" t="s">
        <v>1943</v>
      </c>
      <c r="D3138" t="s">
        <v>386</v>
      </c>
      <c r="E3138">
        <v>6</v>
      </c>
      <c r="F3138">
        <f>IFERROR(VLOOKUP(D3138,Products!$A$2:$H$221,6,FALSE),0)</f>
        <v>9.18</v>
      </c>
      <c r="G3138">
        <v>0.02</v>
      </c>
      <c r="H3138">
        <f t="shared" ref="H3138:H3201" si="49">ROUND(E3138*F3138*(1-G3138),2)</f>
        <v>53.98</v>
      </c>
      <c r="I3138" t="s">
        <v>2827</v>
      </c>
      <c r="J3138" t="str">
        <f>IFERROR(VLOOKUP(D3138,Products!$A$2:$H$221,3,FALSE),"")</f>
        <v>Frozen</v>
      </c>
      <c r="K3138" t="str">
        <f>IFERROR(VLOOKUP(C3138,Customers!$A$2:$G$751,3,FALSE),"")</f>
        <v>Aran</v>
      </c>
    </row>
    <row r="3139" spans="1:11" x14ac:dyDescent="0.25">
      <c r="A3139" t="s">
        <v>5962</v>
      </c>
      <c r="B3139">
        <v>45909</v>
      </c>
      <c r="C3139" t="s">
        <v>2027</v>
      </c>
      <c r="D3139" t="s">
        <v>83</v>
      </c>
      <c r="E3139">
        <v>24</v>
      </c>
      <c r="F3139">
        <f>IFERROR(VLOOKUP(D3139,Products!$A$2:$H$221,6,FALSE),0)</f>
        <v>2.52</v>
      </c>
      <c r="G3139">
        <v>0.05</v>
      </c>
      <c r="H3139">
        <f t="shared" si="49"/>
        <v>57.46</v>
      </c>
      <c r="I3139" t="s">
        <v>2824</v>
      </c>
      <c r="J3139" t="str">
        <f>IFERROR(VLOOKUP(D3139,Products!$A$2:$H$221,3,FALSE),"")</f>
        <v>Snacks</v>
      </c>
      <c r="K3139" t="str">
        <f>IFERROR(VLOOKUP(C3139,Customers!$A$2:$G$751,3,FALSE),"")</f>
        <v>Aran</v>
      </c>
    </row>
    <row r="3140" spans="1:11" x14ac:dyDescent="0.25">
      <c r="A3140" t="s">
        <v>5963</v>
      </c>
      <c r="B3140">
        <v>45909</v>
      </c>
      <c r="C3140" t="s">
        <v>2165</v>
      </c>
      <c r="D3140" t="s">
        <v>228</v>
      </c>
      <c r="E3140">
        <v>15</v>
      </c>
      <c r="F3140">
        <f>IFERROR(VLOOKUP(D3140,Products!$A$2:$H$221,6,FALSE),0)</f>
        <v>5.38</v>
      </c>
      <c r="G3140">
        <v>0.03</v>
      </c>
      <c r="H3140">
        <f t="shared" si="49"/>
        <v>78.28</v>
      </c>
      <c r="I3140" t="s">
        <v>2830</v>
      </c>
      <c r="J3140" t="str">
        <f>IFERROR(VLOOKUP(D3140,Products!$A$2:$H$221,3,FALSE),"")</f>
        <v>Grocery</v>
      </c>
      <c r="K3140" t="str">
        <f>IFERROR(VLOOKUP(C3140,Customers!$A$2:$G$751,3,FALSE),"")</f>
        <v>Lankaran-Astara</v>
      </c>
    </row>
    <row r="3141" spans="1:11" x14ac:dyDescent="0.25">
      <c r="A3141" t="s">
        <v>5964</v>
      </c>
      <c r="B3141">
        <v>45909</v>
      </c>
      <c r="C3141" t="s">
        <v>2171</v>
      </c>
      <c r="D3141" t="s">
        <v>382</v>
      </c>
      <c r="E3141">
        <v>7</v>
      </c>
      <c r="F3141">
        <f>IFERROR(VLOOKUP(D3141,Products!$A$2:$H$221,6,FALSE),0)</f>
        <v>4.4000000000000004</v>
      </c>
      <c r="G3141">
        <v>0.12</v>
      </c>
      <c r="H3141">
        <f t="shared" si="49"/>
        <v>27.1</v>
      </c>
      <c r="I3141" t="s">
        <v>2830</v>
      </c>
      <c r="J3141" t="str">
        <f>IFERROR(VLOOKUP(D3141,Products!$A$2:$H$221,3,FALSE),"")</f>
        <v>Frozen</v>
      </c>
      <c r="K3141" t="str">
        <f>IFERROR(VLOOKUP(C3141,Customers!$A$2:$G$751,3,FALSE),"")</f>
        <v>Lankaran-Astara</v>
      </c>
    </row>
    <row r="3142" spans="1:11" x14ac:dyDescent="0.25">
      <c r="A3142" t="s">
        <v>5965</v>
      </c>
      <c r="B3142">
        <v>45909</v>
      </c>
      <c r="C3142" t="s">
        <v>2312</v>
      </c>
      <c r="D3142" t="s">
        <v>294</v>
      </c>
      <c r="E3142">
        <v>8</v>
      </c>
      <c r="F3142">
        <f>IFERROR(VLOOKUP(D3142,Products!$A$2:$H$221,6,FALSE),0)</f>
        <v>1.7</v>
      </c>
      <c r="G3142">
        <v>0.02</v>
      </c>
      <c r="H3142">
        <f t="shared" si="49"/>
        <v>13.33</v>
      </c>
      <c r="I3142" t="s">
        <v>2841</v>
      </c>
      <c r="J3142" t="str">
        <f>IFERROR(VLOOKUP(D3142,Products!$A$2:$H$221,3,FALSE),"")</f>
        <v>Household</v>
      </c>
      <c r="K3142" t="str">
        <f>IFERROR(VLOOKUP(C3142,Customers!$A$2:$G$751,3,FALSE),"")</f>
        <v>Absheron</v>
      </c>
    </row>
    <row r="3143" spans="1:11" x14ac:dyDescent="0.25">
      <c r="A3143" t="s">
        <v>5966</v>
      </c>
      <c r="B3143">
        <v>45909</v>
      </c>
      <c r="C3143" t="s">
        <v>2396</v>
      </c>
      <c r="D3143" t="s">
        <v>122</v>
      </c>
      <c r="E3143">
        <v>7</v>
      </c>
      <c r="F3143">
        <f>IFERROR(VLOOKUP(D3143,Products!$A$2:$H$221,6,FALSE),0)</f>
        <v>4.5999999999999996</v>
      </c>
      <c r="G3143">
        <v>0</v>
      </c>
      <c r="H3143">
        <f t="shared" si="49"/>
        <v>32.200000000000003</v>
      </c>
      <c r="I3143" t="s">
        <v>2824</v>
      </c>
      <c r="J3143" t="str">
        <f>IFERROR(VLOOKUP(D3143,Products!$A$2:$H$221,3,FALSE),"")</f>
        <v>Dairy</v>
      </c>
      <c r="K3143" t="str">
        <f>IFERROR(VLOOKUP(C3143,Customers!$A$2:$G$751,3,FALSE),"")</f>
        <v>Absheron</v>
      </c>
    </row>
    <row r="3144" spans="1:11" x14ac:dyDescent="0.25">
      <c r="A3144" t="s">
        <v>5967</v>
      </c>
      <c r="B3144">
        <v>45910</v>
      </c>
      <c r="C3144" t="s">
        <v>836</v>
      </c>
      <c r="D3144" t="s">
        <v>55</v>
      </c>
      <c r="E3144">
        <v>24</v>
      </c>
      <c r="F3144">
        <f>IFERROR(VLOOKUP(D3144,Products!$A$2:$H$221,6,FALSE),0)</f>
        <v>1.93</v>
      </c>
      <c r="G3144">
        <v>0.05</v>
      </c>
      <c r="H3144">
        <f t="shared" si="49"/>
        <v>44</v>
      </c>
      <c r="I3144" t="s">
        <v>2837</v>
      </c>
      <c r="J3144" t="str">
        <f>IFERROR(VLOOKUP(D3144,Products!$A$2:$H$221,3,FALSE),"")</f>
        <v>Beverages</v>
      </c>
      <c r="K3144" t="str">
        <f>IFERROR(VLOOKUP(C3144,Customers!$A$2:$G$751,3,FALSE),"")</f>
        <v>Aran</v>
      </c>
    </row>
    <row r="3145" spans="1:11" x14ac:dyDescent="0.25">
      <c r="A3145" t="s">
        <v>5968</v>
      </c>
      <c r="B3145">
        <v>45910</v>
      </c>
      <c r="C3145" t="s">
        <v>1034</v>
      </c>
      <c r="D3145" t="s">
        <v>170</v>
      </c>
      <c r="E3145">
        <v>14</v>
      </c>
      <c r="F3145">
        <f>IFERROR(VLOOKUP(D3145,Products!$A$2:$H$221,6,FALSE),0)</f>
        <v>2.2000000000000002</v>
      </c>
      <c r="G3145">
        <v>0.15</v>
      </c>
      <c r="H3145">
        <f t="shared" si="49"/>
        <v>26.18</v>
      </c>
      <c r="I3145" t="s">
        <v>2818</v>
      </c>
      <c r="J3145" t="str">
        <f>IFERROR(VLOOKUP(D3145,Products!$A$2:$H$221,3,FALSE),"")</f>
        <v>Bakery</v>
      </c>
      <c r="K3145" t="str">
        <f>IFERROR(VLOOKUP(C3145,Customers!$A$2:$G$751,3,FALSE),"")</f>
        <v>Shaki-Zagatala</v>
      </c>
    </row>
    <row r="3146" spans="1:11" x14ac:dyDescent="0.25">
      <c r="A3146" t="s">
        <v>5969</v>
      </c>
      <c r="B3146">
        <v>45910</v>
      </c>
      <c r="C3146" t="s">
        <v>1040</v>
      </c>
      <c r="D3146" t="s">
        <v>370</v>
      </c>
      <c r="E3146">
        <v>5</v>
      </c>
      <c r="F3146">
        <f>IFERROR(VLOOKUP(D3146,Products!$A$2:$H$221,6,FALSE),0)</f>
        <v>6.55</v>
      </c>
      <c r="G3146">
        <v>0.02</v>
      </c>
      <c r="H3146">
        <f t="shared" si="49"/>
        <v>32.1</v>
      </c>
      <c r="I3146" t="s">
        <v>2818</v>
      </c>
      <c r="J3146" t="str">
        <f>IFERROR(VLOOKUP(D3146,Products!$A$2:$H$221,3,FALSE),"")</f>
        <v>Frozen</v>
      </c>
      <c r="K3146" t="str">
        <f>IFERROR(VLOOKUP(C3146,Customers!$A$2:$G$751,3,FALSE),"")</f>
        <v>Absheron</v>
      </c>
    </row>
    <row r="3147" spans="1:11" x14ac:dyDescent="0.25">
      <c r="A3147" t="s">
        <v>5970</v>
      </c>
      <c r="B3147">
        <v>45910</v>
      </c>
      <c r="C3147" t="s">
        <v>1349</v>
      </c>
      <c r="D3147" t="s">
        <v>486</v>
      </c>
      <c r="E3147">
        <v>3</v>
      </c>
      <c r="F3147">
        <f>IFERROR(VLOOKUP(D3147,Products!$A$2:$H$221,6,FALSE),0)</f>
        <v>2.46</v>
      </c>
      <c r="G3147">
        <v>0.02</v>
      </c>
      <c r="H3147">
        <f t="shared" si="49"/>
        <v>7.23</v>
      </c>
      <c r="I3147" t="s">
        <v>2841</v>
      </c>
      <c r="J3147" t="str">
        <f>IFERROR(VLOOKUP(D3147,Products!$A$2:$H$221,3,FALSE),"")</f>
        <v>Cleaning</v>
      </c>
      <c r="K3147" t="str">
        <f>IFERROR(VLOOKUP(C3147,Customers!$A$2:$G$751,3,FALSE),"")</f>
        <v>Absheron</v>
      </c>
    </row>
    <row r="3148" spans="1:11" x14ac:dyDescent="0.25">
      <c r="A3148" t="s">
        <v>5971</v>
      </c>
      <c r="B3148">
        <v>45910</v>
      </c>
      <c r="C3148" t="s">
        <v>1424</v>
      </c>
      <c r="D3148" t="s">
        <v>276</v>
      </c>
      <c r="E3148">
        <v>7</v>
      </c>
      <c r="F3148">
        <f>IFERROR(VLOOKUP(D3148,Products!$A$2:$H$221,6,FALSE),0)</f>
        <v>1.61</v>
      </c>
      <c r="G3148">
        <v>7.0000000000000007E-2</v>
      </c>
      <c r="H3148">
        <f t="shared" si="49"/>
        <v>10.48</v>
      </c>
      <c r="I3148" t="s">
        <v>2824</v>
      </c>
      <c r="J3148" t="str">
        <f>IFERROR(VLOOKUP(D3148,Products!$A$2:$H$221,3,FALSE),"")</f>
        <v>Household</v>
      </c>
      <c r="K3148" t="str">
        <f>IFERROR(VLOOKUP(C3148,Customers!$A$2:$G$751,3,FALSE),"")</f>
        <v>Ganja-Dashkasan</v>
      </c>
    </row>
    <row r="3149" spans="1:11" x14ac:dyDescent="0.25">
      <c r="A3149" t="s">
        <v>5972</v>
      </c>
      <c r="B3149">
        <v>45910</v>
      </c>
      <c r="C3149" t="s">
        <v>1526</v>
      </c>
      <c r="D3149" t="s">
        <v>184</v>
      </c>
      <c r="E3149">
        <v>21</v>
      </c>
      <c r="F3149">
        <f>IFERROR(VLOOKUP(D3149,Products!$A$2:$H$221,6,FALSE),0)</f>
        <v>2.5499999999999998</v>
      </c>
      <c r="G3149">
        <v>0.03</v>
      </c>
      <c r="H3149">
        <f t="shared" si="49"/>
        <v>51.94</v>
      </c>
      <c r="I3149" t="s">
        <v>2830</v>
      </c>
      <c r="J3149" t="str">
        <f>IFERROR(VLOOKUP(D3149,Products!$A$2:$H$221,3,FALSE),"")</f>
        <v>Bakery</v>
      </c>
      <c r="K3149" t="str">
        <f>IFERROR(VLOOKUP(C3149,Customers!$A$2:$G$751,3,FALSE),"")</f>
        <v>Shaki-Zagatala</v>
      </c>
    </row>
    <row r="3150" spans="1:11" x14ac:dyDescent="0.25">
      <c r="A3150" t="s">
        <v>5973</v>
      </c>
      <c r="B3150">
        <v>45910</v>
      </c>
      <c r="C3150" t="s">
        <v>1922</v>
      </c>
      <c r="D3150" t="s">
        <v>160</v>
      </c>
      <c r="E3150">
        <v>26</v>
      </c>
      <c r="F3150">
        <f>IFERROR(VLOOKUP(D3150,Products!$A$2:$H$221,6,FALSE),0)</f>
        <v>1.26</v>
      </c>
      <c r="G3150">
        <v>0.15</v>
      </c>
      <c r="H3150">
        <f t="shared" si="49"/>
        <v>27.85</v>
      </c>
      <c r="I3150" t="s">
        <v>2870</v>
      </c>
      <c r="J3150" t="str">
        <f>IFERROR(VLOOKUP(D3150,Products!$A$2:$H$221,3,FALSE),"")</f>
        <v>Bakery</v>
      </c>
      <c r="K3150" t="str">
        <f>IFERROR(VLOOKUP(C3150,Customers!$A$2:$G$751,3,FALSE),"")</f>
        <v>Absheron</v>
      </c>
    </row>
    <row r="3151" spans="1:11" x14ac:dyDescent="0.25">
      <c r="A3151" t="s">
        <v>5974</v>
      </c>
      <c r="B3151">
        <v>45910</v>
      </c>
      <c r="C3151" t="s">
        <v>2333</v>
      </c>
      <c r="D3151" t="s">
        <v>296</v>
      </c>
      <c r="E3151">
        <v>4</v>
      </c>
      <c r="F3151">
        <f>IFERROR(VLOOKUP(D3151,Products!$A$2:$H$221,6,FALSE),0)</f>
        <v>2.52</v>
      </c>
      <c r="G3151">
        <v>0.05</v>
      </c>
      <c r="H3151">
        <f t="shared" si="49"/>
        <v>9.58</v>
      </c>
      <c r="I3151" t="s">
        <v>2818</v>
      </c>
      <c r="J3151" t="str">
        <f>IFERROR(VLOOKUP(D3151,Products!$A$2:$H$221,3,FALSE),"")</f>
        <v>Household</v>
      </c>
      <c r="K3151" t="str">
        <f>IFERROR(VLOOKUP(C3151,Customers!$A$2:$G$751,3,FALSE),"")</f>
        <v>Guba-Khachmaz</v>
      </c>
    </row>
    <row r="3152" spans="1:11" x14ac:dyDescent="0.25">
      <c r="A3152" t="s">
        <v>5975</v>
      </c>
      <c r="B3152">
        <v>45910</v>
      </c>
      <c r="C3152" t="s">
        <v>2789</v>
      </c>
      <c r="D3152" t="s">
        <v>25</v>
      </c>
      <c r="E3152">
        <v>24</v>
      </c>
      <c r="F3152">
        <f>IFERROR(VLOOKUP(D3152,Products!$A$2:$H$221,6,FALSE),0)</f>
        <v>3.86</v>
      </c>
      <c r="G3152">
        <v>0.05</v>
      </c>
      <c r="H3152">
        <f t="shared" si="49"/>
        <v>88.01</v>
      </c>
      <c r="I3152" t="s">
        <v>2818</v>
      </c>
      <c r="J3152" t="str">
        <f>IFERROR(VLOOKUP(D3152,Products!$A$2:$H$221,3,FALSE),"")</f>
        <v>Beverages</v>
      </c>
      <c r="K3152" t="str">
        <f>IFERROR(VLOOKUP(C3152,Customers!$A$2:$G$751,3,FALSE),"")</f>
        <v>Karabakh-East Zangezur</v>
      </c>
    </row>
    <row r="3153" spans="1:11" x14ac:dyDescent="0.25">
      <c r="A3153" t="s">
        <v>5976</v>
      </c>
      <c r="B3153">
        <v>45911</v>
      </c>
      <c r="C3153" t="s">
        <v>565</v>
      </c>
      <c r="D3153" t="s">
        <v>155</v>
      </c>
      <c r="E3153">
        <v>16</v>
      </c>
      <c r="F3153">
        <f>IFERROR(VLOOKUP(D3153,Products!$A$2:$H$221,6,FALSE),0)</f>
        <v>5.52</v>
      </c>
      <c r="G3153">
        <v>0</v>
      </c>
      <c r="H3153">
        <f t="shared" si="49"/>
        <v>88.32</v>
      </c>
      <c r="I3153" t="s">
        <v>2837</v>
      </c>
      <c r="J3153" t="str">
        <f>IFERROR(VLOOKUP(D3153,Products!$A$2:$H$221,3,FALSE),"")</f>
        <v>Dairy</v>
      </c>
      <c r="K3153" t="str">
        <f>IFERROR(VLOOKUP(C3153,Customers!$A$2:$G$751,3,FALSE),"")</f>
        <v>Guba-Khachmaz</v>
      </c>
    </row>
    <row r="3154" spans="1:11" x14ac:dyDescent="0.25">
      <c r="A3154" t="s">
        <v>5977</v>
      </c>
      <c r="B3154">
        <v>45911</v>
      </c>
      <c r="C3154" t="s">
        <v>806</v>
      </c>
      <c r="D3154" t="s">
        <v>417</v>
      </c>
      <c r="E3154">
        <v>14</v>
      </c>
      <c r="F3154">
        <f>IFERROR(VLOOKUP(D3154,Products!$A$2:$H$221,6,FALSE),0)</f>
        <v>6.31</v>
      </c>
      <c r="G3154">
        <v>7.0000000000000007E-2</v>
      </c>
      <c r="H3154">
        <f t="shared" si="49"/>
        <v>82.16</v>
      </c>
      <c r="I3154" t="s">
        <v>2820</v>
      </c>
      <c r="J3154" t="str">
        <f>IFERROR(VLOOKUP(D3154,Products!$A$2:$H$221,3,FALSE),"")</f>
        <v>Canned</v>
      </c>
      <c r="K3154" t="str">
        <f>IFERROR(VLOOKUP(C3154,Customers!$A$2:$G$751,3,FALSE),"")</f>
        <v>Ganja-Dashkasan</v>
      </c>
    </row>
    <row r="3155" spans="1:11" x14ac:dyDescent="0.25">
      <c r="A3155" t="s">
        <v>5978</v>
      </c>
      <c r="B3155">
        <v>45911</v>
      </c>
      <c r="C3155" t="s">
        <v>872</v>
      </c>
      <c r="D3155" t="s">
        <v>35</v>
      </c>
      <c r="E3155">
        <v>13</v>
      </c>
      <c r="F3155">
        <f>IFERROR(VLOOKUP(D3155,Products!$A$2:$H$221,6,FALSE),0)</f>
        <v>1.65</v>
      </c>
      <c r="G3155">
        <v>0.02</v>
      </c>
      <c r="H3155">
        <f t="shared" si="49"/>
        <v>21.02</v>
      </c>
      <c r="I3155" t="s">
        <v>2841</v>
      </c>
      <c r="J3155" t="str">
        <f>IFERROR(VLOOKUP(D3155,Products!$A$2:$H$221,3,FALSE),"")</f>
        <v>Beverages</v>
      </c>
      <c r="K3155" t="str">
        <f>IFERROR(VLOOKUP(C3155,Customers!$A$2:$G$751,3,FALSE),"")</f>
        <v>Absheron</v>
      </c>
    </row>
    <row r="3156" spans="1:11" x14ac:dyDescent="0.25">
      <c r="A3156" t="s">
        <v>5979</v>
      </c>
      <c r="B3156">
        <v>45911</v>
      </c>
      <c r="C3156" t="s">
        <v>899</v>
      </c>
      <c r="D3156" t="s">
        <v>344</v>
      </c>
      <c r="E3156">
        <v>9</v>
      </c>
      <c r="F3156">
        <f>IFERROR(VLOOKUP(D3156,Products!$A$2:$H$221,6,FALSE),0)</f>
        <v>2.2000000000000002</v>
      </c>
      <c r="G3156">
        <v>7.0000000000000007E-2</v>
      </c>
      <c r="H3156">
        <f t="shared" si="49"/>
        <v>18.41</v>
      </c>
      <c r="I3156" t="s">
        <v>2837</v>
      </c>
      <c r="J3156" t="str">
        <f>IFERROR(VLOOKUP(D3156,Products!$A$2:$H$221,3,FALSE),"")</f>
        <v>Personal Care</v>
      </c>
      <c r="K3156" t="str">
        <f>IFERROR(VLOOKUP(C3156,Customers!$A$2:$G$751,3,FALSE),"")</f>
        <v>Shaki-Zagatala</v>
      </c>
    </row>
    <row r="3157" spans="1:11" x14ac:dyDescent="0.25">
      <c r="A3157" t="s">
        <v>5980</v>
      </c>
      <c r="B3157">
        <v>45911</v>
      </c>
      <c r="C3157" t="s">
        <v>1007</v>
      </c>
      <c r="D3157" t="s">
        <v>348</v>
      </c>
      <c r="E3157">
        <v>6</v>
      </c>
      <c r="F3157">
        <f>IFERROR(VLOOKUP(D3157,Products!$A$2:$H$221,6,FALSE),0)</f>
        <v>3.09</v>
      </c>
      <c r="G3157">
        <v>0.05</v>
      </c>
      <c r="H3157">
        <f t="shared" si="49"/>
        <v>17.61</v>
      </c>
      <c r="I3157" t="s">
        <v>2820</v>
      </c>
      <c r="J3157" t="str">
        <f>IFERROR(VLOOKUP(D3157,Products!$A$2:$H$221,3,FALSE),"")</f>
        <v>Frozen</v>
      </c>
      <c r="K3157" t="str">
        <f>IFERROR(VLOOKUP(C3157,Customers!$A$2:$G$751,3,FALSE),"")</f>
        <v>Lankaran-Astara</v>
      </c>
    </row>
    <row r="3158" spans="1:11" x14ac:dyDescent="0.25">
      <c r="A3158" t="s">
        <v>5981</v>
      </c>
      <c r="B3158">
        <v>45911</v>
      </c>
      <c r="C3158" t="s">
        <v>1142</v>
      </c>
      <c r="D3158" t="s">
        <v>204</v>
      </c>
      <c r="E3158">
        <v>14</v>
      </c>
      <c r="F3158">
        <f>IFERROR(VLOOKUP(D3158,Products!$A$2:$H$221,6,FALSE),0)</f>
        <v>7.55</v>
      </c>
      <c r="G3158">
        <v>0.1</v>
      </c>
      <c r="H3158">
        <f t="shared" si="49"/>
        <v>95.13</v>
      </c>
      <c r="I3158" t="s">
        <v>2820</v>
      </c>
      <c r="J3158" t="str">
        <f>IFERROR(VLOOKUP(D3158,Products!$A$2:$H$221,3,FALSE),"")</f>
        <v>Grocery</v>
      </c>
      <c r="K3158" t="str">
        <f>IFERROR(VLOOKUP(C3158,Customers!$A$2:$G$751,3,FALSE),"")</f>
        <v>Absheron</v>
      </c>
    </row>
    <row r="3159" spans="1:11" x14ac:dyDescent="0.25">
      <c r="A3159" t="s">
        <v>5982</v>
      </c>
      <c r="B3159">
        <v>45911</v>
      </c>
      <c r="C3159" t="s">
        <v>1154</v>
      </c>
      <c r="D3159" t="s">
        <v>290</v>
      </c>
      <c r="E3159">
        <v>14</v>
      </c>
      <c r="F3159">
        <f>IFERROR(VLOOKUP(D3159,Products!$A$2:$H$221,6,FALSE),0)</f>
        <v>2.31</v>
      </c>
      <c r="G3159">
        <v>0.05</v>
      </c>
      <c r="H3159">
        <f t="shared" si="49"/>
        <v>30.72</v>
      </c>
      <c r="I3159" t="s">
        <v>2824</v>
      </c>
      <c r="J3159" t="str">
        <f>IFERROR(VLOOKUP(D3159,Products!$A$2:$H$221,3,FALSE),"")</f>
        <v>Household</v>
      </c>
      <c r="K3159" t="str">
        <f>IFERROR(VLOOKUP(C3159,Customers!$A$2:$G$751,3,FALSE),"")</f>
        <v>Lankaran-Astara</v>
      </c>
    </row>
    <row r="3160" spans="1:11" x14ac:dyDescent="0.25">
      <c r="A3160" t="s">
        <v>5983</v>
      </c>
      <c r="B3160">
        <v>45911</v>
      </c>
      <c r="C3160" t="s">
        <v>1370</v>
      </c>
      <c r="D3160" t="s">
        <v>336</v>
      </c>
      <c r="E3160">
        <v>4</v>
      </c>
      <c r="F3160">
        <f>IFERROR(VLOOKUP(D3160,Products!$A$2:$H$221,6,FALSE),0)</f>
        <v>5.29</v>
      </c>
      <c r="G3160">
        <v>0</v>
      </c>
      <c r="H3160">
        <f t="shared" si="49"/>
        <v>21.16</v>
      </c>
      <c r="I3160" t="s">
        <v>2841</v>
      </c>
      <c r="J3160" t="str">
        <f>IFERROR(VLOOKUP(D3160,Products!$A$2:$H$221,3,FALSE),"")</f>
        <v>Personal Care</v>
      </c>
      <c r="K3160" t="str">
        <f>IFERROR(VLOOKUP(C3160,Customers!$A$2:$G$751,3,FALSE),"")</f>
        <v>Absheron</v>
      </c>
    </row>
    <row r="3161" spans="1:11" x14ac:dyDescent="0.25">
      <c r="A3161" t="s">
        <v>5984</v>
      </c>
      <c r="B3161">
        <v>45911</v>
      </c>
      <c r="C3161" t="s">
        <v>1409</v>
      </c>
      <c r="D3161" t="s">
        <v>152</v>
      </c>
      <c r="E3161">
        <v>5</v>
      </c>
      <c r="F3161">
        <f>IFERROR(VLOOKUP(D3161,Products!$A$2:$H$221,6,FALSE),0)</f>
        <v>2.0699999999999998</v>
      </c>
      <c r="G3161">
        <v>0.03</v>
      </c>
      <c r="H3161">
        <f t="shared" si="49"/>
        <v>10.039999999999999</v>
      </c>
      <c r="I3161" t="s">
        <v>2837</v>
      </c>
      <c r="J3161" t="str">
        <f>IFERROR(VLOOKUP(D3161,Products!$A$2:$H$221,3,FALSE),"")</f>
        <v>Dairy</v>
      </c>
      <c r="K3161" t="str">
        <f>IFERROR(VLOOKUP(C3161,Customers!$A$2:$G$751,3,FALSE),"")</f>
        <v>Absheron</v>
      </c>
    </row>
    <row r="3162" spans="1:11" x14ac:dyDescent="0.25">
      <c r="A3162" t="s">
        <v>5985</v>
      </c>
      <c r="B3162">
        <v>45911</v>
      </c>
      <c r="C3162" t="s">
        <v>1493</v>
      </c>
      <c r="D3162" t="s">
        <v>41</v>
      </c>
      <c r="E3162">
        <v>13</v>
      </c>
      <c r="F3162">
        <f>IFERROR(VLOOKUP(D3162,Products!$A$2:$H$221,6,FALSE),0)</f>
        <v>2.34</v>
      </c>
      <c r="G3162">
        <v>0.1</v>
      </c>
      <c r="H3162">
        <f t="shared" si="49"/>
        <v>27.38</v>
      </c>
      <c r="I3162" t="s">
        <v>2841</v>
      </c>
      <c r="J3162" t="str">
        <f>IFERROR(VLOOKUP(D3162,Products!$A$2:$H$221,3,FALSE),"")</f>
        <v>Beverages</v>
      </c>
      <c r="K3162" t="str">
        <f>IFERROR(VLOOKUP(C3162,Customers!$A$2:$G$751,3,FALSE),"")</f>
        <v>Absheron</v>
      </c>
    </row>
    <row r="3163" spans="1:11" x14ac:dyDescent="0.25">
      <c r="A3163" t="s">
        <v>5986</v>
      </c>
      <c r="B3163">
        <v>45911</v>
      </c>
      <c r="C3163" t="s">
        <v>1577</v>
      </c>
      <c r="D3163" t="s">
        <v>486</v>
      </c>
      <c r="E3163">
        <v>10</v>
      </c>
      <c r="F3163">
        <f>IFERROR(VLOOKUP(D3163,Products!$A$2:$H$221,6,FALSE),0)</f>
        <v>2.46</v>
      </c>
      <c r="G3163">
        <v>0.1</v>
      </c>
      <c r="H3163">
        <f t="shared" si="49"/>
        <v>22.14</v>
      </c>
      <c r="I3163" t="s">
        <v>2841</v>
      </c>
      <c r="J3163" t="str">
        <f>IFERROR(VLOOKUP(D3163,Products!$A$2:$H$221,3,FALSE),"")</f>
        <v>Cleaning</v>
      </c>
      <c r="K3163" t="str">
        <f>IFERROR(VLOOKUP(C3163,Customers!$A$2:$G$751,3,FALSE),"")</f>
        <v>Absheron</v>
      </c>
    </row>
    <row r="3164" spans="1:11" x14ac:dyDescent="0.25">
      <c r="A3164" t="s">
        <v>5987</v>
      </c>
      <c r="B3164">
        <v>45911</v>
      </c>
      <c r="C3164" t="s">
        <v>1622</v>
      </c>
      <c r="D3164" t="s">
        <v>242</v>
      </c>
      <c r="E3164">
        <v>12</v>
      </c>
      <c r="F3164">
        <f>IFERROR(VLOOKUP(D3164,Products!$A$2:$H$221,6,FALSE),0)</f>
        <v>3.43</v>
      </c>
      <c r="G3164">
        <v>0.12</v>
      </c>
      <c r="H3164">
        <f t="shared" si="49"/>
        <v>36.22</v>
      </c>
      <c r="I3164" t="s">
        <v>2818</v>
      </c>
      <c r="J3164" t="str">
        <f>IFERROR(VLOOKUP(D3164,Products!$A$2:$H$221,3,FALSE),"")</f>
        <v>Grocery</v>
      </c>
      <c r="K3164" t="str">
        <f>IFERROR(VLOOKUP(C3164,Customers!$A$2:$G$751,3,FALSE),"")</f>
        <v>Absheron</v>
      </c>
    </row>
    <row r="3165" spans="1:11" x14ac:dyDescent="0.25">
      <c r="A3165" t="s">
        <v>5988</v>
      </c>
      <c r="B3165">
        <v>45911</v>
      </c>
      <c r="C3165" t="s">
        <v>1775</v>
      </c>
      <c r="D3165" t="s">
        <v>478</v>
      </c>
      <c r="E3165">
        <v>7</v>
      </c>
      <c r="F3165">
        <f>IFERROR(VLOOKUP(D3165,Products!$A$2:$H$221,6,FALSE),0)</f>
        <v>3.25</v>
      </c>
      <c r="G3165">
        <v>0</v>
      </c>
      <c r="H3165">
        <f t="shared" si="49"/>
        <v>22.75</v>
      </c>
      <c r="I3165" t="s">
        <v>2837</v>
      </c>
      <c r="J3165" t="str">
        <f>IFERROR(VLOOKUP(D3165,Products!$A$2:$H$221,3,FALSE),"")</f>
        <v>Cleaning</v>
      </c>
      <c r="K3165" t="str">
        <f>IFERROR(VLOOKUP(C3165,Customers!$A$2:$G$751,3,FALSE),"")</f>
        <v>Absheron</v>
      </c>
    </row>
    <row r="3166" spans="1:11" x14ac:dyDescent="0.25">
      <c r="A3166" t="s">
        <v>5989</v>
      </c>
      <c r="B3166">
        <v>45911</v>
      </c>
      <c r="C3166" t="s">
        <v>1919</v>
      </c>
      <c r="D3166" t="s">
        <v>203</v>
      </c>
      <c r="E3166">
        <v>21</v>
      </c>
      <c r="F3166">
        <f>IFERROR(VLOOKUP(D3166,Products!$A$2:$H$221,6,FALSE),0)</f>
        <v>3.39</v>
      </c>
      <c r="G3166">
        <v>0</v>
      </c>
      <c r="H3166">
        <f t="shared" si="49"/>
        <v>71.19</v>
      </c>
      <c r="I3166" t="s">
        <v>2841</v>
      </c>
      <c r="J3166" t="str">
        <f>IFERROR(VLOOKUP(D3166,Products!$A$2:$H$221,3,FALSE),"")</f>
        <v>Bakery</v>
      </c>
      <c r="K3166" t="str">
        <f>IFERROR(VLOOKUP(C3166,Customers!$A$2:$G$751,3,FALSE),"")</f>
        <v>Absheron</v>
      </c>
    </row>
    <row r="3167" spans="1:11" x14ac:dyDescent="0.25">
      <c r="A3167" t="s">
        <v>5990</v>
      </c>
      <c r="B3167">
        <v>45911</v>
      </c>
      <c r="C3167" t="s">
        <v>1940</v>
      </c>
      <c r="D3167" t="s">
        <v>236</v>
      </c>
      <c r="E3167">
        <v>4</v>
      </c>
      <c r="F3167">
        <f>IFERROR(VLOOKUP(D3167,Products!$A$2:$H$221,6,FALSE),0)</f>
        <v>1.52</v>
      </c>
      <c r="G3167">
        <v>0.03</v>
      </c>
      <c r="H3167">
        <f t="shared" si="49"/>
        <v>5.9</v>
      </c>
      <c r="I3167" t="s">
        <v>2830</v>
      </c>
      <c r="J3167" t="str">
        <f>IFERROR(VLOOKUP(D3167,Products!$A$2:$H$221,3,FALSE),"")</f>
        <v>Grocery</v>
      </c>
      <c r="K3167" t="str">
        <f>IFERROR(VLOOKUP(C3167,Customers!$A$2:$G$751,3,FALSE),"")</f>
        <v>Aran</v>
      </c>
    </row>
    <row r="3168" spans="1:11" x14ac:dyDescent="0.25">
      <c r="A3168" t="s">
        <v>5991</v>
      </c>
      <c r="B3168">
        <v>45911</v>
      </c>
      <c r="C3168" t="s">
        <v>2546</v>
      </c>
      <c r="D3168" t="s">
        <v>296</v>
      </c>
      <c r="E3168">
        <v>13</v>
      </c>
      <c r="F3168">
        <f>IFERROR(VLOOKUP(D3168,Products!$A$2:$H$221,6,FALSE),0)</f>
        <v>2.52</v>
      </c>
      <c r="G3168">
        <v>7.0000000000000007E-2</v>
      </c>
      <c r="H3168">
        <f t="shared" si="49"/>
        <v>30.47</v>
      </c>
      <c r="I3168" t="s">
        <v>2820</v>
      </c>
      <c r="J3168" t="str">
        <f>IFERROR(VLOOKUP(D3168,Products!$A$2:$H$221,3,FALSE),"")</f>
        <v>Household</v>
      </c>
      <c r="K3168" t="str">
        <f>IFERROR(VLOOKUP(C3168,Customers!$A$2:$G$751,3,FALSE),"")</f>
        <v>Aran</v>
      </c>
    </row>
    <row r="3169" spans="1:11" x14ac:dyDescent="0.25">
      <c r="A3169" t="s">
        <v>5992</v>
      </c>
      <c r="B3169">
        <v>45912</v>
      </c>
      <c r="C3169" t="s">
        <v>646</v>
      </c>
      <c r="D3169" t="s">
        <v>155</v>
      </c>
      <c r="E3169">
        <v>6</v>
      </c>
      <c r="F3169">
        <f>IFERROR(VLOOKUP(D3169,Products!$A$2:$H$221,6,FALSE),0)</f>
        <v>5.52</v>
      </c>
      <c r="G3169">
        <v>0.05</v>
      </c>
      <c r="H3169">
        <f t="shared" si="49"/>
        <v>31.46</v>
      </c>
      <c r="I3169" t="s">
        <v>2870</v>
      </c>
      <c r="J3169" t="str">
        <f>IFERROR(VLOOKUP(D3169,Products!$A$2:$H$221,3,FALSE),"")</f>
        <v>Dairy</v>
      </c>
      <c r="K3169" t="str">
        <f>IFERROR(VLOOKUP(C3169,Customers!$A$2:$G$751,3,FALSE),"")</f>
        <v>Absheron</v>
      </c>
    </row>
    <row r="3170" spans="1:11" x14ac:dyDescent="0.25">
      <c r="A3170" t="s">
        <v>5993</v>
      </c>
      <c r="B3170">
        <v>45912</v>
      </c>
      <c r="C3170" t="s">
        <v>742</v>
      </c>
      <c r="D3170" t="s">
        <v>200</v>
      </c>
      <c r="E3170">
        <v>27</v>
      </c>
      <c r="F3170">
        <f>IFERROR(VLOOKUP(D3170,Products!$A$2:$H$221,6,FALSE),0)</f>
        <v>0.97</v>
      </c>
      <c r="G3170">
        <v>0.03</v>
      </c>
      <c r="H3170">
        <f t="shared" si="49"/>
        <v>25.4</v>
      </c>
      <c r="I3170" t="s">
        <v>2830</v>
      </c>
      <c r="J3170" t="str">
        <f>IFERROR(VLOOKUP(D3170,Products!$A$2:$H$221,3,FALSE),"")</f>
        <v>Bakery</v>
      </c>
      <c r="K3170" t="str">
        <f>IFERROR(VLOOKUP(C3170,Customers!$A$2:$G$751,3,FALSE),"")</f>
        <v>Guba-Khachmaz</v>
      </c>
    </row>
    <row r="3171" spans="1:11" x14ac:dyDescent="0.25">
      <c r="A3171" t="s">
        <v>5994</v>
      </c>
      <c r="B3171">
        <v>45912</v>
      </c>
      <c r="C3171" t="s">
        <v>866</v>
      </c>
      <c r="D3171" t="s">
        <v>310</v>
      </c>
      <c r="E3171">
        <v>9</v>
      </c>
      <c r="F3171">
        <f>IFERROR(VLOOKUP(D3171,Products!$A$2:$H$221,6,FALSE),0)</f>
        <v>4.16</v>
      </c>
      <c r="G3171">
        <v>0.03</v>
      </c>
      <c r="H3171">
        <f t="shared" si="49"/>
        <v>36.32</v>
      </c>
      <c r="I3171" t="s">
        <v>2818</v>
      </c>
      <c r="J3171" t="str">
        <f>IFERROR(VLOOKUP(D3171,Products!$A$2:$H$221,3,FALSE),"")</f>
        <v>Personal Care</v>
      </c>
      <c r="K3171" t="str">
        <f>IFERROR(VLOOKUP(C3171,Customers!$A$2:$G$751,3,FALSE),"")</f>
        <v>Shaki-Zagatala</v>
      </c>
    </row>
    <row r="3172" spans="1:11" x14ac:dyDescent="0.25">
      <c r="A3172" t="s">
        <v>5995</v>
      </c>
      <c r="B3172">
        <v>45912</v>
      </c>
      <c r="C3172" t="s">
        <v>980</v>
      </c>
      <c r="D3172" t="s">
        <v>64</v>
      </c>
      <c r="E3172">
        <v>22</v>
      </c>
      <c r="F3172">
        <f>IFERROR(VLOOKUP(D3172,Products!$A$2:$H$221,6,FALSE),0)</f>
        <v>3.48</v>
      </c>
      <c r="G3172">
        <v>0.12</v>
      </c>
      <c r="H3172">
        <f t="shared" si="49"/>
        <v>67.37</v>
      </c>
      <c r="I3172" t="s">
        <v>2870</v>
      </c>
      <c r="J3172" t="str">
        <f>IFERROR(VLOOKUP(D3172,Products!$A$2:$H$221,3,FALSE),"")</f>
        <v>Snacks</v>
      </c>
      <c r="K3172" t="str">
        <f>IFERROR(VLOOKUP(C3172,Customers!$A$2:$G$751,3,FALSE),"")</f>
        <v>Absheron</v>
      </c>
    </row>
    <row r="3173" spans="1:11" x14ac:dyDescent="0.25">
      <c r="A3173" t="s">
        <v>5996</v>
      </c>
      <c r="B3173">
        <v>45912</v>
      </c>
      <c r="C3173" t="s">
        <v>980</v>
      </c>
      <c r="D3173" t="s">
        <v>472</v>
      </c>
      <c r="E3173">
        <v>1</v>
      </c>
      <c r="F3173">
        <f>IFERROR(VLOOKUP(D3173,Products!$A$2:$H$221,6,FALSE),0)</f>
        <v>6.47</v>
      </c>
      <c r="G3173">
        <v>7.0000000000000007E-2</v>
      </c>
      <c r="H3173">
        <f t="shared" si="49"/>
        <v>6.02</v>
      </c>
      <c r="I3173" t="s">
        <v>2841</v>
      </c>
      <c r="J3173" t="str">
        <f>IFERROR(VLOOKUP(D3173,Products!$A$2:$H$221,3,FALSE),"")</f>
        <v>Cleaning</v>
      </c>
      <c r="K3173" t="str">
        <f>IFERROR(VLOOKUP(C3173,Customers!$A$2:$G$751,3,FALSE),"")</f>
        <v>Absheron</v>
      </c>
    </row>
    <row r="3174" spans="1:11" x14ac:dyDescent="0.25">
      <c r="A3174" t="s">
        <v>5997</v>
      </c>
      <c r="B3174">
        <v>45912</v>
      </c>
      <c r="C3174" t="s">
        <v>1121</v>
      </c>
      <c r="D3174" t="s">
        <v>190</v>
      </c>
      <c r="E3174">
        <v>11</v>
      </c>
      <c r="F3174">
        <f>IFERROR(VLOOKUP(D3174,Products!$A$2:$H$221,6,FALSE),0)</f>
        <v>2.85</v>
      </c>
      <c r="G3174">
        <v>0.03</v>
      </c>
      <c r="H3174">
        <f t="shared" si="49"/>
        <v>30.41</v>
      </c>
      <c r="I3174" t="s">
        <v>2841</v>
      </c>
      <c r="J3174" t="str">
        <f>IFERROR(VLOOKUP(D3174,Products!$A$2:$H$221,3,FALSE),"")</f>
        <v>Bakery</v>
      </c>
      <c r="K3174" t="str">
        <f>IFERROR(VLOOKUP(C3174,Customers!$A$2:$G$751,3,FALSE),"")</f>
        <v>Absheron</v>
      </c>
    </row>
    <row r="3175" spans="1:11" x14ac:dyDescent="0.25">
      <c r="A3175" t="s">
        <v>5998</v>
      </c>
      <c r="B3175">
        <v>45912</v>
      </c>
      <c r="C3175" t="s">
        <v>1262</v>
      </c>
      <c r="D3175" t="s">
        <v>83</v>
      </c>
      <c r="E3175">
        <v>19</v>
      </c>
      <c r="F3175">
        <f>IFERROR(VLOOKUP(D3175,Products!$A$2:$H$221,6,FALSE),0)</f>
        <v>2.52</v>
      </c>
      <c r="G3175">
        <v>0</v>
      </c>
      <c r="H3175">
        <f t="shared" si="49"/>
        <v>47.88</v>
      </c>
      <c r="I3175" t="s">
        <v>2818</v>
      </c>
      <c r="J3175" t="str">
        <f>IFERROR(VLOOKUP(D3175,Products!$A$2:$H$221,3,FALSE),"")</f>
        <v>Snacks</v>
      </c>
      <c r="K3175" t="str">
        <f>IFERROR(VLOOKUP(C3175,Customers!$A$2:$G$751,3,FALSE),"")</f>
        <v>Lankaran-Astara</v>
      </c>
    </row>
    <row r="3176" spans="1:11" x14ac:dyDescent="0.25">
      <c r="A3176" t="s">
        <v>5999</v>
      </c>
      <c r="B3176">
        <v>45912</v>
      </c>
      <c r="C3176" t="s">
        <v>1505</v>
      </c>
      <c r="D3176" t="s">
        <v>115</v>
      </c>
      <c r="E3176">
        <v>2</v>
      </c>
      <c r="F3176">
        <f>IFERROR(VLOOKUP(D3176,Products!$A$2:$H$221,6,FALSE),0)</f>
        <v>5.26</v>
      </c>
      <c r="G3176">
        <v>0.03</v>
      </c>
      <c r="H3176">
        <f t="shared" si="49"/>
        <v>10.199999999999999</v>
      </c>
      <c r="I3176" t="s">
        <v>2870</v>
      </c>
      <c r="J3176" t="str">
        <f>IFERROR(VLOOKUP(D3176,Products!$A$2:$H$221,3,FALSE),"")</f>
        <v>Dairy</v>
      </c>
      <c r="K3176" t="str">
        <f>IFERROR(VLOOKUP(C3176,Customers!$A$2:$G$751,3,FALSE),"")</f>
        <v>Shaki-Zagatala</v>
      </c>
    </row>
    <row r="3177" spans="1:11" x14ac:dyDescent="0.25">
      <c r="A3177" t="s">
        <v>6000</v>
      </c>
      <c r="B3177">
        <v>45912</v>
      </c>
      <c r="C3177" t="s">
        <v>1691</v>
      </c>
      <c r="D3177" t="s">
        <v>276</v>
      </c>
      <c r="E3177">
        <v>7</v>
      </c>
      <c r="F3177">
        <f>IFERROR(VLOOKUP(D3177,Products!$A$2:$H$221,6,FALSE),0)</f>
        <v>1.61</v>
      </c>
      <c r="G3177">
        <v>0.05</v>
      </c>
      <c r="H3177">
        <f t="shared" si="49"/>
        <v>10.71</v>
      </c>
      <c r="I3177" t="s">
        <v>2837</v>
      </c>
      <c r="J3177" t="str">
        <f>IFERROR(VLOOKUP(D3177,Products!$A$2:$H$221,3,FALSE),"")</f>
        <v>Household</v>
      </c>
      <c r="K3177" t="str">
        <f>IFERROR(VLOOKUP(C3177,Customers!$A$2:$G$751,3,FALSE),"")</f>
        <v>Absheron</v>
      </c>
    </row>
    <row r="3178" spans="1:11" x14ac:dyDescent="0.25">
      <c r="A3178" t="s">
        <v>6001</v>
      </c>
      <c r="B3178">
        <v>45912</v>
      </c>
      <c r="C3178" t="s">
        <v>1820</v>
      </c>
      <c r="D3178" t="s">
        <v>342</v>
      </c>
      <c r="E3178">
        <v>8</v>
      </c>
      <c r="F3178">
        <f>IFERROR(VLOOKUP(D3178,Products!$A$2:$H$221,6,FALSE),0)</f>
        <v>5.2</v>
      </c>
      <c r="G3178">
        <v>0.03</v>
      </c>
      <c r="H3178">
        <f t="shared" si="49"/>
        <v>40.35</v>
      </c>
      <c r="I3178" t="s">
        <v>2820</v>
      </c>
      <c r="J3178" t="str">
        <f>IFERROR(VLOOKUP(D3178,Products!$A$2:$H$221,3,FALSE),"")</f>
        <v>Personal Care</v>
      </c>
      <c r="K3178" t="str">
        <f>IFERROR(VLOOKUP(C3178,Customers!$A$2:$G$751,3,FALSE),"")</f>
        <v>Ganja-Dashkasan</v>
      </c>
    </row>
    <row r="3179" spans="1:11" x14ac:dyDescent="0.25">
      <c r="A3179" t="s">
        <v>6002</v>
      </c>
      <c r="B3179">
        <v>45912</v>
      </c>
      <c r="C3179" t="s">
        <v>2060</v>
      </c>
      <c r="D3179" t="s">
        <v>77</v>
      </c>
      <c r="E3179">
        <v>21</v>
      </c>
      <c r="F3179">
        <f>IFERROR(VLOOKUP(D3179,Products!$A$2:$H$221,6,FALSE),0)</f>
        <v>2.82</v>
      </c>
      <c r="G3179">
        <v>0.02</v>
      </c>
      <c r="H3179">
        <f t="shared" si="49"/>
        <v>58.04</v>
      </c>
      <c r="I3179" t="s">
        <v>2818</v>
      </c>
      <c r="J3179" t="str">
        <f>IFERROR(VLOOKUP(D3179,Products!$A$2:$H$221,3,FALSE),"")</f>
        <v>Snacks</v>
      </c>
      <c r="K3179" t="str">
        <f>IFERROR(VLOOKUP(C3179,Customers!$A$2:$G$751,3,FALSE),"")</f>
        <v>Absheron</v>
      </c>
    </row>
    <row r="3180" spans="1:11" x14ac:dyDescent="0.25">
      <c r="A3180" t="s">
        <v>6003</v>
      </c>
      <c r="B3180">
        <v>45912</v>
      </c>
      <c r="C3180" t="s">
        <v>2192</v>
      </c>
      <c r="D3180" t="s">
        <v>182</v>
      </c>
      <c r="E3180">
        <v>14</v>
      </c>
      <c r="F3180">
        <f>IFERROR(VLOOKUP(D3180,Products!$A$2:$H$221,6,FALSE),0)</f>
        <v>1</v>
      </c>
      <c r="G3180">
        <v>0.02</v>
      </c>
      <c r="H3180">
        <f t="shared" si="49"/>
        <v>13.72</v>
      </c>
      <c r="I3180" t="s">
        <v>2820</v>
      </c>
      <c r="J3180" t="str">
        <f>IFERROR(VLOOKUP(D3180,Products!$A$2:$H$221,3,FALSE),"")</f>
        <v>Bakery</v>
      </c>
      <c r="K3180" t="str">
        <f>IFERROR(VLOOKUP(C3180,Customers!$A$2:$G$751,3,FALSE),"")</f>
        <v>Absheron</v>
      </c>
    </row>
    <row r="3181" spans="1:11" x14ac:dyDescent="0.25">
      <c r="A3181" t="s">
        <v>6004</v>
      </c>
      <c r="B3181">
        <v>45912</v>
      </c>
      <c r="C3181" t="s">
        <v>2690</v>
      </c>
      <c r="D3181" t="s">
        <v>85</v>
      </c>
      <c r="E3181">
        <v>7</v>
      </c>
      <c r="F3181">
        <f>IFERROR(VLOOKUP(D3181,Products!$A$2:$H$221,6,FALSE),0)</f>
        <v>2.33</v>
      </c>
      <c r="G3181">
        <v>0.03</v>
      </c>
      <c r="H3181">
        <f t="shared" si="49"/>
        <v>15.82</v>
      </c>
      <c r="I3181" t="s">
        <v>2820</v>
      </c>
      <c r="J3181" t="str">
        <f>IFERROR(VLOOKUP(D3181,Products!$A$2:$H$221,3,FALSE),"")</f>
        <v>Snacks</v>
      </c>
      <c r="K3181" t="str">
        <f>IFERROR(VLOOKUP(C3181,Customers!$A$2:$G$751,3,FALSE),"")</f>
        <v>Aran</v>
      </c>
    </row>
    <row r="3182" spans="1:11" x14ac:dyDescent="0.25">
      <c r="A3182" t="s">
        <v>6005</v>
      </c>
      <c r="B3182">
        <v>45912</v>
      </c>
      <c r="C3182" t="s">
        <v>2781</v>
      </c>
      <c r="D3182" t="s">
        <v>87</v>
      </c>
      <c r="E3182">
        <v>24</v>
      </c>
      <c r="F3182">
        <f>IFERROR(VLOOKUP(D3182,Products!$A$2:$H$221,6,FALSE),0)</f>
        <v>4.17</v>
      </c>
      <c r="G3182">
        <v>0.05</v>
      </c>
      <c r="H3182">
        <f t="shared" si="49"/>
        <v>95.08</v>
      </c>
      <c r="I3182" t="s">
        <v>2827</v>
      </c>
      <c r="J3182" t="str">
        <f>IFERROR(VLOOKUP(D3182,Products!$A$2:$H$221,3,FALSE),"")</f>
        <v>Snacks</v>
      </c>
      <c r="K3182" t="str">
        <f>IFERROR(VLOOKUP(C3182,Customers!$A$2:$G$751,3,FALSE),"")</f>
        <v>Absheron</v>
      </c>
    </row>
    <row r="3183" spans="1:11" x14ac:dyDescent="0.25">
      <c r="A3183" t="s">
        <v>6006</v>
      </c>
      <c r="B3183">
        <v>45912</v>
      </c>
      <c r="C3183" t="s">
        <v>2785</v>
      </c>
      <c r="D3183" t="s">
        <v>342</v>
      </c>
      <c r="E3183">
        <v>1</v>
      </c>
      <c r="F3183">
        <f>IFERROR(VLOOKUP(D3183,Products!$A$2:$H$221,6,FALSE),0)</f>
        <v>5.2</v>
      </c>
      <c r="G3183">
        <v>0.05</v>
      </c>
      <c r="H3183">
        <f t="shared" si="49"/>
        <v>4.9400000000000004</v>
      </c>
      <c r="I3183" t="s">
        <v>2818</v>
      </c>
      <c r="J3183" t="str">
        <f>IFERROR(VLOOKUP(D3183,Products!$A$2:$H$221,3,FALSE),"")</f>
        <v>Personal Care</v>
      </c>
      <c r="K3183" t="str">
        <f>IFERROR(VLOOKUP(C3183,Customers!$A$2:$G$751,3,FALSE),"")</f>
        <v>Absheron</v>
      </c>
    </row>
    <row r="3184" spans="1:11" x14ac:dyDescent="0.25">
      <c r="A3184" t="s">
        <v>6007</v>
      </c>
      <c r="B3184">
        <v>45913</v>
      </c>
      <c r="C3184" t="s">
        <v>1478</v>
      </c>
      <c r="D3184" t="s">
        <v>208</v>
      </c>
      <c r="E3184">
        <v>2</v>
      </c>
      <c r="F3184">
        <f>IFERROR(VLOOKUP(D3184,Products!$A$2:$H$221,6,FALSE),0)</f>
        <v>7.9</v>
      </c>
      <c r="G3184">
        <v>0.03</v>
      </c>
      <c r="H3184">
        <f t="shared" si="49"/>
        <v>15.33</v>
      </c>
      <c r="I3184" t="s">
        <v>2818</v>
      </c>
      <c r="J3184" t="str">
        <f>IFERROR(VLOOKUP(D3184,Products!$A$2:$H$221,3,FALSE),"")</f>
        <v>Grocery</v>
      </c>
      <c r="K3184" t="str">
        <f>IFERROR(VLOOKUP(C3184,Customers!$A$2:$G$751,3,FALSE),"")</f>
        <v>Aran</v>
      </c>
    </row>
    <row r="3185" spans="1:11" x14ac:dyDescent="0.25">
      <c r="A3185" t="s">
        <v>6008</v>
      </c>
      <c r="B3185">
        <v>45913</v>
      </c>
      <c r="C3185" t="s">
        <v>1517</v>
      </c>
      <c r="D3185" t="s">
        <v>176</v>
      </c>
      <c r="E3185">
        <v>17</v>
      </c>
      <c r="F3185">
        <f>IFERROR(VLOOKUP(D3185,Products!$A$2:$H$221,6,FALSE),0)</f>
        <v>1.4</v>
      </c>
      <c r="G3185">
        <v>0.03</v>
      </c>
      <c r="H3185">
        <f t="shared" si="49"/>
        <v>23.09</v>
      </c>
      <c r="I3185" t="s">
        <v>2824</v>
      </c>
      <c r="J3185" t="str">
        <f>IFERROR(VLOOKUP(D3185,Products!$A$2:$H$221,3,FALSE),"")</f>
        <v>Bakery</v>
      </c>
      <c r="K3185" t="str">
        <f>IFERROR(VLOOKUP(C3185,Customers!$A$2:$G$751,3,FALSE),"")</f>
        <v>Absheron</v>
      </c>
    </row>
    <row r="3186" spans="1:11" x14ac:dyDescent="0.25">
      <c r="A3186" t="s">
        <v>6009</v>
      </c>
      <c r="B3186">
        <v>45913</v>
      </c>
      <c r="C3186" t="s">
        <v>1586</v>
      </c>
      <c r="D3186" t="s">
        <v>437</v>
      </c>
      <c r="E3186">
        <v>16</v>
      </c>
      <c r="F3186">
        <f>IFERROR(VLOOKUP(D3186,Products!$A$2:$H$221,6,FALSE),0)</f>
        <v>4.6100000000000003</v>
      </c>
      <c r="G3186">
        <v>0</v>
      </c>
      <c r="H3186">
        <f t="shared" si="49"/>
        <v>73.760000000000005</v>
      </c>
      <c r="I3186" t="s">
        <v>2837</v>
      </c>
      <c r="J3186" t="str">
        <f>IFERROR(VLOOKUP(D3186,Products!$A$2:$H$221,3,FALSE),"")</f>
        <v>Canned</v>
      </c>
      <c r="K3186" t="str">
        <f>IFERROR(VLOOKUP(C3186,Customers!$A$2:$G$751,3,FALSE),"")</f>
        <v>Absheron</v>
      </c>
    </row>
    <row r="3187" spans="1:11" x14ac:dyDescent="0.25">
      <c r="A3187" t="s">
        <v>6010</v>
      </c>
      <c r="B3187">
        <v>45913</v>
      </c>
      <c r="C3187" t="s">
        <v>1649</v>
      </c>
      <c r="D3187" t="s">
        <v>226</v>
      </c>
      <c r="E3187">
        <v>14</v>
      </c>
      <c r="F3187">
        <f>IFERROR(VLOOKUP(D3187,Products!$A$2:$H$221,6,FALSE),0)</f>
        <v>2.0299999999999998</v>
      </c>
      <c r="G3187">
        <v>7.0000000000000007E-2</v>
      </c>
      <c r="H3187">
        <f t="shared" si="49"/>
        <v>26.43</v>
      </c>
      <c r="I3187" t="s">
        <v>2837</v>
      </c>
      <c r="J3187" t="str">
        <f>IFERROR(VLOOKUP(D3187,Products!$A$2:$H$221,3,FALSE),"")</f>
        <v>Grocery</v>
      </c>
      <c r="K3187" t="str">
        <f>IFERROR(VLOOKUP(C3187,Customers!$A$2:$G$751,3,FALSE),"")</f>
        <v>Lankaran-Astara</v>
      </c>
    </row>
    <row r="3188" spans="1:11" x14ac:dyDescent="0.25">
      <c r="A3188" t="s">
        <v>6011</v>
      </c>
      <c r="B3188">
        <v>45913</v>
      </c>
      <c r="C3188" t="s">
        <v>1982</v>
      </c>
      <c r="D3188" t="s">
        <v>17</v>
      </c>
      <c r="E3188">
        <v>8</v>
      </c>
      <c r="F3188">
        <f>IFERROR(VLOOKUP(D3188,Products!$A$2:$H$221,6,FALSE),0)</f>
        <v>2.5499999999999998</v>
      </c>
      <c r="G3188">
        <v>0.1</v>
      </c>
      <c r="H3188">
        <f t="shared" si="49"/>
        <v>18.36</v>
      </c>
      <c r="I3188" t="s">
        <v>2830</v>
      </c>
      <c r="J3188" t="str">
        <f>IFERROR(VLOOKUP(D3188,Products!$A$2:$H$221,3,FALSE),"")</f>
        <v>Beverages</v>
      </c>
      <c r="K3188" t="str">
        <f>IFERROR(VLOOKUP(C3188,Customers!$A$2:$G$751,3,FALSE),"")</f>
        <v>Lankaran-Astara</v>
      </c>
    </row>
    <row r="3189" spans="1:11" x14ac:dyDescent="0.25">
      <c r="A3189" t="s">
        <v>6012</v>
      </c>
      <c r="B3189">
        <v>45913</v>
      </c>
      <c r="C3189" t="s">
        <v>1994</v>
      </c>
      <c r="D3189" t="s">
        <v>340</v>
      </c>
      <c r="E3189">
        <v>1</v>
      </c>
      <c r="F3189">
        <f>IFERROR(VLOOKUP(D3189,Products!$A$2:$H$221,6,FALSE),0)</f>
        <v>5.77</v>
      </c>
      <c r="G3189">
        <v>0.02</v>
      </c>
      <c r="H3189">
        <f t="shared" si="49"/>
        <v>5.65</v>
      </c>
      <c r="I3189" t="s">
        <v>2837</v>
      </c>
      <c r="J3189" t="str">
        <f>IFERROR(VLOOKUP(D3189,Products!$A$2:$H$221,3,FALSE),"")</f>
        <v>Personal Care</v>
      </c>
      <c r="K3189" t="str">
        <f>IFERROR(VLOOKUP(C3189,Customers!$A$2:$G$751,3,FALSE),"")</f>
        <v>Aran</v>
      </c>
    </row>
    <row r="3190" spans="1:11" x14ac:dyDescent="0.25">
      <c r="A3190" t="s">
        <v>6013</v>
      </c>
      <c r="B3190">
        <v>45913</v>
      </c>
      <c r="C3190" t="s">
        <v>2042</v>
      </c>
      <c r="D3190" t="s">
        <v>220</v>
      </c>
      <c r="E3190">
        <v>8</v>
      </c>
      <c r="F3190">
        <f>IFERROR(VLOOKUP(D3190,Products!$A$2:$H$221,6,FALSE),0)</f>
        <v>1.37</v>
      </c>
      <c r="G3190">
        <v>0.03</v>
      </c>
      <c r="H3190">
        <f t="shared" si="49"/>
        <v>10.63</v>
      </c>
      <c r="I3190" t="s">
        <v>2824</v>
      </c>
      <c r="J3190" t="str">
        <f>IFERROR(VLOOKUP(D3190,Products!$A$2:$H$221,3,FALSE),"")</f>
        <v>Grocery</v>
      </c>
      <c r="K3190" t="str">
        <f>IFERROR(VLOOKUP(C3190,Customers!$A$2:$G$751,3,FALSE),"")</f>
        <v>Ganja-Dashkasan</v>
      </c>
    </row>
    <row r="3191" spans="1:11" x14ac:dyDescent="0.25">
      <c r="A3191" t="s">
        <v>6014</v>
      </c>
      <c r="B3191">
        <v>45913</v>
      </c>
      <c r="C3191" t="s">
        <v>2168</v>
      </c>
      <c r="D3191" t="s">
        <v>272</v>
      </c>
      <c r="E3191">
        <v>12</v>
      </c>
      <c r="F3191">
        <f>IFERROR(VLOOKUP(D3191,Products!$A$2:$H$221,6,FALSE),0)</f>
        <v>1.81</v>
      </c>
      <c r="G3191">
        <v>0.02</v>
      </c>
      <c r="H3191">
        <f t="shared" si="49"/>
        <v>21.29</v>
      </c>
      <c r="I3191" t="s">
        <v>2818</v>
      </c>
      <c r="J3191" t="str">
        <f>IFERROR(VLOOKUP(D3191,Products!$A$2:$H$221,3,FALSE),"")</f>
        <v>Household</v>
      </c>
      <c r="K3191" t="str">
        <f>IFERROR(VLOOKUP(C3191,Customers!$A$2:$G$751,3,FALSE),"")</f>
        <v>Guba-Khachmaz</v>
      </c>
    </row>
    <row r="3192" spans="1:11" x14ac:dyDescent="0.25">
      <c r="A3192" t="s">
        <v>6015</v>
      </c>
      <c r="B3192">
        <v>45913</v>
      </c>
      <c r="C3192" t="s">
        <v>2219</v>
      </c>
      <c r="D3192" t="s">
        <v>85</v>
      </c>
      <c r="E3192">
        <v>8</v>
      </c>
      <c r="F3192">
        <f>IFERROR(VLOOKUP(D3192,Products!$A$2:$H$221,6,FALSE),0)</f>
        <v>2.33</v>
      </c>
      <c r="G3192">
        <v>0.05</v>
      </c>
      <c r="H3192">
        <f t="shared" si="49"/>
        <v>17.71</v>
      </c>
      <c r="I3192" t="s">
        <v>2827</v>
      </c>
      <c r="J3192" t="str">
        <f>IFERROR(VLOOKUP(D3192,Products!$A$2:$H$221,3,FALSE),"")</f>
        <v>Snacks</v>
      </c>
      <c r="K3192" t="str">
        <f>IFERROR(VLOOKUP(C3192,Customers!$A$2:$G$751,3,FALSE),"")</f>
        <v>Aran</v>
      </c>
    </row>
    <row r="3193" spans="1:11" x14ac:dyDescent="0.25">
      <c r="A3193" t="s">
        <v>6016</v>
      </c>
      <c r="B3193">
        <v>45913</v>
      </c>
      <c r="C3193" t="s">
        <v>2351</v>
      </c>
      <c r="D3193" t="s">
        <v>359</v>
      </c>
      <c r="E3193">
        <v>12</v>
      </c>
      <c r="F3193">
        <f>IFERROR(VLOOKUP(D3193,Products!$A$2:$H$221,6,FALSE),0)</f>
        <v>7.99</v>
      </c>
      <c r="G3193">
        <v>0</v>
      </c>
      <c r="H3193">
        <f t="shared" si="49"/>
        <v>95.88</v>
      </c>
      <c r="I3193" t="s">
        <v>2837</v>
      </c>
      <c r="J3193" t="str">
        <f>IFERROR(VLOOKUP(D3193,Products!$A$2:$H$221,3,FALSE),"")</f>
        <v>Frozen</v>
      </c>
      <c r="K3193" t="str">
        <f>IFERROR(VLOOKUP(C3193,Customers!$A$2:$G$751,3,FALSE),"")</f>
        <v>Absheron</v>
      </c>
    </row>
    <row r="3194" spans="1:11" x14ac:dyDescent="0.25">
      <c r="A3194" t="s">
        <v>6017</v>
      </c>
      <c r="B3194">
        <v>45913</v>
      </c>
      <c r="C3194" t="s">
        <v>2537</v>
      </c>
      <c r="D3194" t="s">
        <v>99</v>
      </c>
      <c r="E3194">
        <v>9</v>
      </c>
      <c r="F3194">
        <f>IFERROR(VLOOKUP(D3194,Products!$A$2:$H$221,6,FALSE),0)</f>
        <v>4.88</v>
      </c>
      <c r="G3194">
        <v>0.03</v>
      </c>
      <c r="H3194">
        <f t="shared" si="49"/>
        <v>42.6</v>
      </c>
      <c r="I3194" t="s">
        <v>2837</v>
      </c>
      <c r="J3194" t="str">
        <f>IFERROR(VLOOKUP(D3194,Products!$A$2:$H$221,3,FALSE),"")</f>
        <v>Snacks</v>
      </c>
      <c r="K3194" t="str">
        <f>IFERROR(VLOOKUP(C3194,Customers!$A$2:$G$751,3,FALSE),"")</f>
        <v>Lankaran-Astara</v>
      </c>
    </row>
    <row r="3195" spans="1:11" x14ac:dyDescent="0.25">
      <c r="A3195" t="s">
        <v>6018</v>
      </c>
      <c r="B3195">
        <v>45913</v>
      </c>
      <c r="C3195" t="s">
        <v>2657</v>
      </c>
      <c r="D3195" t="s">
        <v>198</v>
      </c>
      <c r="E3195">
        <v>28</v>
      </c>
      <c r="F3195">
        <f>IFERROR(VLOOKUP(D3195,Products!$A$2:$H$221,6,FALSE),0)</f>
        <v>0.63</v>
      </c>
      <c r="G3195">
        <v>0.02</v>
      </c>
      <c r="H3195">
        <f t="shared" si="49"/>
        <v>17.29</v>
      </c>
      <c r="I3195" t="s">
        <v>2837</v>
      </c>
      <c r="J3195" t="str">
        <f>IFERROR(VLOOKUP(D3195,Products!$A$2:$H$221,3,FALSE),"")</f>
        <v>Bakery</v>
      </c>
      <c r="K3195" t="str">
        <f>IFERROR(VLOOKUP(C3195,Customers!$A$2:$G$751,3,FALSE),"")</f>
        <v>Aran</v>
      </c>
    </row>
    <row r="3196" spans="1:11" x14ac:dyDescent="0.25">
      <c r="A3196" t="s">
        <v>6019</v>
      </c>
      <c r="B3196">
        <v>45914</v>
      </c>
      <c r="C3196" t="s">
        <v>608</v>
      </c>
      <c r="D3196" t="s">
        <v>382</v>
      </c>
      <c r="E3196">
        <v>12</v>
      </c>
      <c r="F3196">
        <f>IFERROR(VLOOKUP(D3196,Products!$A$2:$H$221,6,FALSE),0)</f>
        <v>4.4000000000000004</v>
      </c>
      <c r="G3196">
        <v>0.12</v>
      </c>
      <c r="H3196">
        <f t="shared" si="49"/>
        <v>46.46</v>
      </c>
      <c r="I3196" t="s">
        <v>2820</v>
      </c>
      <c r="J3196" t="str">
        <f>IFERROR(VLOOKUP(D3196,Products!$A$2:$H$221,3,FALSE),"")</f>
        <v>Frozen</v>
      </c>
      <c r="K3196" t="str">
        <f>IFERROR(VLOOKUP(C3196,Customers!$A$2:$G$751,3,FALSE),"")</f>
        <v>Karabakh-East Zangezur</v>
      </c>
    </row>
    <row r="3197" spans="1:11" x14ac:dyDescent="0.25">
      <c r="A3197" t="s">
        <v>6020</v>
      </c>
      <c r="B3197">
        <v>45914</v>
      </c>
      <c r="C3197" t="s">
        <v>980</v>
      </c>
      <c r="D3197" t="s">
        <v>332</v>
      </c>
      <c r="E3197">
        <v>6</v>
      </c>
      <c r="F3197">
        <f>IFERROR(VLOOKUP(D3197,Products!$A$2:$H$221,6,FALSE),0)</f>
        <v>2.87</v>
      </c>
      <c r="G3197">
        <v>0.15</v>
      </c>
      <c r="H3197">
        <f t="shared" si="49"/>
        <v>14.64</v>
      </c>
      <c r="I3197" t="s">
        <v>2827</v>
      </c>
      <c r="J3197" t="str">
        <f>IFERROR(VLOOKUP(D3197,Products!$A$2:$H$221,3,FALSE),"")</f>
        <v>Personal Care</v>
      </c>
      <c r="K3197" t="str">
        <f>IFERROR(VLOOKUP(C3197,Customers!$A$2:$G$751,3,FALSE),"")</f>
        <v>Absheron</v>
      </c>
    </row>
    <row r="3198" spans="1:11" x14ac:dyDescent="0.25">
      <c r="A3198" t="s">
        <v>6021</v>
      </c>
      <c r="B3198">
        <v>45914</v>
      </c>
      <c r="C3198" t="s">
        <v>1277</v>
      </c>
      <c r="D3198" t="s">
        <v>156</v>
      </c>
      <c r="E3198">
        <v>24</v>
      </c>
      <c r="F3198">
        <f>IFERROR(VLOOKUP(D3198,Products!$A$2:$H$221,6,FALSE),0)</f>
        <v>2.0499999999999998</v>
      </c>
      <c r="G3198">
        <v>7.0000000000000007E-2</v>
      </c>
      <c r="H3198">
        <f t="shared" si="49"/>
        <v>45.76</v>
      </c>
      <c r="I3198" t="s">
        <v>2818</v>
      </c>
      <c r="J3198" t="str">
        <f>IFERROR(VLOOKUP(D3198,Products!$A$2:$H$221,3,FALSE),"")</f>
        <v>Bakery</v>
      </c>
      <c r="K3198" t="str">
        <f>IFERROR(VLOOKUP(C3198,Customers!$A$2:$G$751,3,FALSE),"")</f>
        <v>Absheron</v>
      </c>
    </row>
    <row r="3199" spans="1:11" x14ac:dyDescent="0.25">
      <c r="A3199" t="s">
        <v>6022</v>
      </c>
      <c r="B3199">
        <v>45914</v>
      </c>
      <c r="C3199" t="s">
        <v>1775</v>
      </c>
      <c r="D3199" t="s">
        <v>307</v>
      </c>
      <c r="E3199">
        <v>5</v>
      </c>
      <c r="F3199">
        <f>IFERROR(VLOOKUP(D3199,Products!$A$2:$H$221,6,FALSE),0)</f>
        <v>6.98</v>
      </c>
      <c r="G3199">
        <v>0.05</v>
      </c>
      <c r="H3199">
        <f t="shared" si="49"/>
        <v>33.159999999999997</v>
      </c>
      <c r="I3199" t="s">
        <v>2824</v>
      </c>
      <c r="J3199" t="str">
        <f>IFERROR(VLOOKUP(D3199,Products!$A$2:$H$221,3,FALSE),"")</f>
        <v>Personal Care</v>
      </c>
      <c r="K3199" t="str">
        <f>IFERROR(VLOOKUP(C3199,Customers!$A$2:$G$751,3,FALSE),"")</f>
        <v>Absheron</v>
      </c>
    </row>
    <row r="3200" spans="1:11" x14ac:dyDescent="0.25">
      <c r="A3200" t="s">
        <v>6023</v>
      </c>
      <c r="B3200">
        <v>45914</v>
      </c>
      <c r="C3200" t="s">
        <v>1823</v>
      </c>
      <c r="D3200" t="s">
        <v>488</v>
      </c>
      <c r="E3200">
        <v>3</v>
      </c>
      <c r="F3200">
        <f>IFERROR(VLOOKUP(D3200,Products!$A$2:$H$221,6,FALSE),0)</f>
        <v>5.08</v>
      </c>
      <c r="G3200">
        <v>0</v>
      </c>
      <c r="H3200">
        <f t="shared" si="49"/>
        <v>15.24</v>
      </c>
      <c r="I3200" t="s">
        <v>2824</v>
      </c>
      <c r="J3200" t="str">
        <f>IFERROR(VLOOKUP(D3200,Products!$A$2:$H$221,3,FALSE),"")</f>
        <v>Cleaning</v>
      </c>
      <c r="K3200" t="str">
        <f>IFERROR(VLOOKUP(C3200,Customers!$A$2:$G$751,3,FALSE),"")</f>
        <v>Lankaran-Astara</v>
      </c>
    </row>
    <row r="3201" spans="1:11" x14ac:dyDescent="0.25">
      <c r="A3201" t="s">
        <v>6024</v>
      </c>
      <c r="B3201">
        <v>45914</v>
      </c>
      <c r="C3201" t="s">
        <v>1826</v>
      </c>
      <c r="D3201" t="s">
        <v>330</v>
      </c>
      <c r="E3201">
        <v>2</v>
      </c>
      <c r="F3201">
        <f>IFERROR(VLOOKUP(D3201,Products!$A$2:$H$221,6,FALSE),0)</f>
        <v>4.37</v>
      </c>
      <c r="G3201">
        <v>0.1</v>
      </c>
      <c r="H3201">
        <f t="shared" si="49"/>
        <v>7.87</v>
      </c>
      <c r="I3201" t="s">
        <v>2830</v>
      </c>
      <c r="J3201" t="str">
        <f>IFERROR(VLOOKUP(D3201,Products!$A$2:$H$221,3,FALSE),"")</f>
        <v>Personal Care</v>
      </c>
      <c r="K3201" t="str">
        <f>IFERROR(VLOOKUP(C3201,Customers!$A$2:$G$751,3,FALSE),"")</f>
        <v>Guba-Khachmaz</v>
      </c>
    </row>
    <row r="3202" spans="1:11" x14ac:dyDescent="0.25">
      <c r="A3202" t="s">
        <v>6025</v>
      </c>
      <c r="B3202">
        <v>45914</v>
      </c>
      <c r="C3202" t="s">
        <v>1886</v>
      </c>
      <c r="D3202" t="s">
        <v>192</v>
      </c>
      <c r="E3202">
        <v>26</v>
      </c>
      <c r="F3202">
        <f>IFERROR(VLOOKUP(D3202,Products!$A$2:$H$221,6,FALSE),0)</f>
        <v>1.73</v>
      </c>
      <c r="G3202">
        <v>0.03</v>
      </c>
      <c r="H3202">
        <f t="shared" ref="H3202:H3265" si="50">ROUND(E3202*F3202*(1-G3202),2)</f>
        <v>43.63</v>
      </c>
      <c r="I3202" t="s">
        <v>2820</v>
      </c>
      <c r="J3202" t="str">
        <f>IFERROR(VLOOKUP(D3202,Products!$A$2:$H$221,3,FALSE),"")</f>
        <v>Bakery</v>
      </c>
      <c r="K3202" t="str">
        <f>IFERROR(VLOOKUP(C3202,Customers!$A$2:$G$751,3,FALSE),"")</f>
        <v>Absheron</v>
      </c>
    </row>
    <row r="3203" spans="1:11" x14ac:dyDescent="0.25">
      <c r="A3203" t="s">
        <v>6026</v>
      </c>
      <c r="B3203">
        <v>45914</v>
      </c>
      <c r="C3203" t="s">
        <v>1946</v>
      </c>
      <c r="D3203" t="s">
        <v>27</v>
      </c>
      <c r="E3203">
        <v>16</v>
      </c>
      <c r="F3203">
        <f>IFERROR(VLOOKUP(D3203,Products!$A$2:$H$221,6,FALSE),0)</f>
        <v>1.98</v>
      </c>
      <c r="G3203">
        <v>0.05</v>
      </c>
      <c r="H3203">
        <f t="shared" si="50"/>
        <v>30.1</v>
      </c>
      <c r="I3203" t="s">
        <v>2841</v>
      </c>
      <c r="J3203" t="str">
        <f>IFERROR(VLOOKUP(D3203,Products!$A$2:$H$221,3,FALSE),"")</f>
        <v>Beverages</v>
      </c>
      <c r="K3203" t="str">
        <f>IFERROR(VLOOKUP(C3203,Customers!$A$2:$G$751,3,FALSE),"")</f>
        <v>Lankaran-Astara</v>
      </c>
    </row>
    <row r="3204" spans="1:11" x14ac:dyDescent="0.25">
      <c r="A3204" t="s">
        <v>6027</v>
      </c>
      <c r="B3204">
        <v>45914</v>
      </c>
      <c r="C3204" t="s">
        <v>1988</v>
      </c>
      <c r="D3204" t="s">
        <v>366</v>
      </c>
      <c r="E3204">
        <v>6</v>
      </c>
      <c r="F3204">
        <f>IFERROR(VLOOKUP(D3204,Products!$A$2:$H$221,6,FALSE),0)</f>
        <v>8.19</v>
      </c>
      <c r="G3204">
        <v>0.1</v>
      </c>
      <c r="H3204">
        <f t="shared" si="50"/>
        <v>44.23</v>
      </c>
      <c r="I3204" t="s">
        <v>2830</v>
      </c>
      <c r="J3204" t="str">
        <f>IFERROR(VLOOKUP(D3204,Products!$A$2:$H$221,3,FALSE),"")</f>
        <v>Frozen</v>
      </c>
      <c r="K3204" t="str">
        <f>IFERROR(VLOOKUP(C3204,Customers!$A$2:$G$751,3,FALSE),"")</f>
        <v>Karabakh-East Zangezur</v>
      </c>
    </row>
    <row r="3205" spans="1:11" x14ac:dyDescent="0.25">
      <c r="A3205" t="s">
        <v>6028</v>
      </c>
      <c r="B3205">
        <v>45914</v>
      </c>
      <c r="C3205" t="s">
        <v>2174</v>
      </c>
      <c r="D3205" t="s">
        <v>328</v>
      </c>
      <c r="E3205">
        <v>7</v>
      </c>
      <c r="F3205">
        <f>IFERROR(VLOOKUP(D3205,Products!$A$2:$H$221,6,FALSE),0)</f>
        <v>6.09</v>
      </c>
      <c r="G3205">
        <v>0</v>
      </c>
      <c r="H3205">
        <f t="shared" si="50"/>
        <v>42.63</v>
      </c>
      <c r="I3205" t="s">
        <v>2827</v>
      </c>
      <c r="J3205" t="str">
        <f>IFERROR(VLOOKUP(D3205,Products!$A$2:$H$221,3,FALSE),"")</f>
        <v>Personal Care</v>
      </c>
      <c r="K3205" t="str">
        <f>IFERROR(VLOOKUP(C3205,Customers!$A$2:$G$751,3,FALSE),"")</f>
        <v>Lankaran-Astara</v>
      </c>
    </row>
    <row r="3206" spans="1:11" x14ac:dyDescent="0.25">
      <c r="A3206" t="s">
        <v>6029</v>
      </c>
      <c r="B3206">
        <v>45914</v>
      </c>
      <c r="C3206" t="s">
        <v>2252</v>
      </c>
      <c r="D3206" t="s">
        <v>97</v>
      </c>
      <c r="E3206">
        <v>15</v>
      </c>
      <c r="F3206">
        <f>IFERROR(VLOOKUP(D3206,Products!$A$2:$H$221,6,FALSE),0)</f>
        <v>3.97</v>
      </c>
      <c r="G3206">
        <v>0.03</v>
      </c>
      <c r="H3206">
        <f t="shared" si="50"/>
        <v>57.76</v>
      </c>
      <c r="I3206" t="s">
        <v>2841</v>
      </c>
      <c r="J3206" t="str">
        <f>IFERROR(VLOOKUP(D3206,Products!$A$2:$H$221,3,FALSE),"")</f>
        <v>Snacks</v>
      </c>
      <c r="K3206" t="str">
        <f>IFERROR(VLOOKUP(C3206,Customers!$A$2:$G$751,3,FALSE),"")</f>
        <v>Ganja-Dashkasan</v>
      </c>
    </row>
    <row r="3207" spans="1:11" x14ac:dyDescent="0.25">
      <c r="A3207" t="s">
        <v>6030</v>
      </c>
      <c r="B3207">
        <v>45914</v>
      </c>
      <c r="C3207" t="s">
        <v>2372</v>
      </c>
      <c r="D3207" t="s">
        <v>286</v>
      </c>
      <c r="E3207">
        <v>7</v>
      </c>
      <c r="F3207">
        <f>IFERROR(VLOOKUP(D3207,Products!$A$2:$H$221,6,FALSE),0)</f>
        <v>3.93</v>
      </c>
      <c r="G3207">
        <v>0.05</v>
      </c>
      <c r="H3207">
        <f t="shared" si="50"/>
        <v>26.13</v>
      </c>
      <c r="I3207" t="s">
        <v>2870</v>
      </c>
      <c r="J3207" t="str">
        <f>IFERROR(VLOOKUP(D3207,Products!$A$2:$H$221,3,FALSE),"")</f>
        <v>Household</v>
      </c>
      <c r="K3207" t="str">
        <f>IFERROR(VLOOKUP(C3207,Customers!$A$2:$G$751,3,FALSE),"")</f>
        <v>Absheron</v>
      </c>
    </row>
    <row r="3208" spans="1:11" x14ac:dyDescent="0.25">
      <c r="A3208" t="s">
        <v>6031</v>
      </c>
      <c r="B3208">
        <v>45914</v>
      </c>
      <c r="C3208" t="s">
        <v>2525</v>
      </c>
      <c r="D3208" t="s">
        <v>266</v>
      </c>
      <c r="E3208">
        <v>6</v>
      </c>
      <c r="F3208">
        <f>IFERROR(VLOOKUP(D3208,Products!$A$2:$H$221,6,FALSE),0)</f>
        <v>1.89</v>
      </c>
      <c r="G3208">
        <v>0.05</v>
      </c>
      <c r="H3208">
        <f t="shared" si="50"/>
        <v>10.77</v>
      </c>
      <c r="I3208" t="s">
        <v>2820</v>
      </c>
      <c r="J3208" t="str">
        <f>IFERROR(VLOOKUP(D3208,Products!$A$2:$H$221,3,FALSE),"")</f>
        <v>Household</v>
      </c>
      <c r="K3208" t="str">
        <f>IFERROR(VLOOKUP(C3208,Customers!$A$2:$G$751,3,FALSE),"")</f>
        <v>Guba-Khachmaz</v>
      </c>
    </row>
    <row r="3209" spans="1:11" x14ac:dyDescent="0.25">
      <c r="A3209" t="s">
        <v>6032</v>
      </c>
      <c r="B3209">
        <v>45915</v>
      </c>
      <c r="C3209" t="s">
        <v>755</v>
      </c>
      <c r="D3209" t="s">
        <v>138</v>
      </c>
      <c r="E3209">
        <v>3</v>
      </c>
      <c r="F3209">
        <f>IFERROR(VLOOKUP(D3209,Products!$A$2:$H$221,6,FALSE),0)</f>
        <v>2.11</v>
      </c>
      <c r="G3209">
        <v>0.03</v>
      </c>
      <c r="H3209">
        <f t="shared" si="50"/>
        <v>6.14</v>
      </c>
      <c r="I3209" t="s">
        <v>2841</v>
      </c>
      <c r="J3209" t="str">
        <f>IFERROR(VLOOKUP(D3209,Products!$A$2:$H$221,3,FALSE),"")</f>
        <v>Dairy</v>
      </c>
      <c r="K3209" t="str">
        <f>IFERROR(VLOOKUP(C3209,Customers!$A$2:$G$751,3,FALSE),"")</f>
        <v>Absheron</v>
      </c>
    </row>
    <row r="3210" spans="1:11" x14ac:dyDescent="0.25">
      <c r="A3210" t="s">
        <v>6033</v>
      </c>
      <c r="B3210">
        <v>45915</v>
      </c>
      <c r="C3210" t="s">
        <v>1031</v>
      </c>
      <c r="D3210" t="s">
        <v>470</v>
      </c>
      <c r="E3210">
        <v>5</v>
      </c>
      <c r="F3210">
        <f>IFERROR(VLOOKUP(D3210,Products!$A$2:$H$221,6,FALSE),0)</f>
        <v>7.94</v>
      </c>
      <c r="G3210">
        <v>0.03</v>
      </c>
      <c r="H3210">
        <f t="shared" si="50"/>
        <v>38.51</v>
      </c>
      <c r="I3210" t="s">
        <v>2827</v>
      </c>
      <c r="J3210" t="str">
        <f>IFERROR(VLOOKUP(D3210,Products!$A$2:$H$221,3,FALSE),"")</f>
        <v>Cleaning</v>
      </c>
      <c r="K3210" t="str">
        <f>IFERROR(VLOOKUP(C3210,Customers!$A$2:$G$751,3,FALSE),"")</f>
        <v>Absheron</v>
      </c>
    </row>
    <row r="3211" spans="1:11" x14ac:dyDescent="0.25">
      <c r="A3211" t="s">
        <v>6034</v>
      </c>
      <c r="B3211">
        <v>45915</v>
      </c>
      <c r="C3211" t="s">
        <v>1289</v>
      </c>
      <c r="D3211" t="s">
        <v>101</v>
      </c>
      <c r="E3211">
        <v>11</v>
      </c>
      <c r="F3211">
        <f>IFERROR(VLOOKUP(D3211,Products!$A$2:$H$221,6,FALSE),0)</f>
        <v>2.82</v>
      </c>
      <c r="G3211">
        <v>0</v>
      </c>
      <c r="H3211">
        <f t="shared" si="50"/>
        <v>31.02</v>
      </c>
      <c r="I3211" t="s">
        <v>2841</v>
      </c>
      <c r="J3211" t="str">
        <f>IFERROR(VLOOKUP(D3211,Products!$A$2:$H$221,3,FALSE),"")</f>
        <v>Snacks</v>
      </c>
      <c r="K3211" t="str">
        <f>IFERROR(VLOOKUP(C3211,Customers!$A$2:$G$751,3,FALSE),"")</f>
        <v>Absheron</v>
      </c>
    </row>
    <row r="3212" spans="1:11" x14ac:dyDescent="0.25">
      <c r="A3212" t="s">
        <v>6035</v>
      </c>
      <c r="B3212">
        <v>45915</v>
      </c>
      <c r="C3212" t="s">
        <v>1397</v>
      </c>
      <c r="D3212" t="s">
        <v>196</v>
      </c>
      <c r="E3212">
        <v>14</v>
      </c>
      <c r="F3212">
        <f>IFERROR(VLOOKUP(D3212,Products!$A$2:$H$221,6,FALSE),0)</f>
        <v>0.54</v>
      </c>
      <c r="G3212">
        <v>0.1</v>
      </c>
      <c r="H3212">
        <f t="shared" si="50"/>
        <v>6.8</v>
      </c>
      <c r="I3212" t="s">
        <v>2824</v>
      </c>
      <c r="J3212" t="str">
        <f>IFERROR(VLOOKUP(D3212,Products!$A$2:$H$221,3,FALSE),"")</f>
        <v>Bakery</v>
      </c>
      <c r="K3212" t="str">
        <f>IFERROR(VLOOKUP(C3212,Customers!$A$2:$G$751,3,FALSE),"")</f>
        <v>Aran</v>
      </c>
    </row>
    <row r="3213" spans="1:11" x14ac:dyDescent="0.25">
      <c r="A3213" t="s">
        <v>6036</v>
      </c>
      <c r="B3213">
        <v>45915</v>
      </c>
      <c r="C3213" t="s">
        <v>1487</v>
      </c>
      <c r="D3213" t="s">
        <v>468</v>
      </c>
      <c r="E3213">
        <v>3</v>
      </c>
      <c r="F3213">
        <f>IFERROR(VLOOKUP(D3213,Products!$A$2:$H$221,6,FALSE),0)</f>
        <v>4.0999999999999996</v>
      </c>
      <c r="G3213">
        <v>0.05</v>
      </c>
      <c r="H3213">
        <f t="shared" si="50"/>
        <v>11.69</v>
      </c>
      <c r="I3213" t="s">
        <v>2820</v>
      </c>
      <c r="J3213" t="str">
        <f>IFERROR(VLOOKUP(D3213,Products!$A$2:$H$221,3,FALSE),"")</f>
        <v>Cleaning</v>
      </c>
      <c r="K3213" t="str">
        <f>IFERROR(VLOOKUP(C3213,Customers!$A$2:$G$751,3,FALSE),"")</f>
        <v>Nakhchivan</v>
      </c>
    </row>
    <row r="3214" spans="1:11" x14ac:dyDescent="0.25">
      <c r="A3214" t="s">
        <v>6037</v>
      </c>
      <c r="B3214">
        <v>45915</v>
      </c>
      <c r="C3214" t="s">
        <v>1526</v>
      </c>
      <c r="D3214" t="s">
        <v>138</v>
      </c>
      <c r="E3214">
        <v>16</v>
      </c>
      <c r="F3214">
        <f>IFERROR(VLOOKUP(D3214,Products!$A$2:$H$221,6,FALSE),0)</f>
        <v>2.11</v>
      </c>
      <c r="G3214">
        <v>0.03</v>
      </c>
      <c r="H3214">
        <f t="shared" si="50"/>
        <v>32.75</v>
      </c>
      <c r="I3214" t="s">
        <v>2827</v>
      </c>
      <c r="J3214" t="str">
        <f>IFERROR(VLOOKUP(D3214,Products!$A$2:$H$221,3,FALSE),"")</f>
        <v>Dairy</v>
      </c>
      <c r="K3214" t="str">
        <f>IFERROR(VLOOKUP(C3214,Customers!$A$2:$G$751,3,FALSE),"")</f>
        <v>Shaki-Zagatala</v>
      </c>
    </row>
    <row r="3215" spans="1:11" x14ac:dyDescent="0.25">
      <c r="A3215" t="s">
        <v>6038</v>
      </c>
      <c r="B3215">
        <v>45915</v>
      </c>
      <c r="C3215" t="s">
        <v>1655</v>
      </c>
      <c r="D3215" t="s">
        <v>392</v>
      </c>
      <c r="E3215">
        <v>12</v>
      </c>
      <c r="F3215">
        <f>IFERROR(VLOOKUP(D3215,Products!$A$2:$H$221,6,FALSE),0)</f>
        <v>3.87</v>
      </c>
      <c r="G3215">
        <v>0.03</v>
      </c>
      <c r="H3215">
        <f t="shared" si="50"/>
        <v>45.05</v>
      </c>
      <c r="I3215" t="s">
        <v>2820</v>
      </c>
      <c r="J3215" t="str">
        <f>IFERROR(VLOOKUP(D3215,Products!$A$2:$H$221,3,FALSE),"")</f>
        <v>Frozen</v>
      </c>
      <c r="K3215" t="str">
        <f>IFERROR(VLOOKUP(C3215,Customers!$A$2:$G$751,3,FALSE),"")</f>
        <v>Shaki-Zagatala</v>
      </c>
    </row>
    <row r="3216" spans="1:11" x14ac:dyDescent="0.25">
      <c r="A3216" t="s">
        <v>6039</v>
      </c>
      <c r="B3216">
        <v>45915</v>
      </c>
      <c r="C3216" t="s">
        <v>1754</v>
      </c>
      <c r="D3216" t="s">
        <v>160</v>
      </c>
      <c r="E3216">
        <v>16</v>
      </c>
      <c r="F3216">
        <f>IFERROR(VLOOKUP(D3216,Products!$A$2:$H$221,6,FALSE),0)</f>
        <v>1.26</v>
      </c>
      <c r="G3216">
        <v>0.05</v>
      </c>
      <c r="H3216">
        <f t="shared" si="50"/>
        <v>19.149999999999999</v>
      </c>
      <c r="I3216" t="s">
        <v>2870</v>
      </c>
      <c r="J3216" t="str">
        <f>IFERROR(VLOOKUP(D3216,Products!$A$2:$H$221,3,FALSE),"")</f>
        <v>Bakery</v>
      </c>
      <c r="K3216" t="str">
        <f>IFERROR(VLOOKUP(C3216,Customers!$A$2:$G$751,3,FALSE),"")</f>
        <v>Ganja-Dashkasan</v>
      </c>
    </row>
    <row r="3217" spans="1:11" x14ac:dyDescent="0.25">
      <c r="A3217" t="s">
        <v>6040</v>
      </c>
      <c r="B3217">
        <v>45915</v>
      </c>
      <c r="C3217" t="s">
        <v>1871</v>
      </c>
      <c r="D3217" t="s">
        <v>484</v>
      </c>
      <c r="E3217">
        <v>4</v>
      </c>
      <c r="F3217">
        <f>IFERROR(VLOOKUP(D3217,Products!$A$2:$H$221,6,FALSE),0)</f>
        <v>4.01</v>
      </c>
      <c r="G3217">
        <v>0</v>
      </c>
      <c r="H3217">
        <f t="shared" si="50"/>
        <v>16.04</v>
      </c>
      <c r="I3217" t="s">
        <v>2827</v>
      </c>
      <c r="J3217" t="str">
        <f>IFERROR(VLOOKUP(D3217,Products!$A$2:$H$221,3,FALSE),"")</f>
        <v>Cleaning</v>
      </c>
      <c r="K3217" t="str">
        <f>IFERROR(VLOOKUP(C3217,Customers!$A$2:$G$751,3,FALSE),"")</f>
        <v>Lankaran-Astara</v>
      </c>
    </row>
    <row r="3218" spans="1:11" x14ac:dyDescent="0.25">
      <c r="A3218" t="s">
        <v>6041</v>
      </c>
      <c r="B3218">
        <v>45915</v>
      </c>
      <c r="C3218" t="s">
        <v>2117</v>
      </c>
      <c r="D3218" t="s">
        <v>202</v>
      </c>
      <c r="E3218">
        <v>21</v>
      </c>
      <c r="F3218">
        <f>IFERROR(VLOOKUP(D3218,Products!$A$2:$H$221,6,FALSE),0)</f>
        <v>1.82</v>
      </c>
      <c r="G3218">
        <v>7.0000000000000007E-2</v>
      </c>
      <c r="H3218">
        <f t="shared" si="50"/>
        <v>35.54</v>
      </c>
      <c r="I3218" t="s">
        <v>2820</v>
      </c>
      <c r="J3218" t="str">
        <f>IFERROR(VLOOKUP(D3218,Products!$A$2:$H$221,3,FALSE),"")</f>
        <v>Bakery</v>
      </c>
      <c r="K3218" t="str">
        <f>IFERROR(VLOOKUP(C3218,Customers!$A$2:$G$751,3,FALSE),"")</f>
        <v>Ganja-Dashkasan</v>
      </c>
    </row>
    <row r="3219" spans="1:11" x14ac:dyDescent="0.25">
      <c r="A3219" t="s">
        <v>6042</v>
      </c>
      <c r="B3219">
        <v>45915</v>
      </c>
      <c r="C3219" t="s">
        <v>2156</v>
      </c>
      <c r="D3219" t="s">
        <v>27</v>
      </c>
      <c r="E3219">
        <v>14</v>
      </c>
      <c r="F3219">
        <f>IFERROR(VLOOKUP(D3219,Products!$A$2:$H$221,6,FALSE),0)</f>
        <v>1.98</v>
      </c>
      <c r="G3219">
        <v>0</v>
      </c>
      <c r="H3219">
        <f t="shared" si="50"/>
        <v>27.72</v>
      </c>
      <c r="I3219" t="s">
        <v>2830</v>
      </c>
      <c r="J3219" t="str">
        <f>IFERROR(VLOOKUP(D3219,Products!$A$2:$H$221,3,FALSE),"")</f>
        <v>Beverages</v>
      </c>
      <c r="K3219" t="str">
        <f>IFERROR(VLOOKUP(C3219,Customers!$A$2:$G$751,3,FALSE),"")</f>
        <v>Aran</v>
      </c>
    </row>
    <row r="3220" spans="1:11" x14ac:dyDescent="0.25">
      <c r="A3220" t="s">
        <v>6043</v>
      </c>
      <c r="B3220">
        <v>45915</v>
      </c>
      <c r="C3220" t="s">
        <v>2615</v>
      </c>
      <c r="D3220" t="s">
        <v>53</v>
      </c>
      <c r="E3220">
        <v>30</v>
      </c>
      <c r="F3220">
        <f>IFERROR(VLOOKUP(D3220,Products!$A$2:$H$221,6,FALSE),0)</f>
        <v>3.46</v>
      </c>
      <c r="G3220">
        <v>0.02</v>
      </c>
      <c r="H3220">
        <f t="shared" si="50"/>
        <v>101.72</v>
      </c>
      <c r="I3220" t="s">
        <v>2837</v>
      </c>
      <c r="J3220" t="str">
        <f>IFERROR(VLOOKUP(D3220,Products!$A$2:$H$221,3,FALSE),"")</f>
        <v>Beverages</v>
      </c>
      <c r="K3220" t="str">
        <f>IFERROR(VLOOKUP(C3220,Customers!$A$2:$G$751,3,FALSE),"")</f>
        <v>Absheron</v>
      </c>
    </row>
    <row r="3221" spans="1:11" x14ac:dyDescent="0.25">
      <c r="A3221" t="s">
        <v>6044</v>
      </c>
      <c r="B3221">
        <v>45915</v>
      </c>
      <c r="C3221" t="s">
        <v>2681</v>
      </c>
      <c r="D3221" t="s">
        <v>188</v>
      </c>
      <c r="E3221">
        <v>10</v>
      </c>
      <c r="F3221">
        <f>IFERROR(VLOOKUP(D3221,Products!$A$2:$H$221,6,FALSE),0)</f>
        <v>2.31</v>
      </c>
      <c r="G3221">
        <v>0.02</v>
      </c>
      <c r="H3221">
        <f t="shared" si="50"/>
        <v>22.64</v>
      </c>
      <c r="I3221" t="s">
        <v>2818</v>
      </c>
      <c r="J3221" t="str">
        <f>IFERROR(VLOOKUP(D3221,Products!$A$2:$H$221,3,FALSE),"")</f>
        <v>Bakery</v>
      </c>
      <c r="K3221" t="str">
        <f>IFERROR(VLOOKUP(C3221,Customers!$A$2:$G$751,3,FALSE),"")</f>
        <v>Lankaran-Astara</v>
      </c>
    </row>
    <row r="3222" spans="1:11" x14ac:dyDescent="0.25">
      <c r="A3222" t="s">
        <v>6045</v>
      </c>
      <c r="B3222">
        <v>45916</v>
      </c>
      <c r="C3222" t="s">
        <v>623</v>
      </c>
      <c r="D3222" t="s">
        <v>340</v>
      </c>
      <c r="E3222">
        <v>1</v>
      </c>
      <c r="F3222">
        <f>IFERROR(VLOOKUP(D3222,Products!$A$2:$H$221,6,FALSE),0)</f>
        <v>5.77</v>
      </c>
      <c r="G3222">
        <v>0</v>
      </c>
      <c r="H3222">
        <f t="shared" si="50"/>
        <v>5.77</v>
      </c>
      <c r="I3222" t="s">
        <v>2827</v>
      </c>
      <c r="J3222" t="str">
        <f>IFERROR(VLOOKUP(D3222,Products!$A$2:$H$221,3,FALSE),"")</f>
        <v>Personal Care</v>
      </c>
      <c r="K3222" t="str">
        <f>IFERROR(VLOOKUP(C3222,Customers!$A$2:$G$751,3,FALSE),"")</f>
        <v>Karabakh-East Zangezur</v>
      </c>
    </row>
    <row r="3223" spans="1:11" x14ac:dyDescent="0.25">
      <c r="A3223" t="s">
        <v>6046</v>
      </c>
      <c r="B3223">
        <v>45916</v>
      </c>
      <c r="C3223" t="s">
        <v>899</v>
      </c>
      <c r="D3223" t="s">
        <v>91</v>
      </c>
      <c r="E3223">
        <v>19</v>
      </c>
      <c r="F3223">
        <f>IFERROR(VLOOKUP(D3223,Products!$A$2:$H$221,6,FALSE),0)</f>
        <v>1.36</v>
      </c>
      <c r="G3223">
        <v>0.03</v>
      </c>
      <c r="H3223">
        <f t="shared" si="50"/>
        <v>25.06</v>
      </c>
      <c r="I3223" t="s">
        <v>2820</v>
      </c>
      <c r="J3223" t="str">
        <f>IFERROR(VLOOKUP(D3223,Products!$A$2:$H$221,3,FALSE),"")</f>
        <v>Snacks</v>
      </c>
      <c r="K3223" t="str">
        <f>IFERROR(VLOOKUP(C3223,Customers!$A$2:$G$751,3,FALSE),"")</f>
        <v>Shaki-Zagatala</v>
      </c>
    </row>
    <row r="3224" spans="1:11" x14ac:dyDescent="0.25">
      <c r="A3224" t="s">
        <v>6047</v>
      </c>
      <c r="B3224">
        <v>45916</v>
      </c>
      <c r="C3224" t="s">
        <v>956</v>
      </c>
      <c r="D3224" t="s">
        <v>378</v>
      </c>
      <c r="E3224">
        <v>9</v>
      </c>
      <c r="F3224">
        <f>IFERROR(VLOOKUP(D3224,Products!$A$2:$H$221,6,FALSE),0)</f>
        <v>7.3</v>
      </c>
      <c r="G3224">
        <v>0.02</v>
      </c>
      <c r="H3224">
        <f t="shared" si="50"/>
        <v>64.39</v>
      </c>
      <c r="I3224" t="s">
        <v>2837</v>
      </c>
      <c r="J3224" t="str">
        <f>IFERROR(VLOOKUP(D3224,Products!$A$2:$H$221,3,FALSE),"")</f>
        <v>Frozen</v>
      </c>
      <c r="K3224" t="str">
        <f>IFERROR(VLOOKUP(C3224,Customers!$A$2:$G$751,3,FALSE),"")</f>
        <v>Ganja-Dashkasan</v>
      </c>
    </row>
    <row r="3225" spans="1:11" x14ac:dyDescent="0.25">
      <c r="A3225" t="s">
        <v>6048</v>
      </c>
      <c r="B3225">
        <v>45916</v>
      </c>
      <c r="C3225" t="s">
        <v>1637</v>
      </c>
      <c r="D3225" t="s">
        <v>91</v>
      </c>
      <c r="E3225">
        <v>14</v>
      </c>
      <c r="F3225">
        <f>IFERROR(VLOOKUP(D3225,Products!$A$2:$H$221,6,FALSE),0)</f>
        <v>1.36</v>
      </c>
      <c r="G3225">
        <v>0.15</v>
      </c>
      <c r="H3225">
        <f t="shared" si="50"/>
        <v>16.18</v>
      </c>
      <c r="I3225" t="s">
        <v>2841</v>
      </c>
      <c r="J3225" t="str">
        <f>IFERROR(VLOOKUP(D3225,Products!$A$2:$H$221,3,FALSE),"")</f>
        <v>Snacks</v>
      </c>
      <c r="K3225" t="str">
        <f>IFERROR(VLOOKUP(C3225,Customers!$A$2:$G$751,3,FALSE),"")</f>
        <v>Lankaran-Astara</v>
      </c>
    </row>
    <row r="3226" spans="1:11" x14ac:dyDescent="0.25">
      <c r="A3226" t="s">
        <v>6049</v>
      </c>
      <c r="B3226">
        <v>45916</v>
      </c>
      <c r="C3226" t="s">
        <v>1673</v>
      </c>
      <c r="D3226" t="s">
        <v>394</v>
      </c>
      <c r="E3226">
        <v>3</v>
      </c>
      <c r="F3226">
        <f>IFERROR(VLOOKUP(D3226,Products!$A$2:$H$221,6,FALSE),0)</f>
        <v>8.06</v>
      </c>
      <c r="G3226">
        <v>0.03</v>
      </c>
      <c r="H3226">
        <f t="shared" si="50"/>
        <v>23.45</v>
      </c>
      <c r="I3226" t="s">
        <v>2837</v>
      </c>
      <c r="J3226" t="str">
        <f>IFERROR(VLOOKUP(D3226,Products!$A$2:$H$221,3,FALSE),"")</f>
        <v>Frozen</v>
      </c>
      <c r="K3226" t="str">
        <f>IFERROR(VLOOKUP(C3226,Customers!$A$2:$G$751,3,FALSE),"")</f>
        <v>Ganja-Dashkasan</v>
      </c>
    </row>
    <row r="3227" spans="1:11" x14ac:dyDescent="0.25">
      <c r="A3227" t="s">
        <v>6050</v>
      </c>
      <c r="B3227">
        <v>45916</v>
      </c>
      <c r="C3227" t="s">
        <v>1760</v>
      </c>
      <c r="D3227" t="s">
        <v>20</v>
      </c>
      <c r="E3227">
        <v>27</v>
      </c>
      <c r="F3227">
        <f>IFERROR(VLOOKUP(D3227,Products!$A$2:$H$221,6,FALSE),0)</f>
        <v>2.87</v>
      </c>
      <c r="G3227">
        <v>0.05</v>
      </c>
      <c r="H3227">
        <f t="shared" si="50"/>
        <v>73.62</v>
      </c>
      <c r="I3227" t="s">
        <v>2818</v>
      </c>
      <c r="J3227" t="str">
        <f>IFERROR(VLOOKUP(D3227,Products!$A$2:$H$221,3,FALSE),"")</f>
        <v>Beverages</v>
      </c>
      <c r="K3227" t="str">
        <f>IFERROR(VLOOKUP(C3227,Customers!$A$2:$G$751,3,FALSE),"")</f>
        <v>Aran</v>
      </c>
    </row>
    <row r="3228" spans="1:11" x14ac:dyDescent="0.25">
      <c r="A3228" t="s">
        <v>6051</v>
      </c>
      <c r="B3228">
        <v>45916</v>
      </c>
      <c r="C3228" t="s">
        <v>2105</v>
      </c>
      <c r="D3228" t="s">
        <v>33</v>
      </c>
      <c r="E3228">
        <v>20</v>
      </c>
      <c r="F3228">
        <f>IFERROR(VLOOKUP(D3228,Products!$A$2:$H$221,6,FALSE),0)</f>
        <v>1.21</v>
      </c>
      <c r="G3228">
        <v>7.0000000000000007E-2</v>
      </c>
      <c r="H3228">
        <f t="shared" si="50"/>
        <v>22.51</v>
      </c>
      <c r="I3228" t="s">
        <v>2830</v>
      </c>
      <c r="J3228" t="str">
        <f>IFERROR(VLOOKUP(D3228,Products!$A$2:$H$221,3,FALSE),"")</f>
        <v>Beverages</v>
      </c>
      <c r="K3228" t="str">
        <f>IFERROR(VLOOKUP(C3228,Customers!$A$2:$G$751,3,FALSE),"")</f>
        <v>Absheron</v>
      </c>
    </row>
    <row r="3229" spans="1:11" x14ac:dyDescent="0.25">
      <c r="A3229" t="s">
        <v>6052</v>
      </c>
      <c r="B3229">
        <v>45916</v>
      </c>
      <c r="C3229" t="s">
        <v>2165</v>
      </c>
      <c r="D3229" t="s">
        <v>338</v>
      </c>
      <c r="E3229">
        <v>7</v>
      </c>
      <c r="F3229">
        <f>IFERROR(VLOOKUP(D3229,Products!$A$2:$H$221,6,FALSE),0)</f>
        <v>2.2000000000000002</v>
      </c>
      <c r="G3229">
        <v>0</v>
      </c>
      <c r="H3229">
        <f t="shared" si="50"/>
        <v>15.4</v>
      </c>
      <c r="I3229" t="s">
        <v>2830</v>
      </c>
      <c r="J3229" t="str">
        <f>IFERROR(VLOOKUP(D3229,Products!$A$2:$H$221,3,FALSE),"")</f>
        <v>Personal Care</v>
      </c>
      <c r="K3229" t="str">
        <f>IFERROR(VLOOKUP(C3229,Customers!$A$2:$G$751,3,FALSE),"")</f>
        <v>Lankaran-Astara</v>
      </c>
    </row>
    <row r="3230" spans="1:11" x14ac:dyDescent="0.25">
      <c r="A3230" t="s">
        <v>6053</v>
      </c>
      <c r="B3230">
        <v>45916</v>
      </c>
      <c r="C3230" t="s">
        <v>2267</v>
      </c>
      <c r="D3230" t="s">
        <v>134</v>
      </c>
      <c r="E3230">
        <v>16</v>
      </c>
      <c r="F3230">
        <f>IFERROR(VLOOKUP(D3230,Products!$A$2:$H$221,6,FALSE),0)</f>
        <v>5.84</v>
      </c>
      <c r="G3230">
        <v>0</v>
      </c>
      <c r="H3230">
        <f t="shared" si="50"/>
        <v>93.44</v>
      </c>
      <c r="I3230" t="s">
        <v>2837</v>
      </c>
      <c r="J3230" t="str">
        <f>IFERROR(VLOOKUP(D3230,Products!$A$2:$H$221,3,FALSE),"")</f>
        <v>Dairy</v>
      </c>
      <c r="K3230" t="str">
        <f>IFERROR(VLOOKUP(C3230,Customers!$A$2:$G$751,3,FALSE),"")</f>
        <v>Guba-Khachmaz</v>
      </c>
    </row>
    <row r="3231" spans="1:11" x14ac:dyDescent="0.25">
      <c r="A3231" t="s">
        <v>6054</v>
      </c>
      <c r="B3231">
        <v>45916</v>
      </c>
      <c r="C3231" t="s">
        <v>2393</v>
      </c>
      <c r="D3231" t="s">
        <v>244</v>
      </c>
      <c r="E3231">
        <v>8</v>
      </c>
      <c r="F3231">
        <f>IFERROR(VLOOKUP(D3231,Products!$A$2:$H$221,6,FALSE),0)</f>
        <v>3.33</v>
      </c>
      <c r="G3231">
        <v>0.1</v>
      </c>
      <c r="H3231">
        <f t="shared" si="50"/>
        <v>23.98</v>
      </c>
      <c r="I3231" t="s">
        <v>2827</v>
      </c>
      <c r="J3231" t="str">
        <f>IFERROR(VLOOKUP(D3231,Products!$A$2:$H$221,3,FALSE),"")</f>
        <v>Grocery</v>
      </c>
      <c r="K3231" t="str">
        <f>IFERROR(VLOOKUP(C3231,Customers!$A$2:$G$751,3,FALSE),"")</f>
        <v>Ganja-Dashkasan</v>
      </c>
    </row>
    <row r="3232" spans="1:11" x14ac:dyDescent="0.25">
      <c r="A3232" t="s">
        <v>6055</v>
      </c>
      <c r="B3232">
        <v>45916</v>
      </c>
      <c r="C3232" t="s">
        <v>2426</v>
      </c>
      <c r="D3232" t="s">
        <v>253</v>
      </c>
      <c r="E3232">
        <v>7</v>
      </c>
      <c r="F3232">
        <f>IFERROR(VLOOKUP(D3232,Products!$A$2:$H$221,6,FALSE),0)</f>
        <v>1.43</v>
      </c>
      <c r="G3232">
        <v>0.1</v>
      </c>
      <c r="H3232">
        <f t="shared" si="50"/>
        <v>9.01</v>
      </c>
      <c r="I3232" t="s">
        <v>2818</v>
      </c>
      <c r="J3232" t="str">
        <f>IFERROR(VLOOKUP(D3232,Products!$A$2:$H$221,3,FALSE),"")</f>
        <v>Household</v>
      </c>
      <c r="K3232" t="str">
        <f>IFERROR(VLOOKUP(C3232,Customers!$A$2:$G$751,3,FALSE),"")</f>
        <v>Absheron</v>
      </c>
    </row>
    <row r="3233" spans="1:11" x14ac:dyDescent="0.25">
      <c r="A3233" t="s">
        <v>6056</v>
      </c>
      <c r="B3233">
        <v>45916</v>
      </c>
      <c r="C3233" t="s">
        <v>2483</v>
      </c>
      <c r="D3233" t="s">
        <v>182</v>
      </c>
      <c r="E3233">
        <v>4</v>
      </c>
      <c r="F3233">
        <f>IFERROR(VLOOKUP(D3233,Products!$A$2:$H$221,6,FALSE),0)</f>
        <v>1</v>
      </c>
      <c r="G3233">
        <v>0.03</v>
      </c>
      <c r="H3233">
        <f t="shared" si="50"/>
        <v>3.88</v>
      </c>
      <c r="I3233" t="s">
        <v>2870</v>
      </c>
      <c r="J3233" t="str">
        <f>IFERROR(VLOOKUP(D3233,Products!$A$2:$H$221,3,FALSE),"")</f>
        <v>Bakery</v>
      </c>
      <c r="K3233" t="str">
        <f>IFERROR(VLOOKUP(C3233,Customers!$A$2:$G$751,3,FALSE),"")</f>
        <v>Absheron</v>
      </c>
    </row>
    <row r="3234" spans="1:11" x14ac:dyDescent="0.25">
      <c r="A3234" t="s">
        <v>6057</v>
      </c>
      <c r="B3234">
        <v>45917</v>
      </c>
      <c r="C3234" t="s">
        <v>629</v>
      </c>
      <c r="D3234" t="s">
        <v>20</v>
      </c>
      <c r="E3234">
        <v>24</v>
      </c>
      <c r="F3234">
        <f>IFERROR(VLOOKUP(D3234,Products!$A$2:$H$221,6,FALSE),0)</f>
        <v>2.87</v>
      </c>
      <c r="G3234">
        <v>7.0000000000000007E-2</v>
      </c>
      <c r="H3234">
        <f t="shared" si="50"/>
        <v>64.06</v>
      </c>
      <c r="I3234" t="s">
        <v>2870</v>
      </c>
      <c r="J3234" t="str">
        <f>IFERROR(VLOOKUP(D3234,Products!$A$2:$H$221,3,FALSE),"")</f>
        <v>Beverages</v>
      </c>
      <c r="K3234" t="str">
        <f>IFERROR(VLOOKUP(C3234,Customers!$A$2:$G$751,3,FALSE),"")</f>
        <v>Shaki-Zagatala</v>
      </c>
    </row>
    <row r="3235" spans="1:11" x14ac:dyDescent="0.25">
      <c r="A3235" t="s">
        <v>6058</v>
      </c>
      <c r="B3235">
        <v>45917</v>
      </c>
      <c r="C3235" t="s">
        <v>686</v>
      </c>
      <c r="D3235" t="s">
        <v>232</v>
      </c>
      <c r="E3235">
        <v>10</v>
      </c>
      <c r="F3235">
        <f>IFERROR(VLOOKUP(D3235,Products!$A$2:$H$221,6,FALSE),0)</f>
        <v>6.86</v>
      </c>
      <c r="G3235">
        <v>0.1</v>
      </c>
      <c r="H3235">
        <f t="shared" si="50"/>
        <v>61.74</v>
      </c>
      <c r="I3235" t="s">
        <v>2827</v>
      </c>
      <c r="J3235" t="str">
        <f>IFERROR(VLOOKUP(D3235,Products!$A$2:$H$221,3,FALSE),"")</f>
        <v>Grocery</v>
      </c>
      <c r="K3235" t="str">
        <f>IFERROR(VLOOKUP(C3235,Customers!$A$2:$G$751,3,FALSE),"")</f>
        <v>Lankaran-Astara</v>
      </c>
    </row>
    <row r="3236" spans="1:11" x14ac:dyDescent="0.25">
      <c r="A3236" t="s">
        <v>6059</v>
      </c>
      <c r="B3236">
        <v>45917</v>
      </c>
      <c r="C3236" t="s">
        <v>884</v>
      </c>
      <c r="D3236" t="s">
        <v>330</v>
      </c>
      <c r="E3236">
        <v>5</v>
      </c>
      <c r="F3236">
        <f>IFERROR(VLOOKUP(D3236,Products!$A$2:$H$221,6,FALSE),0)</f>
        <v>4.37</v>
      </c>
      <c r="G3236">
        <v>0.03</v>
      </c>
      <c r="H3236">
        <f t="shared" si="50"/>
        <v>21.19</v>
      </c>
      <c r="I3236" t="s">
        <v>2824</v>
      </c>
      <c r="J3236" t="str">
        <f>IFERROR(VLOOKUP(D3236,Products!$A$2:$H$221,3,FALSE),"")</f>
        <v>Personal Care</v>
      </c>
      <c r="K3236" t="str">
        <f>IFERROR(VLOOKUP(C3236,Customers!$A$2:$G$751,3,FALSE),"")</f>
        <v>Absheron</v>
      </c>
    </row>
    <row r="3237" spans="1:11" x14ac:dyDescent="0.25">
      <c r="A3237" t="s">
        <v>6060</v>
      </c>
      <c r="B3237">
        <v>45917</v>
      </c>
      <c r="C3237" t="s">
        <v>917</v>
      </c>
      <c r="D3237" t="s">
        <v>188</v>
      </c>
      <c r="E3237">
        <v>8</v>
      </c>
      <c r="F3237">
        <f>IFERROR(VLOOKUP(D3237,Products!$A$2:$H$221,6,FALSE),0)</f>
        <v>2.31</v>
      </c>
      <c r="G3237">
        <v>0.03</v>
      </c>
      <c r="H3237">
        <f t="shared" si="50"/>
        <v>17.93</v>
      </c>
      <c r="I3237" t="s">
        <v>2818</v>
      </c>
      <c r="J3237" t="str">
        <f>IFERROR(VLOOKUP(D3237,Products!$A$2:$H$221,3,FALSE),"")</f>
        <v>Bakery</v>
      </c>
      <c r="K3237" t="str">
        <f>IFERROR(VLOOKUP(C3237,Customers!$A$2:$G$751,3,FALSE),"")</f>
        <v>Shaki-Zagatala</v>
      </c>
    </row>
    <row r="3238" spans="1:11" x14ac:dyDescent="0.25">
      <c r="A3238" t="s">
        <v>6061</v>
      </c>
      <c r="B3238">
        <v>45917</v>
      </c>
      <c r="C3238" t="s">
        <v>989</v>
      </c>
      <c r="D3238" t="s">
        <v>122</v>
      </c>
      <c r="E3238">
        <v>9</v>
      </c>
      <c r="F3238">
        <f>IFERROR(VLOOKUP(D3238,Products!$A$2:$H$221,6,FALSE),0)</f>
        <v>4.5999999999999996</v>
      </c>
      <c r="G3238">
        <v>7.0000000000000007E-2</v>
      </c>
      <c r="H3238">
        <f t="shared" si="50"/>
        <v>38.5</v>
      </c>
      <c r="I3238" t="s">
        <v>2824</v>
      </c>
      <c r="J3238" t="str">
        <f>IFERROR(VLOOKUP(D3238,Products!$A$2:$H$221,3,FALSE),"")</f>
        <v>Dairy</v>
      </c>
      <c r="K3238" t="str">
        <f>IFERROR(VLOOKUP(C3238,Customers!$A$2:$G$751,3,FALSE),"")</f>
        <v>Karabakh-East Zangezur</v>
      </c>
    </row>
    <row r="3239" spans="1:11" x14ac:dyDescent="0.25">
      <c r="A3239" t="s">
        <v>6062</v>
      </c>
      <c r="B3239">
        <v>45917</v>
      </c>
      <c r="C3239" t="s">
        <v>1127</v>
      </c>
      <c r="D3239" t="s">
        <v>244</v>
      </c>
      <c r="E3239">
        <v>6</v>
      </c>
      <c r="F3239">
        <f>IFERROR(VLOOKUP(D3239,Products!$A$2:$H$221,6,FALSE),0)</f>
        <v>3.33</v>
      </c>
      <c r="G3239">
        <v>0.1</v>
      </c>
      <c r="H3239">
        <f t="shared" si="50"/>
        <v>17.98</v>
      </c>
      <c r="I3239" t="s">
        <v>2870</v>
      </c>
      <c r="J3239" t="str">
        <f>IFERROR(VLOOKUP(D3239,Products!$A$2:$H$221,3,FALSE),"")</f>
        <v>Grocery</v>
      </c>
      <c r="K3239" t="str">
        <f>IFERROR(VLOOKUP(C3239,Customers!$A$2:$G$751,3,FALSE),"")</f>
        <v>Aran</v>
      </c>
    </row>
    <row r="3240" spans="1:11" x14ac:dyDescent="0.25">
      <c r="A3240" t="s">
        <v>6063</v>
      </c>
      <c r="B3240">
        <v>45917</v>
      </c>
      <c r="C3240" t="s">
        <v>1388</v>
      </c>
      <c r="D3240" t="s">
        <v>236</v>
      </c>
      <c r="E3240">
        <v>13</v>
      </c>
      <c r="F3240">
        <f>IFERROR(VLOOKUP(D3240,Products!$A$2:$H$221,6,FALSE),0)</f>
        <v>1.52</v>
      </c>
      <c r="G3240">
        <v>0</v>
      </c>
      <c r="H3240">
        <f t="shared" si="50"/>
        <v>19.760000000000002</v>
      </c>
      <c r="I3240" t="s">
        <v>2820</v>
      </c>
      <c r="J3240" t="str">
        <f>IFERROR(VLOOKUP(D3240,Products!$A$2:$H$221,3,FALSE),"")</f>
        <v>Grocery</v>
      </c>
      <c r="K3240" t="str">
        <f>IFERROR(VLOOKUP(C3240,Customers!$A$2:$G$751,3,FALSE),"")</f>
        <v>Absheron</v>
      </c>
    </row>
    <row r="3241" spans="1:11" x14ac:dyDescent="0.25">
      <c r="A3241" t="s">
        <v>6064</v>
      </c>
      <c r="B3241">
        <v>45917</v>
      </c>
      <c r="C3241" t="s">
        <v>1415</v>
      </c>
      <c r="D3241" t="s">
        <v>128</v>
      </c>
      <c r="E3241">
        <v>4</v>
      </c>
      <c r="F3241">
        <f>IFERROR(VLOOKUP(D3241,Products!$A$2:$H$221,6,FALSE),0)</f>
        <v>3.37</v>
      </c>
      <c r="G3241">
        <v>0.03</v>
      </c>
      <c r="H3241">
        <f t="shared" si="50"/>
        <v>13.08</v>
      </c>
      <c r="I3241" t="s">
        <v>2820</v>
      </c>
      <c r="J3241" t="str">
        <f>IFERROR(VLOOKUP(D3241,Products!$A$2:$H$221,3,FALSE),"")</f>
        <v>Dairy</v>
      </c>
      <c r="K3241" t="str">
        <f>IFERROR(VLOOKUP(C3241,Customers!$A$2:$G$751,3,FALSE),"")</f>
        <v>Lankaran-Astara</v>
      </c>
    </row>
    <row r="3242" spans="1:11" x14ac:dyDescent="0.25">
      <c r="A3242" t="s">
        <v>6065</v>
      </c>
      <c r="B3242">
        <v>45917</v>
      </c>
      <c r="C3242" t="s">
        <v>1568</v>
      </c>
      <c r="D3242" t="s">
        <v>417</v>
      </c>
      <c r="E3242">
        <v>12</v>
      </c>
      <c r="F3242">
        <f>IFERROR(VLOOKUP(D3242,Products!$A$2:$H$221,6,FALSE),0)</f>
        <v>6.31</v>
      </c>
      <c r="G3242">
        <v>0</v>
      </c>
      <c r="H3242">
        <f t="shared" si="50"/>
        <v>75.72</v>
      </c>
      <c r="I3242" t="s">
        <v>2818</v>
      </c>
      <c r="J3242" t="str">
        <f>IFERROR(VLOOKUP(D3242,Products!$A$2:$H$221,3,FALSE),"")</f>
        <v>Canned</v>
      </c>
      <c r="K3242" t="str">
        <f>IFERROR(VLOOKUP(C3242,Customers!$A$2:$G$751,3,FALSE),"")</f>
        <v>Lankaran-Astara</v>
      </c>
    </row>
    <row r="3243" spans="1:11" x14ac:dyDescent="0.25">
      <c r="A3243" t="s">
        <v>6066</v>
      </c>
      <c r="B3243">
        <v>45917</v>
      </c>
      <c r="C3243" t="s">
        <v>1643</v>
      </c>
      <c r="D3243" t="s">
        <v>115</v>
      </c>
      <c r="E3243">
        <v>11</v>
      </c>
      <c r="F3243">
        <f>IFERROR(VLOOKUP(D3243,Products!$A$2:$H$221,6,FALSE),0)</f>
        <v>5.26</v>
      </c>
      <c r="G3243">
        <v>0.03</v>
      </c>
      <c r="H3243">
        <f t="shared" si="50"/>
        <v>56.12</v>
      </c>
      <c r="I3243" t="s">
        <v>2837</v>
      </c>
      <c r="J3243" t="str">
        <f>IFERROR(VLOOKUP(D3243,Products!$A$2:$H$221,3,FALSE),"")</f>
        <v>Dairy</v>
      </c>
      <c r="K3243" t="str">
        <f>IFERROR(VLOOKUP(C3243,Customers!$A$2:$G$751,3,FALSE),"")</f>
        <v>Lankaran-Astara</v>
      </c>
    </row>
    <row r="3244" spans="1:11" x14ac:dyDescent="0.25">
      <c r="A3244" t="s">
        <v>6067</v>
      </c>
      <c r="B3244">
        <v>45917</v>
      </c>
      <c r="C3244" t="s">
        <v>1661</v>
      </c>
      <c r="D3244" t="s">
        <v>230</v>
      </c>
      <c r="E3244">
        <v>9</v>
      </c>
      <c r="F3244">
        <f>IFERROR(VLOOKUP(D3244,Products!$A$2:$H$221,6,FALSE),0)</f>
        <v>1.98</v>
      </c>
      <c r="G3244">
        <v>7.0000000000000007E-2</v>
      </c>
      <c r="H3244">
        <f t="shared" si="50"/>
        <v>16.57</v>
      </c>
      <c r="I3244" t="s">
        <v>2824</v>
      </c>
      <c r="J3244" t="str">
        <f>IFERROR(VLOOKUP(D3244,Products!$A$2:$H$221,3,FALSE),"")</f>
        <v>Grocery</v>
      </c>
      <c r="K3244" t="str">
        <f>IFERROR(VLOOKUP(C3244,Customers!$A$2:$G$751,3,FALSE),"")</f>
        <v>Ganja-Dashkasan</v>
      </c>
    </row>
    <row r="3245" spans="1:11" x14ac:dyDescent="0.25">
      <c r="A3245" t="s">
        <v>6068</v>
      </c>
      <c r="B3245">
        <v>45917</v>
      </c>
      <c r="C3245" t="s">
        <v>1988</v>
      </c>
      <c r="D3245" t="s">
        <v>89</v>
      </c>
      <c r="E3245">
        <v>11</v>
      </c>
      <c r="F3245">
        <f>IFERROR(VLOOKUP(D3245,Products!$A$2:$H$221,6,FALSE),0)</f>
        <v>4.7</v>
      </c>
      <c r="G3245">
        <v>0.1</v>
      </c>
      <c r="H3245">
        <f t="shared" si="50"/>
        <v>46.53</v>
      </c>
      <c r="I3245" t="s">
        <v>2837</v>
      </c>
      <c r="J3245" t="str">
        <f>IFERROR(VLOOKUP(D3245,Products!$A$2:$H$221,3,FALSE),"")</f>
        <v>Snacks</v>
      </c>
      <c r="K3245" t="str">
        <f>IFERROR(VLOOKUP(C3245,Customers!$A$2:$G$751,3,FALSE),"")</f>
        <v>Karabakh-East Zangezur</v>
      </c>
    </row>
    <row r="3246" spans="1:11" x14ac:dyDescent="0.25">
      <c r="A3246" t="s">
        <v>6069</v>
      </c>
      <c r="B3246">
        <v>45917</v>
      </c>
      <c r="C3246" t="s">
        <v>2033</v>
      </c>
      <c r="D3246" t="s">
        <v>411</v>
      </c>
      <c r="E3246">
        <v>7</v>
      </c>
      <c r="F3246">
        <f>IFERROR(VLOOKUP(D3246,Products!$A$2:$H$221,6,FALSE),0)</f>
        <v>2.21</v>
      </c>
      <c r="G3246">
        <v>0.05</v>
      </c>
      <c r="H3246">
        <f t="shared" si="50"/>
        <v>14.7</v>
      </c>
      <c r="I3246" t="s">
        <v>2870</v>
      </c>
      <c r="J3246" t="str">
        <f>IFERROR(VLOOKUP(D3246,Products!$A$2:$H$221,3,FALSE),"")</f>
        <v>Canned</v>
      </c>
      <c r="K3246" t="str">
        <f>IFERROR(VLOOKUP(C3246,Customers!$A$2:$G$751,3,FALSE),"")</f>
        <v>Absheron</v>
      </c>
    </row>
    <row r="3247" spans="1:11" x14ac:dyDescent="0.25">
      <c r="A3247" t="s">
        <v>6070</v>
      </c>
      <c r="B3247">
        <v>45917</v>
      </c>
      <c r="C3247" t="s">
        <v>2618</v>
      </c>
      <c r="D3247" t="s">
        <v>435</v>
      </c>
      <c r="E3247">
        <v>16</v>
      </c>
      <c r="F3247">
        <f>IFERROR(VLOOKUP(D3247,Products!$A$2:$H$221,6,FALSE),0)</f>
        <v>5.86</v>
      </c>
      <c r="G3247">
        <v>0</v>
      </c>
      <c r="H3247">
        <f t="shared" si="50"/>
        <v>93.76</v>
      </c>
      <c r="I3247" t="s">
        <v>2818</v>
      </c>
      <c r="J3247" t="str">
        <f>IFERROR(VLOOKUP(D3247,Products!$A$2:$H$221,3,FALSE),"")</f>
        <v>Canned</v>
      </c>
      <c r="K3247" t="str">
        <f>IFERROR(VLOOKUP(C3247,Customers!$A$2:$G$751,3,FALSE),"")</f>
        <v>Absheron</v>
      </c>
    </row>
    <row r="3248" spans="1:11" x14ac:dyDescent="0.25">
      <c r="A3248" t="s">
        <v>6071</v>
      </c>
      <c r="B3248">
        <v>45917</v>
      </c>
      <c r="C3248" t="s">
        <v>2693</v>
      </c>
      <c r="D3248" t="s">
        <v>57</v>
      </c>
      <c r="E3248">
        <v>11</v>
      </c>
      <c r="F3248">
        <f>IFERROR(VLOOKUP(D3248,Products!$A$2:$H$221,6,FALSE),0)</f>
        <v>2.57</v>
      </c>
      <c r="G3248">
        <v>7.0000000000000007E-2</v>
      </c>
      <c r="H3248">
        <f t="shared" si="50"/>
        <v>26.29</v>
      </c>
      <c r="I3248" t="s">
        <v>2837</v>
      </c>
      <c r="J3248" t="str">
        <f>IFERROR(VLOOKUP(D3248,Products!$A$2:$H$221,3,FALSE),"")</f>
        <v>Beverages</v>
      </c>
      <c r="K3248" t="str">
        <f>IFERROR(VLOOKUP(C3248,Customers!$A$2:$G$751,3,FALSE),"")</f>
        <v>Aran</v>
      </c>
    </row>
    <row r="3249" spans="1:11" x14ac:dyDescent="0.25">
      <c r="A3249" t="s">
        <v>6072</v>
      </c>
      <c r="B3249">
        <v>45917</v>
      </c>
      <c r="C3249" t="s">
        <v>2726</v>
      </c>
      <c r="D3249" t="s">
        <v>276</v>
      </c>
      <c r="E3249">
        <v>5</v>
      </c>
      <c r="F3249">
        <f>IFERROR(VLOOKUP(D3249,Products!$A$2:$H$221,6,FALSE),0)</f>
        <v>1.61</v>
      </c>
      <c r="G3249">
        <v>0.1</v>
      </c>
      <c r="H3249">
        <f t="shared" si="50"/>
        <v>7.25</v>
      </c>
      <c r="I3249" t="s">
        <v>2824</v>
      </c>
      <c r="J3249" t="str">
        <f>IFERROR(VLOOKUP(D3249,Products!$A$2:$H$221,3,FALSE),"")</f>
        <v>Household</v>
      </c>
      <c r="K3249" t="str">
        <f>IFERROR(VLOOKUP(C3249,Customers!$A$2:$G$751,3,FALSE),"")</f>
        <v>Ganja-Dashkasan</v>
      </c>
    </row>
    <row r="3250" spans="1:11" x14ac:dyDescent="0.25">
      <c r="A3250" t="s">
        <v>6073</v>
      </c>
      <c r="B3250">
        <v>45917</v>
      </c>
      <c r="C3250" t="s">
        <v>2789</v>
      </c>
      <c r="D3250" t="s">
        <v>315</v>
      </c>
      <c r="E3250">
        <v>10</v>
      </c>
      <c r="F3250">
        <f>IFERROR(VLOOKUP(D3250,Products!$A$2:$H$221,6,FALSE),0)</f>
        <v>6.63</v>
      </c>
      <c r="G3250">
        <v>0.05</v>
      </c>
      <c r="H3250">
        <f t="shared" si="50"/>
        <v>62.99</v>
      </c>
      <c r="I3250" t="s">
        <v>2837</v>
      </c>
      <c r="J3250" t="str">
        <f>IFERROR(VLOOKUP(D3250,Products!$A$2:$H$221,3,FALSE),"")</f>
        <v>Personal Care</v>
      </c>
      <c r="K3250" t="str">
        <f>IFERROR(VLOOKUP(C3250,Customers!$A$2:$G$751,3,FALSE),"")</f>
        <v>Karabakh-East Zangezur</v>
      </c>
    </row>
    <row r="3251" spans="1:11" x14ac:dyDescent="0.25">
      <c r="A3251" t="s">
        <v>6074</v>
      </c>
      <c r="B3251">
        <v>45918</v>
      </c>
      <c r="C3251" t="s">
        <v>742</v>
      </c>
      <c r="D3251" t="s">
        <v>140</v>
      </c>
      <c r="E3251">
        <v>14</v>
      </c>
      <c r="F3251">
        <f>IFERROR(VLOOKUP(D3251,Products!$A$2:$H$221,6,FALSE),0)</f>
        <v>2.6</v>
      </c>
      <c r="G3251">
        <v>0.05</v>
      </c>
      <c r="H3251">
        <f t="shared" si="50"/>
        <v>34.58</v>
      </c>
      <c r="I3251" t="s">
        <v>2824</v>
      </c>
      <c r="J3251" t="str">
        <f>IFERROR(VLOOKUP(D3251,Products!$A$2:$H$221,3,FALSE),"")</f>
        <v>Dairy</v>
      </c>
      <c r="K3251" t="str">
        <f>IFERROR(VLOOKUP(C3251,Customers!$A$2:$G$751,3,FALSE),"")</f>
        <v>Guba-Khachmaz</v>
      </c>
    </row>
    <row r="3252" spans="1:11" x14ac:dyDescent="0.25">
      <c r="A3252" t="s">
        <v>6075</v>
      </c>
      <c r="B3252">
        <v>45918</v>
      </c>
      <c r="C3252" t="s">
        <v>1040</v>
      </c>
      <c r="D3252" t="s">
        <v>220</v>
      </c>
      <c r="E3252">
        <v>2</v>
      </c>
      <c r="F3252">
        <f>IFERROR(VLOOKUP(D3252,Products!$A$2:$H$221,6,FALSE),0)</f>
        <v>1.37</v>
      </c>
      <c r="G3252">
        <v>0.05</v>
      </c>
      <c r="H3252">
        <f t="shared" si="50"/>
        <v>2.6</v>
      </c>
      <c r="I3252" t="s">
        <v>2824</v>
      </c>
      <c r="J3252" t="str">
        <f>IFERROR(VLOOKUP(D3252,Products!$A$2:$H$221,3,FALSE),"")</f>
        <v>Grocery</v>
      </c>
      <c r="K3252" t="str">
        <f>IFERROR(VLOOKUP(C3252,Customers!$A$2:$G$751,3,FALSE),"")</f>
        <v>Absheron</v>
      </c>
    </row>
    <row r="3253" spans="1:11" x14ac:dyDescent="0.25">
      <c r="A3253" t="s">
        <v>6076</v>
      </c>
      <c r="B3253">
        <v>45918</v>
      </c>
      <c r="C3253" t="s">
        <v>1277</v>
      </c>
      <c r="D3253" t="s">
        <v>87</v>
      </c>
      <c r="E3253">
        <v>4</v>
      </c>
      <c r="F3253">
        <f>IFERROR(VLOOKUP(D3253,Products!$A$2:$H$221,6,FALSE),0)</f>
        <v>4.17</v>
      </c>
      <c r="G3253">
        <v>0.03</v>
      </c>
      <c r="H3253">
        <f t="shared" si="50"/>
        <v>16.18</v>
      </c>
      <c r="I3253" t="s">
        <v>2824</v>
      </c>
      <c r="J3253" t="str">
        <f>IFERROR(VLOOKUP(D3253,Products!$A$2:$H$221,3,FALSE),"")</f>
        <v>Snacks</v>
      </c>
      <c r="K3253" t="str">
        <f>IFERROR(VLOOKUP(C3253,Customers!$A$2:$G$751,3,FALSE),"")</f>
        <v>Absheron</v>
      </c>
    </row>
    <row r="3254" spans="1:11" x14ac:dyDescent="0.25">
      <c r="A3254" t="s">
        <v>6077</v>
      </c>
      <c r="B3254">
        <v>45918</v>
      </c>
      <c r="C3254" t="s">
        <v>1427</v>
      </c>
      <c r="D3254" t="s">
        <v>421</v>
      </c>
      <c r="E3254">
        <v>14</v>
      </c>
      <c r="F3254">
        <f>IFERROR(VLOOKUP(D3254,Products!$A$2:$H$221,6,FALSE),0)</f>
        <v>2.52</v>
      </c>
      <c r="G3254">
        <v>0.05</v>
      </c>
      <c r="H3254">
        <f t="shared" si="50"/>
        <v>33.520000000000003</v>
      </c>
      <c r="I3254" t="s">
        <v>2870</v>
      </c>
      <c r="J3254" t="str">
        <f>IFERROR(VLOOKUP(D3254,Products!$A$2:$H$221,3,FALSE),"")</f>
        <v>Canned</v>
      </c>
      <c r="K3254" t="str">
        <f>IFERROR(VLOOKUP(C3254,Customers!$A$2:$G$751,3,FALSE),"")</f>
        <v>Absheron</v>
      </c>
    </row>
    <row r="3255" spans="1:11" x14ac:dyDescent="0.25">
      <c r="A3255" t="s">
        <v>6078</v>
      </c>
      <c r="B3255">
        <v>45918</v>
      </c>
      <c r="C3255" t="s">
        <v>1619</v>
      </c>
      <c r="D3255" t="s">
        <v>37</v>
      </c>
      <c r="E3255">
        <v>16</v>
      </c>
      <c r="F3255">
        <f>IFERROR(VLOOKUP(D3255,Products!$A$2:$H$221,6,FALSE),0)</f>
        <v>4.74</v>
      </c>
      <c r="G3255">
        <v>0.05</v>
      </c>
      <c r="H3255">
        <f t="shared" si="50"/>
        <v>72.05</v>
      </c>
      <c r="I3255" t="s">
        <v>2830</v>
      </c>
      <c r="J3255" t="str">
        <f>IFERROR(VLOOKUP(D3255,Products!$A$2:$H$221,3,FALSE),"")</f>
        <v>Beverages</v>
      </c>
      <c r="K3255" t="str">
        <f>IFERROR(VLOOKUP(C3255,Customers!$A$2:$G$751,3,FALSE),"")</f>
        <v>Lankaran-Astara</v>
      </c>
    </row>
    <row r="3256" spans="1:11" x14ac:dyDescent="0.25">
      <c r="A3256" t="s">
        <v>6079</v>
      </c>
      <c r="B3256">
        <v>45918</v>
      </c>
      <c r="C3256" t="s">
        <v>1619</v>
      </c>
      <c r="D3256" t="s">
        <v>226</v>
      </c>
      <c r="E3256">
        <v>7</v>
      </c>
      <c r="F3256">
        <f>IFERROR(VLOOKUP(D3256,Products!$A$2:$H$221,6,FALSE),0)</f>
        <v>2.0299999999999998</v>
      </c>
      <c r="G3256">
        <v>0</v>
      </c>
      <c r="H3256">
        <f t="shared" si="50"/>
        <v>14.21</v>
      </c>
      <c r="I3256" t="s">
        <v>2824</v>
      </c>
      <c r="J3256" t="str">
        <f>IFERROR(VLOOKUP(D3256,Products!$A$2:$H$221,3,FALSE),"")</f>
        <v>Grocery</v>
      </c>
      <c r="K3256" t="str">
        <f>IFERROR(VLOOKUP(C3256,Customers!$A$2:$G$751,3,FALSE),"")</f>
        <v>Lankaran-Astara</v>
      </c>
    </row>
    <row r="3257" spans="1:11" x14ac:dyDescent="0.25">
      <c r="A3257" t="s">
        <v>6080</v>
      </c>
      <c r="B3257">
        <v>45918</v>
      </c>
      <c r="C3257" t="s">
        <v>1757</v>
      </c>
      <c r="D3257" t="s">
        <v>45</v>
      </c>
      <c r="E3257">
        <v>6</v>
      </c>
      <c r="F3257">
        <f>IFERROR(VLOOKUP(D3257,Products!$A$2:$H$221,6,FALSE),0)</f>
        <v>2.7</v>
      </c>
      <c r="G3257">
        <v>0.03</v>
      </c>
      <c r="H3257">
        <f t="shared" si="50"/>
        <v>15.71</v>
      </c>
      <c r="I3257" t="s">
        <v>2820</v>
      </c>
      <c r="J3257" t="str">
        <f>IFERROR(VLOOKUP(D3257,Products!$A$2:$H$221,3,FALSE),"")</f>
        <v>Beverages</v>
      </c>
      <c r="K3257" t="str">
        <f>IFERROR(VLOOKUP(C3257,Customers!$A$2:$G$751,3,FALSE),"")</f>
        <v>Nakhchivan</v>
      </c>
    </row>
    <row r="3258" spans="1:11" x14ac:dyDescent="0.25">
      <c r="A3258" t="s">
        <v>6081</v>
      </c>
      <c r="B3258">
        <v>45918</v>
      </c>
      <c r="C3258" t="s">
        <v>1928</v>
      </c>
      <c r="D3258" t="s">
        <v>435</v>
      </c>
      <c r="E3258">
        <v>16</v>
      </c>
      <c r="F3258">
        <f>IFERROR(VLOOKUP(D3258,Products!$A$2:$H$221,6,FALSE),0)</f>
        <v>5.86</v>
      </c>
      <c r="G3258">
        <v>0.1</v>
      </c>
      <c r="H3258">
        <f t="shared" si="50"/>
        <v>84.38</v>
      </c>
      <c r="I3258" t="s">
        <v>2870</v>
      </c>
      <c r="J3258" t="str">
        <f>IFERROR(VLOOKUP(D3258,Products!$A$2:$H$221,3,FALSE),"")</f>
        <v>Canned</v>
      </c>
      <c r="K3258" t="str">
        <f>IFERROR(VLOOKUP(C3258,Customers!$A$2:$G$751,3,FALSE),"")</f>
        <v>Absheron</v>
      </c>
    </row>
    <row r="3259" spans="1:11" x14ac:dyDescent="0.25">
      <c r="A3259" t="s">
        <v>6082</v>
      </c>
      <c r="B3259">
        <v>45918</v>
      </c>
      <c r="C3259" t="s">
        <v>2000</v>
      </c>
      <c r="D3259" t="s">
        <v>180</v>
      </c>
      <c r="E3259">
        <v>10</v>
      </c>
      <c r="F3259">
        <f>IFERROR(VLOOKUP(D3259,Products!$A$2:$H$221,6,FALSE),0)</f>
        <v>3.52</v>
      </c>
      <c r="G3259">
        <v>0.05</v>
      </c>
      <c r="H3259">
        <f t="shared" si="50"/>
        <v>33.44</v>
      </c>
      <c r="I3259" t="s">
        <v>2824</v>
      </c>
      <c r="J3259" t="str">
        <f>IFERROR(VLOOKUP(D3259,Products!$A$2:$H$221,3,FALSE),"")</f>
        <v>Bakery</v>
      </c>
      <c r="K3259" t="str">
        <f>IFERROR(VLOOKUP(C3259,Customers!$A$2:$G$751,3,FALSE),"")</f>
        <v>Karabakh-East Zangezur</v>
      </c>
    </row>
    <row r="3260" spans="1:11" x14ac:dyDescent="0.25">
      <c r="A3260" t="s">
        <v>6083</v>
      </c>
      <c r="B3260">
        <v>45918</v>
      </c>
      <c r="C3260" t="s">
        <v>2435</v>
      </c>
      <c r="D3260" t="s">
        <v>37</v>
      </c>
      <c r="E3260">
        <v>22</v>
      </c>
      <c r="F3260">
        <f>IFERROR(VLOOKUP(D3260,Products!$A$2:$H$221,6,FALSE),0)</f>
        <v>4.74</v>
      </c>
      <c r="G3260">
        <v>0.1</v>
      </c>
      <c r="H3260">
        <f t="shared" si="50"/>
        <v>93.85</v>
      </c>
      <c r="I3260" t="s">
        <v>2830</v>
      </c>
      <c r="J3260" t="str">
        <f>IFERROR(VLOOKUP(D3260,Products!$A$2:$H$221,3,FALSE),"")</f>
        <v>Beverages</v>
      </c>
      <c r="K3260" t="str">
        <f>IFERROR(VLOOKUP(C3260,Customers!$A$2:$G$751,3,FALSE),"")</f>
        <v>Shaki-Zagatala</v>
      </c>
    </row>
    <row r="3261" spans="1:11" x14ac:dyDescent="0.25">
      <c r="A3261" t="s">
        <v>6084</v>
      </c>
      <c r="B3261">
        <v>45919</v>
      </c>
      <c r="C3261" t="s">
        <v>626</v>
      </c>
      <c r="D3261" t="s">
        <v>376</v>
      </c>
      <c r="E3261">
        <v>7</v>
      </c>
      <c r="F3261">
        <f>IFERROR(VLOOKUP(D3261,Products!$A$2:$H$221,6,FALSE),0)</f>
        <v>2.4700000000000002</v>
      </c>
      <c r="G3261">
        <v>0.03</v>
      </c>
      <c r="H3261">
        <f t="shared" si="50"/>
        <v>16.77</v>
      </c>
      <c r="I3261" t="s">
        <v>2818</v>
      </c>
      <c r="J3261" t="str">
        <f>IFERROR(VLOOKUP(D3261,Products!$A$2:$H$221,3,FALSE),"")</f>
        <v>Frozen</v>
      </c>
      <c r="K3261" t="str">
        <f>IFERROR(VLOOKUP(C3261,Customers!$A$2:$G$751,3,FALSE),"")</f>
        <v>Absheron</v>
      </c>
    </row>
    <row r="3262" spans="1:11" x14ac:dyDescent="0.25">
      <c r="A3262" t="s">
        <v>6085</v>
      </c>
      <c r="B3262">
        <v>45919</v>
      </c>
      <c r="C3262" t="s">
        <v>818</v>
      </c>
      <c r="D3262" t="s">
        <v>286</v>
      </c>
      <c r="E3262">
        <v>5</v>
      </c>
      <c r="F3262">
        <f>IFERROR(VLOOKUP(D3262,Products!$A$2:$H$221,6,FALSE),0)</f>
        <v>3.93</v>
      </c>
      <c r="G3262">
        <v>7.0000000000000007E-2</v>
      </c>
      <c r="H3262">
        <f t="shared" si="50"/>
        <v>18.27</v>
      </c>
      <c r="I3262" t="s">
        <v>2824</v>
      </c>
      <c r="J3262" t="str">
        <f>IFERROR(VLOOKUP(D3262,Products!$A$2:$H$221,3,FALSE),"")</f>
        <v>Household</v>
      </c>
      <c r="K3262" t="str">
        <f>IFERROR(VLOOKUP(C3262,Customers!$A$2:$G$751,3,FALSE),"")</f>
        <v>Absheron</v>
      </c>
    </row>
    <row r="3263" spans="1:11" x14ac:dyDescent="0.25">
      <c r="A3263" t="s">
        <v>6086</v>
      </c>
      <c r="B3263">
        <v>45919</v>
      </c>
      <c r="C3263" t="s">
        <v>968</v>
      </c>
      <c r="D3263" t="s">
        <v>253</v>
      </c>
      <c r="E3263">
        <v>13</v>
      </c>
      <c r="F3263">
        <f>IFERROR(VLOOKUP(D3263,Products!$A$2:$H$221,6,FALSE),0)</f>
        <v>1.43</v>
      </c>
      <c r="G3263">
        <v>0.12</v>
      </c>
      <c r="H3263">
        <f t="shared" si="50"/>
        <v>16.36</v>
      </c>
      <c r="I3263" t="s">
        <v>2830</v>
      </c>
      <c r="J3263" t="str">
        <f>IFERROR(VLOOKUP(D3263,Products!$A$2:$H$221,3,FALSE),"")</f>
        <v>Household</v>
      </c>
      <c r="K3263" t="str">
        <f>IFERROR(VLOOKUP(C3263,Customers!$A$2:$G$751,3,FALSE),"")</f>
        <v>Ganja-Dashkasan</v>
      </c>
    </row>
    <row r="3264" spans="1:11" x14ac:dyDescent="0.25">
      <c r="A3264" t="s">
        <v>6087</v>
      </c>
      <c r="B3264">
        <v>45919</v>
      </c>
      <c r="C3264" t="s">
        <v>1115</v>
      </c>
      <c r="D3264" t="s">
        <v>17</v>
      </c>
      <c r="E3264">
        <v>7</v>
      </c>
      <c r="F3264">
        <f>IFERROR(VLOOKUP(D3264,Products!$A$2:$H$221,6,FALSE),0)</f>
        <v>2.5499999999999998</v>
      </c>
      <c r="G3264">
        <v>0</v>
      </c>
      <c r="H3264">
        <f t="shared" si="50"/>
        <v>17.850000000000001</v>
      </c>
      <c r="I3264" t="s">
        <v>2841</v>
      </c>
      <c r="J3264" t="str">
        <f>IFERROR(VLOOKUP(D3264,Products!$A$2:$H$221,3,FALSE),"")</f>
        <v>Beverages</v>
      </c>
      <c r="K3264" t="str">
        <f>IFERROR(VLOOKUP(C3264,Customers!$A$2:$G$751,3,FALSE),"")</f>
        <v>Ganja-Dashkasan</v>
      </c>
    </row>
    <row r="3265" spans="1:11" x14ac:dyDescent="0.25">
      <c r="A3265" t="s">
        <v>6088</v>
      </c>
      <c r="B3265">
        <v>45919</v>
      </c>
      <c r="C3265" t="s">
        <v>1319</v>
      </c>
      <c r="D3265" t="s">
        <v>328</v>
      </c>
      <c r="E3265">
        <v>5</v>
      </c>
      <c r="F3265">
        <f>IFERROR(VLOOKUP(D3265,Products!$A$2:$H$221,6,FALSE),0)</f>
        <v>6.09</v>
      </c>
      <c r="G3265">
        <v>0.05</v>
      </c>
      <c r="H3265">
        <f t="shared" si="50"/>
        <v>28.93</v>
      </c>
      <c r="I3265" t="s">
        <v>2824</v>
      </c>
      <c r="J3265" t="str">
        <f>IFERROR(VLOOKUP(D3265,Products!$A$2:$H$221,3,FALSE),"")</f>
        <v>Personal Care</v>
      </c>
      <c r="K3265" t="str">
        <f>IFERROR(VLOOKUP(C3265,Customers!$A$2:$G$751,3,FALSE),"")</f>
        <v>Guba-Khachmaz</v>
      </c>
    </row>
    <row r="3266" spans="1:11" x14ac:dyDescent="0.25">
      <c r="A3266" t="s">
        <v>6089</v>
      </c>
      <c r="B3266">
        <v>45919</v>
      </c>
      <c r="C3266" t="s">
        <v>1514</v>
      </c>
      <c r="D3266" t="s">
        <v>29</v>
      </c>
      <c r="E3266">
        <v>7</v>
      </c>
      <c r="F3266">
        <f>IFERROR(VLOOKUP(D3266,Products!$A$2:$H$221,6,FALSE),0)</f>
        <v>1.26</v>
      </c>
      <c r="G3266">
        <v>0.03</v>
      </c>
      <c r="H3266">
        <f t="shared" ref="H3266:H3329" si="51">ROUND(E3266*F3266*(1-G3266),2)</f>
        <v>8.56</v>
      </c>
      <c r="I3266" t="s">
        <v>2820</v>
      </c>
      <c r="J3266" t="str">
        <f>IFERROR(VLOOKUP(D3266,Products!$A$2:$H$221,3,FALSE),"")</f>
        <v>Beverages</v>
      </c>
      <c r="K3266" t="str">
        <f>IFERROR(VLOOKUP(C3266,Customers!$A$2:$G$751,3,FALSE),"")</f>
        <v>Lankaran-Astara</v>
      </c>
    </row>
    <row r="3267" spans="1:11" x14ac:dyDescent="0.25">
      <c r="A3267" t="s">
        <v>6090</v>
      </c>
      <c r="B3267">
        <v>45919</v>
      </c>
      <c r="C3267" t="s">
        <v>1649</v>
      </c>
      <c r="D3267" t="s">
        <v>8</v>
      </c>
      <c r="E3267">
        <v>27</v>
      </c>
      <c r="F3267">
        <f>IFERROR(VLOOKUP(D3267,Products!$A$2:$H$221,6,FALSE),0)</f>
        <v>3.39</v>
      </c>
      <c r="G3267">
        <v>0.05</v>
      </c>
      <c r="H3267">
        <f t="shared" si="51"/>
        <v>86.95</v>
      </c>
      <c r="I3267" t="s">
        <v>2841</v>
      </c>
      <c r="J3267" t="str">
        <f>IFERROR(VLOOKUP(D3267,Products!$A$2:$H$221,3,FALSE),"")</f>
        <v>Beverages</v>
      </c>
      <c r="K3267" t="str">
        <f>IFERROR(VLOOKUP(C3267,Customers!$A$2:$G$751,3,FALSE),"")</f>
        <v>Lankaran-Astara</v>
      </c>
    </row>
    <row r="3268" spans="1:11" x14ac:dyDescent="0.25">
      <c r="A3268" t="s">
        <v>6091</v>
      </c>
      <c r="B3268">
        <v>45919</v>
      </c>
      <c r="C3268" t="s">
        <v>2207</v>
      </c>
      <c r="D3268" t="s">
        <v>230</v>
      </c>
      <c r="E3268">
        <v>9</v>
      </c>
      <c r="F3268">
        <f>IFERROR(VLOOKUP(D3268,Products!$A$2:$H$221,6,FALSE),0)</f>
        <v>1.98</v>
      </c>
      <c r="G3268">
        <v>0.05</v>
      </c>
      <c r="H3268">
        <f t="shared" si="51"/>
        <v>16.93</v>
      </c>
      <c r="I3268" t="s">
        <v>2820</v>
      </c>
      <c r="J3268" t="str">
        <f>IFERROR(VLOOKUP(D3268,Products!$A$2:$H$221,3,FALSE),"")</f>
        <v>Grocery</v>
      </c>
      <c r="K3268" t="str">
        <f>IFERROR(VLOOKUP(C3268,Customers!$A$2:$G$751,3,FALSE),"")</f>
        <v>Lankaran-Astara</v>
      </c>
    </row>
    <row r="3269" spans="1:11" x14ac:dyDescent="0.25">
      <c r="A3269" t="s">
        <v>6092</v>
      </c>
      <c r="B3269">
        <v>45919</v>
      </c>
      <c r="C3269" t="s">
        <v>2249</v>
      </c>
      <c r="D3269" t="s">
        <v>167</v>
      </c>
      <c r="E3269">
        <v>24</v>
      </c>
      <c r="F3269">
        <f>IFERROR(VLOOKUP(D3269,Products!$A$2:$H$221,6,FALSE),0)</f>
        <v>1.67</v>
      </c>
      <c r="G3269">
        <v>0.05</v>
      </c>
      <c r="H3269">
        <f t="shared" si="51"/>
        <v>38.08</v>
      </c>
      <c r="I3269" t="s">
        <v>2841</v>
      </c>
      <c r="J3269" t="str">
        <f>IFERROR(VLOOKUP(D3269,Products!$A$2:$H$221,3,FALSE),"")</f>
        <v>Bakery</v>
      </c>
      <c r="K3269" t="str">
        <f>IFERROR(VLOOKUP(C3269,Customers!$A$2:$G$751,3,FALSE),"")</f>
        <v>Shaki-Zagatala</v>
      </c>
    </row>
    <row r="3270" spans="1:11" x14ac:dyDescent="0.25">
      <c r="A3270" t="s">
        <v>6093</v>
      </c>
      <c r="B3270">
        <v>45919</v>
      </c>
      <c r="C3270" t="s">
        <v>2264</v>
      </c>
      <c r="D3270" t="s">
        <v>203</v>
      </c>
      <c r="E3270">
        <v>25</v>
      </c>
      <c r="F3270">
        <f>IFERROR(VLOOKUP(D3270,Products!$A$2:$H$221,6,FALSE),0)</f>
        <v>3.39</v>
      </c>
      <c r="G3270">
        <v>7.0000000000000007E-2</v>
      </c>
      <c r="H3270">
        <f t="shared" si="51"/>
        <v>78.819999999999993</v>
      </c>
      <c r="I3270" t="s">
        <v>2841</v>
      </c>
      <c r="J3270" t="str">
        <f>IFERROR(VLOOKUP(D3270,Products!$A$2:$H$221,3,FALSE),"")</f>
        <v>Bakery</v>
      </c>
      <c r="K3270" t="str">
        <f>IFERROR(VLOOKUP(C3270,Customers!$A$2:$G$751,3,FALSE),"")</f>
        <v>Guba-Khachmaz</v>
      </c>
    </row>
    <row r="3271" spans="1:11" x14ac:dyDescent="0.25">
      <c r="A3271" t="s">
        <v>6094</v>
      </c>
      <c r="B3271">
        <v>45920</v>
      </c>
      <c r="C3271" t="s">
        <v>623</v>
      </c>
      <c r="D3271" t="s">
        <v>299</v>
      </c>
      <c r="E3271">
        <v>12</v>
      </c>
      <c r="F3271">
        <f>IFERROR(VLOOKUP(D3271,Products!$A$2:$H$221,6,FALSE),0)</f>
        <v>1.0900000000000001</v>
      </c>
      <c r="G3271">
        <v>0.05</v>
      </c>
      <c r="H3271">
        <f t="shared" si="51"/>
        <v>12.43</v>
      </c>
      <c r="I3271" t="s">
        <v>2818</v>
      </c>
      <c r="J3271" t="str">
        <f>IFERROR(VLOOKUP(D3271,Products!$A$2:$H$221,3,FALSE),"")</f>
        <v>Household</v>
      </c>
      <c r="K3271" t="str">
        <f>IFERROR(VLOOKUP(C3271,Customers!$A$2:$G$751,3,FALSE),"")</f>
        <v>Karabakh-East Zangezur</v>
      </c>
    </row>
    <row r="3272" spans="1:11" x14ac:dyDescent="0.25">
      <c r="A3272" t="s">
        <v>6095</v>
      </c>
      <c r="B3272">
        <v>45920</v>
      </c>
      <c r="C3272" t="s">
        <v>677</v>
      </c>
      <c r="D3272" t="s">
        <v>280</v>
      </c>
      <c r="E3272">
        <v>6</v>
      </c>
      <c r="F3272">
        <f>IFERROR(VLOOKUP(D3272,Products!$A$2:$H$221,6,FALSE),0)</f>
        <v>4.75</v>
      </c>
      <c r="G3272">
        <v>7.0000000000000007E-2</v>
      </c>
      <c r="H3272">
        <f t="shared" si="51"/>
        <v>26.51</v>
      </c>
      <c r="I3272" t="s">
        <v>2824</v>
      </c>
      <c r="J3272" t="str">
        <f>IFERROR(VLOOKUP(D3272,Products!$A$2:$H$221,3,FALSE),"")</f>
        <v>Household</v>
      </c>
      <c r="K3272" t="str">
        <f>IFERROR(VLOOKUP(C3272,Customers!$A$2:$G$751,3,FALSE),"")</f>
        <v>Absheron</v>
      </c>
    </row>
    <row r="3273" spans="1:11" x14ac:dyDescent="0.25">
      <c r="A3273" t="s">
        <v>6096</v>
      </c>
      <c r="B3273">
        <v>45920</v>
      </c>
      <c r="C3273" t="s">
        <v>803</v>
      </c>
      <c r="D3273" t="s">
        <v>126</v>
      </c>
      <c r="E3273">
        <v>10</v>
      </c>
      <c r="F3273">
        <f>IFERROR(VLOOKUP(D3273,Products!$A$2:$H$221,6,FALSE),0)</f>
        <v>2.52</v>
      </c>
      <c r="G3273">
        <v>7.0000000000000007E-2</v>
      </c>
      <c r="H3273">
        <f t="shared" si="51"/>
        <v>23.44</v>
      </c>
      <c r="I3273" t="s">
        <v>2830</v>
      </c>
      <c r="J3273" t="str">
        <f>IFERROR(VLOOKUP(D3273,Products!$A$2:$H$221,3,FALSE),"")</f>
        <v>Dairy</v>
      </c>
      <c r="K3273" t="str">
        <f>IFERROR(VLOOKUP(C3273,Customers!$A$2:$G$751,3,FALSE),"")</f>
        <v>Lankaran-Astara</v>
      </c>
    </row>
    <row r="3274" spans="1:11" x14ac:dyDescent="0.25">
      <c r="A3274" t="s">
        <v>6097</v>
      </c>
      <c r="B3274">
        <v>45920</v>
      </c>
      <c r="C3274" t="s">
        <v>938</v>
      </c>
      <c r="D3274" t="s">
        <v>396</v>
      </c>
      <c r="E3274">
        <v>4</v>
      </c>
      <c r="F3274">
        <f>IFERROR(VLOOKUP(D3274,Products!$A$2:$H$221,6,FALSE),0)</f>
        <v>5.17</v>
      </c>
      <c r="G3274">
        <v>0.12</v>
      </c>
      <c r="H3274">
        <f t="shared" si="51"/>
        <v>18.2</v>
      </c>
      <c r="I3274" t="s">
        <v>2841</v>
      </c>
      <c r="J3274" t="str">
        <f>IFERROR(VLOOKUP(D3274,Products!$A$2:$H$221,3,FALSE),"")</f>
        <v>Canned</v>
      </c>
      <c r="K3274" t="str">
        <f>IFERROR(VLOOKUP(C3274,Customers!$A$2:$G$751,3,FALSE),"")</f>
        <v>Aran</v>
      </c>
    </row>
    <row r="3275" spans="1:11" x14ac:dyDescent="0.25">
      <c r="A3275" t="s">
        <v>6098</v>
      </c>
      <c r="B3275">
        <v>45920</v>
      </c>
      <c r="C3275" t="s">
        <v>1043</v>
      </c>
      <c r="D3275" t="s">
        <v>95</v>
      </c>
      <c r="E3275">
        <v>15</v>
      </c>
      <c r="F3275">
        <f>IFERROR(VLOOKUP(D3275,Products!$A$2:$H$221,6,FALSE),0)</f>
        <v>3.11</v>
      </c>
      <c r="G3275">
        <v>0.03</v>
      </c>
      <c r="H3275">
        <f t="shared" si="51"/>
        <v>45.25</v>
      </c>
      <c r="I3275" t="s">
        <v>2870</v>
      </c>
      <c r="J3275" t="str">
        <f>IFERROR(VLOOKUP(D3275,Products!$A$2:$H$221,3,FALSE),"")</f>
        <v>Snacks</v>
      </c>
      <c r="K3275" t="str">
        <f>IFERROR(VLOOKUP(C3275,Customers!$A$2:$G$751,3,FALSE),"")</f>
        <v>Absheron</v>
      </c>
    </row>
    <row r="3276" spans="1:11" x14ac:dyDescent="0.25">
      <c r="A3276" t="s">
        <v>6099</v>
      </c>
      <c r="B3276">
        <v>45920</v>
      </c>
      <c r="C3276" t="s">
        <v>1043</v>
      </c>
      <c r="D3276" t="s">
        <v>298</v>
      </c>
      <c r="E3276">
        <v>13</v>
      </c>
      <c r="F3276">
        <f>IFERROR(VLOOKUP(D3276,Products!$A$2:$H$221,6,FALSE),0)</f>
        <v>4.83</v>
      </c>
      <c r="G3276">
        <v>0.1</v>
      </c>
      <c r="H3276">
        <f t="shared" si="51"/>
        <v>56.51</v>
      </c>
      <c r="I3276" t="s">
        <v>2870</v>
      </c>
      <c r="J3276" t="str">
        <f>IFERROR(VLOOKUP(D3276,Products!$A$2:$H$221,3,FALSE),"")</f>
        <v>Household</v>
      </c>
      <c r="K3276" t="str">
        <f>IFERROR(VLOOKUP(C3276,Customers!$A$2:$G$751,3,FALSE),"")</f>
        <v>Absheron</v>
      </c>
    </row>
    <row r="3277" spans="1:11" x14ac:dyDescent="0.25">
      <c r="A3277" t="s">
        <v>6100</v>
      </c>
      <c r="B3277">
        <v>45920</v>
      </c>
      <c r="C3277" t="s">
        <v>1346</v>
      </c>
      <c r="D3277" t="s">
        <v>17</v>
      </c>
      <c r="E3277">
        <v>30</v>
      </c>
      <c r="F3277">
        <f>IFERROR(VLOOKUP(D3277,Products!$A$2:$H$221,6,FALSE),0)</f>
        <v>2.5499999999999998</v>
      </c>
      <c r="G3277">
        <v>0</v>
      </c>
      <c r="H3277">
        <f t="shared" si="51"/>
        <v>76.5</v>
      </c>
      <c r="I3277" t="s">
        <v>2827</v>
      </c>
      <c r="J3277" t="str">
        <f>IFERROR(VLOOKUP(D3277,Products!$A$2:$H$221,3,FALSE),"")</f>
        <v>Beverages</v>
      </c>
      <c r="K3277" t="str">
        <f>IFERROR(VLOOKUP(C3277,Customers!$A$2:$G$751,3,FALSE),"")</f>
        <v>Aran</v>
      </c>
    </row>
    <row r="3278" spans="1:11" x14ac:dyDescent="0.25">
      <c r="A3278" t="s">
        <v>6101</v>
      </c>
      <c r="B3278">
        <v>45920</v>
      </c>
      <c r="C3278" t="s">
        <v>1454</v>
      </c>
      <c r="D3278" t="s">
        <v>93</v>
      </c>
      <c r="E3278">
        <v>16</v>
      </c>
      <c r="F3278">
        <f>IFERROR(VLOOKUP(D3278,Products!$A$2:$H$221,6,FALSE),0)</f>
        <v>3.61</v>
      </c>
      <c r="G3278">
        <v>0.03</v>
      </c>
      <c r="H3278">
        <f t="shared" si="51"/>
        <v>56.03</v>
      </c>
      <c r="I3278" t="s">
        <v>2820</v>
      </c>
      <c r="J3278" t="str">
        <f>IFERROR(VLOOKUP(D3278,Products!$A$2:$H$221,3,FALSE),"")</f>
        <v>Snacks</v>
      </c>
      <c r="K3278" t="str">
        <f>IFERROR(VLOOKUP(C3278,Customers!$A$2:$G$751,3,FALSE),"")</f>
        <v>Aran</v>
      </c>
    </row>
    <row r="3279" spans="1:11" x14ac:dyDescent="0.25">
      <c r="A3279" t="s">
        <v>6102</v>
      </c>
      <c r="B3279">
        <v>45920</v>
      </c>
      <c r="C3279" t="s">
        <v>1580</v>
      </c>
      <c r="D3279" t="s">
        <v>307</v>
      </c>
      <c r="E3279">
        <v>9</v>
      </c>
      <c r="F3279">
        <f>IFERROR(VLOOKUP(D3279,Products!$A$2:$H$221,6,FALSE),0)</f>
        <v>6.98</v>
      </c>
      <c r="G3279">
        <v>0.02</v>
      </c>
      <c r="H3279">
        <f t="shared" si="51"/>
        <v>61.56</v>
      </c>
      <c r="I3279" t="s">
        <v>2837</v>
      </c>
      <c r="J3279" t="str">
        <f>IFERROR(VLOOKUP(D3279,Products!$A$2:$H$221,3,FALSE),"")</f>
        <v>Personal Care</v>
      </c>
      <c r="K3279" t="str">
        <f>IFERROR(VLOOKUP(C3279,Customers!$A$2:$G$751,3,FALSE),"")</f>
        <v>Absheron</v>
      </c>
    </row>
    <row r="3280" spans="1:11" x14ac:dyDescent="0.25">
      <c r="A3280" t="s">
        <v>6103</v>
      </c>
      <c r="B3280">
        <v>45920</v>
      </c>
      <c r="C3280" t="s">
        <v>1622</v>
      </c>
      <c r="D3280" t="s">
        <v>226</v>
      </c>
      <c r="E3280">
        <v>4</v>
      </c>
      <c r="F3280">
        <f>IFERROR(VLOOKUP(D3280,Products!$A$2:$H$221,6,FALSE),0)</f>
        <v>2.0299999999999998</v>
      </c>
      <c r="G3280">
        <v>0.1</v>
      </c>
      <c r="H3280">
        <f t="shared" si="51"/>
        <v>7.31</v>
      </c>
      <c r="I3280" t="s">
        <v>2827</v>
      </c>
      <c r="J3280" t="str">
        <f>IFERROR(VLOOKUP(D3280,Products!$A$2:$H$221,3,FALSE),"")</f>
        <v>Grocery</v>
      </c>
      <c r="K3280" t="str">
        <f>IFERROR(VLOOKUP(C3280,Customers!$A$2:$G$751,3,FALSE),"")</f>
        <v>Absheron</v>
      </c>
    </row>
    <row r="3281" spans="1:11" x14ac:dyDescent="0.25">
      <c r="A3281" t="s">
        <v>6104</v>
      </c>
      <c r="B3281">
        <v>45920</v>
      </c>
      <c r="C3281" t="s">
        <v>2012</v>
      </c>
      <c r="D3281" t="s">
        <v>230</v>
      </c>
      <c r="E3281">
        <v>14</v>
      </c>
      <c r="F3281">
        <f>IFERROR(VLOOKUP(D3281,Products!$A$2:$H$221,6,FALSE),0)</f>
        <v>1.98</v>
      </c>
      <c r="G3281">
        <v>0.02</v>
      </c>
      <c r="H3281">
        <f t="shared" si="51"/>
        <v>27.17</v>
      </c>
      <c r="I3281" t="s">
        <v>2837</v>
      </c>
      <c r="J3281" t="str">
        <f>IFERROR(VLOOKUP(D3281,Products!$A$2:$H$221,3,FALSE),"")</f>
        <v>Grocery</v>
      </c>
      <c r="K3281" t="str">
        <f>IFERROR(VLOOKUP(C3281,Customers!$A$2:$G$751,3,FALSE),"")</f>
        <v>Nakhchivan</v>
      </c>
    </row>
    <row r="3282" spans="1:11" x14ac:dyDescent="0.25">
      <c r="A3282" t="s">
        <v>6105</v>
      </c>
      <c r="B3282">
        <v>45920</v>
      </c>
      <c r="C3282" t="s">
        <v>2183</v>
      </c>
      <c r="D3282" t="s">
        <v>230</v>
      </c>
      <c r="E3282">
        <v>6</v>
      </c>
      <c r="F3282">
        <f>IFERROR(VLOOKUP(D3282,Products!$A$2:$H$221,6,FALSE),0)</f>
        <v>1.98</v>
      </c>
      <c r="G3282">
        <v>0.12</v>
      </c>
      <c r="H3282">
        <f t="shared" si="51"/>
        <v>10.45</v>
      </c>
      <c r="I3282" t="s">
        <v>2837</v>
      </c>
      <c r="J3282" t="str">
        <f>IFERROR(VLOOKUP(D3282,Products!$A$2:$H$221,3,FALSE),"")</f>
        <v>Grocery</v>
      </c>
      <c r="K3282" t="str">
        <f>IFERROR(VLOOKUP(C3282,Customers!$A$2:$G$751,3,FALSE),"")</f>
        <v>Absheron</v>
      </c>
    </row>
    <row r="3283" spans="1:11" x14ac:dyDescent="0.25">
      <c r="A3283" t="s">
        <v>6106</v>
      </c>
      <c r="B3283">
        <v>45920</v>
      </c>
      <c r="C3283" t="s">
        <v>2339</v>
      </c>
      <c r="D3283" t="s">
        <v>59</v>
      </c>
      <c r="E3283">
        <v>15</v>
      </c>
      <c r="F3283">
        <f>IFERROR(VLOOKUP(D3283,Products!$A$2:$H$221,6,FALSE),0)</f>
        <v>1.45</v>
      </c>
      <c r="G3283">
        <v>7.0000000000000007E-2</v>
      </c>
      <c r="H3283">
        <f t="shared" si="51"/>
        <v>20.23</v>
      </c>
      <c r="I3283" t="s">
        <v>2827</v>
      </c>
      <c r="J3283" t="str">
        <f>IFERROR(VLOOKUP(D3283,Products!$A$2:$H$221,3,FALSE),"")</f>
        <v>Snacks</v>
      </c>
      <c r="K3283" t="str">
        <f>IFERROR(VLOOKUP(C3283,Customers!$A$2:$G$751,3,FALSE),"")</f>
        <v>Absheron</v>
      </c>
    </row>
    <row r="3284" spans="1:11" x14ac:dyDescent="0.25">
      <c r="A3284" t="s">
        <v>6107</v>
      </c>
      <c r="B3284">
        <v>45920</v>
      </c>
      <c r="C3284" t="s">
        <v>2726</v>
      </c>
      <c r="D3284" t="s">
        <v>368</v>
      </c>
      <c r="E3284">
        <v>4</v>
      </c>
      <c r="F3284">
        <f>IFERROR(VLOOKUP(D3284,Products!$A$2:$H$221,6,FALSE),0)</f>
        <v>8.4</v>
      </c>
      <c r="G3284">
        <v>0.02</v>
      </c>
      <c r="H3284">
        <f t="shared" si="51"/>
        <v>32.93</v>
      </c>
      <c r="I3284" t="s">
        <v>2824</v>
      </c>
      <c r="J3284" t="str">
        <f>IFERROR(VLOOKUP(D3284,Products!$A$2:$H$221,3,FALSE),"")</f>
        <v>Frozen</v>
      </c>
      <c r="K3284" t="str">
        <f>IFERROR(VLOOKUP(C3284,Customers!$A$2:$G$751,3,FALSE),"")</f>
        <v>Ganja-Dashkasan</v>
      </c>
    </row>
    <row r="3285" spans="1:11" x14ac:dyDescent="0.25">
      <c r="A3285" t="s">
        <v>6108</v>
      </c>
      <c r="B3285">
        <v>45921</v>
      </c>
      <c r="C3285" t="s">
        <v>690</v>
      </c>
      <c r="D3285" t="s">
        <v>415</v>
      </c>
      <c r="E3285">
        <v>9</v>
      </c>
      <c r="F3285">
        <f>IFERROR(VLOOKUP(D3285,Products!$A$2:$H$221,6,FALSE),0)</f>
        <v>4.62</v>
      </c>
      <c r="G3285">
        <v>0.05</v>
      </c>
      <c r="H3285">
        <f t="shared" si="51"/>
        <v>39.5</v>
      </c>
      <c r="I3285" t="s">
        <v>2820</v>
      </c>
      <c r="J3285" t="str">
        <f>IFERROR(VLOOKUP(D3285,Products!$A$2:$H$221,3,FALSE),"")</f>
        <v>Canned</v>
      </c>
      <c r="K3285" t="str">
        <f>IFERROR(VLOOKUP(C3285,Customers!$A$2:$G$751,3,FALSE),"")</f>
        <v>Absheron</v>
      </c>
    </row>
    <row r="3286" spans="1:11" x14ac:dyDescent="0.25">
      <c r="A3286" t="s">
        <v>6109</v>
      </c>
      <c r="B3286">
        <v>45921</v>
      </c>
      <c r="C3286" t="s">
        <v>854</v>
      </c>
      <c r="D3286" t="s">
        <v>317</v>
      </c>
      <c r="E3286">
        <v>8</v>
      </c>
      <c r="F3286">
        <f>IFERROR(VLOOKUP(D3286,Products!$A$2:$H$221,6,FALSE),0)</f>
        <v>4.76</v>
      </c>
      <c r="G3286">
        <v>0</v>
      </c>
      <c r="H3286">
        <f t="shared" si="51"/>
        <v>38.08</v>
      </c>
      <c r="I3286" t="s">
        <v>2818</v>
      </c>
      <c r="J3286" t="str">
        <f>IFERROR(VLOOKUP(D3286,Products!$A$2:$H$221,3,FALSE),"")</f>
        <v>Personal Care</v>
      </c>
      <c r="K3286" t="str">
        <f>IFERROR(VLOOKUP(C3286,Customers!$A$2:$G$751,3,FALSE),"")</f>
        <v>Absheron</v>
      </c>
    </row>
    <row r="3287" spans="1:11" x14ac:dyDescent="0.25">
      <c r="A3287" t="s">
        <v>6110</v>
      </c>
      <c r="B3287">
        <v>45921</v>
      </c>
      <c r="C3287" t="s">
        <v>938</v>
      </c>
      <c r="D3287" t="s">
        <v>53</v>
      </c>
      <c r="E3287">
        <v>25</v>
      </c>
      <c r="F3287">
        <f>IFERROR(VLOOKUP(D3287,Products!$A$2:$H$221,6,FALSE),0)</f>
        <v>3.46</v>
      </c>
      <c r="G3287">
        <v>0.05</v>
      </c>
      <c r="H3287">
        <f t="shared" si="51"/>
        <v>82.18</v>
      </c>
      <c r="I3287" t="s">
        <v>2837</v>
      </c>
      <c r="J3287" t="str">
        <f>IFERROR(VLOOKUP(D3287,Products!$A$2:$H$221,3,FALSE),"")</f>
        <v>Beverages</v>
      </c>
      <c r="K3287" t="str">
        <f>IFERROR(VLOOKUP(C3287,Customers!$A$2:$G$751,3,FALSE),"")</f>
        <v>Aran</v>
      </c>
    </row>
    <row r="3288" spans="1:11" x14ac:dyDescent="0.25">
      <c r="A3288" t="s">
        <v>6111</v>
      </c>
      <c r="B3288">
        <v>45921</v>
      </c>
      <c r="C3288" t="s">
        <v>983</v>
      </c>
      <c r="D3288" t="s">
        <v>190</v>
      </c>
      <c r="E3288">
        <v>25</v>
      </c>
      <c r="F3288">
        <f>IFERROR(VLOOKUP(D3288,Products!$A$2:$H$221,6,FALSE),0)</f>
        <v>2.85</v>
      </c>
      <c r="G3288">
        <v>7.0000000000000007E-2</v>
      </c>
      <c r="H3288">
        <f t="shared" si="51"/>
        <v>66.260000000000005</v>
      </c>
      <c r="I3288" t="s">
        <v>2830</v>
      </c>
      <c r="J3288" t="str">
        <f>IFERROR(VLOOKUP(D3288,Products!$A$2:$H$221,3,FALSE),"")</f>
        <v>Bakery</v>
      </c>
      <c r="K3288" t="str">
        <f>IFERROR(VLOOKUP(C3288,Customers!$A$2:$G$751,3,FALSE),"")</f>
        <v>Karabakh-East Zangezur</v>
      </c>
    </row>
    <row r="3289" spans="1:11" x14ac:dyDescent="0.25">
      <c r="A3289" t="s">
        <v>6112</v>
      </c>
      <c r="B3289">
        <v>45921</v>
      </c>
      <c r="C3289" t="s">
        <v>2204</v>
      </c>
      <c r="D3289" t="s">
        <v>146</v>
      </c>
      <c r="E3289">
        <v>11</v>
      </c>
      <c r="F3289">
        <f>IFERROR(VLOOKUP(D3289,Products!$A$2:$H$221,6,FALSE),0)</f>
        <v>2.75</v>
      </c>
      <c r="G3289">
        <v>0</v>
      </c>
      <c r="H3289">
        <f t="shared" si="51"/>
        <v>30.25</v>
      </c>
      <c r="I3289" t="s">
        <v>2870</v>
      </c>
      <c r="J3289" t="str">
        <f>IFERROR(VLOOKUP(D3289,Products!$A$2:$H$221,3,FALSE),"")</f>
        <v>Dairy</v>
      </c>
      <c r="K3289" t="str">
        <f>IFERROR(VLOOKUP(C3289,Customers!$A$2:$G$751,3,FALSE),"")</f>
        <v>Ganja-Dashkasan</v>
      </c>
    </row>
    <row r="3290" spans="1:11" x14ac:dyDescent="0.25">
      <c r="A3290" t="s">
        <v>6113</v>
      </c>
      <c r="B3290">
        <v>45921</v>
      </c>
      <c r="C3290" t="s">
        <v>2513</v>
      </c>
      <c r="D3290" t="s">
        <v>182</v>
      </c>
      <c r="E3290">
        <v>12</v>
      </c>
      <c r="F3290">
        <f>IFERROR(VLOOKUP(D3290,Products!$A$2:$H$221,6,FALSE),0)</f>
        <v>1</v>
      </c>
      <c r="G3290">
        <v>0.1</v>
      </c>
      <c r="H3290">
        <f t="shared" si="51"/>
        <v>10.8</v>
      </c>
      <c r="I3290" t="s">
        <v>2824</v>
      </c>
      <c r="J3290" t="str">
        <f>IFERROR(VLOOKUP(D3290,Products!$A$2:$H$221,3,FALSE),"")</f>
        <v>Bakery</v>
      </c>
      <c r="K3290" t="str">
        <f>IFERROR(VLOOKUP(C3290,Customers!$A$2:$G$751,3,FALSE),"")</f>
        <v>Absheron</v>
      </c>
    </row>
    <row r="3291" spans="1:11" x14ac:dyDescent="0.25">
      <c r="A3291" t="s">
        <v>6114</v>
      </c>
      <c r="B3291">
        <v>45921</v>
      </c>
      <c r="C3291" t="s">
        <v>2588</v>
      </c>
      <c r="D3291" t="s">
        <v>392</v>
      </c>
      <c r="E3291">
        <v>6</v>
      </c>
      <c r="F3291">
        <f>IFERROR(VLOOKUP(D3291,Products!$A$2:$H$221,6,FALSE),0)</f>
        <v>3.87</v>
      </c>
      <c r="G3291">
        <v>0.15</v>
      </c>
      <c r="H3291">
        <f t="shared" si="51"/>
        <v>19.739999999999998</v>
      </c>
      <c r="I3291" t="s">
        <v>2820</v>
      </c>
      <c r="J3291" t="str">
        <f>IFERROR(VLOOKUP(D3291,Products!$A$2:$H$221,3,FALSE),"")</f>
        <v>Frozen</v>
      </c>
      <c r="K3291" t="str">
        <f>IFERROR(VLOOKUP(C3291,Customers!$A$2:$G$751,3,FALSE),"")</f>
        <v>Absheron</v>
      </c>
    </row>
    <row r="3292" spans="1:11" x14ac:dyDescent="0.25">
      <c r="A3292" t="s">
        <v>6115</v>
      </c>
      <c r="B3292">
        <v>45922</v>
      </c>
      <c r="C3292" t="s">
        <v>626</v>
      </c>
      <c r="D3292" t="s">
        <v>17</v>
      </c>
      <c r="E3292">
        <v>7</v>
      </c>
      <c r="F3292">
        <f>IFERROR(VLOOKUP(D3292,Products!$A$2:$H$221,6,FALSE),0)</f>
        <v>2.5499999999999998</v>
      </c>
      <c r="G3292">
        <v>0.1</v>
      </c>
      <c r="H3292">
        <f t="shared" si="51"/>
        <v>16.07</v>
      </c>
      <c r="I3292" t="s">
        <v>2824</v>
      </c>
      <c r="J3292" t="str">
        <f>IFERROR(VLOOKUP(D3292,Products!$A$2:$H$221,3,FALSE),"")</f>
        <v>Beverages</v>
      </c>
      <c r="K3292" t="str">
        <f>IFERROR(VLOOKUP(C3292,Customers!$A$2:$G$751,3,FALSE),"")</f>
        <v>Absheron</v>
      </c>
    </row>
    <row r="3293" spans="1:11" x14ac:dyDescent="0.25">
      <c r="A3293" t="s">
        <v>6116</v>
      </c>
      <c r="B3293">
        <v>45922</v>
      </c>
      <c r="C3293" t="s">
        <v>690</v>
      </c>
      <c r="D3293" t="s">
        <v>13</v>
      </c>
      <c r="E3293">
        <v>24</v>
      </c>
      <c r="F3293">
        <f>IFERROR(VLOOKUP(D3293,Products!$A$2:$H$221,6,FALSE),0)</f>
        <v>1.77</v>
      </c>
      <c r="G3293">
        <v>0.02</v>
      </c>
      <c r="H3293">
        <f t="shared" si="51"/>
        <v>41.63</v>
      </c>
      <c r="I3293" t="s">
        <v>2827</v>
      </c>
      <c r="J3293" t="str">
        <f>IFERROR(VLOOKUP(D3293,Products!$A$2:$H$221,3,FALSE),"")</f>
        <v>Beverages</v>
      </c>
      <c r="K3293" t="str">
        <f>IFERROR(VLOOKUP(C3293,Customers!$A$2:$G$751,3,FALSE),"")</f>
        <v>Absheron</v>
      </c>
    </row>
    <row r="3294" spans="1:11" x14ac:dyDescent="0.25">
      <c r="A3294" t="s">
        <v>6117</v>
      </c>
      <c r="B3294">
        <v>45922</v>
      </c>
      <c r="C3294" t="s">
        <v>830</v>
      </c>
      <c r="D3294" t="s">
        <v>435</v>
      </c>
      <c r="E3294">
        <v>6</v>
      </c>
      <c r="F3294">
        <f>IFERROR(VLOOKUP(D3294,Products!$A$2:$H$221,6,FALSE),0)</f>
        <v>5.86</v>
      </c>
      <c r="G3294">
        <v>0.05</v>
      </c>
      <c r="H3294">
        <f t="shared" si="51"/>
        <v>33.4</v>
      </c>
      <c r="I3294" t="s">
        <v>2827</v>
      </c>
      <c r="J3294" t="str">
        <f>IFERROR(VLOOKUP(D3294,Products!$A$2:$H$221,3,FALSE),"")</f>
        <v>Canned</v>
      </c>
      <c r="K3294" t="str">
        <f>IFERROR(VLOOKUP(C3294,Customers!$A$2:$G$751,3,FALSE),"")</f>
        <v>Ganja-Dashkasan</v>
      </c>
    </row>
    <row r="3295" spans="1:11" x14ac:dyDescent="0.25">
      <c r="A3295" t="s">
        <v>6118</v>
      </c>
      <c r="B3295">
        <v>45922</v>
      </c>
      <c r="C3295" t="s">
        <v>902</v>
      </c>
      <c r="D3295" t="s">
        <v>93</v>
      </c>
      <c r="E3295">
        <v>7</v>
      </c>
      <c r="F3295">
        <f>IFERROR(VLOOKUP(D3295,Products!$A$2:$H$221,6,FALSE),0)</f>
        <v>3.61</v>
      </c>
      <c r="G3295">
        <v>0.05</v>
      </c>
      <c r="H3295">
        <f t="shared" si="51"/>
        <v>24.01</v>
      </c>
      <c r="I3295" t="s">
        <v>2841</v>
      </c>
      <c r="J3295" t="str">
        <f>IFERROR(VLOOKUP(D3295,Products!$A$2:$H$221,3,FALSE),"")</f>
        <v>Snacks</v>
      </c>
      <c r="K3295" t="str">
        <f>IFERROR(VLOOKUP(C3295,Customers!$A$2:$G$751,3,FALSE),"")</f>
        <v>Ganja-Dashkasan</v>
      </c>
    </row>
    <row r="3296" spans="1:11" x14ac:dyDescent="0.25">
      <c r="A3296" t="s">
        <v>6119</v>
      </c>
      <c r="B3296">
        <v>45922</v>
      </c>
      <c r="C3296" t="s">
        <v>1163</v>
      </c>
      <c r="D3296" t="s">
        <v>378</v>
      </c>
      <c r="E3296">
        <v>5</v>
      </c>
      <c r="F3296">
        <f>IFERROR(VLOOKUP(D3296,Products!$A$2:$H$221,6,FALSE),0)</f>
        <v>7.3</v>
      </c>
      <c r="G3296">
        <v>0</v>
      </c>
      <c r="H3296">
        <f t="shared" si="51"/>
        <v>36.5</v>
      </c>
      <c r="I3296" t="s">
        <v>2824</v>
      </c>
      <c r="J3296" t="str">
        <f>IFERROR(VLOOKUP(D3296,Products!$A$2:$H$221,3,FALSE),"")</f>
        <v>Frozen</v>
      </c>
      <c r="K3296" t="str">
        <f>IFERROR(VLOOKUP(C3296,Customers!$A$2:$G$751,3,FALSE),"")</f>
        <v>Aran</v>
      </c>
    </row>
    <row r="3297" spans="1:11" x14ac:dyDescent="0.25">
      <c r="A3297" t="s">
        <v>6120</v>
      </c>
      <c r="B3297">
        <v>45922</v>
      </c>
      <c r="C3297" t="s">
        <v>1694</v>
      </c>
      <c r="D3297" t="s">
        <v>108</v>
      </c>
      <c r="E3297">
        <v>3</v>
      </c>
      <c r="F3297">
        <f>IFERROR(VLOOKUP(D3297,Products!$A$2:$H$221,6,FALSE),0)</f>
        <v>3.94</v>
      </c>
      <c r="G3297">
        <v>0.05</v>
      </c>
      <c r="H3297">
        <f t="shared" si="51"/>
        <v>11.23</v>
      </c>
      <c r="I3297" t="s">
        <v>2837</v>
      </c>
      <c r="J3297" t="str">
        <f>IFERROR(VLOOKUP(D3297,Products!$A$2:$H$221,3,FALSE),"")</f>
        <v>Dairy</v>
      </c>
      <c r="K3297" t="str">
        <f>IFERROR(VLOOKUP(C3297,Customers!$A$2:$G$751,3,FALSE),"")</f>
        <v>Shaki-Zagatala</v>
      </c>
    </row>
    <row r="3298" spans="1:11" x14ac:dyDescent="0.25">
      <c r="A3298" t="s">
        <v>6121</v>
      </c>
      <c r="B3298">
        <v>45922</v>
      </c>
      <c r="C3298" t="s">
        <v>2198</v>
      </c>
      <c r="D3298" t="s">
        <v>232</v>
      </c>
      <c r="E3298">
        <v>10</v>
      </c>
      <c r="F3298">
        <f>IFERROR(VLOOKUP(D3298,Products!$A$2:$H$221,6,FALSE),0)</f>
        <v>6.86</v>
      </c>
      <c r="G3298">
        <v>7.0000000000000007E-2</v>
      </c>
      <c r="H3298">
        <f t="shared" si="51"/>
        <v>63.8</v>
      </c>
      <c r="I3298" t="s">
        <v>2818</v>
      </c>
      <c r="J3298" t="str">
        <f>IFERROR(VLOOKUP(D3298,Products!$A$2:$H$221,3,FALSE),"")</f>
        <v>Grocery</v>
      </c>
      <c r="K3298" t="str">
        <f>IFERROR(VLOOKUP(C3298,Customers!$A$2:$G$751,3,FALSE),"")</f>
        <v>Absheron</v>
      </c>
    </row>
    <row r="3299" spans="1:11" x14ac:dyDescent="0.25">
      <c r="A3299" t="s">
        <v>6122</v>
      </c>
      <c r="B3299">
        <v>45922</v>
      </c>
      <c r="C3299" t="s">
        <v>2291</v>
      </c>
      <c r="D3299" t="s">
        <v>211</v>
      </c>
      <c r="E3299">
        <v>7</v>
      </c>
      <c r="F3299">
        <f>IFERROR(VLOOKUP(D3299,Products!$A$2:$H$221,6,FALSE),0)</f>
        <v>2.35</v>
      </c>
      <c r="G3299">
        <v>7.0000000000000007E-2</v>
      </c>
      <c r="H3299">
        <f t="shared" si="51"/>
        <v>15.3</v>
      </c>
      <c r="I3299" t="s">
        <v>2837</v>
      </c>
      <c r="J3299" t="str">
        <f>IFERROR(VLOOKUP(D3299,Products!$A$2:$H$221,3,FALSE),"")</f>
        <v>Grocery</v>
      </c>
      <c r="K3299" t="str">
        <f>IFERROR(VLOOKUP(C3299,Customers!$A$2:$G$751,3,FALSE),"")</f>
        <v>Absheron</v>
      </c>
    </row>
    <row r="3300" spans="1:11" x14ac:dyDescent="0.25">
      <c r="A3300" t="s">
        <v>6123</v>
      </c>
      <c r="B3300">
        <v>45923</v>
      </c>
      <c r="C3300" t="s">
        <v>818</v>
      </c>
      <c r="D3300" t="s">
        <v>348</v>
      </c>
      <c r="E3300">
        <v>2</v>
      </c>
      <c r="F3300">
        <f>IFERROR(VLOOKUP(D3300,Products!$A$2:$H$221,6,FALSE),0)</f>
        <v>3.09</v>
      </c>
      <c r="G3300">
        <v>0.12</v>
      </c>
      <c r="H3300">
        <f t="shared" si="51"/>
        <v>5.44</v>
      </c>
      <c r="I3300" t="s">
        <v>2818</v>
      </c>
      <c r="J3300" t="str">
        <f>IFERROR(VLOOKUP(D3300,Products!$A$2:$H$221,3,FALSE),"")</f>
        <v>Frozen</v>
      </c>
      <c r="K3300" t="str">
        <f>IFERROR(VLOOKUP(C3300,Customers!$A$2:$G$751,3,FALSE),"")</f>
        <v>Absheron</v>
      </c>
    </row>
    <row r="3301" spans="1:11" x14ac:dyDescent="0.25">
      <c r="A3301" t="s">
        <v>6124</v>
      </c>
      <c r="B3301">
        <v>45923</v>
      </c>
      <c r="C3301" t="s">
        <v>926</v>
      </c>
      <c r="D3301" t="s">
        <v>280</v>
      </c>
      <c r="E3301">
        <v>2</v>
      </c>
      <c r="F3301">
        <f>IFERROR(VLOOKUP(D3301,Products!$A$2:$H$221,6,FALSE),0)</f>
        <v>4.75</v>
      </c>
      <c r="G3301">
        <v>0.05</v>
      </c>
      <c r="H3301">
        <f t="shared" si="51"/>
        <v>9.0299999999999994</v>
      </c>
      <c r="I3301" t="s">
        <v>2837</v>
      </c>
      <c r="J3301" t="str">
        <f>IFERROR(VLOOKUP(D3301,Products!$A$2:$H$221,3,FALSE),"")</f>
        <v>Household</v>
      </c>
      <c r="K3301" t="str">
        <f>IFERROR(VLOOKUP(C3301,Customers!$A$2:$G$751,3,FALSE),"")</f>
        <v>Aran</v>
      </c>
    </row>
    <row r="3302" spans="1:11" x14ac:dyDescent="0.25">
      <c r="A3302" t="s">
        <v>6125</v>
      </c>
      <c r="B3302">
        <v>45923</v>
      </c>
      <c r="C3302" t="s">
        <v>977</v>
      </c>
      <c r="D3302" t="s">
        <v>39</v>
      </c>
      <c r="E3302">
        <v>7</v>
      </c>
      <c r="F3302">
        <f>IFERROR(VLOOKUP(D3302,Products!$A$2:$H$221,6,FALSE),0)</f>
        <v>1.98</v>
      </c>
      <c r="G3302">
        <v>0.05</v>
      </c>
      <c r="H3302">
        <f t="shared" si="51"/>
        <v>13.17</v>
      </c>
      <c r="I3302" t="s">
        <v>2841</v>
      </c>
      <c r="J3302" t="str">
        <f>IFERROR(VLOOKUP(D3302,Products!$A$2:$H$221,3,FALSE),"")</f>
        <v>Beverages</v>
      </c>
      <c r="K3302" t="str">
        <f>IFERROR(VLOOKUP(C3302,Customers!$A$2:$G$751,3,FALSE),"")</f>
        <v>Lankaran-Astara</v>
      </c>
    </row>
    <row r="3303" spans="1:11" x14ac:dyDescent="0.25">
      <c r="A3303" t="s">
        <v>6126</v>
      </c>
      <c r="B3303">
        <v>45923</v>
      </c>
      <c r="C3303" t="s">
        <v>1601</v>
      </c>
      <c r="D3303" t="s">
        <v>132</v>
      </c>
      <c r="E3303">
        <v>13</v>
      </c>
      <c r="F3303">
        <f>IFERROR(VLOOKUP(D3303,Products!$A$2:$H$221,6,FALSE),0)</f>
        <v>1.55</v>
      </c>
      <c r="G3303">
        <v>0.05</v>
      </c>
      <c r="H3303">
        <f t="shared" si="51"/>
        <v>19.14</v>
      </c>
      <c r="I3303" t="s">
        <v>2870</v>
      </c>
      <c r="J3303" t="str">
        <f>IFERROR(VLOOKUP(D3303,Products!$A$2:$H$221,3,FALSE),"")</f>
        <v>Dairy</v>
      </c>
      <c r="K3303" t="str">
        <f>IFERROR(VLOOKUP(C3303,Customers!$A$2:$G$751,3,FALSE),"")</f>
        <v>Lankaran-Astara</v>
      </c>
    </row>
    <row r="3304" spans="1:11" x14ac:dyDescent="0.25">
      <c r="A3304" t="s">
        <v>6127</v>
      </c>
      <c r="B3304">
        <v>45923</v>
      </c>
      <c r="C3304" t="s">
        <v>1667</v>
      </c>
      <c r="D3304" t="s">
        <v>252</v>
      </c>
      <c r="E3304">
        <v>15</v>
      </c>
      <c r="F3304">
        <f>IFERROR(VLOOKUP(D3304,Products!$A$2:$H$221,6,FALSE),0)</f>
        <v>4.38</v>
      </c>
      <c r="G3304">
        <v>0.03</v>
      </c>
      <c r="H3304">
        <f t="shared" si="51"/>
        <v>63.73</v>
      </c>
      <c r="I3304" t="s">
        <v>2870</v>
      </c>
      <c r="J3304" t="str">
        <f>IFERROR(VLOOKUP(D3304,Products!$A$2:$H$221,3,FALSE),"")</f>
        <v>Grocery</v>
      </c>
      <c r="K3304" t="str">
        <f>IFERROR(VLOOKUP(C3304,Customers!$A$2:$G$751,3,FALSE),"")</f>
        <v>Ganja-Dashkasan</v>
      </c>
    </row>
    <row r="3305" spans="1:11" x14ac:dyDescent="0.25">
      <c r="A3305" t="s">
        <v>6128</v>
      </c>
      <c r="B3305">
        <v>45923</v>
      </c>
      <c r="C3305" t="s">
        <v>1685</v>
      </c>
      <c r="D3305" t="s">
        <v>409</v>
      </c>
      <c r="E3305">
        <v>9</v>
      </c>
      <c r="F3305">
        <f>IFERROR(VLOOKUP(D3305,Products!$A$2:$H$221,6,FALSE),0)</f>
        <v>4.0599999999999996</v>
      </c>
      <c r="G3305">
        <v>0.03</v>
      </c>
      <c r="H3305">
        <f t="shared" si="51"/>
        <v>35.44</v>
      </c>
      <c r="I3305" t="s">
        <v>2837</v>
      </c>
      <c r="J3305" t="str">
        <f>IFERROR(VLOOKUP(D3305,Products!$A$2:$H$221,3,FALSE),"")</f>
        <v>Canned</v>
      </c>
      <c r="K3305" t="str">
        <f>IFERROR(VLOOKUP(C3305,Customers!$A$2:$G$751,3,FALSE),"")</f>
        <v>Absheron</v>
      </c>
    </row>
    <row r="3306" spans="1:11" x14ac:dyDescent="0.25">
      <c r="A3306" t="s">
        <v>6129</v>
      </c>
      <c r="B3306">
        <v>45923</v>
      </c>
      <c r="C3306" t="s">
        <v>1904</v>
      </c>
      <c r="D3306" t="s">
        <v>196</v>
      </c>
      <c r="E3306">
        <v>10</v>
      </c>
      <c r="F3306">
        <f>IFERROR(VLOOKUP(D3306,Products!$A$2:$H$221,6,FALSE),0)</f>
        <v>0.54</v>
      </c>
      <c r="G3306">
        <v>0.12</v>
      </c>
      <c r="H3306">
        <f t="shared" si="51"/>
        <v>4.75</v>
      </c>
      <c r="I3306" t="s">
        <v>2830</v>
      </c>
      <c r="J3306" t="str">
        <f>IFERROR(VLOOKUP(D3306,Products!$A$2:$H$221,3,FALSE),"")</f>
        <v>Bakery</v>
      </c>
      <c r="K3306" t="str">
        <f>IFERROR(VLOOKUP(C3306,Customers!$A$2:$G$751,3,FALSE),"")</f>
        <v>Shaki-Zagatala</v>
      </c>
    </row>
    <row r="3307" spans="1:11" x14ac:dyDescent="0.25">
      <c r="A3307" t="s">
        <v>6130</v>
      </c>
      <c r="B3307">
        <v>45923</v>
      </c>
      <c r="C3307" t="s">
        <v>1988</v>
      </c>
      <c r="D3307" t="s">
        <v>411</v>
      </c>
      <c r="E3307">
        <v>15</v>
      </c>
      <c r="F3307">
        <f>IFERROR(VLOOKUP(D3307,Products!$A$2:$H$221,6,FALSE),0)</f>
        <v>2.21</v>
      </c>
      <c r="G3307">
        <v>0</v>
      </c>
      <c r="H3307">
        <f t="shared" si="51"/>
        <v>33.15</v>
      </c>
      <c r="I3307" t="s">
        <v>2830</v>
      </c>
      <c r="J3307" t="str">
        <f>IFERROR(VLOOKUP(D3307,Products!$A$2:$H$221,3,FALSE),"")</f>
        <v>Canned</v>
      </c>
      <c r="K3307" t="str">
        <f>IFERROR(VLOOKUP(C3307,Customers!$A$2:$G$751,3,FALSE),"")</f>
        <v>Karabakh-East Zangezur</v>
      </c>
    </row>
    <row r="3308" spans="1:11" x14ac:dyDescent="0.25">
      <c r="A3308" t="s">
        <v>6131</v>
      </c>
      <c r="B3308">
        <v>45923</v>
      </c>
      <c r="C3308" t="s">
        <v>2288</v>
      </c>
      <c r="D3308" t="s">
        <v>75</v>
      </c>
      <c r="E3308">
        <v>3</v>
      </c>
      <c r="F3308">
        <f>IFERROR(VLOOKUP(D3308,Products!$A$2:$H$221,6,FALSE),0)</f>
        <v>3.54</v>
      </c>
      <c r="G3308">
        <v>0.05</v>
      </c>
      <c r="H3308">
        <f t="shared" si="51"/>
        <v>10.09</v>
      </c>
      <c r="I3308" t="s">
        <v>2830</v>
      </c>
      <c r="J3308" t="str">
        <f>IFERROR(VLOOKUP(D3308,Products!$A$2:$H$221,3,FALSE),"")</f>
        <v>Snacks</v>
      </c>
      <c r="K3308" t="str">
        <f>IFERROR(VLOOKUP(C3308,Customers!$A$2:$G$751,3,FALSE),"")</f>
        <v>Absheron</v>
      </c>
    </row>
    <row r="3309" spans="1:11" x14ac:dyDescent="0.25">
      <c r="A3309" t="s">
        <v>6132</v>
      </c>
      <c r="B3309">
        <v>45923</v>
      </c>
      <c r="C3309" t="s">
        <v>2504</v>
      </c>
      <c r="D3309" t="s">
        <v>276</v>
      </c>
      <c r="E3309">
        <v>14</v>
      </c>
      <c r="F3309">
        <f>IFERROR(VLOOKUP(D3309,Products!$A$2:$H$221,6,FALSE),0)</f>
        <v>1.61</v>
      </c>
      <c r="G3309">
        <v>0</v>
      </c>
      <c r="H3309">
        <f t="shared" si="51"/>
        <v>22.54</v>
      </c>
      <c r="I3309" t="s">
        <v>2818</v>
      </c>
      <c r="J3309" t="str">
        <f>IFERROR(VLOOKUP(D3309,Products!$A$2:$H$221,3,FALSE),"")</f>
        <v>Household</v>
      </c>
      <c r="K3309" t="str">
        <f>IFERROR(VLOOKUP(C3309,Customers!$A$2:$G$751,3,FALSE),"")</f>
        <v>Aran</v>
      </c>
    </row>
    <row r="3310" spans="1:11" x14ac:dyDescent="0.25">
      <c r="A3310" t="s">
        <v>6133</v>
      </c>
      <c r="B3310">
        <v>45924</v>
      </c>
      <c r="C3310" t="s">
        <v>749</v>
      </c>
      <c r="D3310" t="s">
        <v>280</v>
      </c>
      <c r="E3310">
        <v>9</v>
      </c>
      <c r="F3310">
        <f>IFERROR(VLOOKUP(D3310,Products!$A$2:$H$221,6,FALSE),0)</f>
        <v>4.75</v>
      </c>
      <c r="G3310">
        <v>0.05</v>
      </c>
      <c r="H3310">
        <f t="shared" si="51"/>
        <v>40.61</v>
      </c>
      <c r="I3310" t="s">
        <v>2841</v>
      </c>
      <c r="J3310" t="str">
        <f>IFERROR(VLOOKUP(D3310,Products!$A$2:$H$221,3,FALSE),"")</f>
        <v>Household</v>
      </c>
      <c r="K3310" t="str">
        <f>IFERROR(VLOOKUP(C3310,Customers!$A$2:$G$751,3,FALSE),"")</f>
        <v>Karabakh-East Zangezur</v>
      </c>
    </row>
    <row r="3311" spans="1:11" x14ac:dyDescent="0.25">
      <c r="A3311" t="s">
        <v>6134</v>
      </c>
      <c r="B3311">
        <v>45924</v>
      </c>
      <c r="C3311" t="s">
        <v>779</v>
      </c>
      <c r="D3311" t="s">
        <v>8</v>
      </c>
      <c r="E3311">
        <v>21</v>
      </c>
      <c r="F3311">
        <f>IFERROR(VLOOKUP(D3311,Products!$A$2:$H$221,6,FALSE),0)</f>
        <v>3.39</v>
      </c>
      <c r="G3311">
        <v>7.0000000000000007E-2</v>
      </c>
      <c r="H3311">
        <f t="shared" si="51"/>
        <v>66.209999999999994</v>
      </c>
      <c r="I3311" t="s">
        <v>2830</v>
      </c>
      <c r="J3311" t="str">
        <f>IFERROR(VLOOKUP(D3311,Products!$A$2:$H$221,3,FALSE),"")</f>
        <v>Beverages</v>
      </c>
      <c r="K3311" t="str">
        <f>IFERROR(VLOOKUP(C3311,Customers!$A$2:$G$751,3,FALSE),"")</f>
        <v>Aran</v>
      </c>
    </row>
    <row r="3312" spans="1:11" x14ac:dyDescent="0.25">
      <c r="A3312" t="s">
        <v>6135</v>
      </c>
      <c r="B3312">
        <v>45924</v>
      </c>
      <c r="C3312" t="s">
        <v>779</v>
      </c>
      <c r="D3312" t="s">
        <v>89</v>
      </c>
      <c r="E3312">
        <v>20</v>
      </c>
      <c r="F3312">
        <f>IFERROR(VLOOKUP(D3312,Products!$A$2:$H$221,6,FALSE),0)</f>
        <v>4.7</v>
      </c>
      <c r="G3312">
        <v>0.1</v>
      </c>
      <c r="H3312">
        <f t="shared" si="51"/>
        <v>84.6</v>
      </c>
      <c r="I3312" t="s">
        <v>2837</v>
      </c>
      <c r="J3312" t="str">
        <f>IFERROR(VLOOKUP(D3312,Products!$A$2:$H$221,3,FALSE),"")</f>
        <v>Snacks</v>
      </c>
      <c r="K3312" t="str">
        <f>IFERROR(VLOOKUP(C3312,Customers!$A$2:$G$751,3,FALSE),"")</f>
        <v>Aran</v>
      </c>
    </row>
    <row r="3313" spans="1:11" x14ac:dyDescent="0.25">
      <c r="A3313" t="s">
        <v>6136</v>
      </c>
      <c r="B3313">
        <v>45924</v>
      </c>
      <c r="C3313" t="s">
        <v>1064</v>
      </c>
      <c r="D3313" t="s">
        <v>57</v>
      </c>
      <c r="E3313">
        <v>29</v>
      </c>
      <c r="F3313">
        <f>IFERROR(VLOOKUP(D3313,Products!$A$2:$H$221,6,FALSE),0)</f>
        <v>2.57</v>
      </c>
      <c r="G3313">
        <v>0.1</v>
      </c>
      <c r="H3313">
        <f t="shared" si="51"/>
        <v>67.08</v>
      </c>
      <c r="I3313" t="s">
        <v>2837</v>
      </c>
      <c r="J3313" t="str">
        <f>IFERROR(VLOOKUP(D3313,Products!$A$2:$H$221,3,FALSE),"")</f>
        <v>Beverages</v>
      </c>
      <c r="K3313" t="str">
        <f>IFERROR(VLOOKUP(C3313,Customers!$A$2:$G$751,3,FALSE),"")</f>
        <v>Lankaran-Astara</v>
      </c>
    </row>
    <row r="3314" spans="1:11" x14ac:dyDescent="0.25">
      <c r="A3314" t="s">
        <v>6137</v>
      </c>
      <c r="B3314">
        <v>45924</v>
      </c>
      <c r="C3314" t="s">
        <v>1256</v>
      </c>
      <c r="D3314" t="s">
        <v>45</v>
      </c>
      <c r="E3314">
        <v>24</v>
      </c>
      <c r="F3314">
        <f>IFERROR(VLOOKUP(D3314,Products!$A$2:$H$221,6,FALSE),0)</f>
        <v>2.7</v>
      </c>
      <c r="G3314">
        <v>0.05</v>
      </c>
      <c r="H3314">
        <f t="shared" si="51"/>
        <v>61.56</v>
      </c>
      <c r="I3314" t="s">
        <v>2837</v>
      </c>
      <c r="J3314" t="str">
        <f>IFERROR(VLOOKUP(D3314,Products!$A$2:$H$221,3,FALSE),"")</f>
        <v>Beverages</v>
      </c>
      <c r="K3314" t="str">
        <f>IFERROR(VLOOKUP(C3314,Customers!$A$2:$G$751,3,FALSE),"")</f>
        <v>Lankaran-Astara</v>
      </c>
    </row>
    <row r="3315" spans="1:11" x14ac:dyDescent="0.25">
      <c r="A3315" t="s">
        <v>6138</v>
      </c>
      <c r="B3315">
        <v>45924</v>
      </c>
      <c r="C3315" t="s">
        <v>1871</v>
      </c>
      <c r="D3315" t="s">
        <v>486</v>
      </c>
      <c r="E3315">
        <v>6</v>
      </c>
      <c r="F3315">
        <f>IFERROR(VLOOKUP(D3315,Products!$A$2:$H$221,6,FALSE),0)</f>
        <v>2.46</v>
      </c>
      <c r="G3315">
        <v>7.0000000000000007E-2</v>
      </c>
      <c r="H3315">
        <f t="shared" si="51"/>
        <v>13.73</v>
      </c>
      <c r="I3315" t="s">
        <v>2830</v>
      </c>
      <c r="J3315" t="str">
        <f>IFERROR(VLOOKUP(D3315,Products!$A$2:$H$221,3,FALSE),"")</f>
        <v>Cleaning</v>
      </c>
      <c r="K3315" t="str">
        <f>IFERROR(VLOOKUP(C3315,Customers!$A$2:$G$751,3,FALSE),"")</f>
        <v>Lankaran-Astara</v>
      </c>
    </row>
    <row r="3316" spans="1:11" x14ac:dyDescent="0.25">
      <c r="A3316" t="s">
        <v>6139</v>
      </c>
      <c r="B3316">
        <v>45924</v>
      </c>
      <c r="C3316" t="s">
        <v>1910</v>
      </c>
      <c r="D3316" t="s">
        <v>134</v>
      </c>
      <c r="E3316">
        <v>13</v>
      </c>
      <c r="F3316">
        <f>IFERROR(VLOOKUP(D3316,Products!$A$2:$H$221,6,FALSE),0)</f>
        <v>5.84</v>
      </c>
      <c r="G3316">
        <v>7.0000000000000007E-2</v>
      </c>
      <c r="H3316">
        <f t="shared" si="51"/>
        <v>70.61</v>
      </c>
      <c r="I3316" t="s">
        <v>2830</v>
      </c>
      <c r="J3316" t="str">
        <f>IFERROR(VLOOKUP(D3316,Products!$A$2:$H$221,3,FALSE),"")</f>
        <v>Dairy</v>
      </c>
      <c r="K3316" t="str">
        <f>IFERROR(VLOOKUP(C3316,Customers!$A$2:$G$751,3,FALSE),"")</f>
        <v>Aran</v>
      </c>
    </row>
    <row r="3317" spans="1:11" x14ac:dyDescent="0.25">
      <c r="A3317" t="s">
        <v>6140</v>
      </c>
      <c r="B3317">
        <v>45924</v>
      </c>
      <c r="C3317" t="s">
        <v>2225</v>
      </c>
      <c r="D3317" t="s">
        <v>70</v>
      </c>
      <c r="E3317">
        <v>17</v>
      </c>
      <c r="F3317">
        <f>IFERROR(VLOOKUP(D3317,Products!$A$2:$H$221,6,FALSE),0)</f>
        <v>2.06</v>
      </c>
      <c r="G3317">
        <v>0.1</v>
      </c>
      <c r="H3317">
        <f t="shared" si="51"/>
        <v>31.52</v>
      </c>
      <c r="I3317" t="s">
        <v>2827</v>
      </c>
      <c r="J3317" t="str">
        <f>IFERROR(VLOOKUP(D3317,Products!$A$2:$H$221,3,FALSE),"")</f>
        <v>Snacks</v>
      </c>
      <c r="K3317" t="str">
        <f>IFERROR(VLOOKUP(C3317,Customers!$A$2:$G$751,3,FALSE),"")</f>
        <v>Absheron</v>
      </c>
    </row>
    <row r="3318" spans="1:11" x14ac:dyDescent="0.25">
      <c r="A3318" t="s">
        <v>6141</v>
      </c>
      <c r="B3318">
        <v>45924</v>
      </c>
      <c r="C3318" t="s">
        <v>2252</v>
      </c>
      <c r="D3318" t="s">
        <v>338</v>
      </c>
      <c r="E3318">
        <v>9</v>
      </c>
      <c r="F3318">
        <f>IFERROR(VLOOKUP(D3318,Products!$A$2:$H$221,6,FALSE),0)</f>
        <v>2.2000000000000002</v>
      </c>
      <c r="G3318">
        <v>7.0000000000000007E-2</v>
      </c>
      <c r="H3318">
        <f t="shared" si="51"/>
        <v>18.41</v>
      </c>
      <c r="I3318" t="s">
        <v>2824</v>
      </c>
      <c r="J3318" t="str">
        <f>IFERROR(VLOOKUP(D3318,Products!$A$2:$H$221,3,FALSE),"")</f>
        <v>Personal Care</v>
      </c>
      <c r="K3318" t="str">
        <f>IFERROR(VLOOKUP(C3318,Customers!$A$2:$G$751,3,FALSE),"")</f>
        <v>Ganja-Dashkasan</v>
      </c>
    </row>
    <row r="3319" spans="1:11" x14ac:dyDescent="0.25">
      <c r="A3319" t="s">
        <v>6142</v>
      </c>
      <c r="B3319">
        <v>45924</v>
      </c>
      <c r="C3319" t="s">
        <v>2333</v>
      </c>
      <c r="D3319" t="s">
        <v>458</v>
      </c>
      <c r="E3319">
        <v>10</v>
      </c>
      <c r="F3319">
        <f>IFERROR(VLOOKUP(D3319,Products!$A$2:$H$221,6,FALSE),0)</f>
        <v>7.58</v>
      </c>
      <c r="G3319">
        <v>0.05</v>
      </c>
      <c r="H3319">
        <f t="shared" si="51"/>
        <v>72.010000000000005</v>
      </c>
      <c r="I3319" t="s">
        <v>2827</v>
      </c>
      <c r="J3319" t="str">
        <f>IFERROR(VLOOKUP(D3319,Products!$A$2:$H$221,3,FALSE),"")</f>
        <v>Cleaning</v>
      </c>
      <c r="K3319" t="str">
        <f>IFERROR(VLOOKUP(C3319,Customers!$A$2:$G$751,3,FALSE),"")</f>
        <v>Guba-Khachmaz</v>
      </c>
    </row>
    <row r="3320" spans="1:11" x14ac:dyDescent="0.25">
      <c r="A3320" t="s">
        <v>6143</v>
      </c>
      <c r="B3320">
        <v>45924</v>
      </c>
      <c r="C3320" t="s">
        <v>2465</v>
      </c>
      <c r="D3320" t="s">
        <v>83</v>
      </c>
      <c r="E3320">
        <v>12</v>
      </c>
      <c r="F3320">
        <f>IFERROR(VLOOKUP(D3320,Products!$A$2:$H$221,6,FALSE),0)</f>
        <v>2.52</v>
      </c>
      <c r="G3320">
        <v>0.02</v>
      </c>
      <c r="H3320">
        <f t="shared" si="51"/>
        <v>29.64</v>
      </c>
      <c r="I3320" t="s">
        <v>2824</v>
      </c>
      <c r="J3320" t="str">
        <f>IFERROR(VLOOKUP(D3320,Products!$A$2:$H$221,3,FALSE),"")</f>
        <v>Snacks</v>
      </c>
      <c r="K3320" t="str">
        <f>IFERROR(VLOOKUP(C3320,Customers!$A$2:$G$751,3,FALSE),"")</f>
        <v>Absheron</v>
      </c>
    </row>
    <row r="3321" spans="1:11" x14ac:dyDescent="0.25">
      <c r="A3321" t="s">
        <v>6144</v>
      </c>
      <c r="B3321">
        <v>45924</v>
      </c>
      <c r="C3321" t="s">
        <v>2669</v>
      </c>
      <c r="D3321" t="s">
        <v>419</v>
      </c>
      <c r="E3321">
        <v>15</v>
      </c>
      <c r="F3321">
        <f>IFERROR(VLOOKUP(D3321,Products!$A$2:$H$221,6,FALSE),0)</f>
        <v>4.47</v>
      </c>
      <c r="G3321">
        <v>0.02</v>
      </c>
      <c r="H3321">
        <f t="shared" si="51"/>
        <v>65.709999999999994</v>
      </c>
      <c r="I3321" t="s">
        <v>2827</v>
      </c>
      <c r="J3321" t="str">
        <f>IFERROR(VLOOKUP(D3321,Products!$A$2:$H$221,3,FALSE),"")</f>
        <v>Canned</v>
      </c>
      <c r="K3321" t="str">
        <f>IFERROR(VLOOKUP(C3321,Customers!$A$2:$G$751,3,FALSE),"")</f>
        <v>Absheron</v>
      </c>
    </row>
    <row r="3322" spans="1:11" x14ac:dyDescent="0.25">
      <c r="A3322" t="s">
        <v>6145</v>
      </c>
      <c r="B3322">
        <v>45924</v>
      </c>
      <c r="C3322" t="s">
        <v>2797</v>
      </c>
      <c r="D3322" t="s">
        <v>409</v>
      </c>
      <c r="E3322">
        <v>3</v>
      </c>
      <c r="F3322">
        <f>IFERROR(VLOOKUP(D3322,Products!$A$2:$H$221,6,FALSE),0)</f>
        <v>4.0599999999999996</v>
      </c>
      <c r="G3322">
        <v>7.0000000000000007E-2</v>
      </c>
      <c r="H3322">
        <f t="shared" si="51"/>
        <v>11.33</v>
      </c>
      <c r="I3322" t="s">
        <v>2820</v>
      </c>
      <c r="J3322" t="str">
        <f>IFERROR(VLOOKUP(D3322,Products!$A$2:$H$221,3,FALSE),"")</f>
        <v>Canned</v>
      </c>
      <c r="K3322" t="str">
        <f>IFERROR(VLOOKUP(C3322,Customers!$A$2:$G$751,3,FALSE),"")</f>
        <v>Guba-Khachmaz</v>
      </c>
    </row>
    <row r="3323" spans="1:11" x14ac:dyDescent="0.25">
      <c r="A3323" t="s">
        <v>6146</v>
      </c>
      <c r="B3323">
        <v>45925</v>
      </c>
      <c r="C3323" t="s">
        <v>890</v>
      </c>
      <c r="D3323" t="s">
        <v>152</v>
      </c>
      <c r="E3323">
        <v>13</v>
      </c>
      <c r="F3323">
        <f>IFERROR(VLOOKUP(D3323,Products!$A$2:$H$221,6,FALSE),0)</f>
        <v>2.0699999999999998</v>
      </c>
      <c r="G3323">
        <v>0.03</v>
      </c>
      <c r="H3323">
        <f t="shared" si="51"/>
        <v>26.1</v>
      </c>
      <c r="I3323" t="s">
        <v>2870</v>
      </c>
      <c r="J3323" t="str">
        <f>IFERROR(VLOOKUP(D3323,Products!$A$2:$H$221,3,FALSE),"")</f>
        <v>Dairy</v>
      </c>
      <c r="K3323" t="str">
        <f>IFERROR(VLOOKUP(C3323,Customers!$A$2:$G$751,3,FALSE),"")</f>
        <v>Nakhchivan</v>
      </c>
    </row>
    <row r="3324" spans="1:11" x14ac:dyDescent="0.25">
      <c r="A3324" t="s">
        <v>6147</v>
      </c>
      <c r="B3324">
        <v>45925</v>
      </c>
      <c r="C3324" t="s">
        <v>1193</v>
      </c>
      <c r="D3324" t="s">
        <v>89</v>
      </c>
      <c r="E3324">
        <v>14</v>
      </c>
      <c r="F3324">
        <f>IFERROR(VLOOKUP(D3324,Products!$A$2:$H$221,6,FALSE),0)</f>
        <v>4.7</v>
      </c>
      <c r="G3324">
        <v>0.05</v>
      </c>
      <c r="H3324">
        <f t="shared" si="51"/>
        <v>62.51</v>
      </c>
      <c r="I3324" t="s">
        <v>2820</v>
      </c>
      <c r="J3324" t="str">
        <f>IFERROR(VLOOKUP(D3324,Products!$A$2:$H$221,3,FALSE),"")</f>
        <v>Snacks</v>
      </c>
      <c r="K3324" t="str">
        <f>IFERROR(VLOOKUP(C3324,Customers!$A$2:$G$751,3,FALSE),"")</f>
        <v>Lankaran-Astara</v>
      </c>
    </row>
    <row r="3325" spans="1:11" x14ac:dyDescent="0.25">
      <c r="A3325" t="s">
        <v>6148</v>
      </c>
      <c r="B3325">
        <v>45925</v>
      </c>
      <c r="C3325" t="s">
        <v>1400</v>
      </c>
      <c r="D3325" t="s">
        <v>411</v>
      </c>
      <c r="E3325">
        <v>9</v>
      </c>
      <c r="F3325">
        <f>IFERROR(VLOOKUP(D3325,Products!$A$2:$H$221,6,FALSE),0)</f>
        <v>2.21</v>
      </c>
      <c r="G3325">
        <v>7.0000000000000007E-2</v>
      </c>
      <c r="H3325">
        <f t="shared" si="51"/>
        <v>18.5</v>
      </c>
      <c r="I3325" t="s">
        <v>2870</v>
      </c>
      <c r="J3325" t="str">
        <f>IFERROR(VLOOKUP(D3325,Products!$A$2:$H$221,3,FALSE),"")</f>
        <v>Canned</v>
      </c>
      <c r="K3325" t="str">
        <f>IFERROR(VLOOKUP(C3325,Customers!$A$2:$G$751,3,FALSE),"")</f>
        <v>Guba-Khachmaz</v>
      </c>
    </row>
    <row r="3326" spans="1:11" x14ac:dyDescent="0.25">
      <c r="A3326" t="s">
        <v>6149</v>
      </c>
      <c r="B3326">
        <v>45925</v>
      </c>
      <c r="C3326" t="s">
        <v>1538</v>
      </c>
      <c r="D3326" t="s">
        <v>122</v>
      </c>
      <c r="E3326">
        <v>16</v>
      </c>
      <c r="F3326">
        <f>IFERROR(VLOOKUP(D3326,Products!$A$2:$H$221,6,FALSE),0)</f>
        <v>4.5999999999999996</v>
      </c>
      <c r="G3326">
        <v>0.12</v>
      </c>
      <c r="H3326">
        <f t="shared" si="51"/>
        <v>64.77</v>
      </c>
      <c r="I3326" t="s">
        <v>2870</v>
      </c>
      <c r="J3326" t="str">
        <f>IFERROR(VLOOKUP(D3326,Products!$A$2:$H$221,3,FALSE),"")</f>
        <v>Dairy</v>
      </c>
      <c r="K3326" t="str">
        <f>IFERROR(VLOOKUP(C3326,Customers!$A$2:$G$751,3,FALSE),"")</f>
        <v>Lankaran-Astara</v>
      </c>
    </row>
    <row r="3327" spans="1:11" x14ac:dyDescent="0.25">
      <c r="A3327" t="s">
        <v>6150</v>
      </c>
      <c r="B3327">
        <v>45925</v>
      </c>
      <c r="C3327" t="s">
        <v>1703</v>
      </c>
      <c r="D3327" t="s">
        <v>447</v>
      </c>
      <c r="E3327">
        <v>10</v>
      </c>
      <c r="F3327">
        <f>IFERROR(VLOOKUP(D3327,Products!$A$2:$H$221,6,FALSE),0)</f>
        <v>5.97</v>
      </c>
      <c r="G3327">
        <v>0.15</v>
      </c>
      <c r="H3327">
        <f t="shared" si="51"/>
        <v>50.75</v>
      </c>
      <c r="I3327" t="s">
        <v>2824</v>
      </c>
      <c r="J3327" t="str">
        <f>IFERROR(VLOOKUP(D3327,Products!$A$2:$H$221,3,FALSE),"")</f>
        <v>Cleaning</v>
      </c>
      <c r="K3327" t="str">
        <f>IFERROR(VLOOKUP(C3327,Customers!$A$2:$G$751,3,FALSE),"")</f>
        <v>Absheron</v>
      </c>
    </row>
    <row r="3328" spans="1:11" x14ac:dyDescent="0.25">
      <c r="A3328" t="s">
        <v>6151</v>
      </c>
      <c r="B3328">
        <v>45925</v>
      </c>
      <c r="C3328" t="s">
        <v>1736</v>
      </c>
      <c r="D3328" t="s">
        <v>242</v>
      </c>
      <c r="E3328">
        <v>12</v>
      </c>
      <c r="F3328">
        <f>IFERROR(VLOOKUP(D3328,Products!$A$2:$H$221,6,FALSE),0)</f>
        <v>3.43</v>
      </c>
      <c r="G3328">
        <v>0.05</v>
      </c>
      <c r="H3328">
        <f t="shared" si="51"/>
        <v>39.1</v>
      </c>
      <c r="I3328" t="s">
        <v>2820</v>
      </c>
      <c r="J3328" t="str">
        <f>IFERROR(VLOOKUP(D3328,Products!$A$2:$H$221,3,FALSE),"")</f>
        <v>Grocery</v>
      </c>
      <c r="K3328" t="str">
        <f>IFERROR(VLOOKUP(C3328,Customers!$A$2:$G$751,3,FALSE),"")</f>
        <v>Lankaran-Astara</v>
      </c>
    </row>
    <row r="3329" spans="1:11" x14ac:dyDescent="0.25">
      <c r="A3329" t="s">
        <v>6152</v>
      </c>
      <c r="B3329">
        <v>45925</v>
      </c>
      <c r="C3329" t="s">
        <v>1901</v>
      </c>
      <c r="D3329" t="s">
        <v>73</v>
      </c>
      <c r="E3329">
        <v>12</v>
      </c>
      <c r="F3329">
        <f>IFERROR(VLOOKUP(D3329,Products!$A$2:$H$221,6,FALSE),0)</f>
        <v>3.84</v>
      </c>
      <c r="G3329">
        <v>0.03</v>
      </c>
      <c r="H3329">
        <f t="shared" si="51"/>
        <v>44.7</v>
      </c>
      <c r="I3329" t="s">
        <v>2870</v>
      </c>
      <c r="J3329" t="str">
        <f>IFERROR(VLOOKUP(D3329,Products!$A$2:$H$221,3,FALSE),"")</f>
        <v>Snacks</v>
      </c>
      <c r="K3329" t="str">
        <f>IFERROR(VLOOKUP(C3329,Customers!$A$2:$G$751,3,FALSE),"")</f>
        <v>Aran</v>
      </c>
    </row>
    <row r="3330" spans="1:11" x14ac:dyDescent="0.25">
      <c r="A3330" t="s">
        <v>6153</v>
      </c>
      <c r="B3330">
        <v>45925</v>
      </c>
      <c r="C3330" t="s">
        <v>2180</v>
      </c>
      <c r="D3330" t="s">
        <v>108</v>
      </c>
      <c r="E3330">
        <v>2</v>
      </c>
      <c r="F3330">
        <f>IFERROR(VLOOKUP(D3330,Products!$A$2:$H$221,6,FALSE),0)</f>
        <v>3.94</v>
      </c>
      <c r="G3330">
        <v>0.15</v>
      </c>
      <c r="H3330">
        <f t="shared" ref="H3330:H3393" si="52">ROUND(E3330*F3330*(1-G3330),2)</f>
        <v>6.7</v>
      </c>
      <c r="I3330" t="s">
        <v>2820</v>
      </c>
      <c r="J3330" t="str">
        <f>IFERROR(VLOOKUP(D3330,Products!$A$2:$H$221,3,FALSE),"")</f>
        <v>Dairy</v>
      </c>
      <c r="K3330" t="str">
        <f>IFERROR(VLOOKUP(C3330,Customers!$A$2:$G$751,3,FALSE),"")</f>
        <v>Ganja-Dashkasan</v>
      </c>
    </row>
    <row r="3331" spans="1:11" x14ac:dyDescent="0.25">
      <c r="A3331" t="s">
        <v>6154</v>
      </c>
      <c r="B3331">
        <v>45925</v>
      </c>
      <c r="C3331" t="s">
        <v>2213</v>
      </c>
      <c r="D3331" t="s">
        <v>196</v>
      </c>
      <c r="E3331">
        <v>28</v>
      </c>
      <c r="F3331">
        <f>IFERROR(VLOOKUP(D3331,Products!$A$2:$H$221,6,FALSE),0)</f>
        <v>0.54</v>
      </c>
      <c r="G3331">
        <v>0.05</v>
      </c>
      <c r="H3331">
        <f t="shared" si="52"/>
        <v>14.36</v>
      </c>
      <c r="I3331" t="s">
        <v>2818</v>
      </c>
      <c r="J3331" t="str">
        <f>IFERROR(VLOOKUP(D3331,Products!$A$2:$H$221,3,FALSE),"")</f>
        <v>Bakery</v>
      </c>
      <c r="K3331" t="str">
        <f>IFERROR(VLOOKUP(C3331,Customers!$A$2:$G$751,3,FALSE),"")</f>
        <v>Aran</v>
      </c>
    </row>
    <row r="3332" spans="1:11" x14ac:dyDescent="0.25">
      <c r="A3332" t="s">
        <v>6155</v>
      </c>
      <c r="B3332">
        <v>45925</v>
      </c>
      <c r="C3332" t="s">
        <v>2681</v>
      </c>
      <c r="D3332" t="s">
        <v>234</v>
      </c>
      <c r="E3332">
        <v>16</v>
      </c>
      <c r="F3332">
        <f>IFERROR(VLOOKUP(D3332,Products!$A$2:$H$221,6,FALSE),0)</f>
        <v>2.0299999999999998</v>
      </c>
      <c r="G3332">
        <v>0.05</v>
      </c>
      <c r="H3332">
        <f t="shared" si="52"/>
        <v>30.86</v>
      </c>
      <c r="I3332" t="s">
        <v>2870</v>
      </c>
      <c r="J3332" t="str">
        <f>IFERROR(VLOOKUP(D3332,Products!$A$2:$H$221,3,FALSE),"")</f>
        <v>Grocery</v>
      </c>
      <c r="K3332" t="str">
        <f>IFERROR(VLOOKUP(C3332,Customers!$A$2:$G$751,3,FALSE),"")</f>
        <v>Lankaran-Astara</v>
      </c>
    </row>
    <row r="3333" spans="1:11" x14ac:dyDescent="0.25">
      <c r="A3333" t="s">
        <v>6156</v>
      </c>
      <c r="B3333">
        <v>45925</v>
      </c>
      <c r="C3333" t="s">
        <v>2681</v>
      </c>
      <c r="D3333" t="s">
        <v>370</v>
      </c>
      <c r="E3333">
        <v>10</v>
      </c>
      <c r="F3333">
        <f>IFERROR(VLOOKUP(D3333,Products!$A$2:$H$221,6,FALSE),0)</f>
        <v>6.55</v>
      </c>
      <c r="G3333">
        <v>0.1</v>
      </c>
      <c r="H3333">
        <f t="shared" si="52"/>
        <v>58.95</v>
      </c>
      <c r="I3333" t="s">
        <v>2827</v>
      </c>
      <c r="J3333" t="str">
        <f>IFERROR(VLOOKUP(D3333,Products!$A$2:$H$221,3,FALSE),"")</f>
        <v>Frozen</v>
      </c>
      <c r="K3333" t="str">
        <f>IFERROR(VLOOKUP(C3333,Customers!$A$2:$G$751,3,FALSE),"")</f>
        <v>Lankaran-Astara</v>
      </c>
    </row>
    <row r="3334" spans="1:11" x14ac:dyDescent="0.25">
      <c r="A3334" t="s">
        <v>6157</v>
      </c>
      <c r="B3334">
        <v>45925</v>
      </c>
      <c r="C3334" t="s">
        <v>2723</v>
      </c>
      <c r="D3334" t="s">
        <v>263</v>
      </c>
      <c r="E3334">
        <v>11</v>
      </c>
      <c r="F3334">
        <f>IFERROR(VLOOKUP(D3334,Products!$A$2:$H$221,6,FALSE),0)</f>
        <v>1.34</v>
      </c>
      <c r="G3334">
        <v>0</v>
      </c>
      <c r="H3334">
        <f t="shared" si="52"/>
        <v>14.74</v>
      </c>
      <c r="I3334" t="s">
        <v>2870</v>
      </c>
      <c r="J3334" t="str">
        <f>IFERROR(VLOOKUP(D3334,Products!$A$2:$H$221,3,FALSE),"")</f>
        <v>Household</v>
      </c>
      <c r="K3334" t="str">
        <f>IFERROR(VLOOKUP(C3334,Customers!$A$2:$G$751,3,FALSE),"")</f>
        <v>Karabakh-East Zangezur</v>
      </c>
    </row>
    <row r="3335" spans="1:11" x14ac:dyDescent="0.25">
      <c r="A3335" t="s">
        <v>6158</v>
      </c>
      <c r="B3335">
        <v>45925</v>
      </c>
      <c r="C3335" t="s">
        <v>2793</v>
      </c>
      <c r="D3335" t="s">
        <v>480</v>
      </c>
      <c r="E3335">
        <v>2</v>
      </c>
      <c r="F3335">
        <f>IFERROR(VLOOKUP(D3335,Products!$A$2:$H$221,6,FALSE),0)</f>
        <v>4.91</v>
      </c>
      <c r="G3335">
        <v>0</v>
      </c>
      <c r="H3335">
        <f t="shared" si="52"/>
        <v>9.82</v>
      </c>
      <c r="I3335" t="s">
        <v>2837</v>
      </c>
      <c r="J3335" t="str">
        <f>IFERROR(VLOOKUP(D3335,Products!$A$2:$H$221,3,FALSE),"")</f>
        <v>Cleaning</v>
      </c>
      <c r="K3335" t="str">
        <f>IFERROR(VLOOKUP(C3335,Customers!$A$2:$G$751,3,FALSE),"")</f>
        <v>Aran</v>
      </c>
    </row>
    <row r="3336" spans="1:11" x14ac:dyDescent="0.25">
      <c r="A3336" t="s">
        <v>6159</v>
      </c>
      <c r="B3336">
        <v>45926</v>
      </c>
      <c r="C3336" t="s">
        <v>1037</v>
      </c>
      <c r="D3336" t="s">
        <v>164</v>
      </c>
      <c r="E3336">
        <v>18</v>
      </c>
      <c r="F3336">
        <f>IFERROR(VLOOKUP(D3336,Products!$A$2:$H$221,6,FALSE),0)</f>
        <v>1.96</v>
      </c>
      <c r="G3336">
        <v>0.03</v>
      </c>
      <c r="H3336">
        <f t="shared" si="52"/>
        <v>34.22</v>
      </c>
      <c r="I3336" t="s">
        <v>2870</v>
      </c>
      <c r="J3336" t="str">
        <f>IFERROR(VLOOKUP(D3336,Products!$A$2:$H$221,3,FALSE),"")</f>
        <v>Bakery</v>
      </c>
      <c r="K3336" t="str">
        <f>IFERROR(VLOOKUP(C3336,Customers!$A$2:$G$751,3,FALSE),"")</f>
        <v>Guba-Khachmaz</v>
      </c>
    </row>
    <row r="3337" spans="1:11" x14ac:dyDescent="0.25">
      <c r="A3337" t="s">
        <v>6160</v>
      </c>
      <c r="B3337">
        <v>45926</v>
      </c>
      <c r="C3337" t="s">
        <v>1298</v>
      </c>
      <c r="D3337" t="s">
        <v>150</v>
      </c>
      <c r="E3337">
        <v>2</v>
      </c>
      <c r="F3337">
        <f>IFERROR(VLOOKUP(D3337,Products!$A$2:$H$221,6,FALSE),0)</f>
        <v>3.64</v>
      </c>
      <c r="G3337">
        <v>0.05</v>
      </c>
      <c r="H3337">
        <f t="shared" si="52"/>
        <v>6.92</v>
      </c>
      <c r="I3337" t="s">
        <v>2827</v>
      </c>
      <c r="J3337" t="str">
        <f>IFERROR(VLOOKUP(D3337,Products!$A$2:$H$221,3,FALSE),"")</f>
        <v>Dairy</v>
      </c>
      <c r="K3337" t="str">
        <f>IFERROR(VLOOKUP(C3337,Customers!$A$2:$G$751,3,FALSE),"")</f>
        <v>Lankaran-Astara</v>
      </c>
    </row>
    <row r="3338" spans="1:11" x14ac:dyDescent="0.25">
      <c r="A3338" t="s">
        <v>6161</v>
      </c>
      <c r="B3338">
        <v>45926</v>
      </c>
      <c r="C3338" t="s">
        <v>1376</v>
      </c>
      <c r="D3338" t="s">
        <v>91</v>
      </c>
      <c r="E3338">
        <v>9</v>
      </c>
      <c r="F3338">
        <f>IFERROR(VLOOKUP(D3338,Products!$A$2:$H$221,6,FALSE),0)</f>
        <v>1.36</v>
      </c>
      <c r="G3338">
        <v>0.05</v>
      </c>
      <c r="H3338">
        <f t="shared" si="52"/>
        <v>11.63</v>
      </c>
      <c r="I3338" t="s">
        <v>2824</v>
      </c>
      <c r="J3338" t="str">
        <f>IFERROR(VLOOKUP(D3338,Products!$A$2:$H$221,3,FALSE),"")</f>
        <v>Snacks</v>
      </c>
      <c r="K3338" t="str">
        <f>IFERROR(VLOOKUP(C3338,Customers!$A$2:$G$751,3,FALSE),"")</f>
        <v>Karabakh-East Zangezur</v>
      </c>
    </row>
    <row r="3339" spans="1:11" x14ac:dyDescent="0.25">
      <c r="A3339" t="s">
        <v>6162</v>
      </c>
      <c r="B3339">
        <v>45926</v>
      </c>
      <c r="C3339" t="s">
        <v>2315</v>
      </c>
      <c r="D3339" t="s">
        <v>220</v>
      </c>
      <c r="E3339">
        <v>16</v>
      </c>
      <c r="F3339">
        <f>IFERROR(VLOOKUP(D3339,Products!$A$2:$H$221,6,FALSE),0)</f>
        <v>1.37</v>
      </c>
      <c r="G3339">
        <v>0.05</v>
      </c>
      <c r="H3339">
        <f t="shared" si="52"/>
        <v>20.82</v>
      </c>
      <c r="I3339" t="s">
        <v>2818</v>
      </c>
      <c r="J3339" t="str">
        <f>IFERROR(VLOOKUP(D3339,Products!$A$2:$H$221,3,FALSE),"")</f>
        <v>Grocery</v>
      </c>
      <c r="K3339" t="str">
        <f>IFERROR(VLOOKUP(C3339,Customers!$A$2:$G$751,3,FALSE),"")</f>
        <v>Aran</v>
      </c>
    </row>
    <row r="3340" spans="1:11" x14ac:dyDescent="0.25">
      <c r="A3340" t="s">
        <v>6163</v>
      </c>
      <c r="B3340">
        <v>45926</v>
      </c>
      <c r="C3340" t="s">
        <v>2501</v>
      </c>
      <c r="D3340" t="s">
        <v>468</v>
      </c>
      <c r="E3340">
        <v>1</v>
      </c>
      <c r="F3340">
        <f>IFERROR(VLOOKUP(D3340,Products!$A$2:$H$221,6,FALSE),0)</f>
        <v>4.0999999999999996</v>
      </c>
      <c r="G3340">
        <v>7.0000000000000007E-2</v>
      </c>
      <c r="H3340">
        <f t="shared" si="52"/>
        <v>3.81</v>
      </c>
      <c r="I3340" t="s">
        <v>2820</v>
      </c>
      <c r="J3340" t="str">
        <f>IFERROR(VLOOKUP(D3340,Products!$A$2:$H$221,3,FALSE),"")</f>
        <v>Cleaning</v>
      </c>
      <c r="K3340" t="str">
        <f>IFERROR(VLOOKUP(C3340,Customers!$A$2:$G$751,3,FALSE),"")</f>
        <v>Shaki-Zagatala</v>
      </c>
    </row>
    <row r="3341" spans="1:11" x14ac:dyDescent="0.25">
      <c r="A3341" t="s">
        <v>6164</v>
      </c>
      <c r="B3341">
        <v>45926</v>
      </c>
      <c r="C3341" t="s">
        <v>2648</v>
      </c>
      <c r="D3341" t="s">
        <v>211</v>
      </c>
      <c r="E3341">
        <v>2</v>
      </c>
      <c r="F3341">
        <f>IFERROR(VLOOKUP(D3341,Products!$A$2:$H$221,6,FALSE),0)</f>
        <v>2.35</v>
      </c>
      <c r="G3341">
        <v>0</v>
      </c>
      <c r="H3341">
        <f t="shared" si="52"/>
        <v>4.7</v>
      </c>
      <c r="I3341" t="s">
        <v>2820</v>
      </c>
      <c r="J3341" t="str">
        <f>IFERROR(VLOOKUP(D3341,Products!$A$2:$H$221,3,FALSE),"")</f>
        <v>Grocery</v>
      </c>
      <c r="K3341" t="str">
        <f>IFERROR(VLOOKUP(C3341,Customers!$A$2:$G$751,3,FALSE),"")</f>
        <v>Ganja-Dashkasan</v>
      </c>
    </row>
    <row r="3342" spans="1:11" x14ac:dyDescent="0.25">
      <c r="A3342" t="s">
        <v>6165</v>
      </c>
      <c r="B3342">
        <v>45927</v>
      </c>
      <c r="C3342" t="s">
        <v>809</v>
      </c>
      <c r="D3342" t="s">
        <v>478</v>
      </c>
      <c r="E3342">
        <v>8</v>
      </c>
      <c r="F3342">
        <f>IFERROR(VLOOKUP(D3342,Products!$A$2:$H$221,6,FALSE),0)</f>
        <v>3.25</v>
      </c>
      <c r="G3342">
        <v>0.03</v>
      </c>
      <c r="H3342">
        <f t="shared" si="52"/>
        <v>25.22</v>
      </c>
      <c r="I3342" t="s">
        <v>2818</v>
      </c>
      <c r="J3342" t="str">
        <f>IFERROR(VLOOKUP(D3342,Products!$A$2:$H$221,3,FALSE),"")</f>
        <v>Cleaning</v>
      </c>
      <c r="K3342" t="str">
        <f>IFERROR(VLOOKUP(C3342,Customers!$A$2:$G$751,3,FALSE),"")</f>
        <v>Absheron</v>
      </c>
    </row>
    <row r="3343" spans="1:11" x14ac:dyDescent="0.25">
      <c r="A3343" t="s">
        <v>6166</v>
      </c>
      <c r="B3343">
        <v>45927</v>
      </c>
      <c r="C3343" t="s">
        <v>980</v>
      </c>
      <c r="D3343" t="s">
        <v>244</v>
      </c>
      <c r="E3343">
        <v>7</v>
      </c>
      <c r="F3343">
        <f>IFERROR(VLOOKUP(D3343,Products!$A$2:$H$221,6,FALSE),0)</f>
        <v>3.33</v>
      </c>
      <c r="G3343">
        <v>0</v>
      </c>
      <c r="H3343">
        <f t="shared" si="52"/>
        <v>23.31</v>
      </c>
      <c r="I3343" t="s">
        <v>2824</v>
      </c>
      <c r="J3343" t="str">
        <f>IFERROR(VLOOKUP(D3343,Products!$A$2:$H$221,3,FALSE),"")</f>
        <v>Grocery</v>
      </c>
      <c r="K3343" t="str">
        <f>IFERROR(VLOOKUP(C3343,Customers!$A$2:$G$751,3,FALSE),"")</f>
        <v>Absheron</v>
      </c>
    </row>
    <row r="3344" spans="1:11" x14ac:dyDescent="0.25">
      <c r="A3344" t="s">
        <v>6167</v>
      </c>
      <c r="B3344">
        <v>45927</v>
      </c>
      <c r="C3344" t="s">
        <v>1025</v>
      </c>
      <c r="D3344" t="s">
        <v>20</v>
      </c>
      <c r="E3344">
        <v>7</v>
      </c>
      <c r="F3344">
        <f>IFERROR(VLOOKUP(D3344,Products!$A$2:$H$221,6,FALSE),0)</f>
        <v>2.87</v>
      </c>
      <c r="G3344">
        <v>0.03</v>
      </c>
      <c r="H3344">
        <f t="shared" si="52"/>
        <v>19.489999999999998</v>
      </c>
      <c r="I3344" t="s">
        <v>2824</v>
      </c>
      <c r="J3344" t="str">
        <f>IFERROR(VLOOKUP(D3344,Products!$A$2:$H$221,3,FALSE),"")</f>
        <v>Beverages</v>
      </c>
      <c r="K3344" t="str">
        <f>IFERROR(VLOOKUP(C3344,Customers!$A$2:$G$751,3,FALSE),"")</f>
        <v>Lankaran-Astara</v>
      </c>
    </row>
    <row r="3345" spans="1:11" x14ac:dyDescent="0.25">
      <c r="A3345" t="s">
        <v>6168</v>
      </c>
      <c r="B3345">
        <v>45927</v>
      </c>
      <c r="C3345" t="s">
        <v>1037</v>
      </c>
      <c r="D3345" t="s">
        <v>99</v>
      </c>
      <c r="E3345">
        <v>9</v>
      </c>
      <c r="F3345">
        <f>IFERROR(VLOOKUP(D3345,Products!$A$2:$H$221,6,FALSE),0)</f>
        <v>4.88</v>
      </c>
      <c r="G3345">
        <v>0</v>
      </c>
      <c r="H3345">
        <f t="shared" si="52"/>
        <v>43.92</v>
      </c>
      <c r="I3345" t="s">
        <v>2824</v>
      </c>
      <c r="J3345" t="str">
        <f>IFERROR(VLOOKUP(D3345,Products!$A$2:$H$221,3,FALSE),"")</f>
        <v>Snacks</v>
      </c>
      <c r="K3345" t="str">
        <f>IFERROR(VLOOKUP(C3345,Customers!$A$2:$G$751,3,FALSE),"")</f>
        <v>Guba-Khachmaz</v>
      </c>
    </row>
    <row r="3346" spans="1:11" x14ac:dyDescent="0.25">
      <c r="A3346" t="s">
        <v>6169</v>
      </c>
      <c r="B3346">
        <v>45927</v>
      </c>
      <c r="C3346" t="s">
        <v>1130</v>
      </c>
      <c r="D3346" t="s">
        <v>394</v>
      </c>
      <c r="E3346">
        <v>8</v>
      </c>
      <c r="F3346">
        <f>IFERROR(VLOOKUP(D3346,Products!$A$2:$H$221,6,FALSE),0)</f>
        <v>8.06</v>
      </c>
      <c r="G3346">
        <v>0.02</v>
      </c>
      <c r="H3346">
        <f t="shared" si="52"/>
        <v>63.19</v>
      </c>
      <c r="I3346" t="s">
        <v>2841</v>
      </c>
      <c r="J3346" t="str">
        <f>IFERROR(VLOOKUP(D3346,Products!$A$2:$H$221,3,FALSE),"")</f>
        <v>Frozen</v>
      </c>
      <c r="K3346" t="str">
        <f>IFERROR(VLOOKUP(C3346,Customers!$A$2:$G$751,3,FALSE),"")</f>
        <v>Shaki-Zagatala</v>
      </c>
    </row>
    <row r="3347" spans="1:11" x14ac:dyDescent="0.25">
      <c r="A3347" t="s">
        <v>6170</v>
      </c>
      <c r="B3347">
        <v>45927</v>
      </c>
      <c r="C3347" t="s">
        <v>1520</v>
      </c>
      <c r="D3347" t="s">
        <v>31</v>
      </c>
      <c r="E3347">
        <v>24</v>
      </c>
      <c r="F3347">
        <f>IFERROR(VLOOKUP(D3347,Products!$A$2:$H$221,6,FALSE),0)</f>
        <v>4.05</v>
      </c>
      <c r="G3347">
        <v>0.03</v>
      </c>
      <c r="H3347">
        <f t="shared" si="52"/>
        <v>94.28</v>
      </c>
      <c r="I3347" t="s">
        <v>2818</v>
      </c>
      <c r="J3347" t="str">
        <f>IFERROR(VLOOKUP(D3347,Products!$A$2:$H$221,3,FALSE),"")</f>
        <v>Beverages</v>
      </c>
      <c r="K3347" t="str">
        <f>IFERROR(VLOOKUP(C3347,Customers!$A$2:$G$751,3,FALSE),"")</f>
        <v>Ganja-Dashkasan</v>
      </c>
    </row>
    <row r="3348" spans="1:11" x14ac:dyDescent="0.25">
      <c r="A3348" t="s">
        <v>6171</v>
      </c>
      <c r="B3348">
        <v>45927</v>
      </c>
      <c r="C3348" t="s">
        <v>2072</v>
      </c>
      <c r="D3348" t="s">
        <v>336</v>
      </c>
      <c r="E3348">
        <v>9</v>
      </c>
      <c r="F3348">
        <f>IFERROR(VLOOKUP(D3348,Products!$A$2:$H$221,6,FALSE),0)</f>
        <v>5.29</v>
      </c>
      <c r="G3348">
        <v>0</v>
      </c>
      <c r="H3348">
        <f t="shared" si="52"/>
        <v>47.61</v>
      </c>
      <c r="I3348" t="s">
        <v>2818</v>
      </c>
      <c r="J3348" t="str">
        <f>IFERROR(VLOOKUP(D3348,Products!$A$2:$H$221,3,FALSE),"")</f>
        <v>Personal Care</v>
      </c>
      <c r="K3348" t="str">
        <f>IFERROR(VLOOKUP(C3348,Customers!$A$2:$G$751,3,FALSE),"")</f>
        <v>Absheron</v>
      </c>
    </row>
    <row r="3349" spans="1:11" x14ac:dyDescent="0.25">
      <c r="A3349" t="s">
        <v>6172</v>
      </c>
      <c r="B3349">
        <v>45927</v>
      </c>
      <c r="C3349" t="s">
        <v>2393</v>
      </c>
      <c r="D3349" t="s">
        <v>246</v>
      </c>
      <c r="E3349">
        <v>3</v>
      </c>
      <c r="F3349">
        <f>IFERROR(VLOOKUP(D3349,Products!$A$2:$H$221,6,FALSE),0)</f>
        <v>7.97</v>
      </c>
      <c r="G3349">
        <v>0.05</v>
      </c>
      <c r="H3349">
        <f t="shared" si="52"/>
        <v>22.71</v>
      </c>
      <c r="I3349" t="s">
        <v>2827</v>
      </c>
      <c r="J3349" t="str">
        <f>IFERROR(VLOOKUP(D3349,Products!$A$2:$H$221,3,FALSE),"")</f>
        <v>Grocery</v>
      </c>
      <c r="K3349" t="str">
        <f>IFERROR(VLOOKUP(C3349,Customers!$A$2:$G$751,3,FALSE),"")</f>
        <v>Ganja-Dashkasan</v>
      </c>
    </row>
    <row r="3350" spans="1:11" x14ac:dyDescent="0.25">
      <c r="A3350" t="s">
        <v>6173</v>
      </c>
      <c r="B3350">
        <v>45927</v>
      </c>
      <c r="C3350" t="s">
        <v>2591</v>
      </c>
      <c r="D3350" t="s">
        <v>313</v>
      </c>
      <c r="E3350">
        <v>1</v>
      </c>
      <c r="F3350">
        <f>IFERROR(VLOOKUP(D3350,Products!$A$2:$H$221,6,FALSE),0)</f>
        <v>5.58</v>
      </c>
      <c r="G3350">
        <v>7.0000000000000007E-2</v>
      </c>
      <c r="H3350">
        <f t="shared" si="52"/>
        <v>5.19</v>
      </c>
      <c r="I3350" t="s">
        <v>2827</v>
      </c>
      <c r="J3350" t="str">
        <f>IFERROR(VLOOKUP(D3350,Products!$A$2:$H$221,3,FALSE),"")</f>
        <v>Personal Care</v>
      </c>
      <c r="K3350" t="str">
        <f>IFERROR(VLOOKUP(C3350,Customers!$A$2:$G$751,3,FALSE),"")</f>
        <v>Ganja-Dashkasan</v>
      </c>
    </row>
    <row r="3351" spans="1:11" x14ac:dyDescent="0.25">
      <c r="A3351" t="s">
        <v>6174</v>
      </c>
      <c r="B3351">
        <v>45927</v>
      </c>
      <c r="C3351" t="s">
        <v>2723</v>
      </c>
      <c r="D3351" t="s">
        <v>126</v>
      </c>
      <c r="E3351">
        <v>7</v>
      </c>
      <c r="F3351">
        <f>IFERROR(VLOOKUP(D3351,Products!$A$2:$H$221,6,FALSE),0)</f>
        <v>2.52</v>
      </c>
      <c r="G3351">
        <v>7.0000000000000007E-2</v>
      </c>
      <c r="H3351">
        <f t="shared" si="52"/>
        <v>16.41</v>
      </c>
      <c r="I3351" t="s">
        <v>2841</v>
      </c>
      <c r="J3351" t="str">
        <f>IFERROR(VLOOKUP(D3351,Products!$A$2:$H$221,3,FALSE),"")</f>
        <v>Dairy</v>
      </c>
      <c r="K3351" t="str">
        <f>IFERROR(VLOOKUP(C3351,Customers!$A$2:$G$751,3,FALSE),"")</f>
        <v>Karabakh-East Zangezur</v>
      </c>
    </row>
    <row r="3352" spans="1:11" x14ac:dyDescent="0.25">
      <c r="A3352" t="s">
        <v>6175</v>
      </c>
      <c r="B3352">
        <v>45928</v>
      </c>
      <c r="C3352" t="s">
        <v>670</v>
      </c>
      <c r="D3352" t="s">
        <v>486</v>
      </c>
      <c r="E3352">
        <v>6</v>
      </c>
      <c r="F3352">
        <f>IFERROR(VLOOKUP(D3352,Products!$A$2:$H$221,6,FALSE),0)</f>
        <v>2.46</v>
      </c>
      <c r="G3352">
        <v>0</v>
      </c>
      <c r="H3352">
        <f t="shared" si="52"/>
        <v>14.76</v>
      </c>
      <c r="I3352" t="s">
        <v>2841</v>
      </c>
      <c r="J3352" t="str">
        <f>IFERROR(VLOOKUP(D3352,Products!$A$2:$H$221,3,FALSE),"")</f>
        <v>Cleaning</v>
      </c>
      <c r="K3352" t="str">
        <f>IFERROR(VLOOKUP(C3352,Customers!$A$2:$G$751,3,FALSE),"")</f>
        <v>Aran</v>
      </c>
    </row>
    <row r="3353" spans="1:11" x14ac:dyDescent="0.25">
      <c r="A3353" t="s">
        <v>6176</v>
      </c>
      <c r="B3353">
        <v>45928</v>
      </c>
      <c r="C3353" t="s">
        <v>908</v>
      </c>
      <c r="D3353" t="s">
        <v>172</v>
      </c>
      <c r="E3353">
        <v>10</v>
      </c>
      <c r="F3353">
        <f>IFERROR(VLOOKUP(D3353,Products!$A$2:$H$221,6,FALSE),0)</f>
        <v>0.77</v>
      </c>
      <c r="G3353">
        <v>0.05</v>
      </c>
      <c r="H3353">
        <f t="shared" si="52"/>
        <v>7.32</v>
      </c>
      <c r="I3353" t="s">
        <v>2837</v>
      </c>
      <c r="J3353" t="str">
        <f>IFERROR(VLOOKUP(D3353,Products!$A$2:$H$221,3,FALSE),"")</f>
        <v>Bakery</v>
      </c>
      <c r="K3353" t="str">
        <f>IFERROR(VLOOKUP(C3353,Customers!$A$2:$G$751,3,FALSE),"")</f>
        <v>Absheron</v>
      </c>
    </row>
    <row r="3354" spans="1:11" x14ac:dyDescent="0.25">
      <c r="A3354" t="s">
        <v>6177</v>
      </c>
      <c r="B3354">
        <v>45928</v>
      </c>
      <c r="C3354" t="s">
        <v>1220</v>
      </c>
      <c r="D3354" t="s">
        <v>464</v>
      </c>
      <c r="E3354">
        <v>8</v>
      </c>
      <c r="F3354">
        <f>IFERROR(VLOOKUP(D3354,Products!$A$2:$H$221,6,FALSE),0)</f>
        <v>3.85</v>
      </c>
      <c r="G3354">
        <v>0.05</v>
      </c>
      <c r="H3354">
        <f t="shared" si="52"/>
        <v>29.26</v>
      </c>
      <c r="I3354" t="s">
        <v>2841</v>
      </c>
      <c r="J3354" t="str">
        <f>IFERROR(VLOOKUP(D3354,Products!$A$2:$H$221,3,FALSE),"")</f>
        <v>Cleaning</v>
      </c>
      <c r="K3354" t="str">
        <f>IFERROR(VLOOKUP(C3354,Customers!$A$2:$G$751,3,FALSE),"")</f>
        <v>Ganja-Dashkasan</v>
      </c>
    </row>
    <row r="3355" spans="1:11" x14ac:dyDescent="0.25">
      <c r="A3355" t="s">
        <v>6178</v>
      </c>
      <c r="B3355">
        <v>45928</v>
      </c>
      <c r="C3355" t="s">
        <v>1628</v>
      </c>
      <c r="D3355" t="s">
        <v>307</v>
      </c>
      <c r="E3355">
        <v>1</v>
      </c>
      <c r="F3355">
        <f>IFERROR(VLOOKUP(D3355,Products!$A$2:$H$221,6,FALSE),0)</f>
        <v>6.98</v>
      </c>
      <c r="G3355">
        <v>0.03</v>
      </c>
      <c r="H3355">
        <f t="shared" si="52"/>
        <v>6.77</v>
      </c>
      <c r="I3355" t="s">
        <v>2870</v>
      </c>
      <c r="J3355" t="str">
        <f>IFERROR(VLOOKUP(D3355,Products!$A$2:$H$221,3,FALSE),"")</f>
        <v>Personal Care</v>
      </c>
      <c r="K3355" t="str">
        <f>IFERROR(VLOOKUP(C3355,Customers!$A$2:$G$751,3,FALSE),"")</f>
        <v>Absheron</v>
      </c>
    </row>
    <row r="3356" spans="1:11" x14ac:dyDescent="0.25">
      <c r="A3356" t="s">
        <v>6179</v>
      </c>
      <c r="B3356">
        <v>45928</v>
      </c>
      <c r="C3356" t="s">
        <v>1877</v>
      </c>
      <c r="D3356" t="s">
        <v>400</v>
      </c>
      <c r="E3356">
        <v>2</v>
      </c>
      <c r="F3356">
        <f>IFERROR(VLOOKUP(D3356,Products!$A$2:$H$221,6,FALSE),0)</f>
        <v>6.11</v>
      </c>
      <c r="G3356">
        <v>0.12</v>
      </c>
      <c r="H3356">
        <f t="shared" si="52"/>
        <v>10.75</v>
      </c>
      <c r="I3356" t="s">
        <v>2824</v>
      </c>
      <c r="J3356" t="str">
        <f>IFERROR(VLOOKUP(D3356,Products!$A$2:$H$221,3,FALSE),"")</f>
        <v>Canned</v>
      </c>
      <c r="K3356" t="str">
        <f>IFERROR(VLOOKUP(C3356,Customers!$A$2:$G$751,3,FALSE),"")</f>
        <v>Aran</v>
      </c>
    </row>
    <row r="3357" spans="1:11" x14ac:dyDescent="0.25">
      <c r="A3357" t="s">
        <v>6180</v>
      </c>
      <c r="B3357">
        <v>45928</v>
      </c>
      <c r="C3357" t="s">
        <v>2003</v>
      </c>
      <c r="D3357" t="s">
        <v>167</v>
      </c>
      <c r="E3357">
        <v>11</v>
      </c>
      <c r="F3357">
        <f>IFERROR(VLOOKUP(D3357,Products!$A$2:$H$221,6,FALSE),0)</f>
        <v>1.67</v>
      </c>
      <c r="G3357">
        <v>0</v>
      </c>
      <c r="H3357">
        <f t="shared" si="52"/>
        <v>18.37</v>
      </c>
      <c r="I3357" t="s">
        <v>2827</v>
      </c>
      <c r="J3357" t="str">
        <f>IFERROR(VLOOKUP(D3357,Products!$A$2:$H$221,3,FALSE),"")</f>
        <v>Bakery</v>
      </c>
      <c r="K3357" t="str">
        <f>IFERROR(VLOOKUP(C3357,Customers!$A$2:$G$751,3,FALSE),"")</f>
        <v>Aran</v>
      </c>
    </row>
    <row r="3358" spans="1:11" x14ac:dyDescent="0.25">
      <c r="A3358" t="s">
        <v>6181</v>
      </c>
      <c r="B3358">
        <v>45928</v>
      </c>
      <c r="C3358" t="s">
        <v>2789</v>
      </c>
      <c r="D3358" t="s">
        <v>257</v>
      </c>
      <c r="E3358">
        <v>10</v>
      </c>
      <c r="F3358">
        <f>IFERROR(VLOOKUP(D3358,Products!$A$2:$H$221,6,FALSE),0)</f>
        <v>2.4300000000000002</v>
      </c>
      <c r="G3358">
        <v>0.02</v>
      </c>
      <c r="H3358">
        <f t="shared" si="52"/>
        <v>23.81</v>
      </c>
      <c r="I3358" t="s">
        <v>2818</v>
      </c>
      <c r="J3358" t="str">
        <f>IFERROR(VLOOKUP(D3358,Products!$A$2:$H$221,3,FALSE),"")</f>
        <v>Household</v>
      </c>
      <c r="K3358" t="str">
        <f>IFERROR(VLOOKUP(C3358,Customers!$A$2:$G$751,3,FALSE),"")</f>
        <v>Karabakh-East Zangezur</v>
      </c>
    </row>
    <row r="3359" spans="1:11" x14ac:dyDescent="0.25">
      <c r="A3359" t="s">
        <v>6182</v>
      </c>
      <c r="B3359">
        <v>45929</v>
      </c>
      <c r="C3359" t="s">
        <v>525</v>
      </c>
      <c r="D3359" t="s">
        <v>425</v>
      </c>
      <c r="E3359">
        <v>12</v>
      </c>
      <c r="F3359">
        <f>IFERROR(VLOOKUP(D3359,Products!$A$2:$H$221,6,FALSE),0)</f>
        <v>3.61</v>
      </c>
      <c r="G3359">
        <v>0.02</v>
      </c>
      <c r="H3359">
        <f t="shared" si="52"/>
        <v>42.45</v>
      </c>
      <c r="I3359" t="s">
        <v>2830</v>
      </c>
      <c r="J3359" t="str">
        <f>IFERROR(VLOOKUP(D3359,Products!$A$2:$H$221,3,FALSE),"")</f>
        <v>Canned</v>
      </c>
      <c r="K3359" t="str">
        <f>IFERROR(VLOOKUP(C3359,Customers!$A$2:$G$751,3,FALSE),"")</f>
        <v>Absheron</v>
      </c>
    </row>
    <row r="3360" spans="1:11" x14ac:dyDescent="0.25">
      <c r="A3360" t="s">
        <v>6183</v>
      </c>
      <c r="B3360">
        <v>45929</v>
      </c>
      <c r="C3360" t="s">
        <v>555</v>
      </c>
      <c r="D3360" t="s">
        <v>77</v>
      </c>
      <c r="E3360">
        <v>17</v>
      </c>
      <c r="F3360">
        <f>IFERROR(VLOOKUP(D3360,Products!$A$2:$H$221,6,FALSE),0)</f>
        <v>2.82</v>
      </c>
      <c r="G3360">
        <v>0.03</v>
      </c>
      <c r="H3360">
        <f t="shared" si="52"/>
        <v>46.5</v>
      </c>
      <c r="I3360" t="s">
        <v>2827</v>
      </c>
      <c r="J3360" t="str">
        <f>IFERROR(VLOOKUP(D3360,Products!$A$2:$H$221,3,FALSE),"")</f>
        <v>Snacks</v>
      </c>
      <c r="K3360" t="str">
        <f>IFERROR(VLOOKUP(C3360,Customers!$A$2:$G$751,3,FALSE),"")</f>
        <v>Shaki-Zagatala</v>
      </c>
    </row>
    <row r="3361" spans="1:11" x14ac:dyDescent="0.25">
      <c r="A3361" t="s">
        <v>6184</v>
      </c>
      <c r="B3361">
        <v>45929</v>
      </c>
      <c r="C3361" t="s">
        <v>845</v>
      </c>
      <c r="D3361" t="s">
        <v>17</v>
      </c>
      <c r="E3361">
        <v>23</v>
      </c>
      <c r="F3361">
        <f>IFERROR(VLOOKUP(D3361,Products!$A$2:$H$221,6,FALSE),0)</f>
        <v>2.5499999999999998</v>
      </c>
      <c r="G3361">
        <v>0</v>
      </c>
      <c r="H3361">
        <f t="shared" si="52"/>
        <v>58.65</v>
      </c>
      <c r="I3361" t="s">
        <v>2818</v>
      </c>
      <c r="J3361" t="str">
        <f>IFERROR(VLOOKUP(D3361,Products!$A$2:$H$221,3,FALSE),"")</f>
        <v>Beverages</v>
      </c>
      <c r="K3361" t="str">
        <f>IFERROR(VLOOKUP(C3361,Customers!$A$2:$G$751,3,FALSE),"")</f>
        <v>Shaki-Zagatala</v>
      </c>
    </row>
    <row r="3362" spans="1:11" x14ac:dyDescent="0.25">
      <c r="A3362" t="s">
        <v>6185</v>
      </c>
      <c r="B3362">
        <v>45929</v>
      </c>
      <c r="C3362" t="s">
        <v>878</v>
      </c>
      <c r="D3362" t="s">
        <v>99</v>
      </c>
      <c r="E3362">
        <v>24</v>
      </c>
      <c r="F3362">
        <f>IFERROR(VLOOKUP(D3362,Products!$A$2:$H$221,6,FALSE),0)</f>
        <v>4.88</v>
      </c>
      <c r="G3362">
        <v>0.05</v>
      </c>
      <c r="H3362">
        <f t="shared" si="52"/>
        <v>111.26</v>
      </c>
      <c r="I3362" t="s">
        <v>2820</v>
      </c>
      <c r="J3362" t="str">
        <f>IFERROR(VLOOKUP(D3362,Products!$A$2:$H$221,3,FALSE),"")</f>
        <v>Snacks</v>
      </c>
      <c r="K3362" t="str">
        <f>IFERROR(VLOOKUP(C3362,Customers!$A$2:$G$751,3,FALSE),"")</f>
        <v>Lankaran-Astara</v>
      </c>
    </row>
    <row r="3363" spans="1:11" x14ac:dyDescent="0.25">
      <c r="A3363" t="s">
        <v>6186</v>
      </c>
      <c r="B3363">
        <v>45929</v>
      </c>
      <c r="C3363" t="s">
        <v>884</v>
      </c>
      <c r="D3363" t="s">
        <v>154</v>
      </c>
      <c r="E3363">
        <v>5</v>
      </c>
      <c r="F3363">
        <f>IFERROR(VLOOKUP(D3363,Products!$A$2:$H$221,6,FALSE),0)</f>
        <v>5.47</v>
      </c>
      <c r="G3363">
        <v>0.02</v>
      </c>
      <c r="H3363">
        <f t="shared" si="52"/>
        <v>26.8</v>
      </c>
      <c r="I3363" t="s">
        <v>2830</v>
      </c>
      <c r="J3363" t="str">
        <f>IFERROR(VLOOKUP(D3363,Products!$A$2:$H$221,3,FALSE),"")</f>
        <v>Dairy</v>
      </c>
      <c r="K3363" t="str">
        <f>IFERROR(VLOOKUP(C3363,Customers!$A$2:$G$751,3,FALSE),"")</f>
        <v>Absheron</v>
      </c>
    </row>
    <row r="3364" spans="1:11" x14ac:dyDescent="0.25">
      <c r="A3364" t="s">
        <v>6187</v>
      </c>
      <c r="B3364">
        <v>45929</v>
      </c>
      <c r="C3364" t="s">
        <v>1181</v>
      </c>
      <c r="D3364" t="s">
        <v>317</v>
      </c>
      <c r="E3364">
        <v>3</v>
      </c>
      <c r="F3364">
        <f>IFERROR(VLOOKUP(D3364,Products!$A$2:$H$221,6,FALSE),0)</f>
        <v>4.76</v>
      </c>
      <c r="G3364">
        <v>0.03</v>
      </c>
      <c r="H3364">
        <f t="shared" si="52"/>
        <v>13.85</v>
      </c>
      <c r="I3364" t="s">
        <v>2870</v>
      </c>
      <c r="J3364" t="str">
        <f>IFERROR(VLOOKUP(D3364,Products!$A$2:$H$221,3,FALSE),"")</f>
        <v>Personal Care</v>
      </c>
      <c r="K3364" t="str">
        <f>IFERROR(VLOOKUP(C3364,Customers!$A$2:$G$751,3,FALSE),"")</f>
        <v>Absheron</v>
      </c>
    </row>
    <row r="3365" spans="1:11" x14ac:dyDescent="0.25">
      <c r="A3365" t="s">
        <v>6188</v>
      </c>
      <c r="B3365">
        <v>45929</v>
      </c>
      <c r="C3365" t="s">
        <v>1280</v>
      </c>
      <c r="D3365" t="s">
        <v>204</v>
      </c>
      <c r="E3365">
        <v>3</v>
      </c>
      <c r="F3365">
        <f>IFERROR(VLOOKUP(D3365,Products!$A$2:$H$221,6,FALSE),0)</f>
        <v>7.55</v>
      </c>
      <c r="G3365">
        <v>0.1</v>
      </c>
      <c r="H3365">
        <f t="shared" si="52"/>
        <v>20.39</v>
      </c>
      <c r="I3365" t="s">
        <v>2870</v>
      </c>
      <c r="J3365" t="str">
        <f>IFERROR(VLOOKUP(D3365,Products!$A$2:$H$221,3,FALSE),"")</f>
        <v>Grocery</v>
      </c>
      <c r="K3365" t="str">
        <f>IFERROR(VLOOKUP(C3365,Customers!$A$2:$G$751,3,FALSE),"")</f>
        <v>Guba-Khachmaz</v>
      </c>
    </row>
    <row r="3366" spans="1:11" x14ac:dyDescent="0.25">
      <c r="A3366" t="s">
        <v>6189</v>
      </c>
      <c r="B3366">
        <v>45929</v>
      </c>
      <c r="C3366" t="s">
        <v>1694</v>
      </c>
      <c r="D3366" t="s">
        <v>215</v>
      </c>
      <c r="E3366">
        <v>13</v>
      </c>
      <c r="F3366">
        <f>IFERROR(VLOOKUP(D3366,Products!$A$2:$H$221,6,FALSE),0)</f>
        <v>7.38</v>
      </c>
      <c r="G3366">
        <v>0.1</v>
      </c>
      <c r="H3366">
        <f t="shared" si="52"/>
        <v>86.35</v>
      </c>
      <c r="I3366" t="s">
        <v>2824</v>
      </c>
      <c r="J3366" t="str">
        <f>IFERROR(VLOOKUP(D3366,Products!$A$2:$H$221,3,FALSE),"")</f>
        <v>Grocery</v>
      </c>
      <c r="K3366" t="str">
        <f>IFERROR(VLOOKUP(C3366,Customers!$A$2:$G$751,3,FALSE),"")</f>
        <v>Shaki-Zagatala</v>
      </c>
    </row>
    <row r="3367" spans="1:11" x14ac:dyDescent="0.25">
      <c r="A3367" t="s">
        <v>6190</v>
      </c>
      <c r="B3367">
        <v>45929</v>
      </c>
      <c r="C3367" t="s">
        <v>1814</v>
      </c>
      <c r="D3367" t="s">
        <v>419</v>
      </c>
      <c r="E3367">
        <v>15</v>
      </c>
      <c r="F3367">
        <f>IFERROR(VLOOKUP(D3367,Products!$A$2:$H$221,6,FALSE),0)</f>
        <v>4.47</v>
      </c>
      <c r="G3367">
        <v>0.03</v>
      </c>
      <c r="H3367">
        <f t="shared" si="52"/>
        <v>65.040000000000006</v>
      </c>
      <c r="I3367" t="s">
        <v>2827</v>
      </c>
      <c r="J3367" t="str">
        <f>IFERROR(VLOOKUP(D3367,Products!$A$2:$H$221,3,FALSE),"")</f>
        <v>Canned</v>
      </c>
      <c r="K3367" t="str">
        <f>IFERROR(VLOOKUP(C3367,Customers!$A$2:$G$751,3,FALSE),"")</f>
        <v>Absheron</v>
      </c>
    </row>
    <row r="3368" spans="1:11" x14ac:dyDescent="0.25">
      <c r="A3368" t="s">
        <v>6191</v>
      </c>
      <c r="B3368">
        <v>45929</v>
      </c>
      <c r="C3368" t="s">
        <v>1832</v>
      </c>
      <c r="D3368" t="s">
        <v>437</v>
      </c>
      <c r="E3368">
        <v>2</v>
      </c>
      <c r="F3368">
        <f>IFERROR(VLOOKUP(D3368,Products!$A$2:$H$221,6,FALSE),0)</f>
        <v>4.6100000000000003</v>
      </c>
      <c r="G3368">
        <v>7.0000000000000007E-2</v>
      </c>
      <c r="H3368">
        <f t="shared" si="52"/>
        <v>8.57</v>
      </c>
      <c r="I3368" t="s">
        <v>2827</v>
      </c>
      <c r="J3368" t="str">
        <f>IFERROR(VLOOKUP(D3368,Products!$A$2:$H$221,3,FALSE),"")</f>
        <v>Canned</v>
      </c>
      <c r="K3368" t="str">
        <f>IFERROR(VLOOKUP(C3368,Customers!$A$2:$G$751,3,FALSE),"")</f>
        <v>Guba-Khachmaz</v>
      </c>
    </row>
    <row r="3369" spans="1:11" x14ac:dyDescent="0.25">
      <c r="A3369" t="s">
        <v>6192</v>
      </c>
      <c r="B3369">
        <v>45929</v>
      </c>
      <c r="C3369" t="s">
        <v>2006</v>
      </c>
      <c r="D3369" t="s">
        <v>431</v>
      </c>
      <c r="E3369">
        <v>7</v>
      </c>
      <c r="F3369">
        <f>IFERROR(VLOOKUP(D3369,Products!$A$2:$H$221,6,FALSE),0)</f>
        <v>5.65</v>
      </c>
      <c r="G3369">
        <v>0.03</v>
      </c>
      <c r="H3369">
        <f t="shared" si="52"/>
        <v>38.36</v>
      </c>
      <c r="I3369" t="s">
        <v>2830</v>
      </c>
      <c r="J3369" t="str">
        <f>IFERROR(VLOOKUP(D3369,Products!$A$2:$H$221,3,FALSE),"")</f>
        <v>Canned</v>
      </c>
      <c r="K3369" t="str">
        <f>IFERROR(VLOOKUP(C3369,Customers!$A$2:$G$751,3,FALSE),"")</f>
        <v>Lankaran-Astara</v>
      </c>
    </row>
    <row r="3370" spans="1:11" x14ac:dyDescent="0.25">
      <c r="A3370" t="s">
        <v>6193</v>
      </c>
      <c r="B3370">
        <v>45929</v>
      </c>
      <c r="C3370" t="s">
        <v>2471</v>
      </c>
      <c r="D3370" t="s">
        <v>284</v>
      </c>
      <c r="E3370">
        <v>7</v>
      </c>
      <c r="F3370">
        <f>IFERROR(VLOOKUP(D3370,Products!$A$2:$H$221,6,FALSE),0)</f>
        <v>4.96</v>
      </c>
      <c r="G3370">
        <v>0.1</v>
      </c>
      <c r="H3370">
        <f t="shared" si="52"/>
        <v>31.25</v>
      </c>
      <c r="I3370" t="s">
        <v>2818</v>
      </c>
      <c r="J3370" t="str">
        <f>IFERROR(VLOOKUP(D3370,Products!$A$2:$H$221,3,FALSE),"")</f>
        <v>Household</v>
      </c>
      <c r="K3370" t="str">
        <f>IFERROR(VLOOKUP(C3370,Customers!$A$2:$G$751,3,FALSE),"")</f>
        <v>Karabakh-East Zangezur</v>
      </c>
    </row>
    <row r="3371" spans="1:11" x14ac:dyDescent="0.25">
      <c r="A3371" t="s">
        <v>6194</v>
      </c>
      <c r="B3371">
        <v>45929</v>
      </c>
      <c r="C3371" t="s">
        <v>2477</v>
      </c>
      <c r="D3371" t="s">
        <v>118</v>
      </c>
      <c r="E3371">
        <v>3</v>
      </c>
      <c r="F3371">
        <f>IFERROR(VLOOKUP(D3371,Products!$A$2:$H$221,6,FALSE),0)</f>
        <v>3.41</v>
      </c>
      <c r="G3371">
        <v>0.03</v>
      </c>
      <c r="H3371">
        <f t="shared" si="52"/>
        <v>9.92</v>
      </c>
      <c r="I3371" t="s">
        <v>2841</v>
      </c>
      <c r="J3371" t="str">
        <f>IFERROR(VLOOKUP(D3371,Products!$A$2:$H$221,3,FALSE),"")</f>
        <v>Dairy</v>
      </c>
      <c r="K3371" t="str">
        <f>IFERROR(VLOOKUP(C3371,Customers!$A$2:$G$751,3,FALSE),"")</f>
        <v>Absheron</v>
      </c>
    </row>
    <row r="3372" spans="1:11" x14ac:dyDescent="0.25">
      <c r="A3372" t="s">
        <v>6195</v>
      </c>
      <c r="B3372">
        <v>45930</v>
      </c>
      <c r="C3372" t="s">
        <v>558</v>
      </c>
      <c r="D3372" t="s">
        <v>103</v>
      </c>
      <c r="E3372">
        <v>10</v>
      </c>
      <c r="F3372">
        <f>IFERROR(VLOOKUP(D3372,Products!$A$2:$H$221,6,FALSE),0)</f>
        <v>1.18</v>
      </c>
      <c r="G3372">
        <v>0.03</v>
      </c>
      <c r="H3372">
        <f t="shared" si="52"/>
        <v>11.45</v>
      </c>
      <c r="I3372" t="s">
        <v>2870</v>
      </c>
      <c r="J3372" t="str">
        <f>IFERROR(VLOOKUP(D3372,Products!$A$2:$H$221,3,FALSE),"")</f>
        <v>Snacks</v>
      </c>
      <c r="K3372" t="str">
        <f>IFERROR(VLOOKUP(C3372,Customers!$A$2:$G$751,3,FALSE),"")</f>
        <v>Absheron</v>
      </c>
    </row>
    <row r="3373" spans="1:11" x14ac:dyDescent="0.25">
      <c r="A3373" t="s">
        <v>6196</v>
      </c>
      <c r="B3373">
        <v>45930</v>
      </c>
      <c r="C3373" t="s">
        <v>914</v>
      </c>
      <c r="D3373" t="s">
        <v>196</v>
      </c>
      <c r="E3373">
        <v>20</v>
      </c>
      <c r="F3373">
        <f>IFERROR(VLOOKUP(D3373,Products!$A$2:$H$221,6,FALSE),0)</f>
        <v>0.54</v>
      </c>
      <c r="G3373">
        <v>7.0000000000000007E-2</v>
      </c>
      <c r="H3373">
        <f t="shared" si="52"/>
        <v>10.039999999999999</v>
      </c>
      <c r="I3373" t="s">
        <v>2870</v>
      </c>
      <c r="J3373" t="str">
        <f>IFERROR(VLOOKUP(D3373,Products!$A$2:$H$221,3,FALSE),"")</f>
        <v>Bakery</v>
      </c>
      <c r="K3373" t="str">
        <f>IFERROR(VLOOKUP(C3373,Customers!$A$2:$G$751,3,FALSE),"")</f>
        <v>Aran</v>
      </c>
    </row>
    <row r="3374" spans="1:11" x14ac:dyDescent="0.25">
      <c r="A3374" t="s">
        <v>6197</v>
      </c>
      <c r="B3374">
        <v>45930</v>
      </c>
      <c r="C3374" t="s">
        <v>1037</v>
      </c>
      <c r="D3374" t="s">
        <v>476</v>
      </c>
      <c r="E3374">
        <v>5</v>
      </c>
      <c r="F3374">
        <f>IFERROR(VLOOKUP(D3374,Products!$A$2:$H$221,6,FALSE),0)</f>
        <v>7.17</v>
      </c>
      <c r="G3374">
        <v>7.0000000000000007E-2</v>
      </c>
      <c r="H3374">
        <f t="shared" si="52"/>
        <v>33.340000000000003</v>
      </c>
      <c r="I3374" t="s">
        <v>2827</v>
      </c>
      <c r="J3374" t="str">
        <f>IFERROR(VLOOKUP(D3374,Products!$A$2:$H$221,3,FALSE),"")</f>
        <v>Cleaning</v>
      </c>
      <c r="K3374" t="str">
        <f>IFERROR(VLOOKUP(C3374,Customers!$A$2:$G$751,3,FALSE),"")</f>
        <v>Guba-Khachmaz</v>
      </c>
    </row>
    <row r="3375" spans="1:11" x14ac:dyDescent="0.25">
      <c r="A3375" t="s">
        <v>6198</v>
      </c>
      <c r="B3375">
        <v>45930</v>
      </c>
      <c r="C3375" t="s">
        <v>1409</v>
      </c>
      <c r="D3375" t="s">
        <v>152</v>
      </c>
      <c r="E3375">
        <v>15</v>
      </c>
      <c r="F3375">
        <f>IFERROR(VLOOKUP(D3375,Products!$A$2:$H$221,6,FALSE),0)</f>
        <v>2.0699999999999998</v>
      </c>
      <c r="G3375">
        <v>0.15</v>
      </c>
      <c r="H3375">
        <f t="shared" si="52"/>
        <v>26.39</v>
      </c>
      <c r="I3375" t="s">
        <v>2837</v>
      </c>
      <c r="J3375" t="str">
        <f>IFERROR(VLOOKUP(D3375,Products!$A$2:$H$221,3,FALSE),"")</f>
        <v>Dairy</v>
      </c>
      <c r="K3375" t="str">
        <f>IFERROR(VLOOKUP(C3375,Customers!$A$2:$G$751,3,FALSE),"")</f>
        <v>Absheron</v>
      </c>
    </row>
    <row r="3376" spans="1:11" x14ac:dyDescent="0.25">
      <c r="A3376" t="s">
        <v>6199</v>
      </c>
      <c r="B3376">
        <v>45930</v>
      </c>
      <c r="C3376" t="s">
        <v>1565</v>
      </c>
      <c r="D3376" t="s">
        <v>8</v>
      </c>
      <c r="E3376">
        <v>10</v>
      </c>
      <c r="F3376">
        <f>IFERROR(VLOOKUP(D3376,Products!$A$2:$H$221,6,FALSE),0)</f>
        <v>3.39</v>
      </c>
      <c r="G3376">
        <v>0.03</v>
      </c>
      <c r="H3376">
        <f t="shared" si="52"/>
        <v>32.880000000000003</v>
      </c>
      <c r="I3376" t="s">
        <v>2818</v>
      </c>
      <c r="J3376" t="str">
        <f>IFERROR(VLOOKUP(D3376,Products!$A$2:$H$221,3,FALSE),"")</f>
        <v>Beverages</v>
      </c>
      <c r="K3376" t="str">
        <f>IFERROR(VLOOKUP(C3376,Customers!$A$2:$G$751,3,FALSE),"")</f>
        <v>Aran</v>
      </c>
    </row>
    <row r="3377" spans="1:11" x14ac:dyDescent="0.25">
      <c r="A3377" t="s">
        <v>6200</v>
      </c>
      <c r="B3377">
        <v>45930</v>
      </c>
      <c r="C3377" t="s">
        <v>1583</v>
      </c>
      <c r="D3377" t="s">
        <v>284</v>
      </c>
      <c r="E3377">
        <v>13</v>
      </c>
      <c r="F3377">
        <f>IFERROR(VLOOKUP(D3377,Products!$A$2:$H$221,6,FALSE),0)</f>
        <v>4.96</v>
      </c>
      <c r="G3377">
        <v>0.1</v>
      </c>
      <c r="H3377">
        <f t="shared" si="52"/>
        <v>58.03</v>
      </c>
      <c r="I3377" t="s">
        <v>2824</v>
      </c>
      <c r="J3377" t="str">
        <f>IFERROR(VLOOKUP(D3377,Products!$A$2:$H$221,3,FALSE),"")</f>
        <v>Household</v>
      </c>
      <c r="K3377" t="str">
        <f>IFERROR(VLOOKUP(C3377,Customers!$A$2:$G$751,3,FALSE),"")</f>
        <v>Absheron</v>
      </c>
    </row>
    <row r="3378" spans="1:11" x14ac:dyDescent="0.25">
      <c r="A3378" t="s">
        <v>6201</v>
      </c>
      <c r="B3378">
        <v>45930</v>
      </c>
      <c r="C3378" t="s">
        <v>2072</v>
      </c>
      <c r="D3378" t="s">
        <v>292</v>
      </c>
      <c r="E3378">
        <v>3</v>
      </c>
      <c r="F3378">
        <f>IFERROR(VLOOKUP(D3378,Products!$A$2:$H$221,6,FALSE),0)</f>
        <v>1.37</v>
      </c>
      <c r="G3378">
        <v>0.12</v>
      </c>
      <c r="H3378">
        <f t="shared" si="52"/>
        <v>3.62</v>
      </c>
      <c r="I3378" t="s">
        <v>2837</v>
      </c>
      <c r="J3378" t="str">
        <f>IFERROR(VLOOKUP(D3378,Products!$A$2:$H$221,3,FALSE),"")</f>
        <v>Household</v>
      </c>
      <c r="K3378" t="str">
        <f>IFERROR(VLOOKUP(C3378,Customers!$A$2:$G$751,3,FALSE),"")</f>
        <v>Absheron</v>
      </c>
    </row>
    <row r="3379" spans="1:11" x14ac:dyDescent="0.25">
      <c r="A3379" t="s">
        <v>6202</v>
      </c>
      <c r="B3379">
        <v>45930</v>
      </c>
      <c r="C3379" t="s">
        <v>2417</v>
      </c>
      <c r="D3379" t="s">
        <v>338</v>
      </c>
      <c r="E3379">
        <v>3</v>
      </c>
      <c r="F3379">
        <f>IFERROR(VLOOKUP(D3379,Products!$A$2:$H$221,6,FALSE),0)</f>
        <v>2.2000000000000002</v>
      </c>
      <c r="G3379">
        <v>7.0000000000000007E-2</v>
      </c>
      <c r="H3379">
        <f t="shared" si="52"/>
        <v>6.14</v>
      </c>
      <c r="I3379" t="s">
        <v>2827</v>
      </c>
      <c r="J3379" t="str">
        <f>IFERROR(VLOOKUP(D3379,Products!$A$2:$H$221,3,FALSE),"")</f>
        <v>Personal Care</v>
      </c>
      <c r="K3379" t="str">
        <f>IFERROR(VLOOKUP(C3379,Customers!$A$2:$G$751,3,FALSE),"")</f>
        <v>Guba-Khachmaz</v>
      </c>
    </row>
    <row r="3380" spans="1:11" x14ac:dyDescent="0.25">
      <c r="A3380" t="s">
        <v>6203</v>
      </c>
      <c r="B3380">
        <v>45931</v>
      </c>
      <c r="C3380" t="s">
        <v>588</v>
      </c>
      <c r="D3380" t="s">
        <v>472</v>
      </c>
      <c r="E3380">
        <v>7</v>
      </c>
      <c r="F3380">
        <f>IFERROR(VLOOKUP(D3380,Products!$A$2:$H$221,6,FALSE),0)</f>
        <v>6.47</v>
      </c>
      <c r="G3380">
        <v>0.02</v>
      </c>
      <c r="H3380">
        <f t="shared" si="52"/>
        <v>44.38</v>
      </c>
      <c r="I3380" t="s">
        <v>2818</v>
      </c>
      <c r="J3380" t="str">
        <f>IFERROR(VLOOKUP(D3380,Products!$A$2:$H$221,3,FALSE),"")</f>
        <v>Cleaning</v>
      </c>
      <c r="K3380" t="str">
        <f>IFERROR(VLOOKUP(C3380,Customers!$A$2:$G$751,3,FALSE),"")</f>
        <v>Aran</v>
      </c>
    </row>
    <row r="3381" spans="1:11" x14ac:dyDescent="0.25">
      <c r="A3381" t="s">
        <v>6204</v>
      </c>
      <c r="B3381">
        <v>45931</v>
      </c>
      <c r="C3381" t="s">
        <v>755</v>
      </c>
      <c r="D3381" t="s">
        <v>319</v>
      </c>
      <c r="E3381">
        <v>8</v>
      </c>
      <c r="F3381">
        <f>IFERROR(VLOOKUP(D3381,Products!$A$2:$H$221,6,FALSE),0)</f>
        <v>4.9400000000000004</v>
      </c>
      <c r="G3381">
        <v>0.05</v>
      </c>
      <c r="H3381">
        <f t="shared" si="52"/>
        <v>37.54</v>
      </c>
      <c r="I3381" t="s">
        <v>2820</v>
      </c>
      <c r="J3381" t="str">
        <f>IFERROR(VLOOKUP(D3381,Products!$A$2:$H$221,3,FALSE),"")</f>
        <v>Personal Care</v>
      </c>
      <c r="K3381" t="str">
        <f>IFERROR(VLOOKUP(C3381,Customers!$A$2:$G$751,3,FALSE),"")</f>
        <v>Absheron</v>
      </c>
    </row>
    <row r="3382" spans="1:11" x14ac:dyDescent="0.25">
      <c r="A3382" t="s">
        <v>6205</v>
      </c>
      <c r="B3382">
        <v>45931</v>
      </c>
      <c r="C3382" t="s">
        <v>788</v>
      </c>
      <c r="D3382" t="s">
        <v>57</v>
      </c>
      <c r="E3382">
        <v>18</v>
      </c>
      <c r="F3382">
        <f>IFERROR(VLOOKUP(D3382,Products!$A$2:$H$221,6,FALSE),0)</f>
        <v>2.57</v>
      </c>
      <c r="G3382">
        <v>7.0000000000000007E-2</v>
      </c>
      <c r="H3382">
        <f t="shared" si="52"/>
        <v>43.02</v>
      </c>
      <c r="I3382" t="s">
        <v>2870</v>
      </c>
      <c r="J3382" t="str">
        <f>IFERROR(VLOOKUP(D3382,Products!$A$2:$H$221,3,FALSE),"")</f>
        <v>Beverages</v>
      </c>
      <c r="K3382" t="str">
        <f>IFERROR(VLOOKUP(C3382,Customers!$A$2:$G$751,3,FALSE),"")</f>
        <v>Aran</v>
      </c>
    </row>
    <row r="3383" spans="1:11" x14ac:dyDescent="0.25">
      <c r="A3383" t="s">
        <v>6206</v>
      </c>
      <c r="B3383">
        <v>45931</v>
      </c>
      <c r="C3383" t="s">
        <v>824</v>
      </c>
      <c r="D3383" t="s">
        <v>192</v>
      </c>
      <c r="E3383">
        <v>28</v>
      </c>
      <c r="F3383">
        <f>IFERROR(VLOOKUP(D3383,Products!$A$2:$H$221,6,FALSE),0)</f>
        <v>1.73</v>
      </c>
      <c r="G3383">
        <v>0.03</v>
      </c>
      <c r="H3383">
        <f t="shared" si="52"/>
        <v>46.99</v>
      </c>
      <c r="I3383" t="s">
        <v>2830</v>
      </c>
      <c r="J3383" t="str">
        <f>IFERROR(VLOOKUP(D3383,Products!$A$2:$H$221,3,FALSE),"")</f>
        <v>Bakery</v>
      </c>
      <c r="K3383" t="str">
        <f>IFERROR(VLOOKUP(C3383,Customers!$A$2:$G$751,3,FALSE),"")</f>
        <v>Karabakh-East Zangezur</v>
      </c>
    </row>
    <row r="3384" spans="1:11" x14ac:dyDescent="0.25">
      <c r="A3384" t="s">
        <v>6207</v>
      </c>
      <c r="B3384">
        <v>45931</v>
      </c>
      <c r="C3384" t="s">
        <v>956</v>
      </c>
      <c r="D3384" t="s">
        <v>321</v>
      </c>
      <c r="E3384">
        <v>7</v>
      </c>
      <c r="F3384">
        <f>IFERROR(VLOOKUP(D3384,Products!$A$2:$H$221,6,FALSE),0)</f>
        <v>4.1100000000000003</v>
      </c>
      <c r="G3384">
        <v>0</v>
      </c>
      <c r="H3384">
        <f t="shared" si="52"/>
        <v>28.77</v>
      </c>
      <c r="I3384" t="s">
        <v>2820</v>
      </c>
      <c r="J3384" t="str">
        <f>IFERROR(VLOOKUP(D3384,Products!$A$2:$H$221,3,FALSE),"")</f>
        <v>Personal Care</v>
      </c>
      <c r="K3384" t="str">
        <f>IFERROR(VLOOKUP(C3384,Customers!$A$2:$G$751,3,FALSE),"")</f>
        <v>Ganja-Dashkasan</v>
      </c>
    </row>
    <row r="3385" spans="1:11" x14ac:dyDescent="0.25">
      <c r="A3385" t="s">
        <v>6208</v>
      </c>
      <c r="B3385">
        <v>45931</v>
      </c>
      <c r="C3385" t="s">
        <v>1178</v>
      </c>
      <c r="D3385" t="s">
        <v>164</v>
      </c>
      <c r="E3385">
        <v>28</v>
      </c>
      <c r="F3385">
        <f>IFERROR(VLOOKUP(D3385,Products!$A$2:$H$221,6,FALSE),0)</f>
        <v>1.96</v>
      </c>
      <c r="G3385">
        <v>0.15</v>
      </c>
      <c r="H3385">
        <f t="shared" si="52"/>
        <v>46.65</v>
      </c>
      <c r="I3385" t="s">
        <v>2830</v>
      </c>
      <c r="J3385" t="str">
        <f>IFERROR(VLOOKUP(D3385,Products!$A$2:$H$221,3,FALSE),"")</f>
        <v>Bakery</v>
      </c>
      <c r="K3385" t="str">
        <f>IFERROR(VLOOKUP(C3385,Customers!$A$2:$G$751,3,FALSE),"")</f>
        <v>Karabakh-East Zangezur</v>
      </c>
    </row>
    <row r="3386" spans="1:11" x14ac:dyDescent="0.25">
      <c r="A3386" t="s">
        <v>6209</v>
      </c>
      <c r="B3386">
        <v>45931</v>
      </c>
      <c r="C3386" t="s">
        <v>1229</v>
      </c>
      <c r="D3386" t="s">
        <v>53</v>
      </c>
      <c r="E3386">
        <v>19</v>
      </c>
      <c r="F3386">
        <f>IFERROR(VLOOKUP(D3386,Products!$A$2:$H$221,6,FALSE),0)</f>
        <v>3.46</v>
      </c>
      <c r="G3386">
        <v>0.1</v>
      </c>
      <c r="H3386">
        <f t="shared" si="52"/>
        <v>59.17</v>
      </c>
      <c r="I3386" t="s">
        <v>2870</v>
      </c>
      <c r="J3386" t="str">
        <f>IFERROR(VLOOKUP(D3386,Products!$A$2:$H$221,3,FALSE),"")</f>
        <v>Beverages</v>
      </c>
      <c r="K3386" t="str">
        <f>IFERROR(VLOOKUP(C3386,Customers!$A$2:$G$751,3,FALSE),"")</f>
        <v>Ganja-Dashkasan</v>
      </c>
    </row>
    <row r="3387" spans="1:11" x14ac:dyDescent="0.25">
      <c r="A3387" t="s">
        <v>6210</v>
      </c>
      <c r="B3387">
        <v>45931</v>
      </c>
      <c r="C3387" t="s">
        <v>1451</v>
      </c>
      <c r="D3387" t="s">
        <v>299</v>
      </c>
      <c r="E3387">
        <v>4</v>
      </c>
      <c r="F3387">
        <f>IFERROR(VLOOKUP(D3387,Products!$A$2:$H$221,6,FALSE),0)</f>
        <v>1.0900000000000001</v>
      </c>
      <c r="G3387">
        <v>0.05</v>
      </c>
      <c r="H3387">
        <f t="shared" si="52"/>
        <v>4.1399999999999997</v>
      </c>
      <c r="I3387" t="s">
        <v>2841</v>
      </c>
      <c r="J3387" t="str">
        <f>IFERROR(VLOOKUP(D3387,Products!$A$2:$H$221,3,FALSE),"")</f>
        <v>Household</v>
      </c>
      <c r="K3387" t="str">
        <f>IFERROR(VLOOKUP(C3387,Customers!$A$2:$G$751,3,FALSE),"")</f>
        <v>Absheron</v>
      </c>
    </row>
    <row r="3388" spans="1:11" x14ac:dyDescent="0.25">
      <c r="A3388" t="s">
        <v>6211</v>
      </c>
      <c r="B3388">
        <v>45931</v>
      </c>
      <c r="C3388" t="s">
        <v>1748</v>
      </c>
      <c r="D3388" t="s">
        <v>37</v>
      </c>
      <c r="E3388">
        <v>7</v>
      </c>
      <c r="F3388">
        <f>IFERROR(VLOOKUP(D3388,Products!$A$2:$H$221,6,FALSE),0)</f>
        <v>4.74</v>
      </c>
      <c r="G3388">
        <v>0.1</v>
      </c>
      <c r="H3388">
        <f t="shared" si="52"/>
        <v>29.86</v>
      </c>
      <c r="I3388" t="s">
        <v>2820</v>
      </c>
      <c r="J3388" t="str">
        <f>IFERROR(VLOOKUP(D3388,Products!$A$2:$H$221,3,FALSE),"")</f>
        <v>Beverages</v>
      </c>
      <c r="K3388" t="str">
        <f>IFERROR(VLOOKUP(C3388,Customers!$A$2:$G$751,3,FALSE),"")</f>
        <v>Shaki-Zagatala</v>
      </c>
    </row>
    <row r="3389" spans="1:11" x14ac:dyDescent="0.25">
      <c r="A3389" t="s">
        <v>6212</v>
      </c>
      <c r="B3389">
        <v>45931</v>
      </c>
      <c r="C3389" t="s">
        <v>1847</v>
      </c>
      <c r="D3389" t="s">
        <v>400</v>
      </c>
      <c r="E3389">
        <v>16</v>
      </c>
      <c r="F3389">
        <f>IFERROR(VLOOKUP(D3389,Products!$A$2:$H$221,6,FALSE),0)</f>
        <v>6.11</v>
      </c>
      <c r="G3389">
        <v>0.05</v>
      </c>
      <c r="H3389">
        <f t="shared" si="52"/>
        <v>92.87</v>
      </c>
      <c r="I3389" t="s">
        <v>2820</v>
      </c>
      <c r="J3389" t="str">
        <f>IFERROR(VLOOKUP(D3389,Products!$A$2:$H$221,3,FALSE),"")</f>
        <v>Canned</v>
      </c>
      <c r="K3389" t="str">
        <f>IFERROR(VLOOKUP(C3389,Customers!$A$2:$G$751,3,FALSE),"")</f>
        <v>Guba-Khachmaz</v>
      </c>
    </row>
    <row r="3390" spans="1:11" x14ac:dyDescent="0.25">
      <c r="A3390" t="s">
        <v>6213</v>
      </c>
      <c r="B3390">
        <v>45931</v>
      </c>
      <c r="C3390" t="s">
        <v>2108</v>
      </c>
      <c r="D3390" t="s">
        <v>70</v>
      </c>
      <c r="E3390">
        <v>17</v>
      </c>
      <c r="F3390">
        <f>IFERROR(VLOOKUP(D3390,Products!$A$2:$H$221,6,FALSE),0)</f>
        <v>2.06</v>
      </c>
      <c r="G3390">
        <v>7.0000000000000007E-2</v>
      </c>
      <c r="H3390">
        <f t="shared" si="52"/>
        <v>32.57</v>
      </c>
      <c r="I3390" t="s">
        <v>2837</v>
      </c>
      <c r="J3390" t="str">
        <f>IFERROR(VLOOKUP(D3390,Products!$A$2:$H$221,3,FALSE),"")</f>
        <v>Snacks</v>
      </c>
      <c r="K3390" t="str">
        <f>IFERROR(VLOOKUP(C3390,Customers!$A$2:$G$751,3,FALSE),"")</f>
        <v>Lankaran-Astara</v>
      </c>
    </row>
    <row r="3391" spans="1:11" x14ac:dyDescent="0.25">
      <c r="A3391" t="s">
        <v>6214</v>
      </c>
      <c r="B3391">
        <v>45931</v>
      </c>
      <c r="C3391" t="s">
        <v>2192</v>
      </c>
      <c r="D3391" t="s">
        <v>462</v>
      </c>
      <c r="E3391">
        <v>10</v>
      </c>
      <c r="F3391">
        <f>IFERROR(VLOOKUP(D3391,Products!$A$2:$H$221,6,FALSE),0)</f>
        <v>7.89</v>
      </c>
      <c r="G3391">
        <v>0.12</v>
      </c>
      <c r="H3391">
        <f t="shared" si="52"/>
        <v>69.430000000000007</v>
      </c>
      <c r="I3391" t="s">
        <v>2827</v>
      </c>
      <c r="J3391" t="str">
        <f>IFERROR(VLOOKUP(D3391,Products!$A$2:$H$221,3,FALSE),"")</f>
        <v>Cleaning</v>
      </c>
      <c r="K3391" t="str">
        <f>IFERROR(VLOOKUP(C3391,Customers!$A$2:$G$751,3,FALSE),"")</f>
        <v>Absheron</v>
      </c>
    </row>
    <row r="3392" spans="1:11" x14ac:dyDescent="0.25">
      <c r="A3392" t="s">
        <v>6215</v>
      </c>
      <c r="B3392">
        <v>45931</v>
      </c>
      <c r="C3392" t="s">
        <v>2339</v>
      </c>
      <c r="D3392" t="s">
        <v>272</v>
      </c>
      <c r="E3392">
        <v>1</v>
      </c>
      <c r="F3392">
        <f>IFERROR(VLOOKUP(D3392,Products!$A$2:$H$221,6,FALSE),0)</f>
        <v>1.81</v>
      </c>
      <c r="G3392">
        <v>0</v>
      </c>
      <c r="H3392">
        <f t="shared" si="52"/>
        <v>1.81</v>
      </c>
      <c r="I3392" t="s">
        <v>2818</v>
      </c>
      <c r="J3392" t="str">
        <f>IFERROR(VLOOKUP(D3392,Products!$A$2:$H$221,3,FALSE),"")</f>
        <v>Household</v>
      </c>
      <c r="K3392" t="str">
        <f>IFERROR(VLOOKUP(C3392,Customers!$A$2:$G$751,3,FALSE),"")</f>
        <v>Absheron</v>
      </c>
    </row>
    <row r="3393" spans="1:11" x14ac:dyDescent="0.25">
      <c r="A3393" t="s">
        <v>6216</v>
      </c>
      <c r="B3393">
        <v>45931</v>
      </c>
      <c r="C3393" t="s">
        <v>2594</v>
      </c>
      <c r="D3393" t="s">
        <v>140</v>
      </c>
      <c r="E3393">
        <v>8</v>
      </c>
      <c r="F3393">
        <f>IFERROR(VLOOKUP(D3393,Products!$A$2:$H$221,6,FALSE),0)</f>
        <v>2.6</v>
      </c>
      <c r="G3393">
        <v>0.02</v>
      </c>
      <c r="H3393">
        <f t="shared" si="52"/>
        <v>20.38</v>
      </c>
      <c r="I3393" t="s">
        <v>2824</v>
      </c>
      <c r="J3393" t="str">
        <f>IFERROR(VLOOKUP(D3393,Products!$A$2:$H$221,3,FALSE),"")</f>
        <v>Dairy</v>
      </c>
      <c r="K3393" t="str">
        <f>IFERROR(VLOOKUP(C3393,Customers!$A$2:$G$751,3,FALSE),"")</f>
        <v>Nakhchivan</v>
      </c>
    </row>
    <row r="3394" spans="1:11" x14ac:dyDescent="0.25">
      <c r="A3394" t="s">
        <v>6217</v>
      </c>
      <c r="B3394">
        <v>45931</v>
      </c>
      <c r="C3394" t="s">
        <v>2801</v>
      </c>
      <c r="D3394" t="s">
        <v>17</v>
      </c>
      <c r="E3394">
        <v>28</v>
      </c>
      <c r="F3394">
        <f>IFERROR(VLOOKUP(D3394,Products!$A$2:$H$221,6,FALSE),0)</f>
        <v>2.5499999999999998</v>
      </c>
      <c r="G3394">
        <v>0.02</v>
      </c>
      <c r="H3394">
        <f t="shared" ref="H3394:H3457" si="53">ROUND(E3394*F3394*(1-G3394),2)</f>
        <v>69.97</v>
      </c>
      <c r="I3394" t="s">
        <v>2824</v>
      </c>
      <c r="J3394" t="str">
        <f>IFERROR(VLOOKUP(D3394,Products!$A$2:$H$221,3,FALSE),"")</f>
        <v>Beverages</v>
      </c>
      <c r="K3394" t="str">
        <f>IFERROR(VLOOKUP(C3394,Customers!$A$2:$G$751,3,FALSE),"")</f>
        <v>Aran</v>
      </c>
    </row>
    <row r="3395" spans="1:11" x14ac:dyDescent="0.25">
      <c r="A3395" t="s">
        <v>6218</v>
      </c>
      <c r="B3395">
        <v>45932</v>
      </c>
      <c r="C3395" t="s">
        <v>575</v>
      </c>
      <c r="D3395" t="s">
        <v>215</v>
      </c>
      <c r="E3395">
        <v>4</v>
      </c>
      <c r="F3395">
        <f>IFERROR(VLOOKUP(D3395,Products!$A$2:$H$221,6,FALSE),0)</f>
        <v>7.38</v>
      </c>
      <c r="G3395">
        <v>0.02</v>
      </c>
      <c r="H3395">
        <f t="shared" si="53"/>
        <v>28.93</v>
      </c>
      <c r="I3395" t="s">
        <v>2824</v>
      </c>
      <c r="J3395" t="str">
        <f>IFERROR(VLOOKUP(D3395,Products!$A$2:$H$221,3,FALSE),"")</f>
        <v>Grocery</v>
      </c>
      <c r="K3395" t="str">
        <f>IFERROR(VLOOKUP(C3395,Customers!$A$2:$G$751,3,FALSE),"")</f>
        <v>Shaki-Zagatala</v>
      </c>
    </row>
    <row r="3396" spans="1:11" x14ac:dyDescent="0.25">
      <c r="A3396" t="s">
        <v>6219</v>
      </c>
      <c r="B3396">
        <v>45932</v>
      </c>
      <c r="C3396" t="s">
        <v>1004</v>
      </c>
      <c r="D3396" t="s">
        <v>268</v>
      </c>
      <c r="E3396">
        <v>5</v>
      </c>
      <c r="F3396">
        <f>IFERROR(VLOOKUP(D3396,Products!$A$2:$H$221,6,FALSE),0)</f>
        <v>2.12</v>
      </c>
      <c r="G3396">
        <v>0.15</v>
      </c>
      <c r="H3396">
        <f t="shared" si="53"/>
        <v>9.01</v>
      </c>
      <c r="I3396" t="s">
        <v>2837</v>
      </c>
      <c r="J3396" t="str">
        <f>IFERROR(VLOOKUP(D3396,Products!$A$2:$H$221,3,FALSE),"")</f>
        <v>Household</v>
      </c>
      <c r="K3396" t="str">
        <f>IFERROR(VLOOKUP(C3396,Customers!$A$2:$G$751,3,FALSE),"")</f>
        <v>Ganja-Dashkasan</v>
      </c>
    </row>
    <row r="3397" spans="1:11" x14ac:dyDescent="0.25">
      <c r="A3397" t="s">
        <v>6220</v>
      </c>
      <c r="B3397">
        <v>45932</v>
      </c>
      <c r="C3397" t="s">
        <v>1262</v>
      </c>
      <c r="D3397" t="s">
        <v>368</v>
      </c>
      <c r="E3397">
        <v>10</v>
      </c>
      <c r="F3397">
        <f>IFERROR(VLOOKUP(D3397,Products!$A$2:$H$221,6,FALSE),0)</f>
        <v>8.4</v>
      </c>
      <c r="G3397">
        <v>0.02</v>
      </c>
      <c r="H3397">
        <f t="shared" si="53"/>
        <v>82.32</v>
      </c>
      <c r="I3397" t="s">
        <v>2824</v>
      </c>
      <c r="J3397" t="str">
        <f>IFERROR(VLOOKUP(D3397,Products!$A$2:$H$221,3,FALSE),"")</f>
        <v>Frozen</v>
      </c>
      <c r="K3397" t="str">
        <f>IFERROR(VLOOKUP(C3397,Customers!$A$2:$G$751,3,FALSE),"")</f>
        <v>Lankaran-Astara</v>
      </c>
    </row>
    <row r="3398" spans="1:11" x14ac:dyDescent="0.25">
      <c r="A3398" t="s">
        <v>6221</v>
      </c>
      <c r="B3398">
        <v>45932</v>
      </c>
      <c r="C3398" t="s">
        <v>1442</v>
      </c>
      <c r="D3398" t="s">
        <v>313</v>
      </c>
      <c r="E3398">
        <v>5</v>
      </c>
      <c r="F3398">
        <f>IFERROR(VLOOKUP(D3398,Products!$A$2:$H$221,6,FALSE),0)</f>
        <v>5.58</v>
      </c>
      <c r="G3398">
        <v>0.1</v>
      </c>
      <c r="H3398">
        <f t="shared" si="53"/>
        <v>25.11</v>
      </c>
      <c r="I3398" t="s">
        <v>2824</v>
      </c>
      <c r="J3398" t="str">
        <f>IFERROR(VLOOKUP(D3398,Products!$A$2:$H$221,3,FALSE),"")</f>
        <v>Personal Care</v>
      </c>
      <c r="K3398" t="str">
        <f>IFERROR(VLOOKUP(C3398,Customers!$A$2:$G$751,3,FALSE),"")</f>
        <v>Guba-Khachmaz</v>
      </c>
    </row>
    <row r="3399" spans="1:11" x14ac:dyDescent="0.25">
      <c r="A3399" t="s">
        <v>6222</v>
      </c>
      <c r="B3399">
        <v>45932</v>
      </c>
      <c r="C3399" t="s">
        <v>1682</v>
      </c>
      <c r="D3399" t="s">
        <v>64</v>
      </c>
      <c r="E3399">
        <v>20</v>
      </c>
      <c r="F3399">
        <f>IFERROR(VLOOKUP(D3399,Products!$A$2:$H$221,6,FALSE),0)</f>
        <v>3.48</v>
      </c>
      <c r="G3399">
        <v>0.15</v>
      </c>
      <c r="H3399">
        <f t="shared" si="53"/>
        <v>59.16</v>
      </c>
      <c r="I3399" t="s">
        <v>2870</v>
      </c>
      <c r="J3399" t="str">
        <f>IFERROR(VLOOKUP(D3399,Products!$A$2:$H$221,3,FALSE),"")</f>
        <v>Snacks</v>
      </c>
      <c r="K3399" t="str">
        <f>IFERROR(VLOOKUP(C3399,Customers!$A$2:$G$751,3,FALSE),"")</f>
        <v>Karabakh-East Zangezur</v>
      </c>
    </row>
    <row r="3400" spans="1:11" x14ac:dyDescent="0.25">
      <c r="A3400" t="s">
        <v>6223</v>
      </c>
      <c r="B3400">
        <v>45932</v>
      </c>
      <c r="C3400" t="s">
        <v>1925</v>
      </c>
      <c r="D3400" t="s">
        <v>374</v>
      </c>
      <c r="E3400">
        <v>9</v>
      </c>
      <c r="F3400">
        <f>IFERROR(VLOOKUP(D3400,Products!$A$2:$H$221,6,FALSE),0)</f>
        <v>7.83</v>
      </c>
      <c r="G3400">
        <v>0.12</v>
      </c>
      <c r="H3400">
        <f t="shared" si="53"/>
        <v>62.01</v>
      </c>
      <c r="I3400" t="s">
        <v>2818</v>
      </c>
      <c r="J3400" t="str">
        <f>IFERROR(VLOOKUP(D3400,Products!$A$2:$H$221,3,FALSE),"")</f>
        <v>Frozen</v>
      </c>
      <c r="K3400" t="str">
        <f>IFERROR(VLOOKUP(C3400,Customers!$A$2:$G$751,3,FALSE),"")</f>
        <v>Guba-Khachmaz</v>
      </c>
    </row>
    <row r="3401" spans="1:11" x14ac:dyDescent="0.25">
      <c r="A3401" t="s">
        <v>6224</v>
      </c>
      <c r="B3401">
        <v>45932</v>
      </c>
      <c r="C3401" t="s">
        <v>2333</v>
      </c>
      <c r="D3401" t="s">
        <v>388</v>
      </c>
      <c r="E3401">
        <v>1</v>
      </c>
      <c r="F3401">
        <f>IFERROR(VLOOKUP(D3401,Products!$A$2:$H$221,6,FALSE),0)</f>
        <v>4.24</v>
      </c>
      <c r="G3401">
        <v>0</v>
      </c>
      <c r="H3401">
        <f t="shared" si="53"/>
        <v>4.24</v>
      </c>
      <c r="I3401" t="s">
        <v>2820</v>
      </c>
      <c r="J3401" t="str">
        <f>IFERROR(VLOOKUP(D3401,Products!$A$2:$H$221,3,FALSE),"")</f>
        <v>Frozen</v>
      </c>
      <c r="K3401" t="str">
        <f>IFERROR(VLOOKUP(C3401,Customers!$A$2:$G$751,3,FALSE),"")</f>
        <v>Guba-Khachmaz</v>
      </c>
    </row>
    <row r="3402" spans="1:11" x14ac:dyDescent="0.25">
      <c r="A3402" t="s">
        <v>6225</v>
      </c>
      <c r="B3402">
        <v>45932</v>
      </c>
      <c r="C3402" t="s">
        <v>2720</v>
      </c>
      <c r="D3402" t="s">
        <v>268</v>
      </c>
      <c r="E3402">
        <v>6</v>
      </c>
      <c r="F3402">
        <f>IFERROR(VLOOKUP(D3402,Products!$A$2:$H$221,6,FALSE),0)</f>
        <v>2.12</v>
      </c>
      <c r="G3402">
        <v>0.12</v>
      </c>
      <c r="H3402">
        <f t="shared" si="53"/>
        <v>11.19</v>
      </c>
      <c r="I3402" t="s">
        <v>2827</v>
      </c>
      <c r="J3402" t="str">
        <f>IFERROR(VLOOKUP(D3402,Products!$A$2:$H$221,3,FALSE),"")</f>
        <v>Household</v>
      </c>
      <c r="K3402" t="str">
        <f>IFERROR(VLOOKUP(C3402,Customers!$A$2:$G$751,3,FALSE),"")</f>
        <v>Absheron</v>
      </c>
    </row>
    <row r="3403" spans="1:11" x14ac:dyDescent="0.25">
      <c r="A3403" t="s">
        <v>6226</v>
      </c>
      <c r="B3403">
        <v>45933</v>
      </c>
      <c r="C3403" t="s">
        <v>815</v>
      </c>
      <c r="D3403" t="s">
        <v>346</v>
      </c>
      <c r="E3403">
        <v>9</v>
      </c>
      <c r="F3403">
        <f>IFERROR(VLOOKUP(D3403,Products!$A$2:$H$221,6,FALSE),0)</f>
        <v>2.16</v>
      </c>
      <c r="G3403">
        <v>7.0000000000000007E-2</v>
      </c>
      <c r="H3403">
        <f t="shared" si="53"/>
        <v>18.079999999999998</v>
      </c>
      <c r="I3403" t="s">
        <v>2870</v>
      </c>
      <c r="J3403" t="str">
        <f>IFERROR(VLOOKUP(D3403,Products!$A$2:$H$221,3,FALSE),"")</f>
        <v>Personal Care</v>
      </c>
      <c r="K3403" t="str">
        <f>IFERROR(VLOOKUP(C3403,Customers!$A$2:$G$751,3,FALSE),"")</f>
        <v>Nakhchivan</v>
      </c>
    </row>
    <row r="3404" spans="1:11" x14ac:dyDescent="0.25">
      <c r="A3404" t="s">
        <v>6227</v>
      </c>
      <c r="B3404">
        <v>45933</v>
      </c>
      <c r="C3404" t="s">
        <v>962</v>
      </c>
      <c r="D3404" t="s">
        <v>372</v>
      </c>
      <c r="E3404">
        <v>1</v>
      </c>
      <c r="F3404">
        <f>IFERROR(VLOOKUP(D3404,Products!$A$2:$H$221,6,FALSE),0)</f>
        <v>8.19</v>
      </c>
      <c r="G3404">
        <v>0.03</v>
      </c>
      <c r="H3404">
        <f t="shared" si="53"/>
        <v>7.94</v>
      </c>
      <c r="I3404" t="s">
        <v>2870</v>
      </c>
      <c r="J3404" t="str">
        <f>IFERROR(VLOOKUP(D3404,Products!$A$2:$H$221,3,FALSE),"")</f>
        <v>Frozen</v>
      </c>
      <c r="K3404" t="str">
        <f>IFERROR(VLOOKUP(C3404,Customers!$A$2:$G$751,3,FALSE),"")</f>
        <v>Aran</v>
      </c>
    </row>
    <row r="3405" spans="1:11" x14ac:dyDescent="0.25">
      <c r="A3405" t="s">
        <v>6228</v>
      </c>
      <c r="B3405">
        <v>45933</v>
      </c>
      <c r="C3405" t="s">
        <v>1328</v>
      </c>
      <c r="D3405" t="s">
        <v>101</v>
      </c>
      <c r="E3405">
        <v>5</v>
      </c>
      <c r="F3405">
        <f>IFERROR(VLOOKUP(D3405,Products!$A$2:$H$221,6,FALSE),0)</f>
        <v>2.82</v>
      </c>
      <c r="G3405">
        <v>0.02</v>
      </c>
      <c r="H3405">
        <f t="shared" si="53"/>
        <v>13.82</v>
      </c>
      <c r="I3405" t="s">
        <v>2841</v>
      </c>
      <c r="J3405" t="str">
        <f>IFERROR(VLOOKUP(D3405,Products!$A$2:$H$221,3,FALSE),"")</f>
        <v>Snacks</v>
      </c>
      <c r="K3405" t="str">
        <f>IFERROR(VLOOKUP(C3405,Customers!$A$2:$G$751,3,FALSE),"")</f>
        <v>Guba-Khachmaz</v>
      </c>
    </row>
    <row r="3406" spans="1:11" x14ac:dyDescent="0.25">
      <c r="A3406" t="s">
        <v>6229</v>
      </c>
      <c r="B3406">
        <v>45933</v>
      </c>
      <c r="C3406" t="s">
        <v>1553</v>
      </c>
      <c r="D3406" t="s">
        <v>124</v>
      </c>
      <c r="E3406">
        <v>7</v>
      </c>
      <c r="F3406">
        <f>IFERROR(VLOOKUP(D3406,Products!$A$2:$H$221,6,FALSE),0)</f>
        <v>1.6</v>
      </c>
      <c r="G3406">
        <v>0</v>
      </c>
      <c r="H3406">
        <f t="shared" si="53"/>
        <v>11.2</v>
      </c>
      <c r="I3406" t="s">
        <v>2824</v>
      </c>
      <c r="J3406" t="str">
        <f>IFERROR(VLOOKUP(D3406,Products!$A$2:$H$221,3,FALSE),"")</f>
        <v>Dairy</v>
      </c>
      <c r="K3406" t="str">
        <f>IFERROR(VLOOKUP(C3406,Customers!$A$2:$G$751,3,FALSE),"")</f>
        <v>Shaki-Zagatala</v>
      </c>
    </row>
    <row r="3407" spans="1:11" x14ac:dyDescent="0.25">
      <c r="A3407" t="s">
        <v>6230</v>
      </c>
      <c r="B3407">
        <v>45933</v>
      </c>
      <c r="C3407" t="s">
        <v>1751</v>
      </c>
      <c r="D3407" t="s">
        <v>224</v>
      </c>
      <c r="E3407">
        <v>15</v>
      </c>
      <c r="F3407">
        <f>IFERROR(VLOOKUP(D3407,Products!$A$2:$H$221,6,FALSE),0)</f>
        <v>5.82</v>
      </c>
      <c r="G3407">
        <v>0.02</v>
      </c>
      <c r="H3407">
        <f t="shared" si="53"/>
        <v>85.55</v>
      </c>
      <c r="I3407" t="s">
        <v>2827</v>
      </c>
      <c r="J3407" t="str">
        <f>IFERROR(VLOOKUP(D3407,Products!$A$2:$H$221,3,FALSE),"")</f>
        <v>Grocery</v>
      </c>
      <c r="K3407" t="str">
        <f>IFERROR(VLOOKUP(C3407,Customers!$A$2:$G$751,3,FALSE),"")</f>
        <v>Lankaran-Astara</v>
      </c>
    </row>
    <row r="3408" spans="1:11" x14ac:dyDescent="0.25">
      <c r="A3408" t="s">
        <v>6231</v>
      </c>
      <c r="B3408">
        <v>45933</v>
      </c>
      <c r="C3408" t="s">
        <v>1853</v>
      </c>
      <c r="D3408" t="s">
        <v>43</v>
      </c>
      <c r="E3408">
        <v>29</v>
      </c>
      <c r="F3408">
        <f>IFERROR(VLOOKUP(D3408,Products!$A$2:$H$221,6,FALSE),0)</f>
        <v>3.28</v>
      </c>
      <c r="G3408">
        <v>0.15</v>
      </c>
      <c r="H3408">
        <f t="shared" si="53"/>
        <v>80.849999999999994</v>
      </c>
      <c r="I3408" t="s">
        <v>2870</v>
      </c>
      <c r="J3408" t="str">
        <f>IFERROR(VLOOKUP(D3408,Products!$A$2:$H$221,3,FALSE),"")</f>
        <v>Beverages</v>
      </c>
      <c r="K3408" t="str">
        <f>IFERROR(VLOOKUP(C3408,Customers!$A$2:$G$751,3,FALSE),"")</f>
        <v>Aran</v>
      </c>
    </row>
    <row r="3409" spans="1:11" x14ac:dyDescent="0.25">
      <c r="A3409" t="s">
        <v>6232</v>
      </c>
      <c r="B3409">
        <v>45933</v>
      </c>
      <c r="C3409" t="s">
        <v>1883</v>
      </c>
      <c r="D3409" t="s">
        <v>25</v>
      </c>
      <c r="E3409">
        <v>29</v>
      </c>
      <c r="F3409">
        <f>IFERROR(VLOOKUP(D3409,Products!$A$2:$H$221,6,FALSE),0)</f>
        <v>3.86</v>
      </c>
      <c r="G3409">
        <v>0.15</v>
      </c>
      <c r="H3409">
        <f t="shared" si="53"/>
        <v>95.15</v>
      </c>
      <c r="I3409" t="s">
        <v>2841</v>
      </c>
      <c r="J3409" t="str">
        <f>IFERROR(VLOOKUP(D3409,Products!$A$2:$H$221,3,FALSE),"")</f>
        <v>Beverages</v>
      </c>
      <c r="K3409" t="str">
        <f>IFERROR(VLOOKUP(C3409,Customers!$A$2:$G$751,3,FALSE),"")</f>
        <v>Absheron</v>
      </c>
    </row>
    <row r="3410" spans="1:11" x14ac:dyDescent="0.25">
      <c r="A3410" t="s">
        <v>6233</v>
      </c>
      <c r="B3410">
        <v>45933</v>
      </c>
      <c r="C3410" t="s">
        <v>1919</v>
      </c>
      <c r="D3410" t="s">
        <v>429</v>
      </c>
      <c r="E3410">
        <v>15</v>
      </c>
      <c r="F3410">
        <f>IFERROR(VLOOKUP(D3410,Products!$A$2:$H$221,6,FALSE),0)</f>
        <v>6.04</v>
      </c>
      <c r="G3410">
        <v>0.05</v>
      </c>
      <c r="H3410">
        <f t="shared" si="53"/>
        <v>86.07</v>
      </c>
      <c r="I3410" t="s">
        <v>2827</v>
      </c>
      <c r="J3410" t="str">
        <f>IFERROR(VLOOKUP(D3410,Products!$A$2:$H$221,3,FALSE),"")</f>
        <v>Canned</v>
      </c>
      <c r="K3410" t="str">
        <f>IFERROR(VLOOKUP(C3410,Customers!$A$2:$G$751,3,FALSE),"")</f>
        <v>Absheron</v>
      </c>
    </row>
    <row r="3411" spans="1:11" x14ac:dyDescent="0.25">
      <c r="A3411" t="s">
        <v>6234</v>
      </c>
      <c r="B3411">
        <v>45933</v>
      </c>
      <c r="C3411" t="s">
        <v>2024</v>
      </c>
      <c r="D3411" t="s">
        <v>411</v>
      </c>
      <c r="E3411">
        <v>14</v>
      </c>
      <c r="F3411">
        <f>IFERROR(VLOOKUP(D3411,Products!$A$2:$H$221,6,FALSE),0)</f>
        <v>2.21</v>
      </c>
      <c r="G3411">
        <v>0.05</v>
      </c>
      <c r="H3411">
        <f t="shared" si="53"/>
        <v>29.39</v>
      </c>
      <c r="I3411" t="s">
        <v>2841</v>
      </c>
      <c r="J3411" t="str">
        <f>IFERROR(VLOOKUP(D3411,Products!$A$2:$H$221,3,FALSE),"")</f>
        <v>Canned</v>
      </c>
      <c r="K3411" t="str">
        <f>IFERROR(VLOOKUP(C3411,Customers!$A$2:$G$751,3,FALSE),"")</f>
        <v>Lankaran-Astara</v>
      </c>
    </row>
    <row r="3412" spans="1:11" x14ac:dyDescent="0.25">
      <c r="A3412" t="s">
        <v>6235</v>
      </c>
      <c r="B3412">
        <v>45933</v>
      </c>
      <c r="C3412" t="s">
        <v>2189</v>
      </c>
      <c r="D3412" t="s">
        <v>395</v>
      </c>
      <c r="E3412">
        <v>9</v>
      </c>
      <c r="F3412">
        <f>IFERROR(VLOOKUP(D3412,Products!$A$2:$H$221,6,FALSE),0)</f>
        <v>4.46</v>
      </c>
      <c r="G3412">
        <v>7.0000000000000007E-2</v>
      </c>
      <c r="H3412">
        <f t="shared" si="53"/>
        <v>37.33</v>
      </c>
      <c r="I3412" t="s">
        <v>2870</v>
      </c>
      <c r="J3412" t="str">
        <f>IFERROR(VLOOKUP(D3412,Products!$A$2:$H$221,3,FALSE),"")</f>
        <v>Frozen</v>
      </c>
      <c r="K3412" t="str">
        <f>IFERROR(VLOOKUP(C3412,Customers!$A$2:$G$751,3,FALSE),"")</f>
        <v>Absheron</v>
      </c>
    </row>
    <row r="3413" spans="1:11" x14ac:dyDescent="0.25">
      <c r="A3413" t="s">
        <v>6236</v>
      </c>
      <c r="B3413">
        <v>45933</v>
      </c>
      <c r="C3413" t="s">
        <v>2192</v>
      </c>
      <c r="D3413" t="s">
        <v>366</v>
      </c>
      <c r="E3413">
        <v>10</v>
      </c>
      <c r="F3413">
        <f>IFERROR(VLOOKUP(D3413,Products!$A$2:$H$221,6,FALSE),0)</f>
        <v>8.19</v>
      </c>
      <c r="G3413">
        <v>0.05</v>
      </c>
      <c r="H3413">
        <f t="shared" si="53"/>
        <v>77.81</v>
      </c>
      <c r="I3413" t="s">
        <v>2830</v>
      </c>
      <c r="J3413" t="str">
        <f>IFERROR(VLOOKUP(D3413,Products!$A$2:$H$221,3,FALSE),"")</f>
        <v>Frozen</v>
      </c>
      <c r="K3413" t="str">
        <f>IFERROR(VLOOKUP(C3413,Customers!$A$2:$G$751,3,FALSE),"")</f>
        <v>Absheron</v>
      </c>
    </row>
    <row r="3414" spans="1:11" x14ac:dyDescent="0.25">
      <c r="A3414" t="s">
        <v>6237</v>
      </c>
      <c r="B3414">
        <v>45933</v>
      </c>
      <c r="C3414" t="s">
        <v>2781</v>
      </c>
      <c r="D3414" t="s">
        <v>453</v>
      </c>
      <c r="E3414">
        <v>1</v>
      </c>
      <c r="F3414">
        <f>IFERROR(VLOOKUP(D3414,Products!$A$2:$H$221,6,FALSE),0)</f>
        <v>5.14</v>
      </c>
      <c r="G3414">
        <v>0.02</v>
      </c>
      <c r="H3414">
        <f t="shared" si="53"/>
        <v>5.04</v>
      </c>
      <c r="I3414" t="s">
        <v>2818</v>
      </c>
      <c r="J3414" t="str">
        <f>IFERROR(VLOOKUP(D3414,Products!$A$2:$H$221,3,FALSE),"")</f>
        <v>Cleaning</v>
      </c>
      <c r="K3414" t="str">
        <f>IFERROR(VLOOKUP(C3414,Customers!$A$2:$G$751,3,FALSE),"")</f>
        <v>Absheron</v>
      </c>
    </row>
    <row r="3415" spans="1:11" x14ac:dyDescent="0.25">
      <c r="A3415" t="s">
        <v>6238</v>
      </c>
      <c r="B3415">
        <v>45934</v>
      </c>
      <c r="C3415" t="s">
        <v>558</v>
      </c>
      <c r="D3415" t="s">
        <v>478</v>
      </c>
      <c r="E3415">
        <v>7</v>
      </c>
      <c r="F3415">
        <f>IFERROR(VLOOKUP(D3415,Products!$A$2:$H$221,6,FALSE),0)</f>
        <v>3.25</v>
      </c>
      <c r="G3415">
        <v>0.03</v>
      </c>
      <c r="H3415">
        <f t="shared" si="53"/>
        <v>22.07</v>
      </c>
      <c r="I3415" t="s">
        <v>2824</v>
      </c>
      <c r="J3415" t="str">
        <f>IFERROR(VLOOKUP(D3415,Products!$A$2:$H$221,3,FALSE),"")</f>
        <v>Cleaning</v>
      </c>
      <c r="K3415" t="str">
        <f>IFERROR(VLOOKUP(C3415,Customers!$A$2:$G$751,3,FALSE),"")</f>
        <v>Absheron</v>
      </c>
    </row>
    <row r="3416" spans="1:11" x14ac:dyDescent="0.25">
      <c r="A3416" t="s">
        <v>6239</v>
      </c>
      <c r="B3416">
        <v>45934</v>
      </c>
      <c r="C3416" t="s">
        <v>578</v>
      </c>
      <c r="D3416" t="s">
        <v>85</v>
      </c>
      <c r="E3416">
        <v>15</v>
      </c>
      <c r="F3416">
        <f>IFERROR(VLOOKUP(D3416,Products!$A$2:$H$221,6,FALSE),0)</f>
        <v>2.33</v>
      </c>
      <c r="G3416">
        <v>0.03</v>
      </c>
      <c r="H3416">
        <f t="shared" si="53"/>
        <v>33.9</v>
      </c>
      <c r="I3416" t="s">
        <v>2830</v>
      </c>
      <c r="J3416" t="str">
        <f>IFERROR(VLOOKUP(D3416,Products!$A$2:$H$221,3,FALSE),"")</f>
        <v>Snacks</v>
      </c>
      <c r="K3416" t="str">
        <f>IFERROR(VLOOKUP(C3416,Customers!$A$2:$G$751,3,FALSE),"")</f>
        <v>Karabakh-East Zangezur</v>
      </c>
    </row>
    <row r="3417" spans="1:11" x14ac:dyDescent="0.25">
      <c r="A3417" t="s">
        <v>6240</v>
      </c>
      <c r="B3417">
        <v>45934</v>
      </c>
      <c r="C3417" t="s">
        <v>637</v>
      </c>
      <c r="D3417" t="s">
        <v>138</v>
      </c>
      <c r="E3417">
        <v>16</v>
      </c>
      <c r="F3417">
        <f>IFERROR(VLOOKUP(D3417,Products!$A$2:$H$221,6,FALSE),0)</f>
        <v>2.11</v>
      </c>
      <c r="G3417">
        <v>0.1</v>
      </c>
      <c r="H3417">
        <f t="shared" si="53"/>
        <v>30.38</v>
      </c>
      <c r="I3417" t="s">
        <v>2820</v>
      </c>
      <c r="J3417" t="str">
        <f>IFERROR(VLOOKUP(D3417,Products!$A$2:$H$221,3,FALSE),"")</f>
        <v>Dairy</v>
      </c>
      <c r="K3417" t="str">
        <f>IFERROR(VLOOKUP(C3417,Customers!$A$2:$G$751,3,FALSE),"")</f>
        <v>Ganja-Dashkasan</v>
      </c>
    </row>
    <row r="3418" spans="1:11" x14ac:dyDescent="0.25">
      <c r="A3418" t="s">
        <v>6241</v>
      </c>
      <c r="B3418">
        <v>45934</v>
      </c>
      <c r="C3418" t="s">
        <v>637</v>
      </c>
      <c r="D3418" t="s">
        <v>198</v>
      </c>
      <c r="E3418">
        <v>19</v>
      </c>
      <c r="F3418">
        <f>IFERROR(VLOOKUP(D3418,Products!$A$2:$H$221,6,FALSE),0)</f>
        <v>0.63</v>
      </c>
      <c r="G3418">
        <v>7.0000000000000007E-2</v>
      </c>
      <c r="H3418">
        <f t="shared" si="53"/>
        <v>11.13</v>
      </c>
      <c r="I3418" t="s">
        <v>2830</v>
      </c>
      <c r="J3418" t="str">
        <f>IFERROR(VLOOKUP(D3418,Products!$A$2:$H$221,3,FALSE),"")</f>
        <v>Bakery</v>
      </c>
      <c r="K3418" t="str">
        <f>IFERROR(VLOOKUP(C3418,Customers!$A$2:$G$751,3,FALSE),"")</f>
        <v>Ganja-Dashkasan</v>
      </c>
    </row>
    <row r="3419" spans="1:11" x14ac:dyDescent="0.25">
      <c r="A3419" t="s">
        <v>6242</v>
      </c>
      <c r="B3419">
        <v>45934</v>
      </c>
      <c r="C3419" t="s">
        <v>1043</v>
      </c>
      <c r="D3419" t="s">
        <v>236</v>
      </c>
      <c r="E3419">
        <v>13</v>
      </c>
      <c r="F3419">
        <f>IFERROR(VLOOKUP(D3419,Products!$A$2:$H$221,6,FALSE),0)</f>
        <v>1.52</v>
      </c>
      <c r="G3419">
        <v>0.03</v>
      </c>
      <c r="H3419">
        <f t="shared" si="53"/>
        <v>19.170000000000002</v>
      </c>
      <c r="I3419" t="s">
        <v>2824</v>
      </c>
      <c r="J3419" t="str">
        <f>IFERROR(VLOOKUP(D3419,Products!$A$2:$H$221,3,FALSE),"")</f>
        <v>Grocery</v>
      </c>
      <c r="K3419" t="str">
        <f>IFERROR(VLOOKUP(C3419,Customers!$A$2:$G$751,3,FALSE),"")</f>
        <v>Absheron</v>
      </c>
    </row>
    <row r="3420" spans="1:11" x14ac:dyDescent="0.25">
      <c r="A3420" t="s">
        <v>6243</v>
      </c>
      <c r="B3420">
        <v>45934</v>
      </c>
      <c r="C3420" t="s">
        <v>1970</v>
      </c>
      <c r="D3420" t="s">
        <v>330</v>
      </c>
      <c r="E3420">
        <v>10</v>
      </c>
      <c r="F3420">
        <f>IFERROR(VLOOKUP(D3420,Products!$A$2:$H$221,6,FALSE),0)</f>
        <v>4.37</v>
      </c>
      <c r="G3420">
        <v>0</v>
      </c>
      <c r="H3420">
        <f t="shared" si="53"/>
        <v>43.7</v>
      </c>
      <c r="I3420" t="s">
        <v>2837</v>
      </c>
      <c r="J3420" t="str">
        <f>IFERROR(VLOOKUP(D3420,Products!$A$2:$H$221,3,FALSE),"")</f>
        <v>Personal Care</v>
      </c>
      <c r="K3420" t="str">
        <f>IFERROR(VLOOKUP(C3420,Customers!$A$2:$G$751,3,FALSE),"")</f>
        <v>Ganja-Dashkasan</v>
      </c>
    </row>
    <row r="3421" spans="1:11" x14ac:dyDescent="0.25">
      <c r="A3421" t="s">
        <v>6244</v>
      </c>
      <c r="B3421">
        <v>45934</v>
      </c>
      <c r="C3421" t="s">
        <v>2375</v>
      </c>
      <c r="D3421" t="s">
        <v>236</v>
      </c>
      <c r="E3421">
        <v>14</v>
      </c>
      <c r="F3421">
        <f>IFERROR(VLOOKUP(D3421,Products!$A$2:$H$221,6,FALSE),0)</f>
        <v>1.52</v>
      </c>
      <c r="G3421">
        <v>0.05</v>
      </c>
      <c r="H3421">
        <f t="shared" si="53"/>
        <v>20.22</v>
      </c>
      <c r="I3421" t="s">
        <v>2870</v>
      </c>
      <c r="J3421" t="str">
        <f>IFERROR(VLOOKUP(D3421,Products!$A$2:$H$221,3,FALSE),"")</f>
        <v>Grocery</v>
      </c>
      <c r="K3421" t="str">
        <f>IFERROR(VLOOKUP(C3421,Customers!$A$2:$G$751,3,FALSE),"")</f>
        <v>Aran</v>
      </c>
    </row>
    <row r="3422" spans="1:11" x14ac:dyDescent="0.25">
      <c r="A3422" t="s">
        <v>6245</v>
      </c>
      <c r="B3422">
        <v>45934</v>
      </c>
      <c r="C3422" t="s">
        <v>2435</v>
      </c>
      <c r="D3422" t="s">
        <v>378</v>
      </c>
      <c r="E3422">
        <v>11</v>
      </c>
      <c r="F3422">
        <f>IFERROR(VLOOKUP(D3422,Products!$A$2:$H$221,6,FALSE),0)</f>
        <v>7.3</v>
      </c>
      <c r="G3422">
        <v>0.1</v>
      </c>
      <c r="H3422">
        <f t="shared" si="53"/>
        <v>72.27</v>
      </c>
      <c r="I3422" t="s">
        <v>2820</v>
      </c>
      <c r="J3422" t="str">
        <f>IFERROR(VLOOKUP(D3422,Products!$A$2:$H$221,3,FALSE),"")</f>
        <v>Frozen</v>
      </c>
      <c r="K3422" t="str">
        <f>IFERROR(VLOOKUP(C3422,Customers!$A$2:$G$751,3,FALSE),"")</f>
        <v>Shaki-Zagatala</v>
      </c>
    </row>
    <row r="3423" spans="1:11" x14ac:dyDescent="0.25">
      <c r="A3423" t="s">
        <v>6246</v>
      </c>
      <c r="B3423">
        <v>45934</v>
      </c>
      <c r="C3423" t="s">
        <v>2465</v>
      </c>
      <c r="D3423" t="s">
        <v>403</v>
      </c>
      <c r="E3423">
        <v>6</v>
      </c>
      <c r="F3423">
        <f>IFERROR(VLOOKUP(D3423,Products!$A$2:$H$221,6,FALSE),0)</f>
        <v>3.78</v>
      </c>
      <c r="G3423">
        <v>0.03</v>
      </c>
      <c r="H3423">
        <f t="shared" si="53"/>
        <v>22</v>
      </c>
      <c r="I3423" t="s">
        <v>2820</v>
      </c>
      <c r="J3423" t="str">
        <f>IFERROR(VLOOKUP(D3423,Products!$A$2:$H$221,3,FALSE),"")</f>
        <v>Canned</v>
      </c>
      <c r="K3423" t="str">
        <f>IFERROR(VLOOKUP(C3423,Customers!$A$2:$G$751,3,FALSE),"")</f>
        <v>Absheron</v>
      </c>
    </row>
    <row r="3424" spans="1:11" x14ac:dyDescent="0.25">
      <c r="A3424" t="s">
        <v>6247</v>
      </c>
      <c r="B3424">
        <v>45934</v>
      </c>
      <c r="C3424" t="s">
        <v>2531</v>
      </c>
      <c r="D3424" t="s">
        <v>89</v>
      </c>
      <c r="E3424">
        <v>19</v>
      </c>
      <c r="F3424">
        <f>IFERROR(VLOOKUP(D3424,Products!$A$2:$H$221,6,FALSE),0)</f>
        <v>4.7</v>
      </c>
      <c r="G3424">
        <v>7.0000000000000007E-2</v>
      </c>
      <c r="H3424">
        <f t="shared" si="53"/>
        <v>83.05</v>
      </c>
      <c r="I3424" t="s">
        <v>2818</v>
      </c>
      <c r="J3424" t="str">
        <f>IFERROR(VLOOKUP(D3424,Products!$A$2:$H$221,3,FALSE),"")</f>
        <v>Snacks</v>
      </c>
      <c r="K3424" t="str">
        <f>IFERROR(VLOOKUP(C3424,Customers!$A$2:$G$751,3,FALSE),"")</f>
        <v>Absheron</v>
      </c>
    </row>
    <row r="3425" spans="1:11" x14ac:dyDescent="0.25">
      <c r="A3425" t="s">
        <v>6248</v>
      </c>
      <c r="B3425">
        <v>45934</v>
      </c>
      <c r="C3425" t="s">
        <v>2660</v>
      </c>
      <c r="D3425" t="s">
        <v>431</v>
      </c>
      <c r="E3425">
        <v>7</v>
      </c>
      <c r="F3425">
        <f>IFERROR(VLOOKUP(D3425,Products!$A$2:$H$221,6,FALSE),0)</f>
        <v>5.65</v>
      </c>
      <c r="G3425">
        <v>0</v>
      </c>
      <c r="H3425">
        <f t="shared" si="53"/>
        <v>39.549999999999997</v>
      </c>
      <c r="I3425" t="s">
        <v>2870</v>
      </c>
      <c r="J3425" t="str">
        <f>IFERROR(VLOOKUP(D3425,Products!$A$2:$H$221,3,FALSE),"")</f>
        <v>Canned</v>
      </c>
      <c r="K3425" t="str">
        <f>IFERROR(VLOOKUP(C3425,Customers!$A$2:$G$751,3,FALSE),"")</f>
        <v>Absheron</v>
      </c>
    </row>
    <row r="3426" spans="1:11" x14ac:dyDescent="0.25">
      <c r="A3426" t="s">
        <v>6249</v>
      </c>
      <c r="B3426">
        <v>45934</v>
      </c>
      <c r="C3426" t="s">
        <v>2669</v>
      </c>
      <c r="D3426" t="s">
        <v>253</v>
      </c>
      <c r="E3426">
        <v>14</v>
      </c>
      <c r="F3426">
        <f>IFERROR(VLOOKUP(D3426,Products!$A$2:$H$221,6,FALSE),0)</f>
        <v>1.43</v>
      </c>
      <c r="G3426">
        <v>0.02</v>
      </c>
      <c r="H3426">
        <f t="shared" si="53"/>
        <v>19.62</v>
      </c>
      <c r="I3426" t="s">
        <v>2818</v>
      </c>
      <c r="J3426" t="str">
        <f>IFERROR(VLOOKUP(D3426,Products!$A$2:$H$221,3,FALSE),"")</f>
        <v>Household</v>
      </c>
      <c r="K3426" t="str">
        <f>IFERROR(VLOOKUP(C3426,Customers!$A$2:$G$751,3,FALSE),"")</f>
        <v>Absheron</v>
      </c>
    </row>
    <row r="3427" spans="1:11" x14ac:dyDescent="0.25">
      <c r="A3427" t="s">
        <v>6250</v>
      </c>
      <c r="B3427">
        <v>45934</v>
      </c>
      <c r="C3427" t="s">
        <v>2769</v>
      </c>
      <c r="D3427" t="s">
        <v>164</v>
      </c>
      <c r="E3427">
        <v>27</v>
      </c>
      <c r="F3427">
        <f>IFERROR(VLOOKUP(D3427,Products!$A$2:$H$221,6,FALSE),0)</f>
        <v>1.96</v>
      </c>
      <c r="G3427">
        <v>0.05</v>
      </c>
      <c r="H3427">
        <f t="shared" si="53"/>
        <v>50.27</v>
      </c>
      <c r="I3427" t="s">
        <v>2830</v>
      </c>
      <c r="J3427" t="str">
        <f>IFERROR(VLOOKUP(D3427,Products!$A$2:$H$221,3,FALSE),"")</f>
        <v>Bakery</v>
      </c>
      <c r="K3427" t="str">
        <f>IFERROR(VLOOKUP(C3427,Customers!$A$2:$G$751,3,FALSE),"")</f>
        <v>Aran</v>
      </c>
    </row>
    <row r="3428" spans="1:11" x14ac:dyDescent="0.25">
      <c r="A3428" t="s">
        <v>6251</v>
      </c>
      <c r="B3428">
        <v>45935</v>
      </c>
      <c r="C3428" t="s">
        <v>725</v>
      </c>
      <c r="D3428" t="s">
        <v>51</v>
      </c>
      <c r="E3428">
        <v>27</v>
      </c>
      <c r="F3428">
        <f>IFERROR(VLOOKUP(D3428,Products!$A$2:$H$221,6,FALSE),0)</f>
        <v>4.46</v>
      </c>
      <c r="G3428">
        <v>0</v>
      </c>
      <c r="H3428">
        <f t="shared" si="53"/>
        <v>120.42</v>
      </c>
      <c r="I3428" t="s">
        <v>2837</v>
      </c>
      <c r="J3428" t="str">
        <f>IFERROR(VLOOKUP(D3428,Products!$A$2:$H$221,3,FALSE),"")</f>
        <v>Beverages</v>
      </c>
      <c r="K3428" t="str">
        <f>IFERROR(VLOOKUP(C3428,Customers!$A$2:$G$751,3,FALSE),"")</f>
        <v>Ganja-Dashkasan</v>
      </c>
    </row>
    <row r="3429" spans="1:11" x14ac:dyDescent="0.25">
      <c r="A3429" t="s">
        <v>6252</v>
      </c>
      <c r="B3429">
        <v>45935</v>
      </c>
      <c r="C3429" t="s">
        <v>932</v>
      </c>
      <c r="D3429" t="s">
        <v>344</v>
      </c>
      <c r="E3429">
        <v>7</v>
      </c>
      <c r="F3429">
        <f>IFERROR(VLOOKUP(D3429,Products!$A$2:$H$221,6,FALSE),0)</f>
        <v>2.2000000000000002</v>
      </c>
      <c r="G3429">
        <v>7.0000000000000007E-2</v>
      </c>
      <c r="H3429">
        <f t="shared" si="53"/>
        <v>14.32</v>
      </c>
      <c r="I3429" t="s">
        <v>2870</v>
      </c>
      <c r="J3429" t="str">
        <f>IFERROR(VLOOKUP(D3429,Products!$A$2:$H$221,3,FALSE),"")</f>
        <v>Personal Care</v>
      </c>
      <c r="K3429" t="str">
        <f>IFERROR(VLOOKUP(C3429,Customers!$A$2:$G$751,3,FALSE),"")</f>
        <v>Absheron</v>
      </c>
    </row>
    <row r="3430" spans="1:11" x14ac:dyDescent="0.25">
      <c r="A3430" t="s">
        <v>6253</v>
      </c>
      <c r="B3430">
        <v>45935</v>
      </c>
      <c r="C3430" t="s">
        <v>1142</v>
      </c>
      <c r="D3430" t="s">
        <v>400</v>
      </c>
      <c r="E3430">
        <v>14</v>
      </c>
      <c r="F3430">
        <f>IFERROR(VLOOKUP(D3430,Products!$A$2:$H$221,6,FALSE),0)</f>
        <v>6.11</v>
      </c>
      <c r="G3430">
        <v>7.0000000000000007E-2</v>
      </c>
      <c r="H3430">
        <f t="shared" si="53"/>
        <v>79.55</v>
      </c>
      <c r="I3430" t="s">
        <v>2830</v>
      </c>
      <c r="J3430" t="str">
        <f>IFERROR(VLOOKUP(D3430,Products!$A$2:$H$221,3,FALSE),"")</f>
        <v>Canned</v>
      </c>
      <c r="K3430" t="str">
        <f>IFERROR(VLOOKUP(C3430,Customers!$A$2:$G$751,3,FALSE),"")</f>
        <v>Absheron</v>
      </c>
    </row>
    <row r="3431" spans="1:11" x14ac:dyDescent="0.25">
      <c r="A3431" t="s">
        <v>6254</v>
      </c>
      <c r="B3431">
        <v>45935</v>
      </c>
      <c r="C3431" t="s">
        <v>1226</v>
      </c>
      <c r="D3431" t="s">
        <v>257</v>
      </c>
      <c r="E3431">
        <v>2</v>
      </c>
      <c r="F3431">
        <f>IFERROR(VLOOKUP(D3431,Products!$A$2:$H$221,6,FALSE),0)</f>
        <v>2.4300000000000002</v>
      </c>
      <c r="G3431">
        <v>0.12</v>
      </c>
      <c r="H3431">
        <f t="shared" si="53"/>
        <v>4.28</v>
      </c>
      <c r="I3431" t="s">
        <v>2824</v>
      </c>
      <c r="J3431" t="str">
        <f>IFERROR(VLOOKUP(D3431,Products!$A$2:$H$221,3,FALSE),"")</f>
        <v>Household</v>
      </c>
      <c r="K3431" t="str">
        <f>IFERROR(VLOOKUP(C3431,Customers!$A$2:$G$751,3,FALSE),"")</f>
        <v>Shaki-Zagatala</v>
      </c>
    </row>
    <row r="3432" spans="1:11" x14ac:dyDescent="0.25">
      <c r="A3432" t="s">
        <v>6255</v>
      </c>
      <c r="B3432">
        <v>45935</v>
      </c>
      <c r="C3432" t="s">
        <v>1511</v>
      </c>
      <c r="D3432" t="s">
        <v>476</v>
      </c>
      <c r="E3432">
        <v>6</v>
      </c>
      <c r="F3432">
        <f>IFERROR(VLOOKUP(D3432,Products!$A$2:$H$221,6,FALSE),0)</f>
        <v>7.17</v>
      </c>
      <c r="G3432">
        <v>0</v>
      </c>
      <c r="H3432">
        <f t="shared" si="53"/>
        <v>43.02</v>
      </c>
      <c r="I3432" t="s">
        <v>2830</v>
      </c>
      <c r="J3432" t="str">
        <f>IFERROR(VLOOKUP(D3432,Products!$A$2:$H$221,3,FALSE),"")</f>
        <v>Cleaning</v>
      </c>
      <c r="K3432" t="str">
        <f>IFERROR(VLOOKUP(C3432,Customers!$A$2:$G$751,3,FALSE),"")</f>
        <v>Aran</v>
      </c>
    </row>
    <row r="3433" spans="1:11" x14ac:dyDescent="0.25">
      <c r="A3433" t="s">
        <v>6256</v>
      </c>
      <c r="B3433">
        <v>45935</v>
      </c>
      <c r="C3433" t="s">
        <v>2042</v>
      </c>
      <c r="D3433" t="s">
        <v>468</v>
      </c>
      <c r="E3433">
        <v>5</v>
      </c>
      <c r="F3433">
        <f>IFERROR(VLOOKUP(D3433,Products!$A$2:$H$221,6,FALSE),0)</f>
        <v>4.0999999999999996</v>
      </c>
      <c r="G3433">
        <v>0</v>
      </c>
      <c r="H3433">
        <f t="shared" si="53"/>
        <v>20.5</v>
      </c>
      <c r="I3433" t="s">
        <v>2824</v>
      </c>
      <c r="J3433" t="str">
        <f>IFERROR(VLOOKUP(D3433,Products!$A$2:$H$221,3,FALSE),"")</f>
        <v>Cleaning</v>
      </c>
      <c r="K3433" t="str">
        <f>IFERROR(VLOOKUP(C3433,Customers!$A$2:$G$751,3,FALSE),"")</f>
        <v>Ganja-Dashkasan</v>
      </c>
    </row>
    <row r="3434" spans="1:11" x14ac:dyDescent="0.25">
      <c r="A3434" t="s">
        <v>6257</v>
      </c>
      <c r="B3434">
        <v>45935</v>
      </c>
      <c r="C3434" t="s">
        <v>2258</v>
      </c>
      <c r="D3434" t="s">
        <v>456</v>
      </c>
      <c r="E3434">
        <v>10</v>
      </c>
      <c r="F3434">
        <f>IFERROR(VLOOKUP(D3434,Products!$A$2:$H$221,6,FALSE),0)</f>
        <v>3.09</v>
      </c>
      <c r="G3434">
        <v>7.0000000000000007E-2</v>
      </c>
      <c r="H3434">
        <f t="shared" si="53"/>
        <v>28.74</v>
      </c>
      <c r="I3434" t="s">
        <v>2824</v>
      </c>
      <c r="J3434" t="str">
        <f>IFERROR(VLOOKUP(D3434,Products!$A$2:$H$221,3,FALSE),"")</f>
        <v>Cleaning</v>
      </c>
      <c r="K3434" t="str">
        <f>IFERROR(VLOOKUP(C3434,Customers!$A$2:$G$751,3,FALSE),"")</f>
        <v>Nakhchivan</v>
      </c>
    </row>
    <row r="3435" spans="1:11" x14ac:dyDescent="0.25">
      <c r="A3435" t="s">
        <v>6258</v>
      </c>
      <c r="B3435">
        <v>45935</v>
      </c>
      <c r="C3435" t="s">
        <v>2264</v>
      </c>
      <c r="D3435" t="s">
        <v>85</v>
      </c>
      <c r="E3435">
        <v>24</v>
      </c>
      <c r="F3435">
        <f>IFERROR(VLOOKUP(D3435,Products!$A$2:$H$221,6,FALSE),0)</f>
        <v>2.33</v>
      </c>
      <c r="G3435">
        <v>0.05</v>
      </c>
      <c r="H3435">
        <f t="shared" si="53"/>
        <v>53.12</v>
      </c>
      <c r="I3435" t="s">
        <v>2824</v>
      </c>
      <c r="J3435" t="str">
        <f>IFERROR(VLOOKUP(D3435,Products!$A$2:$H$221,3,FALSE),"")</f>
        <v>Snacks</v>
      </c>
      <c r="K3435" t="str">
        <f>IFERROR(VLOOKUP(C3435,Customers!$A$2:$G$751,3,FALSE),"")</f>
        <v>Guba-Khachmaz</v>
      </c>
    </row>
    <row r="3436" spans="1:11" x14ac:dyDescent="0.25">
      <c r="A3436" t="s">
        <v>6259</v>
      </c>
      <c r="B3436">
        <v>45935</v>
      </c>
      <c r="C3436" t="s">
        <v>2330</v>
      </c>
      <c r="D3436" t="s">
        <v>87</v>
      </c>
      <c r="E3436">
        <v>24</v>
      </c>
      <c r="F3436">
        <f>IFERROR(VLOOKUP(D3436,Products!$A$2:$H$221,6,FALSE),0)</f>
        <v>4.17</v>
      </c>
      <c r="G3436">
        <v>0.05</v>
      </c>
      <c r="H3436">
        <f t="shared" si="53"/>
        <v>95.08</v>
      </c>
      <c r="I3436" t="s">
        <v>2870</v>
      </c>
      <c r="J3436" t="str">
        <f>IFERROR(VLOOKUP(D3436,Products!$A$2:$H$221,3,FALSE),"")</f>
        <v>Snacks</v>
      </c>
      <c r="K3436" t="str">
        <f>IFERROR(VLOOKUP(C3436,Customers!$A$2:$G$751,3,FALSE),"")</f>
        <v>Guba-Khachmaz</v>
      </c>
    </row>
    <row r="3437" spans="1:11" x14ac:dyDescent="0.25">
      <c r="A3437" t="s">
        <v>6260</v>
      </c>
      <c r="B3437">
        <v>45935</v>
      </c>
      <c r="C3437" t="s">
        <v>2345</v>
      </c>
      <c r="D3437" t="s">
        <v>126</v>
      </c>
      <c r="E3437">
        <v>16</v>
      </c>
      <c r="F3437">
        <f>IFERROR(VLOOKUP(D3437,Products!$A$2:$H$221,6,FALSE),0)</f>
        <v>2.52</v>
      </c>
      <c r="G3437">
        <v>0.05</v>
      </c>
      <c r="H3437">
        <f t="shared" si="53"/>
        <v>38.299999999999997</v>
      </c>
      <c r="I3437" t="s">
        <v>2837</v>
      </c>
      <c r="J3437" t="str">
        <f>IFERROR(VLOOKUP(D3437,Products!$A$2:$H$221,3,FALSE),"")</f>
        <v>Dairy</v>
      </c>
      <c r="K3437" t="str">
        <f>IFERROR(VLOOKUP(C3437,Customers!$A$2:$G$751,3,FALSE),"")</f>
        <v>Shaki-Zagatala</v>
      </c>
    </row>
    <row r="3438" spans="1:11" x14ac:dyDescent="0.25">
      <c r="A3438" t="s">
        <v>6261</v>
      </c>
      <c r="B3438">
        <v>45936</v>
      </c>
      <c r="C3438" t="s">
        <v>640</v>
      </c>
      <c r="D3438" t="s">
        <v>476</v>
      </c>
      <c r="E3438">
        <v>4</v>
      </c>
      <c r="F3438">
        <f>IFERROR(VLOOKUP(D3438,Products!$A$2:$H$221,6,FALSE),0)</f>
        <v>7.17</v>
      </c>
      <c r="G3438">
        <v>0.05</v>
      </c>
      <c r="H3438">
        <f t="shared" si="53"/>
        <v>27.25</v>
      </c>
      <c r="I3438" t="s">
        <v>2837</v>
      </c>
      <c r="J3438" t="str">
        <f>IFERROR(VLOOKUP(D3438,Products!$A$2:$H$221,3,FALSE),"")</f>
        <v>Cleaning</v>
      </c>
      <c r="K3438" t="str">
        <f>IFERROR(VLOOKUP(C3438,Customers!$A$2:$G$751,3,FALSE),"")</f>
        <v>Shaki-Zagatala</v>
      </c>
    </row>
    <row r="3439" spans="1:11" x14ac:dyDescent="0.25">
      <c r="A3439" t="s">
        <v>6262</v>
      </c>
      <c r="B3439">
        <v>45936</v>
      </c>
      <c r="C3439" t="s">
        <v>1184</v>
      </c>
      <c r="D3439" t="s">
        <v>39</v>
      </c>
      <c r="E3439">
        <v>24</v>
      </c>
      <c r="F3439">
        <f>IFERROR(VLOOKUP(D3439,Products!$A$2:$H$221,6,FALSE),0)</f>
        <v>1.98</v>
      </c>
      <c r="G3439">
        <v>0.05</v>
      </c>
      <c r="H3439">
        <f t="shared" si="53"/>
        <v>45.14</v>
      </c>
      <c r="I3439" t="s">
        <v>2827</v>
      </c>
      <c r="J3439" t="str">
        <f>IFERROR(VLOOKUP(D3439,Products!$A$2:$H$221,3,FALSE),"")</f>
        <v>Beverages</v>
      </c>
      <c r="K3439" t="str">
        <f>IFERROR(VLOOKUP(C3439,Customers!$A$2:$G$751,3,FALSE),"")</f>
        <v>Aran</v>
      </c>
    </row>
    <row r="3440" spans="1:11" x14ac:dyDescent="0.25">
      <c r="A3440" t="s">
        <v>6263</v>
      </c>
      <c r="B3440">
        <v>45936</v>
      </c>
      <c r="C3440" t="s">
        <v>1283</v>
      </c>
      <c r="D3440" t="s">
        <v>415</v>
      </c>
      <c r="E3440">
        <v>14</v>
      </c>
      <c r="F3440">
        <f>IFERROR(VLOOKUP(D3440,Products!$A$2:$H$221,6,FALSE),0)</f>
        <v>4.62</v>
      </c>
      <c r="G3440">
        <v>0.1</v>
      </c>
      <c r="H3440">
        <f t="shared" si="53"/>
        <v>58.21</v>
      </c>
      <c r="I3440" t="s">
        <v>2841</v>
      </c>
      <c r="J3440" t="str">
        <f>IFERROR(VLOOKUP(D3440,Products!$A$2:$H$221,3,FALSE),"")</f>
        <v>Canned</v>
      </c>
      <c r="K3440" t="str">
        <f>IFERROR(VLOOKUP(C3440,Customers!$A$2:$G$751,3,FALSE),"")</f>
        <v>Lankaran-Astara</v>
      </c>
    </row>
    <row r="3441" spans="1:11" x14ac:dyDescent="0.25">
      <c r="A3441" t="s">
        <v>6264</v>
      </c>
      <c r="B3441">
        <v>45936</v>
      </c>
      <c r="C3441" t="s">
        <v>1571</v>
      </c>
      <c r="D3441" t="s">
        <v>53</v>
      </c>
      <c r="E3441">
        <v>9</v>
      </c>
      <c r="F3441">
        <f>IFERROR(VLOOKUP(D3441,Products!$A$2:$H$221,6,FALSE),0)</f>
        <v>3.46</v>
      </c>
      <c r="G3441">
        <v>0.03</v>
      </c>
      <c r="H3441">
        <f t="shared" si="53"/>
        <v>30.21</v>
      </c>
      <c r="I3441" t="s">
        <v>2827</v>
      </c>
      <c r="J3441" t="str">
        <f>IFERROR(VLOOKUP(D3441,Products!$A$2:$H$221,3,FALSE),"")</f>
        <v>Beverages</v>
      </c>
      <c r="K3441" t="str">
        <f>IFERROR(VLOOKUP(C3441,Customers!$A$2:$G$751,3,FALSE),"")</f>
        <v>Ganja-Dashkasan</v>
      </c>
    </row>
    <row r="3442" spans="1:11" x14ac:dyDescent="0.25">
      <c r="A3442" t="s">
        <v>6265</v>
      </c>
      <c r="B3442">
        <v>45936</v>
      </c>
      <c r="C3442" t="s">
        <v>1637</v>
      </c>
      <c r="D3442" t="s">
        <v>43</v>
      </c>
      <c r="E3442">
        <v>7</v>
      </c>
      <c r="F3442">
        <f>IFERROR(VLOOKUP(D3442,Products!$A$2:$H$221,6,FALSE),0)</f>
        <v>3.28</v>
      </c>
      <c r="G3442">
        <v>0.15</v>
      </c>
      <c r="H3442">
        <f t="shared" si="53"/>
        <v>19.52</v>
      </c>
      <c r="I3442" t="s">
        <v>2820</v>
      </c>
      <c r="J3442" t="str">
        <f>IFERROR(VLOOKUP(D3442,Products!$A$2:$H$221,3,FALSE),"")</f>
        <v>Beverages</v>
      </c>
      <c r="K3442" t="str">
        <f>IFERROR(VLOOKUP(C3442,Customers!$A$2:$G$751,3,FALSE),"")</f>
        <v>Lankaran-Astara</v>
      </c>
    </row>
    <row r="3443" spans="1:11" x14ac:dyDescent="0.25">
      <c r="A3443" t="s">
        <v>6266</v>
      </c>
      <c r="B3443">
        <v>45936</v>
      </c>
      <c r="C3443" t="s">
        <v>2042</v>
      </c>
      <c r="D3443" t="s">
        <v>182</v>
      </c>
      <c r="E3443">
        <v>16</v>
      </c>
      <c r="F3443">
        <f>IFERROR(VLOOKUP(D3443,Products!$A$2:$H$221,6,FALSE),0)</f>
        <v>1</v>
      </c>
      <c r="G3443">
        <v>0.03</v>
      </c>
      <c r="H3443">
        <f t="shared" si="53"/>
        <v>15.52</v>
      </c>
      <c r="I3443" t="s">
        <v>2870</v>
      </c>
      <c r="J3443" t="str">
        <f>IFERROR(VLOOKUP(D3443,Products!$A$2:$H$221,3,FALSE),"")</f>
        <v>Bakery</v>
      </c>
      <c r="K3443" t="str">
        <f>IFERROR(VLOOKUP(C3443,Customers!$A$2:$G$751,3,FALSE),"")</f>
        <v>Ganja-Dashkasan</v>
      </c>
    </row>
    <row r="3444" spans="1:11" x14ac:dyDescent="0.25">
      <c r="A3444" t="s">
        <v>6267</v>
      </c>
      <c r="B3444">
        <v>45936</v>
      </c>
      <c r="C3444" t="s">
        <v>2066</v>
      </c>
      <c r="D3444" t="s">
        <v>182</v>
      </c>
      <c r="E3444">
        <v>12</v>
      </c>
      <c r="F3444">
        <f>IFERROR(VLOOKUP(D3444,Products!$A$2:$H$221,6,FALSE),0)</f>
        <v>1</v>
      </c>
      <c r="G3444">
        <v>0</v>
      </c>
      <c r="H3444">
        <f t="shared" si="53"/>
        <v>12</v>
      </c>
      <c r="I3444" t="s">
        <v>2841</v>
      </c>
      <c r="J3444" t="str">
        <f>IFERROR(VLOOKUP(D3444,Products!$A$2:$H$221,3,FALSE),"")</f>
        <v>Bakery</v>
      </c>
      <c r="K3444" t="str">
        <f>IFERROR(VLOOKUP(C3444,Customers!$A$2:$G$751,3,FALSE),"")</f>
        <v>Ganja-Dashkasan</v>
      </c>
    </row>
    <row r="3445" spans="1:11" x14ac:dyDescent="0.25">
      <c r="A3445" t="s">
        <v>6268</v>
      </c>
      <c r="B3445">
        <v>45936</v>
      </c>
      <c r="C3445" t="s">
        <v>2075</v>
      </c>
      <c r="D3445" t="s">
        <v>132</v>
      </c>
      <c r="E3445">
        <v>2</v>
      </c>
      <c r="F3445">
        <f>IFERROR(VLOOKUP(D3445,Products!$A$2:$H$221,6,FALSE),0)</f>
        <v>1.55</v>
      </c>
      <c r="G3445">
        <v>0.03</v>
      </c>
      <c r="H3445">
        <f t="shared" si="53"/>
        <v>3.01</v>
      </c>
      <c r="I3445" t="s">
        <v>2870</v>
      </c>
      <c r="J3445" t="str">
        <f>IFERROR(VLOOKUP(D3445,Products!$A$2:$H$221,3,FALSE),"")</f>
        <v>Dairy</v>
      </c>
      <c r="K3445" t="str">
        <f>IFERROR(VLOOKUP(C3445,Customers!$A$2:$G$751,3,FALSE),"")</f>
        <v>Lankaran-Astara</v>
      </c>
    </row>
    <row r="3446" spans="1:11" x14ac:dyDescent="0.25">
      <c r="A3446" t="s">
        <v>6269</v>
      </c>
      <c r="B3446">
        <v>45936</v>
      </c>
      <c r="C3446" t="s">
        <v>2273</v>
      </c>
      <c r="D3446" t="s">
        <v>232</v>
      </c>
      <c r="E3446">
        <v>15</v>
      </c>
      <c r="F3446">
        <f>IFERROR(VLOOKUP(D3446,Products!$A$2:$H$221,6,FALSE),0)</f>
        <v>6.86</v>
      </c>
      <c r="G3446">
        <v>7.0000000000000007E-2</v>
      </c>
      <c r="H3446">
        <f t="shared" si="53"/>
        <v>95.7</v>
      </c>
      <c r="I3446" t="s">
        <v>2820</v>
      </c>
      <c r="J3446" t="str">
        <f>IFERROR(VLOOKUP(D3446,Products!$A$2:$H$221,3,FALSE),"")</f>
        <v>Grocery</v>
      </c>
      <c r="K3446" t="str">
        <f>IFERROR(VLOOKUP(C3446,Customers!$A$2:$G$751,3,FALSE),"")</f>
        <v>Nakhchivan</v>
      </c>
    </row>
    <row r="3447" spans="1:11" x14ac:dyDescent="0.25">
      <c r="A3447" t="s">
        <v>6270</v>
      </c>
      <c r="B3447">
        <v>45936</v>
      </c>
      <c r="C3447" t="s">
        <v>2456</v>
      </c>
      <c r="D3447" t="s">
        <v>234</v>
      </c>
      <c r="E3447">
        <v>9</v>
      </c>
      <c r="F3447">
        <f>IFERROR(VLOOKUP(D3447,Products!$A$2:$H$221,6,FALSE),0)</f>
        <v>2.0299999999999998</v>
      </c>
      <c r="G3447">
        <v>0.05</v>
      </c>
      <c r="H3447">
        <f t="shared" si="53"/>
        <v>17.36</v>
      </c>
      <c r="I3447" t="s">
        <v>2818</v>
      </c>
      <c r="J3447" t="str">
        <f>IFERROR(VLOOKUP(D3447,Products!$A$2:$H$221,3,FALSE),"")</f>
        <v>Grocery</v>
      </c>
      <c r="K3447" t="str">
        <f>IFERROR(VLOOKUP(C3447,Customers!$A$2:$G$751,3,FALSE),"")</f>
        <v>Nakhchivan</v>
      </c>
    </row>
    <row r="3448" spans="1:11" x14ac:dyDescent="0.25">
      <c r="A3448" t="s">
        <v>6271</v>
      </c>
      <c r="B3448">
        <v>45936</v>
      </c>
      <c r="C3448" t="s">
        <v>2781</v>
      </c>
      <c r="D3448" t="s">
        <v>464</v>
      </c>
      <c r="E3448">
        <v>9</v>
      </c>
      <c r="F3448">
        <f>IFERROR(VLOOKUP(D3448,Products!$A$2:$H$221,6,FALSE),0)</f>
        <v>3.85</v>
      </c>
      <c r="G3448">
        <v>0.05</v>
      </c>
      <c r="H3448">
        <f t="shared" si="53"/>
        <v>32.92</v>
      </c>
      <c r="I3448" t="s">
        <v>2820</v>
      </c>
      <c r="J3448" t="str">
        <f>IFERROR(VLOOKUP(D3448,Products!$A$2:$H$221,3,FALSE),"")</f>
        <v>Cleaning</v>
      </c>
      <c r="K3448" t="str">
        <f>IFERROR(VLOOKUP(C3448,Customers!$A$2:$G$751,3,FALSE),"")</f>
        <v>Absheron</v>
      </c>
    </row>
    <row r="3449" spans="1:11" x14ac:dyDescent="0.25">
      <c r="A3449" t="s">
        <v>6272</v>
      </c>
      <c r="B3449">
        <v>45937</v>
      </c>
      <c r="C3449" t="s">
        <v>965</v>
      </c>
      <c r="D3449" t="s">
        <v>20</v>
      </c>
      <c r="E3449">
        <v>29</v>
      </c>
      <c r="F3449">
        <f>IFERROR(VLOOKUP(D3449,Products!$A$2:$H$221,6,FALSE),0)</f>
        <v>2.87</v>
      </c>
      <c r="G3449">
        <v>0.05</v>
      </c>
      <c r="H3449">
        <f t="shared" si="53"/>
        <v>79.069999999999993</v>
      </c>
      <c r="I3449" t="s">
        <v>2841</v>
      </c>
      <c r="J3449" t="str">
        <f>IFERROR(VLOOKUP(D3449,Products!$A$2:$H$221,3,FALSE),"")</f>
        <v>Beverages</v>
      </c>
      <c r="K3449" t="str">
        <f>IFERROR(VLOOKUP(C3449,Customers!$A$2:$G$751,3,FALSE),"")</f>
        <v>Karabakh-East Zangezur</v>
      </c>
    </row>
    <row r="3450" spans="1:11" x14ac:dyDescent="0.25">
      <c r="A3450" t="s">
        <v>6273</v>
      </c>
      <c r="B3450">
        <v>45937</v>
      </c>
      <c r="C3450" t="s">
        <v>1391</v>
      </c>
      <c r="D3450" t="s">
        <v>150</v>
      </c>
      <c r="E3450">
        <v>9</v>
      </c>
      <c r="F3450">
        <f>IFERROR(VLOOKUP(D3450,Products!$A$2:$H$221,6,FALSE),0)</f>
        <v>3.64</v>
      </c>
      <c r="G3450">
        <v>0.15</v>
      </c>
      <c r="H3450">
        <f t="shared" si="53"/>
        <v>27.85</v>
      </c>
      <c r="I3450" t="s">
        <v>2830</v>
      </c>
      <c r="J3450" t="str">
        <f>IFERROR(VLOOKUP(D3450,Products!$A$2:$H$221,3,FALSE),"")</f>
        <v>Dairy</v>
      </c>
      <c r="K3450" t="str">
        <f>IFERROR(VLOOKUP(C3450,Customers!$A$2:$G$751,3,FALSE),"")</f>
        <v>Absheron</v>
      </c>
    </row>
    <row r="3451" spans="1:11" x14ac:dyDescent="0.25">
      <c r="A3451" t="s">
        <v>6274</v>
      </c>
      <c r="B3451">
        <v>45937</v>
      </c>
      <c r="C3451" t="s">
        <v>1430</v>
      </c>
      <c r="D3451" t="s">
        <v>178</v>
      </c>
      <c r="E3451">
        <v>21</v>
      </c>
      <c r="F3451">
        <f>IFERROR(VLOOKUP(D3451,Products!$A$2:$H$221,6,FALSE),0)</f>
        <v>2.5099999999999998</v>
      </c>
      <c r="G3451">
        <v>7.0000000000000007E-2</v>
      </c>
      <c r="H3451">
        <f t="shared" si="53"/>
        <v>49.02</v>
      </c>
      <c r="I3451" t="s">
        <v>2824</v>
      </c>
      <c r="J3451" t="str">
        <f>IFERROR(VLOOKUP(D3451,Products!$A$2:$H$221,3,FALSE),"")</f>
        <v>Bakery</v>
      </c>
      <c r="K3451" t="str">
        <f>IFERROR(VLOOKUP(C3451,Customers!$A$2:$G$751,3,FALSE),"")</f>
        <v>Karabakh-East Zangezur</v>
      </c>
    </row>
    <row r="3452" spans="1:11" x14ac:dyDescent="0.25">
      <c r="A3452" t="s">
        <v>6275</v>
      </c>
      <c r="B3452">
        <v>45937</v>
      </c>
      <c r="C3452" t="s">
        <v>1502</v>
      </c>
      <c r="D3452" t="s">
        <v>284</v>
      </c>
      <c r="E3452">
        <v>10</v>
      </c>
      <c r="F3452">
        <f>IFERROR(VLOOKUP(D3452,Products!$A$2:$H$221,6,FALSE),0)</f>
        <v>4.96</v>
      </c>
      <c r="G3452">
        <v>0.1</v>
      </c>
      <c r="H3452">
        <f t="shared" si="53"/>
        <v>44.64</v>
      </c>
      <c r="I3452" t="s">
        <v>2837</v>
      </c>
      <c r="J3452" t="str">
        <f>IFERROR(VLOOKUP(D3452,Products!$A$2:$H$221,3,FALSE),"")</f>
        <v>Household</v>
      </c>
      <c r="K3452" t="str">
        <f>IFERROR(VLOOKUP(C3452,Customers!$A$2:$G$751,3,FALSE),"")</f>
        <v>Guba-Khachmaz</v>
      </c>
    </row>
    <row r="3453" spans="1:11" x14ac:dyDescent="0.25">
      <c r="A3453" t="s">
        <v>6276</v>
      </c>
      <c r="B3453">
        <v>45937</v>
      </c>
      <c r="C3453" t="s">
        <v>1550</v>
      </c>
      <c r="D3453" t="s">
        <v>403</v>
      </c>
      <c r="E3453">
        <v>6</v>
      </c>
      <c r="F3453">
        <f>IFERROR(VLOOKUP(D3453,Products!$A$2:$H$221,6,FALSE),0)</f>
        <v>3.78</v>
      </c>
      <c r="G3453">
        <v>7.0000000000000007E-2</v>
      </c>
      <c r="H3453">
        <f t="shared" si="53"/>
        <v>21.09</v>
      </c>
      <c r="I3453" t="s">
        <v>2820</v>
      </c>
      <c r="J3453" t="str">
        <f>IFERROR(VLOOKUP(D3453,Products!$A$2:$H$221,3,FALSE),"")</f>
        <v>Canned</v>
      </c>
      <c r="K3453" t="str">
        <f>IFERROR(VLOOKUP(C3453,Customers!$A$2:$G$751,3,FALSE),"")</f>
        <v>Shaki-Zagatala</v>
      </c>
    </row>
    <row r="3454" spans="1:11" x14ac:dyDescent="0.25">
      <c r="A3454" t="s">
        <v>6277</v>
      </c>
      <c r="B3454">
        <v>45937</v>
      </c>
      <c r="C3454" t="s">
        <v>1763</v>
      </c>
      <c r="D3454" t="s">
        <v>435</v>
      </c>
      <c r="E3454">
        <v>2</v>
      </c>
      <c r="F3454">
        <f>IFERROR(VLOOKUP(D3454,Products!$A$2:$H$221,6,FALSE),0)</f>
        <v>5.86</v>
      </c>
      <c r="G3454">
        <v>0.1</v>
      </c>
      <c r="H3454">
        <f t="shared" si="53"/>
        <v>10.55</v>
      </c>
      <c r="I3454" t="s">
        <v>2870</v>
      </c>
      <c r="J3454" t="str">
        <f>IFERROR(VLOOKUP(D3454,Products!$A$2:$H$221,3,FALSE),"")</f>
        <v>Canned</v>
      </c>
      <c r="K3454" t="str">
        <f>IFERROR(VLOOKUP(C3454,Customers!$A$2:$G$751,3,FALSE),"")</f>
        <v>Nakhchivan</v>
      </c>
    </row>
    <row r="3455" spans="1:11" x14ac:dyDescent="0.25">
      <c r="A3455" t="s">
        <v>6278</v>
      </c>
      <c r="B3455">
        <v>45937</v>
      </c>
      <c r="C3455" t="s">
        <v>1991</v>
      </c>
      <c r="D3455" t="s">
        <v>112</v>
      </c>
      <c r="E3455">
        <v>6</v>
      </c>
      <c r="F3455">
        <f>IFERROR(VLOOKUP(D3455,Products!$A$2:$H$221,6,FALSE),0)</f>
        <v>4.12</v>
      </c>
      <c r="G3455">
        <v>0.05</v>
      </c>
      <c r="H3455">
        <f t="shared" si="53"/>
        <v>23.48</v>
      </c>
      <c r="I3455" t="s">
        <v>2837</v>
      </c>
      <c r="J3455" t="str">
        <f>IFERROR(VLOOKUP(D3455,Products!$A$2:$H$221,3,FALSE),"")</f>
        <v>Dairy</v>
      </c>
      <c r="K3455" t="str">
        <f>IFERROR(VLOOKUP(C3455,Customers!$A$2:$G$751,3,FALSE),"")</f>
        <v>Aran</v>
      </c>
    </row>
    <row r="3456" spans="1:11" x14ac:dyDescent="0.25">
      <c r="A3456" t="s">
        <v>6279</v>
      </c>
      <c r="B3456">
        <v>45937</v>
      </c>
      <c r="C3456" t="s">
        <v>2498</v>
      </c>
      <c r="D3456" t="s">
        <v>292</v>
      </c>
      <c r="E3456">
        <v>8</v>
      </c>
      <c r="F3456">
        <f>IFERROR(VLOOKUP(D3456,Products!$A$2:$H$221,6,FALSE),0)</f>
        <v>1.37</v>
      </c>
      <c r="G3456">
        <v>0</v>
      </c>
      <c r="H3456">
        <f t="shared" si="53"/>
        <v>10.96</v>
      </c>
      <c r="I3456" t="s">
        <v>2841</v>
      </c>
      <c r="J3456" t="str">
        <f>IFERROR(VLOOKUP(D3456,Products!$A$2:$H$221,3,FALSE),"")</f>
        <v>Household</v>
      </c>
      <c r="K3456" t="str">
        <f>IFERROR(VLOOKUP(C3456,Customers!$A$2:$G$751,3,FALSE),"")</f>
        <v>Shaki-Zagatala</v>
      </c>
    </row>
    <row r="3457" spans="1:11" x14ac:dyDescent="0.25">
      <c r="A3457" t="s">
        <v>6280</v>
      </c>
      <c r="B3457">
        <v>45938</v>
      </c>
      <c r="C3457" t="s">
        <v>640</v>
      </c>
      <c r="D3457" t="s">
        <v>118</v>
      </c>
      <c r="E3457">
        <v>2</v>
      </c>
      <c r="F3457">
        <f>IFERROR(VLOOKUP(D3457,Products!$A$2:$H$221,6,FALSE),0)</f>
        <v>3.41</v>
      </c>
      <c r="G3457">
        <v>0.03</v>
      </c>
      <c r="H3457">
        <f t="shared" si="53"/>
        <v>6.62</v>
      </c>
      <c r="I3457" t="s">
        <v>2827</v>
      </c>
      <c r="J3457" t="str">
        <f>IFERROR(VLOOKUP(D3457,Products!$A$2:$H$221,3,FALSE),"")</f>
        <v>Dairy</v>
      </c>
      <c r="K3457" t="str">
        <f>IFERROR(VLOOKUP(C3457,Customers!$A$2:$G$751,3,FALSE),"")</f>
        <v>Shaki-Zagatala</v>
      </c>
    </row>
    <row r="3458" spans="1:11" x14ac:dyDescent="0.25">
      <c r="A3458" t="s">
        <v>6281</v>
      </c>
      <c r="B3458">
        <v>45938</v>
      </c>
      <c r="C3458" t="s">
        <v>887</v>
      </c>
      <c r="D3458" t="s">
        <v>47</v>
      </c>
      <c r="E3458">
        <v>6</v>
      </c>
      <c r="F3458">
        <f>IFERROR(VLOOKUP(D3458,Products!$A$2:$H$221,6,FALSE),0)</f>
        <v>4.1900000000000004</v>
      </c>
      <c r="G3458">
        <v>0.03</v>
      </c>
      <c r="H3458">
        <f t="shared" ref="H3458:H3521" si="54">ROUND(E3458*F3458*(1-G3458),2)</f>
        <v>24.39</v>
      </c>
      <c r="I3458" t="s">
        <v>2841</v>
      </c>
      <c r="J3458" t="str">
        <f>IFERROR(VLOOKUP(D3458,Products!$A$2:$H$221,3,FALSE),"")</f>
        <v>Beverages</v>
      </c>
      <c r="K3458" t="str">
        <f>IFERROR(VLOOKUP(C3458,Customers!$A$2:$G$751,3,FALSE),"")</f>
        <v>Absheron</v>
      </c>
    </row>
    <row r="3459" spans="1:11" x14ac:dyDescent="0.25">
      <c r="A3459" t="s">
        <v>6282</v>
      </c>
      <c r="B3459">
        <v>45938</v>
      </c>
      <c r="C3459" t="s">
        <v>1580</v>
      </c>
      <c r="D3459" t="s">
        <v>27</v>
      </c>
      <c r="E3459">
        <v>25</v>
      </c>
      <c r="F3459">
        <f>IFERROR(VLOOKUP(D3459,Products!$A$2:$H$221,6,FALSE),0)</f>
        <v>1.98</v>
      </c>
      <c r="G3459">
        <v>0.03</v>
      </c>
      <c r="H3459">
        <f t="shared" si="54"/>
        <v>48.02</v>
      </c>
      <c r="I3459" t="s">
        <v>2824</v>
      </c>
      <c r="J3459" t="str">
        <f>IFERROR(VLOOKUP(D3459,Products!$A$2:$H$221,3,FALSE),"")</f>
        <v>Beverages</v>
      </c>
      <c r="K3459" t="str">
        <f>IFERROR(VLOOKUP(C3459,Customers!$A$2:$G$751,3,FALSE),"")</f>
        <v>Absheron</v>
      </c>
    </row>
    <row r="3460" spans="1:11" x14ac:dyDescent="0.25">
      <c r="A3460" t="s">
        <v>6283</v>
      </c>
      <c r="B3460">
        <v>45938</v>
      </c>
      <c r="C3460" t="s">
        <v>1625</v>
      </c>
      <c r="D3460" t="s">
        <v>266</v>
      </c>
      <c r="E3460">
        <v>14</v>
      </c>
      <c r="F3460">
        <f>IFERROR(VLOOKUP(D3460,Products!$A$2:$H$221,6,FALSE),0)</f>
        <v>1.89</v>
      </c>
      <c r="G3460">
        <v>0.05</v>
      </c>
      <c r="H3460">
        <f t="shared" si="54"/>
        <v>25.14</v>
      </c>
      <c r="I3460" t="s">
        <v>2870</v>
      </c>
      <c r="J3460" t="str">
        <f>IFERROR(VLOOKUP(D3460,Products!$A$2:$H$221,3,FALSE),"")</f>
        <v>Household</v>
      </c>
      <c r="K3460" t="str">
        <f>IFERROR(VLOOKUP(C3460,Customers!$A$2:$G$751,3,FALSE),"")</f>
        <v>Absheron</v>
      </c>
    </row>
    <row r="3461" spans="1:11" x14ac:dyDescent="0.25">
      <c r="A3461" t="s">
        <v>6284</v>
      </c>
      <c r="B3461">
        <v>45938</v>
      </c>
      <c r="C3461" t="s">
        <v>1886</v>
      </c>
      <c r="D3461" t="s">
        <v>142</v>
      </c>
      <c r="E3461">
        <v>13</v>
      </c>
      <c r="F3461">
        <f>IFERROR(VLOOKUP(D3461,Products!$A$2:$H$221,6,FALSE),0)</f>
        <v>2.7</v>
      </c>
      <c r="G3461">
        <v>0.05</v>
      </c>
      <c r="H3461">
        <f t="shared" si="54"/>
        <v>33.35</v>
      </c>
      <c r="I3461" t="s">
        <v>2820</v>
      </c>
      <c r="J3461" t="str">
        <f>IFERROR(VLOOKUP(D3461,Products!$A$2:$H$221,3,FALSE),"")</f>
        <v>Dairy</v>
      </c>
      <c r="K3461" t="str">
        <f>IFERROR(VLOOKUP(C3461,Customers!$A$2:$G$751,3,FALSE),"")</f>
        <v>Absheron</v>
      </c>
    </row>
    <row r="3462" spans="1:11" x14ac:dyDescent="0.25">
      <c r="A3462" t="s">
        <v>6285</v>
      </c>
      <c r="B3462">
        <v>45938</v>
      </c>
      <c r="C3462" t="s">
        <v>2654</v>
      </c>
      <c r="D3462" t="s">
        <v>77</v>
      </c>
      <c r="E3462">
        <v>8</v>
      </c>
      <c r="F3462">
        <f>IFERROR(VLOOKUP(D3462,Products!$A$2:$H$221,6,FALSE),0)</f>
        <v>2.82</v>
      </c>
      <c r="G3462">
        <v>0.05</v>
      </c>
      <c r="H3462">
        <f t="shared" si="54"/>
        <v>21.43</v>
      </c>
      <c r="I3462" t="s">
        <v>2870</v>
      </c>
      <c r="J3462" t="str">
        <f>IFERROR(VLOOKUP(D3462,Products!$A$2:$H$221,3,FALSE),"")</f>
        <v>Snacks</v>
      </c>
      <c r="K3462" t="str">
        <f>IFERROR(VLOOKUP(C3462,Customers!$A$2:$G$751,3,FALSE),"")</f>
        <v>Absheron</v>
      </c>
    </row>
    <row r="3463" spans="1:11" x14ac:dyDescent="0.25">
      <c r="A3463" t="s">
        <v>6286</v>
      </c>
      <c r="B3463">
        <v>45938</v>
      </c>
      <c r="C3463" t="s">
        <v>2660</v>
      </c>
      <c r="D3463" t="s">
        <v>220</v>
      </c>
      <c r="E3463">
        <v>15</v>
      </c>
      <c r="F3463">
        <f>IFERROR(VLOOKUP(D3463,Products!$A$2:$H$221,6,FALSE),0)</f>
        <v>1.37</v>
      </c>
      <c r="G3463">
        <v>0.03</v>
      </c>
      <c r="H3463">
        <f t="shared" si="54"/>
        <v>19.93</v>
      </c>
      <c r="I3463" t="s">
        <v>2824</v>
      </c>
      <c r="J3463" t="str">
        <f>IFERROR(VLOOKUP(D3463,Products!$A$2:$H$221,3,FALSE),"")</f>
        <v>Grocery</v>
      </c>
      <c r="K3463" t="str">
        <f>IFERROR(VLOOKUP(C3463,Customers!$A$2:$G$751,3,FALSE),"")</f>
        <v>Absheron</v>
      </c>
    </row>
    <row r="3464" spans="1:11" x14ac:dyDescent="0.25">
      <c r="A3464" t="s">
        <v>6287</v>
      </c>
      <c r="B3464">
        <v>45938</v>
      </c>
      <c r="C3464" t="s">
        <v>2717</v>
      </c>
      <c r="D3464" t="s">
        <v>31</v>
      </c>
      <c r="E3464">
        <v>25</v>
      </c>
      <c r="F3464">
        <f>IFERROR(VLOOKUP(D3464,Products!$A$2:$H$221,6,FALSE),0)</f>
        <v>4.05</v>
      </c>
      <c r="G3464">
        <v>0</v>
      </c>
      <c r="H3464">
        <f t="shared" si="54"/>
        <v>101.25</v>
      </c>
      <c r="I3464" t="s">
        <v>2818</v>
      </c>
      <c r="J3464" t="str">
        <f>IFERROR(VLOOKUP(D3464,Products!$A$2:$H$221,3,FALSE),"")</f>
        <v>Beverages</v>
      </c>
      <c r="K3464" t="str">
        <f>IFERROR(VLOOKUP(C3464,Customers!$A$2:$G$751,3,FALSE),"")</f>
        <v>Guba-Khachmaz</v>
      </c>
    </row>
    <row r="3465" spans="1:11" x14ac:dyDescent="0.25">
      <c r="A3465" t="s">
        <v>6288</v>
      </c>
      <c r="B3465">
        <v>45938</v>
      </c>
      <c r="C3465" t="s">
        <v>2753</v>
      </c>
      <c r="D3465" t="s">
        <v>253</v>
      </c>
      <c r="E3465">
        <v>3</v>
      </c>
      <c r="F3465">
        <f>IFERROR(VLOOKUP(D3465,Products!$A$2:$H$221,6,FALSE),0)</f>
        <v>1.43</v>
      </c>
      <c r="G3465">
        <v>0.05</v>
      </c>
      <c r="H3465">
        <f t="shared" si="54"/>
        <v>4.08</v>
      </c>
      <c r="I3465" t="s">
        <v>2870</v>
      </c>
      <c r="J3465" t="str">
        <f>IFERROR(VLOOKUP(D3465,Products!$A$2:$H$221,3,FALSE),"")</f>
        <v>Household</v>
      </c>
      <c r="K3465" t="str">
        <f>IFERROR(VLOOKUP(C3465,Customers!$A$2:$G$751,3,FALSE),"")</f>
        <v>Shaki-Zagatala</v>
      </c>
    </row>
    <row r="3466" spans="1:11" x14ac:dyDescent="0.25">
      <c r="A3466" t="s">
        <v>6289</v>
      </c>
      <c r="B3466">
        <v>45939</v>
      </c>
      <c r="C3466" t="s">
        <v>686</v>
      </c>
      <c r="D3466" t="s">
        <v>83</v>
      </c>
      <c r="E3466">
        <v>4</v>
      </c>
      <c r="F3466">
        <f>IFERROR(VLOOKUP(D3466,Products!$A$2:$H$221,6,FALSE),0)</f>
        <v>2.52</v>
      </c>
      <c r="G3466">
        <v>0.02</v>
      </c>
      <c r="H3466">
        <f t="shared" si="54"/>
        <v>9.8800000000000008</v>
      </c>
      <c r="I3466" t="s">
        <v>2870</v>
      </c>
      <c r="J3466" t="str">
        <f>IFERROR(VLOOKUP(D3466,Products!$A$2:$H$221,3,FALSE),"")</f>
        <v>Snacks</v>
      </c>
      <c r="K3466" t="str">
        <f>IFERROR(VLOOKUP(C3466,Customers!$A$2:$G$751,3,FALSE),"")</f>
        <v>Lankaran-Astara</v>
      </c>
    </row>
    <row r="3467" spans="1:11" x14ac:dyDescent="0.25">
      <c r="A3467" t="s">
        <v>6290</v>
      </c>
      <c r="B3467">
        <v>45939</v>
      </c>
      <c r="C3467" t="s">
        <v>736</v>
      </c>
      <c r="D3467" t="s">
        <v>332</v>
      </c>
      <c r="E3467">
        <v>5</v>
      </c>
      <c r="F3467">
        <f>IFERROR(VLOOKUP(D3467,Products!$A$2:$H$221,6,FALSE),0)</f>
        <v>2.87</v>
      </c>
      <c r="G3467">
        <v>0.05</v>
      </c>
      <c r="H3467">
        <f t="shared" si="54"/>
        <v>13.63</v>
      </c>
      <c r="I3467" t="s">
        <v>2824</v>
      </c>
      <c r="J3467" t="str">
        <f>IFERROR(VLOOKUP(D3467,Products!$A$2:$H$221,3,FALSE),"")</f>
        <v>Personal Care</v>
      </c>
      <c r="K3467" t="str">
        <f>IFERROR(VLOOKUP(C3467,Customers!$A$2:$G$751,3,FALSE),"")</f>
        <v>Karabakh-East Zangezur</v>
      </c>
    </row>
    <row r="3468" spans="1:11" x14ac:dyDescent="0.25">
      <c r="A3468" t="s">
        <v>6291</v>
      </c>
      <c r="B3468">
        <v>45939</v>
      </c>
      <c r="C3468" t="s">
        <v>857</v>
      </c>
      <c r="D3468" t="s">
        <v>439</v>
      </c>
      <c r="E3468">
        <v>8</v>
      </c>
      <c r="F3468">
        <f>IFERROR(VLOOKUP(D3468,Products!$A$2:$H$221,6,FALSE),0)</f>
        <v>2.0699999999999998</v>
      </c>
      <c r="G3468">
        <v>0.02</v>
      </c>
      <c r="H3468">
        <f t="shared" si="54"/>
        <v>16.23</v>
      </c>
      <c r="I3468" t="s">
        <v>2820</v>
      </c>
      <c r="J3468" t="str">
        <f>IFERROR(VLOOKUP(D3468,Products!$A$2:$H$221,3,FALSE),"")</f>
        <v>Canned</v>
      </c>
      <c r="K3468" t="str">
        <f>IFERROR(VLOOKUP(C3468,Customers!$A$2:$G$751,3,FALSE),"")</f>
        <v>Karabakh-East Zangezur</v>
      </c>
    </row>
    <row r="3469" spans="1:11" x14ac:dyDescent="0.25">
      <c r="A3469" t="s">
        <v>6292</v>
      </c>
      <c r="B3469">
        <v>45939</v>
      </c>
      <c r="C3469" t="s">
        <v>1469</v>
      </c>
      <c r="D3469" t="s">
        <v>332</v>
      </c>
      <c r="E3469">
        <v>7</v>
      </c>
      <c r="F3469">
        <f>IFERROR(VLOOKUP(D3469,Products!$A$2:$H$221,6,FALSE),0)</f>
        <v>2.87</v>
      </c>
      <c r="G3469">
        <v>0.12</v>
      </c>
      <c r="H3469">
        <f t="shared" si="54"/>
        <v>17.68</v>
      </c>
      <c r="I3469" t="s">
        <v>2820</v>
      </c>
      <c r="J3469" t="str">
        <f>IFERROR(VLOOKUP(D3469,Products!$A$2:$H$221,3,FALSE),"")</f>
        <v>Personal Care</v>
      </c>
      <c r="K3469" t="str">
        <f>IFERROR(VLOOKUP(C3469,Customers!$A$2:$G$751,3,FALSE),"")</f>
        <v>Absheron</v>
      </c>
    </row>
    <row r="3470" spans="1:11" x14ac:dyDescent="0.25">
      <c r="A3470" t="s">
        <v>6293</v>
      </c>
      <c r="B3470">
        <v>45939</v>
      </c>
      <c r="C3470" t="s">
        <v>1583</v>
      </c>
      <c r="D3470" t="s">
        <v>43</v>
      </c>
      <c r="E3470">
        <v>14</v>
      </c>
      <c r="F3470">
        <f>IFERROR(VLOOKUP(D3470,Products!$A$2:$H$221,6,FALSE),0)</f>
        <v>3.28</v>
      </c>
      <c r="G3470">
        <v>7.0000000000000007E-2</v>
      </c>
      <c r="H3470">
        <f t="shared" si="54"/>
        <v>42.71</v>
      </c>
      <c r="I3470" t="s">
        <v>2820</v>
      </c>
      <c r="J3470" t="str">
        <f>IFERROR(VLOOKUP(D3470,Products!$A$2:$H$221,3,FALSE),"")</f>
        <v>Beverages</v>
      </c>
      <c r="K3470" t="str">
        <f>IFERROR(VLOOKUP(C3470,Customers!$A$2:$G$751,3,FALSE),"")</f>
        <v>Absheron</v>
      </c>
    </row>
    <row r="3471" spans="1:11" x14ac:dyDescent="0.25">
      <c r="A3471" t="s">
        <v>6294</v>
      </c>
      <c r="B3471">
        <v>45939</v>
      </c>
      <c r="C3471" t="s">
        <v>1667</v>
      </c>
      <c r="D3471" t="s">
        <v>292</v>
      </c>
      <c r="E3471">
        <v>3</v>
      </c>
      <c r="F3471">
        <f>IFERROR(VLOOKUP(D3471,Products!$A$2:$H$221,6,FALSE),0)</f>
        <v>1.37</v>
      </c>
      <c r="G3471">
        <v>0.03</v>
      </c>
      <c r="H3471">
        <f t="shared" si="54"/>
        <v>3.99</v>
      </c>
      <c r="I3471" t="s">
        <v>2841</v>
      </c>
      <c r="J3471" t="str">
        <f>IFERROR(VLOOKUP(D3471,Products!$A$2:$H$221,3,FALSE),"")</f>
        <v>Household</v>
      </c>
      <c r="K3471" t="str">
        <f>IFERROR(VLOOKUP(C3471,Customers!$A$2:$G$751,3,FALSE),"")</f>
        <v>Ganja-Dashkasan</v>
      </c>
    </row>
    <row r="3472" spans="1:11" x14ac:dyDescent="0.25">
      <c r="A3472" t="s">
        <v>6295</v>
      </c>
      <c r="B3472">
        <v>45939</v>
      </c>
      <c r="C3472" t="s">
        <v>1694</v>
      </c>
      <c r="D3472" t="s">
        <v>190</v>
      </c>
      <c r="E3472">
        <v>12</v>
      </c>
      <c r="F3472">
        <f>IFERROR(VLOOKUP(D3472,Products!$A$2:$H$221,6,FALSE),0)</f>
        <v>2.85</v>
      </c>
      <c r="G3472">
        <v>0.15</v>
      </c>
      <c r="H3472">
        <f t="shared" si="54"/>
        <v>29.07</v>
      </c>
      <c r="I3472" t="s">
        <v>2841</v>
      </c>
      <c r="J3472" t="str">
        <f>IFERROR(VLOOKUP(D3472,Products!$A$2:$H$221,3,FALSE),"")</f>
        <v>Bakery</v>
      </c>
      <c r="K3472" t="str">
        <f>IFERROR(VLOOKUP(C3472,Customers!$A$2:$G$751,3,FALSE),"")</f>
        <v>Shaki-Zagatala</v>
      </c>
    </row>
    <row r="3473" spans="1:11" x14ac:dyDescent="0.25">
      <c r="A3473" t="s">
        <v>6296</v>
      </c>
      <c r="B3473">
        <v>45939</v>
      </c>
      <c r="C3473" t="s">
        <v>1742</v>
      </c>
      <c r="D3473" t="s">
        <v>468</v>
      </c>
      <c r="E3473">
        <v>9</v>
      </c>
      <c r="F3473">
        <f>IFERROR(VLOOKUP(D3473,Products!$A$2:$H$221,6,FALSE),0)</f>
        <v>4.0999999999999996</v>
      </c>
      <c r="G3473">
        <v>0.03</v>
      </c>
      <c r="H3473">
        <f t="shared" si="54"/>
        <v>35.79</v>
      </c>
      <c r="I3473" t="s">
        <v>2830</v>
      </c>
      <c r="J3473" t="str">
        <f>IFERROR(VLOOKUP(D3473,Products!$A$2:$H$221,3,FALSE),"")</f>
        <v>Cleaning</v>
      </c>
      <c r="K3473" t="str">
        <f>IFERROR(VLOOKUP(C3473,Customers!$A$2:$G$751,3,FALSE),"")</f>
        <v>Absheron</v>
      </c>
    </row>
    <row r="3474" spans="1:11" x14ac:dyDescent="0.25">
      <c r="A3474" t="s">
        <v>6297</v>
      </c>
      <c r="B3474">
        <v>45939</v>
      </c>
      <c r="C3474" t="s">
        <v>1766</v>
      </c>
      <c r="D3474" t="s">
        <v>167</v>
      </c>
      <c r="E3474">
        <v>20</v>
      </c>
      <c r="F3474">
        <f>IFERROR(VLOOKUP(D3474,Products!$A$2:$H$221,6,FALSE),0)</f>
        <v>1.67</v>
      </c>
      <c r="G3474">
        <v>0.05</v>
      </c>
      <c r="H3474">
        <f t="shared" si="54"/>
        <v>31.73</v>
      </c>
      <c r="I3474" t="s">
        <v>2824</v>
      </c>
      <c r="J3474" t="str">
        <f>IFERROR(VLOOKUP(D3474,Products!$A$2:$H$221,3,FALSE),"")</f>
        <v>Bakery</v>
      </c>
      <c r="K3474" t="str">
        <f>IFERROR(VLOOKUP(C3474,Customers!$A$2:$G$751,3,FALSE),"")</f>
        <v>Absheron</v>
      </c>
    </row>
    <row r="3475" spans="1:11" x14ac:dyDescent="0.25">
      <c r="A3475" t="s">
        <v>6298</v>
      </c>
      <c r="B3475">
        <v>45939</v>
      </c>
      <c r="C3475" t="s">
        <v>1952</v>
      </c>
      <c r="D3475" t="s">
        <v>132</v>
      </c>
      <c r="E3475">
        <v>4</v>
      </c>
      <c r="F3475">
        <f>IFERROR(VLOOKUP(D3475,Products!$A$2:$H$221,6,FALSE),0)</f>
        <v>1.55</v>
      </c>
      <c r="G3475">
        <v>0</v>
      </c>
      <c r="H3475">
        <f t="shared" si="54"/>
        <v>6.2</v>
      </c>
      <c r="I3475" t="s">
        <v>2818</v>
      </c>
      <c r="J3475" t="str">
        <f>IFERROR(VLOOKUP(D3475,Products!$A$2:$H$221,3,FALSE),"")</f>
        <v>Dairy</v>
      </c>
      <c r="K3475" t="str">
        <f>IFERROR(VLOOKUP(C3475,Customers!$A$2:$G$751,3,FALSE),"")</f>
        <v>Guba-Khachmaz</v>
      </c>
    </row>
    <row r="3476" spans="1:11" x14ac:dyDescent="0.25">
      <c r="A3476" t="s">
        <v>6299</v>
      </c>
      <c r="B3476">
        <v>45939</v>
      </c>
      <c r="C3476" t="s">
        <v>2042</v>
      </c>
      <c r="D3476" t="s">
        <v>186</v>
      </c>
      <c r="E3476">
        <v>6</v>
      </c>
      <c r="F3476">
        <f>IFERROR(VLOOKUP(D3476,Products!$A$2:$H$221,6,FALSE),0)</f>
        <v>1.77</v>
      </c>
      <c r="G3476">
        <v>0</v>
      </c>
      <c r="H3476">
        <f t="shared" si="54"/>
        <v>10.62</v>
      </c>
      <c r="I3476" t="s">
        <v>2824</v>
      </c>
      <c r="J3476" t="str">
        <f>IFERROR(VLOOKUP(D3476,Products!$A$2:$H$221,3,FALSE),"")</f>
        <v>Bakery</v>
      </c>
      <c r="K3476" t="str">
        <f>IFERROR(VLOOKUP(C3476,Customers!$A$2:$G$751,3,FALSE),"")</f>
        <v>Ganja-Dashkasan</v>
      </c>
    </row>
    <row r="3477" spans="1:11" x14ac:dyDescent="0.25">
      <c r="A3477" t="s">
        <v>6300</v>
      </c>
      <c r="B3477">
        <v>45939</v>
      </c>
      <c r="C3477" t="s">
        <v>2132</v>
      </c>
      <c r="D3477" t="s">
        <v>190</v>
      </c>
      <c r="E3477">
        <v>12</v>
      </c>
      <c r="F3477">
        <f>IFERROR(VLOOKUP(D3477,Products!$A$2:$H$221,6,FALSE),0)</f>
        <v>2.85</v>
      </c>
      <c r="G3477">
        <v>0.05</v>
      </c>
      <c r="H3477">
        <f t="shared" si="54"/>
        <v>32.49</v>
      </c>
      <c r="I3477" t="s">
        <v>2830</v>
      </c>
      <c r="J3477" t="str">
        <f>IFERROR(VLOOKUP(D3477,Products!$A$2:$H$221,3,FALSE),"")</f>
        <v>Bakery</v>
      </c>
      <c r="K3477" t="str">
        <f>IFERROR(VLOOKUP(C3477,Customers!$A$2:$G$751,3,FALSE),"")</f>
        <v>Guba-Khachmaz</v>
      </c>
    </row>
    <row r="3478" spans="1:11" x14ac:dyDescent="0.25">
      <c r="A3478" t="s">
        <v>6301</v>
      </c>
      <c r="B3478">
        <v>45939</v>
      </c>
      <c r="C3478" t="s">
        <v>2168</v>
      </c>
      <c r="D3478" t="s">
        <v>144</v>
      </c>
      <c r="E3478">
        <v>9</v>
      </c>
      <c r="F3478">
        <f>IFERROR(VLOOKUP(D3478,Products!$A$2:$H$221,6,FALSE),0)</f>
        <v>4.54</v>
      </c>
      <c r="G3478">
        <v>0.02</v>
      </c>
      <c r="H3478">
        <f t="shared" si="54"/>
        <v>40.04</v>
      </c>
      <c r="I3478" t="s">
        <v>2830</v>
      </c>
      <c r="J3478" t="str">
        <f>IFERROR(VLOOKUP(D3478,Products!$A$2:$H$221,3,FALSE),"")</f>
        <v>Dairy</v>
      </c>
      <c r="K3478" t="str">
        <f>IFERROR(VLOOKUP(C3478,Customers!$A$2:$G$751,3,FALSE),"")</f>
        <v>Guba-Khachmaz</v>
      </c>
    </row>
    <row r="3479" spans="1:11" x14ac:dyDescent="0.25">
      <c r="A3479" t="s">
        <v>6302</v>
      </c>
      <c r="B3479">
        <v>45939</v>
      </c>
      <c r="C3479" t="s">
        <v>2411</v>
      </c>
      <c r="D3479" t="s">
        <v>263</v>
      </c>
      <c r="E3479">
        <v>1</v>
      </c>
      <c r="F3479">
        <f>IFERROR(VLOOKUP(D3479,Products!$A$2:$H$221,6,FALSE),0)</f>
        <v>1.34</v>
      </c>
      <c r="G3479">
        <v>0</v>
      </c>
      <c r="H3479">
        <f t="shared" si="54"/>
        <v>1.34</v>
      </c>
      <c r="I3479" t="s">
        <v>2820</v>
      </c>
      <c r="J3479" t="str">
        <f>IFERROR(VLOOKUP(D3479,Products!$A$2:$H$221,3,FALSE),"")</f>
        <v>Household</v>
      </c>
      <c r="K3479" t="str">
        <f>IFERROR(VLOOKUP(C3479,Customers!$A$2:$G$751,3,FALSE),"")</f>
        <v>Shaki-Zagatala</v>
      </c>
    </row>
    <row r="3480" spans="1:11" x14ac:dyDescent="0.25">
      <c r="A3480" t="s">
        <v>6303</v>
      </c>
      <c r="B3480">
        <v>45939</v>
      </c>
      <c r="C3480" t="s">
        <v>2510</v>
      </c>
      <c r="D3480" t="s">
        <v>313</v>
      </c>
      <c r="E3480">
        <v>2</v>
      </c>
      <c r="F3480">
        <f>IFERROR(VLOOKUP(D3480,Products!$A$2:$H$221,6,FALSE),0)</f>
        <v>5.58</v>
      </c>
      <c r="G3480">
        <v>7.0000000000000007E-2</v>
      </c>
      <c r="H3480">
        <f t="shared" si="54"/>
        <v>10.38</v>
      </c>
      <c r="I3480" t="s">
        <v>2830</v>
      </c>
      <c r="J3480" t="str">
        <f>IFERROR(VLOOKUP(D3480,Products!$A$2:$H$221,3,FALSE),"")</f>
        <v>Personal Care</v>
      </c>
      <c r="K3480" t="str">
        <f>IFERROR(VLOOKUP(C3480,Customers!$A$2:$G$751,3,FALSE),"")</f>
        <v>Absheron</v>
      </c>
    </row>
    <row r="3481" spans="1:11" x14ac:dyDescent="0.25">
      <c r="A3481" t="s">
        <v>6304</v>
      </c>
      <c r="B3481">
        <v>45939</v>
      </c>
      <c r="C3481" t="s">
        <v>2726</v>
      </c>
      <c r="D3481" t="s">
        <v>334</v>
      </c>
      <c r="E3481">
        <v>7</v>
      </c>
      <c r="F3481">
        <f>IFERROR(VLOOKUP(D3481,Products!$A$2:$H$221,6,FALSE),0)</f>
        <v>6.1</v>
      </c>
      <c r="G3481">
        <v>0.05</v>
      </c>
      <c r="H3481">
        <f t="shared" si="54"/>
        <v>40.57</v>
      </c>
      <c r="I3481" t="s">
        <v>2818</v>
      </c>
      <c r="J3481" t="str">
        <f>IFERROR(VLOOKUP(D3481,Products!$A$2:$H$221,3,FALSE),"")</f>
        <v>Personal Care</v>
      </c>
      <c r="K3481" t="str">
        <f>IFERROR(VLOOKUP(C3481,Customers!$A$2:$G$751,3,FALSE),"")</f>
        <v>Ganja-Dashkasan</v>
      </c>
    </row>
    <row r="3482" spans="1:11" x14ac:dyDescent="0.25">
      <c r="A3482" t="s">
        <v>6305</v>
      </c>
      <c r="B3482">
        <v>45939</v>
      </c>
      <c r="C3482" t="s">
        <v>2765</v>
      </c>
      <c r="D3482" t="s">
        <v>8</v>
      </c>
      <c r="E3482">
        <v>10</v>
      </c>
      <c r="F3482">
        <f>IFERROR(VLOOKUP(D3482,Products!$A$2:$H$221,6,FALSE),0)</f>
        <v>3.39</v>
      </c>
      <c r="G3482">
        <v>0.1</v>
      </c>
      <c r="H3482">
        <f t="shared" si="54"/>
        <v>30.51</v>
      </c>
      <c r="I3482" t="s">
        <v>2820</v>
      </c>
      <c r="J3482" t="str">
        <f>IFERROR(VLOOKUP(D3482,Products!$A$2:$H$221,3,FALSE),"")</f>
        <v>Beverages</v>
      </c>
      <c r="K3482" t="str">
        <f>IFERROR(VLOOKUP(C3482,Customers!$A$2:$G$751,3,FALSE),"")</f>
        <v>Shaki-Zagatala</v>
      </c>
    </row>
    <row r="3483" spans="1:11" x14ac:dyDescent="0.25">
      <c r="A3483" t="s">
        <v>6306</v>
      </c>
      <c r="B3483">
        <v>45940</v>
      </c>
      <c r="C3483" t="s">
        <v>585</v>
      </c>
      <c r="D3483" t="s">
        <v>136</v>
      </c>
      <c r="E3483">
        <v>5</v>
      </c>
      <c r="F3483">
        <f>IFERROR(VLOOKUP(D3483,Products!$A$2:$H$221,6,FALSE),0)</f>
        <v>3.68</v>
      </c>
      <c r="G3483">
        <v>0.05</v>
      </c>
      <c r="H3483">
        <f t="shared" si="54"/>
        <v>17.48</v>
      </c>
      <c r="I3483" t="s">
        <v>2820</v>
      </c>
      <c r="J3483" t="str">
        <f>IFERROR(VLOOKUP(D3483,Products!$A$2:$H$221,3,FALSE),"")</f>
        <v>Dairy</v>
      </c>
      <c r="K3483" t="str">
        <f>IFERROR(VLOOKUP(C3483,Customers!$A$2:$G$751,3,FALSE),"")</f>
        <v>Aran</v>
      </c>
    </row>
    <row r="3484" spans="1:11" x14ac:dyDescent="0.25">
      <c r="A3484" t="s">
        <v>6307</v>
      </c>
      <c r="B3484">
        <v>45940</v>
      </c>
      <c r="C3484" t="s">
        <v>596</v>
      </c>
      <c r="D3484" t="s">
        <v>413</v>
      </c>
      <c r="E3484">
        <v>16</v>
      </c>
      <c r="F3484">
        <f>IFERROR(VLOOKUP(D3484,Products!$A$2:$H$221,6,FALSE),0)</f>
        <v>6.77</v>
      </c>
      <c r="G3484">
        <v>0.05</v>
      </c>
      <c r="H3484">
        <f t="shared" si="54"/>
        <v>102.9</v>
      </c>
      <c r="I3484" t="s">
        <v>2818</v>
      </c>
      <c r="J3484" t="str">
        <f>IFERROR(VLOOKUP(D3484,Products!$A$2:$H$221,3,FALSE),"")</f>
        <v>Canned</v>
      </c>
      <c r="K3484" t="str">
        <f>IFERROR(VLOOKUP(C3484,Customers!$A$2:$G$751,3,FALSE),"")</f>
        <v>Guba-Khachmaz</v>
      </c>
    </row>
    <row r="3485" spans="1:11" x14ac:dyDescent="0.25">
      <c r="A3485" t="s">
        <v>6308</v>
      </c>
      <c r="B3485">
        <v>45940</v>
      </c>
      <c r="C3485" t="s">
        <v>875</v>
      </c>
      <c r="D3485" t="s">
        <v>107</v>
      </c>
      <c r="E3485">
        <v>17</v>
      </c>
      <c r="F3485">
        <f>IFERROR(VLOOKUP(D3485,Products!$A$2:$H$221,6,FALSE),0)</f>
        <v>4.54</v>
      </c>
      <c r="G3485">
        <v>0.03</v>
      </c>
      <c r="H3485">
        <f t="shared" si="54"/>
        <v>74.86</v>
      </c>
      <c r="I3485" t="s">
        <v>2827</v>
      </c>
      <c r="J3485" t="str">
        <f>IFERROR(VLOOKUP(D3485,Products!$A$2:$H$221,3,FALSE),"")</f>
        <v>Snacks</v>
      </c>
      <c r="K3485" t="str">
        <f>IFERROR(VLOOKUP(C3485,Customers!$A$2:$G$751,3,FALSE),"")</f>
        <v>Absheron</v>
      </c>
    </row>
    <row r="3486" spans="1:11" x14ac:dyDescent="0.25">
      <c r="A3486" t="s">
        <v>6309</v>
      </c>
      <c r="B3486">
        <v>45940</v>
      </c>
      <c r="C3486" t="s">
        <v>1058</v>
      </c>
      <c r="D3486" t="s">
        <v>67</v>
      </c>
      <c r="E3486">
        <v>11</v>
      </c>
      <c r="F3486">
        <f>IFERROR(VLOOKUP(D3486,Products!$A$2:$H$221,6,FALSE),0)</f>
        <v>1.34</v>
      </c>
      <c r="G3486">
        <v>0.12</v>
      </c>
      <c r="H3486">
        <f t="shared" si="54"/>
        <v>12.97</v>
      </c>
      <c r="I3486" t="s">
        <v>2870</v>
      </c>
      <c r="J3486" t="str">
        <f>IFERROR(VLOOKUP(D3486,Products!$A$2:$H$221,3,FALSE),"")</f>
        <v>Snacks</v>
      </c>
      <c r="K3486" t="str">
        <f>IFERROR(VLOOKUP(C3486,Customers!$A$2:$G$751,3,FALSE),"")</f>
        <v>Ganja-Dashkasan</v>
      </c>
    </row>
    <row r="3487" spans="1:11" x14ac:dyDescent="0.25">
      <c r="A3487" t="s">
        <v>6310</v>
      </c>
      <c r="B3487">
        <v>45940</v>
      </c>
      <c r="C3487" t="s">
        <v>1220</v>
      </c>
      <c r="D3487" t="s">
        <v>103</v>
      </c>
      <c r="E3487">
        <v>13</v>
      </c>
      <c r="F3487">
        <f>IFERROR(VLOOKUP(D3487,Products!$A$2:$H$221,6,FALSE),0)</f>
        <v>1.18</v>
      </c>
      <c r="G3487">
        <v>0.03</v>
      </c>
      <c r="H3487">
        <f t="shared" si="54"/>
        <v>14.88</v>
      </c>
      <c r="I3487" t="s">
        <v>2837</v>
      </c>
      <c r="J3487" t="str">
        <f>IFERROR(VLOOKUP(D3487,Products!$A$2:$H$221,3,FALSE),"")</f>
        <v>Snacks</v>
      </c>
      <c r="K3487" t="str">
        <f>IFERROR(VLOOKUP(C3487,Customers!$A$2:$G$751,3,FALSE),"")</f>
        <v>Ganja-Dashkasan</v>
      </c>
    </row>
    <row r="3488" spans="1:11" x14ac:dyDescent="0.25">
      <c r="A3488" t="s">
        <v>6311</v>
      </c>
      <c r="B3488">
        <v>45940</v>
      </c>
      <c r="C3488" t="s">
        <v>1634</v>
      </c>
      <c r="D3488" t="s">
        <v>53</v>
      </c>
      <c r="E3488">
        <v>27</v>
      </c>
      <c r="F3488">
        <f>IFERROR(VLOOKUP(D3488,Products!$A$2:$H$221,6,FALSE),0)</f>
        <v>3.46</v>
      </c>
      <c r="G3488">
        <v>0</v>
      </c>
      <c r="H3488">
        <f t="shared" si="54"/>
        <v>93.42</v>
      </c>
      <c r="I3488" t="s">
        <v>2818</v>
      </c>
      <c r="J3488" t="str">
        <f>IFERROR(VLOOKUP(D3488,Products!$A$2:$H$221,3,FALSE),"")</f>
        <v>Beverages</v>
      </c>
      <c r="K3488" t="str">
        <f>IFERROR(VLOOKUP(C3488,Customers!$A$2:$G$751,3,FALSE),"")</f>
        <v>Ganja-Dashkasan</v>
      </c>
    </row>
    <row r="3489" spans="1:11" x14ac:dyDescent="0.25">
      <c r="A3489" t="s">
        <v>6312</v>
      </c>
      <c r="B3489">
        <v>45940</v>
      </c>
      <c r="C3489" t="s">
        <v>1763</v>
      </c>
      <c r="D3489" t="s">
        <v>132</v>
      </c>
      <c r="E3489">
        <v>13</v>
      </c>
      <c r="F3489">
        <f>IFERROR(VLOOKUP(D3489,Products!$A$2:$H$221,6,FALSE),0)</f>
        <v>1.55</v>
      </c>
      <c r="G3489">
        <v>0.03</v>
      </c>
      <c r="H3489">
        <f t="shared" si="54"/>
        <v>19.55</v>
      </c>
      <c r="I3489" t="s">
        <v>2841</v>
      </c>
      <c r="J3489" t="str">
        <f>IFERROR(VLOOKUP(D3489,Products!$A$2:$H$221,3,FALSE),"")</f>
        <v>Dairy</v>
      </c>
      <c r="K3489" t="str">
        <f>IFERROR(VLOOKUP(C3489,Customers!$A$2:$G$751,3,FALSE),"")</f>
        <v>Nakhchivan</v>
      </c>
    </row>
    <row r="3490" spans="1:11" x14ac:dyDescent="0.25">
      <c r="A3490" t="s">
        <v>6313</v>
      </c>
      <c r="B3490">
        <v>45940</v>
      </c>
      <c r="C3490" t="s">
        <v>2117</v>
      </c>
      <c r="D3490" t="s">
        <v>45</v>
      </c>
      <c r="E3490">
        <v>7</v>
      </c>
      <c r="F3490">
        <f>IFERROR(VLOOKUP(D3490,Products!$A$2:$H$221,6,FALSE),0)</f>
        <v>2.7</v>
      </c>
      <c r="G3490">
        <v>7.0000000000000007E-2</v>
      </c>
      <c r="H3490">
        <f t="shared" si="54"/>
        <v>17.579999999999998</v>
      </c>
      <c r="I3490" t="s">
        <v>2827</v>
      </c>
      <c r="J3490" t="str">
        <f>IFERROR(VLOOKUP(D3490,Products!$A$2:$H$221,3,FALSE),"")</f>
        <v>Beverages</v>
      </c>
      <c r="K3490" t="str">
        <f>IFERROR(VLOOKUP(C3490,Customers!$A$2:$G$751,3,FALSE),"")</f>
        <v>Ganja-Dashkasan</v>
      </c>
    </row>
    <row r="3491" spans="1:11" x14ac:dyDescent="0.25">
      <c r="A3491" t="s">
        <v>6314</v>
      </c>
      <c r="B3491">
        <v>45940</v>
      </c>
      <c r="C3491" t="s">
        <v>2156</v>
      </c>
      <c r="D3491" t="s">
        <v>266</v>
      </c>
      <c r="E3491">
        <v>12</v>
      </c>
      <c r="F3491">
        <f>IFERROR(VLOOKUP(D3491,Products!$A$2:$H$221,6,FALSE),0)</f>
        <v>1.89</v>
      </c>
      <c r="G3491">
        <v>0.05</v>
      </c>
      <c r="H3491">
        <f t="shared" si="54"/>
        <v>21.55</v>
      </c>
      <c r="I3491" t="s">
        <v>2827</v>
      </c>
      <c r="J3491" t="str">
        <f>IFERROR(VLOOKUP(D3491,Products!$A$2:$H$221,3,FALSE),"")</f>
        <v>Household</v>
      </c>
      <c r="K3491" t="str">
        <f>IFERROR(VLOOKUP(C3491,Customers!$A$2:$G$751,3,FALSE),"")</f>
        <v>Aran</v>
      </c>
    </row>
    <row r="3492" spans="1:11" x14ac:dyDescent="0.25">
      <c r="A3492" t="s">
        <v>6315</v>
      </c>
      <c r="B3492">
        <v>45940</v>
      </c>
      <c r="C3492" t="s">
        <v>2294</v>
      </c>
      <c r="D3492" t="s">
        <v>400</v>
      </c>
      <c r="E3492">
        <v>5</v>
      </c>
      <c r="F3492">
        <f>IFERROR(VLOOKUP(D3492,Products!$A$2:$H$221,6,FALSE),0)</f>
        <v>6.11</v>
      </c>
      <c r="G3492">
        <v>0.05</v>
      </c>
      <c r="H3492">
        <f t="shared" si="54"/>
        <v>29.02</v>
      </c>
      <c r="I3492" t="s">
        <v>2827</v>
      </c>
      <c r="J3492" t="str">
        <f>IFERROR(VLOOKUP(D3492,Products!$A$2:$H$221,3,FALSE),"")</f>
        <v>Canned</v>
      </c>
      <c r="K3492" t="str">
        <f>IFERROR(VLOOKUP(C3492,Customers!$A$2:$G$751,3,FALSE),"")</f>
        <v>Aran</v>
      </c>
    </row>
    <row r="3493" spans="1:11" x14ac:dyDescent="0.25">
      <c r="A3493" t="s">
        <v>6316</v>
      </c>
      <c r="B3493">
        <v>45941</v>
      </c>
      <c r="C3493" t="s">
        <v>1100</v>
      </c>
      <c r="D3493" t="s">
        <v>81</v>
      </c>
      <c r="E3493">
        <v>8</v>
      </c>
      <c r="F3493">
        <f>IFERROR(VLOOKUP(D3493,Products!$A$2:$H$221,6,FALSE),0)</f>
        <v>2.23</v>
      </c>
      <c r="G3493">
        <v>0.1</v>
      </c>
      <c r="H3493">
        <f t="shared" si="54"/>
        <v>16.059999999999999</v>
      </c>
      <c r="I3493" t="s">
        <v>2827</v>
      </c>
      <c r="J3493" t="str">
        <f>IFERROR(VLOOKUP(D3493,Products!$A$2:$H$221,3,FALSE),"")</f>
        <v>Snacks</v>
      </c>
      <c r="K3493" t="str">
        <f>IFERROR(VLOOKUP(C3493,Customers!$A$2:$G$751,3,FALSE),"")</f>
        <v>Shaki-Zagatala</v>
      </c>
    </row>
    <row r="3494" spans="1:11" x14ac:dyDescent="0.25">
      <c r="A3494" t="s">
        <v>6317</v>
      </c>
      <c r="B3494">
        <v>45941</v>
      </c>
      <c r="C3494" t="s">
        <v>1301</v>
      </c>
      <c r="D3494" t="s">
        <v>20</v>
      </c>
      <c r="E3494">
        <v>12</v>
      </c>
      <c r="F3494">
        <f>IFERROR(VLOOKUP(D3494,Products!$A$2:$H$221,6,FALSE),0)</f>
        <v>2.87</v>
      </c>
      <c r="G3494">
        <v>0.02</v>
      </c>
      <c r="H3494">
        <f t="shared" si="54"/>
        <v>33.75</v>
      </c>
      <c r="I3494" t="s">
        <v>2818</v>
      </c>
      <c r="J3494" t="str">
        <f>IFERROR(VLOOKUP(D3494,Products!$A$2:$H$221,3,FALSE),"")</f>
        <v>Beverages</v>
      </c>
      <c r="K3494" t="str">
        <f>IFERROR(VLOOKUP(C3494,Customers!$A$2:$G$751,3,FALSE),"")</f>
        <v>Ganja-Dashkasan</v>
      </c>
    </row>
    <row r="3495" spans="1:11" x14ac:dyDescent="0.25">
      <c r="A3495" t="s">
        <v>6318</v>
      </c>
      <c r="B3495">
        <v>45941</v>
      </c>
      <c r="C3495" t="s">
        <v>1346</v>
      </c>
      <c r="D3495" t="s">
        <v>376</v>
      </c>
      <c r="E3495">
        <v>3</v>
      </c>
      <c r="F3495">
        <f>IFERROR(VLOOKUP(D3495,Products!$A$2:$H$221,6,FALSE),0)</f>
        <v>2.4700000000000002</v>
      </c>
      <c r="G3495">
        <v>0.03</v>
      </c>
      <c r="H3495">
        <f t="shared" si="54"/>
        <v>7.19</v>
      </c>
      <c r="I3495" t="s">
        <v>2820</v>
      </c>
      <c r="J3495" t="str">
        <f>IFERROR(VLOOKUP(D3495,Products!$A$2:$H$221,3,FALSE),"")</f>
        <v>Frozen</v>
      </c>
      <c r="K3495" t="str">
        <f>IFERROR(VLOOKUP(C3495,Customers!$A$2:$G$751,3,FALSE),"")</f>
        <v>Aran</v>
      </c>
    </row>
    <row r="3496" spans="1:11" x14ac:dyDescent="0.25">
      <c r="A3496" t="s">
        <v>6319</v>
      </c>
      <c r="B3496">
        <v>45941</v>
      </c>
      <c r="C3496" t="s">
        <v>1997</v>
      </c>
      <c r="D3496" t="s">
        <v>146</v>
      </c>
      <c r="E3496">
        <v>8</v>
      </c>
      <c r="F3496">
        <f>IFERROR(VLOOKUP(D3496,Products!$A$2:$H$221,6,FALSE),0)</f>
        <v>2.75</v>
      </c>
      <c r="G3496">
        <v>0.05</v>
      </c>
      <c r="H3496">
        <f t="shared" si="54"/>
        <v>20.9</v>
      </c>
      <c r="I3496" t="s">
        <v>2820</v>
      </c>
      <c r="J3496" t="str">
        <f>IFERROR(VLOOKUP(D3496,Products!$A$2:$H$221,3,FALSE),"")</f>
        <v>Dairy</v>
      </c>
      <c r="K3496" t="str">
        <f>IFERROR(VLOOKUP(C3496,Customers!$A$2:$G$751,3,FALSE),"")</f>
        <v>Guba-Khachmaz</v>
      </c>
    </row>
    <row r="3497" spans="1:11" x14ac:dyDescent="0.25">
      <c r="A3497" t="s">
        <v>6320</v>
      </c>
      <c r="B3497">
        <v>45941</v>
      </c>
      <c r="C3497" t="s">
        <v>2642</v>
      </c>
      <c r="D3497" t="s">
        <v>370</v>
      </c>
      <c r="E3497">
        <v>1</v>
      </c>
      <c r="F3497">
        <f>IFERROR(VLOOKUP(D3497,Products!$A$2:$H$221,6,FALSE),0)</f>
        <v>6.55</v>
      </c>
      <c r="G3497">
        <v>0.15</v>
      </c>
      <c r="H3497">
        <f t="shared" si="54"/>
        <v>5.57</v>
      </c>
      <c r="I3497" t="s">
        <v>2841</v>
      </c>
      <c r="J3497" t="str">
        <f>IFERROR(VLOOKUP(D3497,Products!$A$2:$H$221,3,FALSE),"")</f>
        <v>Frozen</v>
      </c>
      <c r="K3497" t="str">
        <f>IFERROR(VLOOKUP(C3497,Customers!$A$2:$G$751,3,FALSE),"")</f>
        <v>Ganja-Dashkasan</v>
      </c>
    </row>
    <row r="3498" spans="1:11" x14ac:dyDescent="0.25">
      <c r="A3498" t="s">
        <v>6321</v>
      </c>
      <c r="B3498">
        <v>45942</v>
      </c>
      <c r="C3498" t="s">
        <v>578</v>
      </c>
      <c r="D3498" t="s">
        <v>230</v>
      </c>
      <c r="E3498">
        <v>10</v>
      </c>
      <c r="F3498">
        <f>IFERROR(VLOOKUP(D3498,Products!$A$2:$H$221,6,FALSE),0)</f>
        <v>1.98</v>
      </c>
      <c r="G3498">
        <v>7.0000000000000007E-2</v>
      </c>
      <c r="H3498">
        <f t="shared" si="54"/>
        <v>18.41</v>
      </c>
      <c r="I3498" t="s">
        <v>2830</v>
      </c>
      <c r="J3498" t="str">
        <f>IFERROR(VLOOKUP(D3498,Products!$A$2:$H$221,3,FALSE),"")</f>
        <v>Grocery</v>
      </c>
      <c r="K3498" t="str">
        <f>IFERROR(VLOOKUP(C3498,Customers!$A$2:$G$751,3,FALSE),"")</f>
        <v>Karabakh-East Zangezur</v>
      </c>
    </row>
    <row r="3499" spans="1:11" x14ac:dyDescent="0.25">
      <c r="A3499" t="s">
        <v>6322</v>
      </c>
      <c r="B3499">
        <v>45942</v>
      </c>
      <c r="C3499" t="s">
        <v>666</v>
      </c>
      <c r="D3499" t="s">
        <v>49</v>
      </c>
      <c r="E3499">
        <v>29</v>
      </c>
      <c r="F3499">
        <f>IFERROR(VLOOKUP(D3499,Products!$A$2:$H$221,6,FALSE),0)</f>
        <v>4.04</v>
      </c>
      <c r="G3499">
        <v>0.05</v>
      </c>
      <c r="H3499">
        <f t="shared" si="54"/>
        <v>111.3</v>
      </c>
      <c r="I3499" t="s">
        <v>2818</v>
      </c>
      <c r="J3499" t="str">
        <f>IFERROR(VLOOKUP(D3499,Products!$A$2:$H$221,3,FALSE),"")</f>
        <v>Beverages</v>
      </c>
      <c r="K3499" t="str">
        <f>IFERROR(VLOOKUP(C3499,Customers!$A$2:$G$751,3,FALSE),"")</f>
        <v>Lankaran-Astara</v>
      </c>
    </row>
    <row r="3500" spans="1:11" x14ac:dyDescent="0.25">
      <c r="A3500" t="s">
        <v>6323</v>
      </c>
      <c r="B3500">
        <v>45942</v>
      </c>
      <c r="C3500" t="s">
        <v>899</v>
      </c>
      <c r="D3500" t="s">
        <v>184</v>
      </c>
      <c r="E3500">
        <v>14</v>
      </c>
      <c r="F3500">
        <f>IFERROR(VLOOKUP(D3500,Products!$A$2:$H$221,6,FALSE),0)</f>
        <v>2.5499999999999998</v>
      </c>
      <c r="G3500">
        <v>0</v>
      </c>
      <c r="H3500">
        <f t="shared" si="54"/>
        <v>35.700000000000003</v>
      </c>
      <c r="I3500" t="s">
        <v>2820</v>
      </c>
      <c r="J3500" t="str">
        <f>IFERROR(VLOOKUP(D3500,Products!$A$2:$H$221,3,FALSE),"")</f>
        <v>Bakery</v>
      </c>
      <c r="K3500" t="str">
        <f>IFERROR(VLOOKUP(C3500,Customers!$A$2:$G$751,3,FALSE),"")</f>
        <v>Shaki-Zagatala</v>
      </c>
    </row>
    <row r="3501" spans="1:11" x14ac:dyDescent="0.25">
      <c r="A3501" t="s">
        <v>6324</v>
      </c>
      <c r="B3501">
        <v>45942</v>
      </c>
      <c r="C3501" t="s">
        <v>1418</v>
      </c>
      <c r="D3501" t="s">
        <v>442</v>
      </c>
      <c r="E3501">
        <v>9</v>
      </c>
      <c r="F3501">
        <f>IFERROR(VLOOKUP(D3501,Products!$A$2:$H$221,6,FALSE),0)</f>
        <v>1.62</v>
      </c>
      <c r="G3501">
        <v>0.1</v>
      </c>
      <c r="H3501">
        <f t="shared" si="54"/>
        <v>13.12</v>
      </c>
      <c r="I3501" t="s">
        <v>2820</v>
      </c>
      <c r="J3501" t="str">
        <f>IFERROR(VLOOKUP(D3501,Products!$A$2:$H$221,3,FALSE),"")</f>
        <v>Canned</v>
      </c>
      <c r="K3501" t="str">
        <f>IFERROR(VLOOKUP(C3501,Customers!$A$2:$G$751,3,FALSE),"")</f>
        <v>Lankaran-Astara</v>
      </c>
    </row>
    <row r="3502" spans="1:11" x14ac:dyDescent="0.25">
      <c r="A3502" t="s">
        <v>6325</v>
      </c>
      <c r="B3502">
        <v>45942</v>
      </c>
      <c r="C3502" t="s">
        <v>1535</v>
      </c>
      <c r="D3502" t="s">
        <v>130</v>
      </c>
      <c r="E3502">
        <v>4</v>
      </c>
      <c r="F3502">
        <f>IFERROR(VLOOKUP(D3502,Products!$A$2:$H$221,6,FALSE),0)</f>
        <v>3.47</v>
      </c>
      <c r="G3502">
        <v>0.03</v>
      </c>
      <c r="H3502">
        <f t="shared" si="54"/>
        <v>13.46</v>
      </c>
      <c r="I3502" t="s">
        <v>2827</v>
      </c>
      <c r="J3502" t="str">
        <f>IFERROR(VLOOKUP(D3502,Products!$A$2:$H$221,3,FALSE),"")</f>
        <v>Dairy</v>
      </c>
      <c r="K3502" t="str">
        <f>IFERROR(VLOOKUP(C3502,Customers!$A$2:$G$751,3,FALSE),"")</f>
        <v>Lankaran-Astara</v>
      </c>
    </row>
    <row r="3503" spans="1:11" x14ac:dyDescent="0.25">
      <c r="A3503" t="s">
        <v>6326</v>
      </c>
      <c r="B3503">
        <v>45942</v>
      </c>
      <c r="C3503" t="s">
        <v>1571</v>
      </c>
      <c r="D3503" t="s">
        <v>8</v>
      </c>
      <c r="E3503">
        <v>18</v>
      </c>
      <c r="F3503">
        <f>IFERROR(VLOOKUP(D3503,Products!$A$2:$H$221,6,FALSE),0)</f>
        <v>3.39</v>
      </c>
      <c r="G3503">
        <v>0.15</v>
      </c>
      <c r="H3503">
        <f t="shared" si="54"/>
        <v>51.87</v>
      </c>
      <c r="I3503" t="s">
        <v>2820</v>
      </c>
      <c r="J3503" t="str">
        <f>IFERROR(VLOOKUP(D3503,Products!$A$2:$H$221,3,FALSE),"")</f>
        <v>Beverages</v>
      </c>
      <c r="K3503" t="str">
        <f>IFERROR(VLOOKUP(C3503,Customers!$A$2:$G$751,3,FALSE),"")</f>
        <v>Ganja-Dashkasan</v>
      </c>
    </row>
    <row r="3504" spans="1:11" x14ac:dyDescent="0.25">
      <c r="A3504" t="s">
        <v>6327</v>
      </c>
      <c r="B3504">
        <v>45942</v>
      </c>
      <c r="C3504" t="s">
        <v>1598</v>
      </c>
      <c r="D3504" t="s">
        <v>51</v>
      </c>
      <c r="E3504">
        <v>23</v>
      </c>
      <c r="F3504">
        <f>IFERROR(VLOOKUP(D3504,Products!$A$2:$H$221,6,FALSE),0)</f>
        <v>4.46</v>
      </c>
      <c r="G3504">
        <v>0.03</v>
      </c>
      <c r="H3504">
        <f t="shared" si="54"/>
        <v>99.5</v>
      </c>
      <c r="I3504" t="s">
        <v>2820</v>
      </c>
      <c r="J3504" t="str">
        <f>IFERROR(VLOOKUP(D3504,Products!$A$2:$H$221,3,FALSE),"")</f>
        <v>Beverages</v>
      </c>
      <c r="K3504" t="str">
        <f>IFERROR(VLOOKUP(C3504,Customers!$A$2:$G$751,3,FALSE),"")</f>
        <v>Guba-Khachmaz</v>
      </c>
    </row>
    <row r="3505" spans="1:11" x14ac:dyDescent="0.25">
      <c r="A3505" t="s">
        <v>6328</v>
      </c>
      <c r="B3505">
        <v>45942</v>
      </c>
      <c r="C3505" t="s">
        <v>1706</v>
      </c>
      <c r="D3505" t="s">
        <v>307</v>
      </c>
      <c r="E3505">
        <v>8</v>
      </c>
      <c r="F3505">
        <f>IFERROR(VLOOKUP(D3505,Products!$A$2:$H$221,6,FALSE),0)</f>
        <v>6.98</v>
      </c>
      <c r="G3505">
        <v>0.05</v>
      </c>
      <c r="H3505">
        <f t="shared" si="54"/>
        <v>53.05</v>
      </c>
      <c r="I3505" t="s">
        <v>2824</v>
      </c>
      <c r="J3505" t="str">
        <f>IFERROR(VLOOKUP(D3505,Products!$A$2:$H$221,3,FALSE),"")</f>
        <v>Personal Care</v>
      </c>
      <c r="K3505" t="str">
        <f>IFERROR(VLOOKUP(C3505,Customers!$A$2:$G$751,3,FALSE),"")</f>
        <v>Absheron</v>
      </c>
    </row>
    <row r="3506" spans="1:11" x14ac:dyDescent="0.25">
      <c r="A3506" t="s">
        <v>6329</v>
      </c>
      <c r="B3506">
        <v>45942</v>
      </c>
      <c r="C3506" t="s">
        <v>1775</v>
      </c>
      <c r="D3506" t="s">
        <v>222</v>
      </c>
      <c r="E3506">
        <v>3</v>
      </c>
      <c r="F3506">
        <f>IFERROR(VLOOKUP(D3506,Products!$A$2:$H$221,6,FALSE),0)</f>
        <v>7.42</v>
      </c>
      <c r="G3506">
        <v>0.05</v>
      </c>
      <c r="H3506">
        <f t="shared" si="54"/>
        <v>21.15</v>
      </c>
      <c r="I3506" t="s">
        <v>2841</v>
      </c>
      <c r="J3506" t="str">
        <f>IFERROR(VLOOKUP(D3506,Products!$A$2:$H$221,3,FALSE),"")</f>
        <v>Grocery</v>
      </c>
      <c r="K3506" t="str">
        <f>IFERROR(VLOOKUP(C3506,Customers!$A$2:$G$751,3,FALSE),"")</f>
        <v>Absheron</v>
      </c>
    </row>
    <row r="3507" spans="1:11" x14ac:dyDescent="0.25">
      <c r="A3507" t="s">
        <v>6330</v>
      </c>
      <c r="B3507">
        <v>45942</v>
      </c>
      <c r="C3507" t="s">
        <v>1790</v>
      </c>
      <c r="D3507" t="s">
        <v>238</v>
      </c>
      <c r="E3507">
        <v>8</v>
      </c>
      <c r="F3507">
        <f>IFERROR(VLOOKUP(D3507,Products!$A$2:$H$221,6,FALSE),0)</f>
        <v>4.3099999999999996</v>
      </c>
      <c r="G3507">
        <v>0.02</v>
      </c>
      <c r="H3507">
        <f t="shared" si="54"/>
        <v>33.79</v>
      </c>
      <c r="I3507" t="s">
        <v>2841</v>
      </c>
      <c r="J3507" t="str">
        <f>IFERROR(VLOOKUP(D3507,Products!$A$2:$H$221,3,FALSE),"")</f>
        <v>Grocery</v>
      </c>
      <c r="K3507" t="str">
        <f>IFERROR(VLOOKUP(C3507,Customers!$A$2:$G$751,3,FALSE),"")</f>
        <v>Ganja-Dashkasan</v>
      </c>
    </row>
    <row r="3508" spans="1:11" x14ac:dyDescent="0.25">
      <c r="A3508" t="s">
        <v>6331</v>
      </c>
      <c r="B3508">
        <v>45942</v>
      </c>
      <c r="C3508" t="s">
        <v>2213</v>
      </c>
      <c r="D3508" t="s">
        <v>486</v>
      </c>
      <c r="E3508">
        <v>7</v>
      </c>
      <c r="F3508">
        <f>IFERROR(VLOOKUP(D3508,Products!$A$2:$H$221,6,FALSE),0)</f>
        <v>2.46</v>
      </c>
      <c r="G3508">
        <v>0.12</v>
      </c>
      <c r="H3508">
        <f t="shared" si="54"/>
        <v>15.15</v>
      </c>
      <c r="I3508" t="s">
        <v>2830</v>
      </c>
      <c r="J3508" t="str">
        <f>IFERROR(VLOOKUP(D3508,Products!$A$2:$H$221,3,FALSE),"")</f>
        <v>Cleaning</v>
      </c>
      <c r="K3508" t="str">
        <f>IFERROR(VLOOKUP(C3508,Customers!$A$2:$G$751,3,FALSE),"")</f>
        <v>Aran</v>
      </c>
    </row>
    <row r="3509" spans="1:11" x14ac:dyDescent="0.25">
      <c r="A3509" t="s">
        <v>6332</v>
      </c>
      <c r="B3509">
        <v>45942</v>
      </c>
      <c r="C3509" t="s">
        <v>2570</v>
      </c>
      <c r="D3509" t="s">
        <v>156</v>
      </c>
      <c r="E3509">
        <v>12</v>
      </c>
      <c r="F3509">
        <f>IFERROR(VLOOKUP(D3509,Products!$A$2:$H$221,6,FALSE),0)</f>
        <v>2.0499999999999998</v>
      </c>
      <c r="G3509">
        <v>0.05</v>
      </c>
      <c r="H3509">
        <f t="shared" si="54"/>
        <v>23.37</v>
      </c>
      <c r="I3509" t="s">
        <v>2827</v>
      </c>
      <c r="J3509" t="str">
        <f>IFERROR(VLOOKUP(D3509,Products!$A$2:$H$221,3,FALSE),"")</f>
        <v>Bakery</v>
      </c>
      <c r="K3509" t="str">
        <f>IFERROR(VLOOKUP(C3509,Customers!$A$2:$G$751,3,FALSE),"")</f>
        <v>Aran</v>
      </c>
    </row>
    <row r="3510" spans="1:11" x14ac:dyDescent="0.25">
      <c r="A3510" t="s">
        <v>6333</v>
      </c>
      <c r="B3510">
        <v>45942</v>
      </c>
      <c r="C3510" t="s">
        <v>2757</v>
      </c>
      <c r="D3510" t="s">
        <v>251</v>
      </c>
      <c r="E3510">
        <v>9</v>
      </c>
      <c r="F3510">
        <f>IFERROR(VLOOKUP(D3510,Products!$A$2:$H$221,6,FALSE),0)</f>
        <v>3.27</v>
      </c>
      <c r="G3510">
        <v>0.05</v>
      </c>
      <c r="H3510">
        <f t="shared" si="54"/>
        <v>27.96</v>
      </c>
      <c r="I3510" t="s">
        <v>2818</v>
      </c>
      <c r="J3510" t="str">
        <f>IFERROR(VLOOKUP(D3510,Products!$A$2:$H$221,3,FALSE),"")</f>
        <v>Grocery</v>
      </c>
      <c r="K3510" t="str">
        <f>IFERROR(VLOOKUP(C3510,Customers!$A$2:$G$751,3,FALSE),"")</f>
        <v>Aran</v>
      </c>
    </row>
    <row r="3511" spans="1:11" x14ac:dyDescent="0.25">
      <c r="A3511" t="s">
        <v>6334</v>
      </c>
      <c r="B3511">
        <v>45943</v>
      </c>
      <c r="C3511" t="s">
        <v>666</v>
      </c>
      <c r="D3511" t="s">
        <v>152</v>
      </c>
      <c r="E3511">
        <v>7</v>
      </c>
      <c r="F3511">
        <f>IFERROR(VLOOKUP(D3511,Products!$A$2:$H$221,6,FALSE),0)</f>
        <v>2.0699999999999998</v>
      </c>
      <c r="G3511">
        <v>0</v>
      </c>
      <c r="H3511">
        <f t="shared" si="54"/>
        <v>14.49</v>
      </c>
      <c r="I3511" t="s">
        <v>2818</v>
      </c>
      <c r="J3511" t="str">
        <f>IFERROR(VLOOKUP(D3511,Products!$A$2:$H$221,3,FALSE),"")</f>
        <v>Dairy</v>
      </c>
      <c r="K3511" t="str">
        <f>IFERROR(VLOOKUP(C3511,Customers!$A$2:$G$751,3,FALSE),"")</f>
        <v>Lankaran-Astara</v>
      </c>
    </row>
    <row r="3512" spans="1:11" x14ac:dyDescent="0.25">
      <c r="A3512" t="s">
        <v>6335</v>
      </c>
      <c r="B3512">
        <v>45943</v>
      </c>
      <c r="C3512" t="s">
        <v>1100</v>
      </c>
      <c r="D3512" t="s">
        <v>17</v>
      </c>
      <c r="E3512">
        <v>19</v>
      </c>
      <c r="F3512">
        <f>IFERROR(VLOOKUP(D3512,Products!$A$2:$H$221,6,FALSE),0)</f>
        <v>2.5499999999999998</v>
      </c>
      <c r="G3512">
        <v>0.05</v>
      </c>
      <c r="H3512">
        <f t="shared" si="54"/>
        <v>46.03</v>
      </c>
      <c r="I3512" t="s">
        <v>2824</v>
      </c>
      <c r="J3512" t="str">
        <f>IFERROR(VLOOKUP(D3512,Products!$A$2:$H$221,3,FALSE),"")</f>
        <v>Beverages</v>
      </c>
      <c r="K3512" t="str">
        <f>IFERROR(VLOOKUP(C3512,Customers!$A$2:$G$751,3,FALSE),"")</f>
        <v>Shaki-Zagatala</v>
      </c>
    </row>
    <row r="3513" spans="1:11" x14ac:dyDescent="0.25">
      <c r="A3513" t="s">
        <v>6336</v>
      </c>
      <c r="B3513">
        <v>45943</v>
      </c>
      <c r="C3513" t="s">
        <v>1133</v>
      </c>
      <c r="D3513" t="s">
        <v>236</v>
      </c>
      <c r="E3513">
        <v>15</v>
      </c>
      <c r="F3513">
        <f>IFERROR(VLOOKUP(D3513,Products!$A$2:$H$221,6,FALSE),0)</f>
        <v>1.52</v>
      </c>
      <c r="G3513">
        <v>0.05</v>
      </c>
      <c r="H3513">
        <f t="shared" si="54"/>
        <v>21.66</v>
      </c>
      <c r="I3513" t="s">
        <v>2820</v>
      </c>
      <c r="J3513" t="str">
        <f>IFERROR(VLOOKUP(D3513,Products!$A$2:$H$221,3,FALSE),"")</f>
        <v>Grocery</v>
      </c>
      <c r="K3513" t="str">
        <f>IFERROR(VLOOKUP(C3513,Customers!$A$2:$G$751,3,FALSE),"")</f>
        <v>Shaki-Zagatala</v>
      </c>
    </row>
    <row r="3514" spans="1:11" x14ac:dyDescent="0.25">
      <c r="A3514" t="s">
        <v>6337</v>
      </c>
      <c r="B3514">
        <v>45943</v>
      </c>
      <c r="C3514" t="s">
        <v>1139</v>
      </c>
      <c r="D3514" t="s">
        <v>33</v>
      </c>
      <c r="E3514">
        <v>29</v>
      </c>
      <c r="F3514">
        <f>IFERROR(VLOOKUP(D3514,Products!$A$2:$H$221,6,FALSE),0)</f>
        <v>1.21</v>
      </c>
      <c r="G3514">
        <v>7.0000000000000007E-2</v>
      </c>
      <c r="H3514">
        <f t="shared" si="54"/>
        <v>32.630000000000003</v>
      </c>
      <c r="I3514" t="s">
        <v>2841</v>
      </c>
      <c r="J3514" t="str">
        <f>IFERROR(VLOOKUP(D3514,Products!$A$2:$H$221,3,FALSE),"")</f>
        <v>Beverages</v>
      </c>
      <c r="K3514" t="str">
        <f>IFERROR(VLOOKUP(C3514,Customers!$A$2:$G$751,3,FALSE),"")</f>
        <v>Shaki-Zagatala</v>
      </c>
    </row>
    <row r="3515" spans="1:11" x14ac:dyDescent="0.25">
      <c r="A3515" t="s">
        <v>6338</v>
      </c>
      <c r="B3515">
        <v>45943</v>
      </c>
      <c r="C3515" t="s">
        <v>1370</v>
      </c>
      <c r="D3515" t="s">
        <v>95</v>
      </c>
      <c r="E3515">
        <v>4</v>
      </c>
      <c r="F3515">
        <f>IFERROR(VLOOKUP(D3515,Products!$A$2:$H$221,6,FALSE),0)</f>
        <v>3.11</v>
      </c>
      <c r="G3515">
        <v>0.03</v>
      </c>
      <c r="H3515">
        <f t="shared" si="54"/>
        <v>12.07</v>
      </c>
      <c r="I3515" t="s">
        <v>2824</v>
      </c>
      <c r="J3515" t="str">
        <f>IFERROR(VLOOKUP(D3515,Products!$A$2:$H$221,3,FALSE),"")</f>
        <v>Snacks</v>
      </c>
      <c r="K3515" t="str">
        <f>IFERROR(VLOOKUP(C3515,Customers!$A$2:$G$751,3,FALSE),"")</f>
        <v>Absheron</v>
      </c>
    </row>
    <row r="3516" spans="1:11" x14ac:dyDescent="0.25">
      <c r="A3516" t="s">
        <v>6339</v>
      </c>
      <c r="B3516">
        <v>45943</v>
      </c>
      <c r="C3516" t="s">
        <v>1391</v>
      </c>
      <c r="D3516" t="s">
        <v>328</v>
      </c>
      <c r="E3516">
        <v>1</v>
      </c>
      <c r="F3516">
        <f>IFERROR(VLOOKUP(D3516,Products!$A$2:$H$221,6,FALSE),0)</f>
        <v>6.09</v>
      </c>
      <c r="G3516">
        <v>0.03</v>
      </c>
      <c r="H3516">
        <f t="shared" si="54"/>
        <v>5.91</v>
      </c>
      <c r="I3516" t="s">
        <v>2827</v>
      </c>
      <c r="J3516" t="str">
        <f>IFERROR(VLOOKUP(D3516,Products!$A$2:$H$221,3,FALSE),"")</f>
        <v>Personal Care</v>
      </c>
      <c r="K3516" t="str">
        <f>IFERROR(VLOOKUP(C3516,Customers!$A$2:$G$751,3,FALSE),"")</f>
        <v>Absheron</v>
      </c>
    </row>
    <row r="3517" spans="1:11" x14ac:dyDescent="0.25">
      <c r="A3517" t="s">
        <v>6340</v>
      </c>
      <c r="B3517">
        <v>45943</v>
      </c>
      <c r="C3517" t="s">
        <v>1619</v>
      </c>
      <c r="D3517" t="s">
        <v>164</v>
      </c>
      <c r="E3517">
        <v>7</v>
      </c>
      <c r="F3517">
        <f>IFERROR(VLOOKUP(D3517,Products!$A$2:$H$221,6,FALSE),0)</f>
        <v>1.96</v>
      </c>
      <c r="G3517">
        <v>0.05</v>
      </c>
      <c r="H3517">
        <f t="shared" si="54"/>
        <v>13.03</v>
      </c>
      <c r="I3517" t="s">
        <v>2841</v>
      </c>
      <c r="J3517" t="str">
        <f>IFERROR(VLOOKUP(D3517,Products!$A$2:$H$221,3,FALSE),"")</f>
        <v>Bakery</v>
      </c>
      <c r="K3517" t="str">
        <f>IFERROR(VLOOKUP(C3517,Customers!$A$2:$G$751,3,FALSE),"")</f>
        <v>Lankaran-Astara</v>
      </c>
    </row>
    <row r="3518" spans="1:11" x14ac:dyDescent="0.25">
      <c r="A3518" t="s">
        <v>6341</v>
      </c>
      <c r="B3518">
        <v>45943</v>
      </c>
      <c r="C3518" t="s">
        <v>1622</v>
      </c>
      <c r="D3518" t="s">
        <v>20</v>
      </c>
      <c r="E3518">
        <v>8</v>
      </c>
      <c r="F3518">
        <f>IFERROR(VLOOKUP(D3518,Products!$A$2:$H$221,6,FALSE),0)</f>
        <v>2.87</v>
      </c>
      <c r="G3518">
        <v>0</v>
      </c>
      <c r="H3518">
        <f t="shared" si="54"/>
        <v>22.96</v>
      </c>
      <c r="I3518" t="s">
        <v>2870</v>
      </c>
      <c r="J3518" t="str">
        <f>IFERROR(VLOOKUP(D3518,Products!$A$2:$H$221,3,FALSE),"")</f>
        <v>Beverages</v>
      </c>
      <c r="K3518" t="str">
        <f>IFERROR(VLOOKUP(C3518,Customers!$A$2:$G$751,3,FALSE),"")</f>
        <v>Absheron</v>
      </c>
    </row>
    <row r="3519" spans="1:11" x14ac:dyDescent="0.25">
      <c r="A3519" t="s">
        <v>6342</v>
      </c>
      <c r="B3519">
        <v>45943</v>
      </c>
      <c r="C3519" t="s">
        <v>1799</v>
      </c>
      <c r="D3519" t="s">
        <v>429</v>
      </c>
      <c r="E3519">
        <v>11</v>
      </c>
      <c r="F3519">
        <f>IFERROR(VLOOKUP(D3519,Products!$A$2:$H$221,6,FALSE),0)</f>
        <v>6.04</v>
      </c>
      <c r="G3519">
        <v>0</v>
      </c>
      <c r="H3519">
        <f t="shared" si="54"/>
        <v>66.44</v>
      </c>
      <c r="I3519" t="s">
        <v>2870</v>
      </c>
      <c r="J3519" t="str">
        <f>IFERROR(VLOOKUP(D3519,Products!$A$2:$H$221,3,FALSE),"")</f>
        <v>Canned</v>
      </c>
      <c r="K3519" t="str">
        <f>IFERROR(VLOOKUP(C3519,Customers!$A$2:$G$751,3,FALSE),"")</f>
        <v>Absheron</v>
      </c>
    </row>
    <row r="3520" spans="1:11" x14ac:dyDescent="0.25">
      <c r="A3520" t="s">
        <v>6343</v>
      </c>
      <c r="B3520">
        <v>45943</v>
      </c>
      <c r="C3520" t="s">
        <v>1925</v>
      </c>
      <c r="D3520" t="s">
        <v>180</v>
      </c>
      <c r="E3520">
        <v>17</v>
      </c>
      <c r="F3520">
        <f>IFERROR(VLOOKUP(D3520,Products!$A$2:$H$221,6,FALSE),0)</f>
        <v>3.52</v>
      </c>
      <c r="G3520">
        <v>0</v>
      </c>
      <c r="H3520">
        <f t="shared" si="54"/>
        <v>59.84</v>
      </c>
      <c r="I3520" t="s">
        <v>2841</v>
      </c>
      <c r="J3520" t="str">
        <f>IFERROR(VLOOKUP(D3520,Products!$A$2:$H$221,3,FALSE),"")</f>
        <v>Bakery</v>
      </c>
      <c r="K3520" t="str">
        <f>IFERROR(VLOOKUP(C3520,Customers!$A$2:$G$751,3,FALSE),"")</f>
        <v>Guba-Khachmaz</v>
      </c>
    </row>
    <row r="3521" spans="1:11" x14ac:dyDescent="0.25">
      <c r="A3521" t="s">
        <v>6344</v>
      </c>
      <c r="B3521">
        <v>45943</v>
      </c>
      <c r="C3521" t="s">
        <v>2081</v>
      </c>
      <c r="D3521" t="s">
        <v>266</v>
      </c>
      <c r="E3521">
        <v>3</v>
      </c>
      <c r="F3521">
        <f>IFERROR(VLOOKUP(D3521,Products!$A$2:$H$221,6,FALSE),0)</f>
        <v>1.89</v>
      </c>
      <c r="G3521">
        <v>0.12</v>
      </c>
      <c r="H3521">
        <f t="shared" si="54"/>
        <v>4.99</v>
      </c>
      <c r="I3521" t="s">
        <v>2818</v>
      </c>
      <c r="J3521" t="str">
        <f>IFERROR(VLOOKUP(D3521,Products!$A$2:$H$221,3,FALSE),"")</f>
        <v>Household</v>
      </c>
      <c r="K3521" t="str">
        <f>IFERROR(VLOOKUP(C3521,Customers!$A$2:$G$751,3,FALSE),"")</f>
        <v>Absheron</v>
      </c>
    </row>
    <row r="3522" spans="1:11" x14ac:dyDescent="0.25">
      <c r="A3522" t="s">
        <v>6345</v>
      </c>
      <c r="B3522">
        <v>45943</v>
      </c>
      <c r="C3522" t="s">
        <v>2276</v>
      </c>
      <c r="D3522" t="s">
        <v>230</v>
      </c>
      <c r="E3522">
        <v>7</v>
      </c>
      <c r="F3522">
        <f>IFERROR(VLOOKUP(D3522,Products!$A$2:$H$221,6,FALSE),0)</f>
        <v>1.98</v>
      </c>
      <c r="G3522">
        <v>7.0000000000000007E-2</v>
      </c>
      <c r="H3522">
        <f t="shared" ref="H3522:H3585" si="55">ROUND(E3522*F3522*(1-G3522),2)</f>
        <v>12.89</v>
      </c>
      <c r="I3522" t="s">
        <v>2824</v>
      </c>
      <c r="J3522" t="str">
        <f>IFERROR(VLOOKUP(D3522,Products!$A$2:$H$221,3,FALSE),"")</f>
        <v>Grocery</v>
      </c>
      <c r="K3522" t="str">
        <f>IFERROR(VLOOKUP(C3522,Customers!$A$2:$G$751,3,FALSE),"")</f>
        <v>Absheron</v>
      </c>
    </row>
    <row r="3523" spans="1:11" x14ac:dyDescent="0.25">
      <c r="A3523" t="s">
        <v>6346</v>
      </c>
      <c r="B3523">
        <v>45943</v>
      </c>
      <c r="C3523" t="s">
        <v>2303</v>
      </c>
      <c r="D3523" t="s">
        <v>224</v>
      </c>
      <c r="E3523">
        <v>14</v>
      </c>
      <c r="F3523">
        <f>IFERROR(VLOOKUP(D3523,Products!$A$2:$H$221,6,FALSE),0)</f>
        <v>5.82</v>
      </c>
      <c r="G3523">
        <v>0.05</v>
      </c>
      <c r="H3523">
        <f t="shared" si="55"/>
        <v>77.41</v>
      </c>
      <c r="I3523" t="s">
        <v>2827</v>
      </c>
      <c r="J3523" t="str">
        <f>IFERROR(VLOOKUP(D3523,Products!$A$2:$H$221,3,FALSE),"")</f>
        <v>Grocery</v>
      </c>
      <c r="K3523" t="str">
        <f>IFERROR(VLOOKUP(C3523,Customers!$A$2:$G$751,3,FALSE),"")</f>
        <v>Absheron</v>
      </c>
    </row>
    <row r="3524" spans="1:11" x14ac:dyDescent="0.25">
      <c r="A3524" t="s">
        <v>6347</v>
      </c>
      <c r="B3524">
        <v>45943</v>
      </c>
      <c r="C3524" t="s">
        <v>2336</v>
      </c>
      <c r="D3524" t="s">
        <v>215</v>
      </c>
      <c r="E3524">
        <v>7</v>
      </c>
      <c r="F3524">
        <f>IFERROR(VLOOKUP(D3524,Products!$A$2:$H$221,6,FALSE),0)</f>
        <v>7.38</v>
      </c>
      <c r="G3524">
        <v>0.03</v>
      </c>
      <c r="H3524">
        <f t="shared" si="55"/>
        <v>50.11</v>
      </c>
      <c r="I3524" t="s">
        <v>2827</v>
      </c>
      <c r="J3524" t="str">
        <f>IFERROR(VLOOKUP(D3524,Products!$A$2:$H$221,3,FALSE),"")</f>
        <v>Grocery</v>
      </c>
      <c r="K3524" t="str">
        <f>IFERROR(VLOOKUP(C3524,Customers!$A$2:$G$751,3,FALSE),"")</f>
        <v>Ganja-Dashkasan</v>
      </c>
    </row>
    <row r="3525" spans="1:11" x14ac:dyDescent="0.25">
      <c r="A3525" t="s">
        <v>6348</v>
      </c>
      <c r="B3525">
        <v>45944</v>
      </c>
      <c r="C3525" t="s">
        <v>649</v>
      </c>
      <c r="D3525" t="s">
        <v>396</v>
      </c>
      <c r="E3525">
        <v>8</v>
      </c>
      <c r="F3525">
        <f>IFERROR(VLOOKUP(D3525,Products!$A$2:$H$221,6,FALSE),0)</f>
        <v>5.17</v>
      </c>
      <c r="G3525">
        <v>0</v>
      </c>
      <c r="H3525">
        <f t="shared" si="55"/>
        <v>41.36</v>
      </c>
      <c r="I3525" t="s">
        <v>2841</v>
      </c>
      <c r="J3525" t="str">
        <f>IFERROR(VLOOKUP(D3525,Products!$A$2:$H$221,3,FALSE),"")</f>
        <v>Canned</v>
      </c>
      <c r="K3525" t="str">
        <f>IFERROR(VLOOKUP(C3525,Customers!$A$2:$G$751,3,FALSE),"")</f>
        <v>Guba-Khachmaz</v>
      </c>
    </row>
    <row r="3526" spans="1:11" x14ac:dyDescent="0.25">
      <c r="A3526" t="s">
        <v>6349</v>
      </c>
      <c r="B3526">
        <v>45944</v>
      </c>
      <c r="C3526" t="s">
        <v>652</v>
      </c>
      <c r="D3526" t="s">
        <v>330</v>
      </c>
      <c r="E3526">
        <v>2</v>
      </c>
      <c r="F3526">
        <f>IFERROR(VLOOKUP(D3526,Products!$A$2:$H$221,6,FALSE),0)</f>
        <v>4.37</v>
      </c>
      <c r="G3526">
        <v>0.05</v>
      </c>
      <c r="H3526">
        <f t="shared" si="55"/>
        <v>8.3000000000000007</v>
      </c>
      <c r="I3526" t="s">
        <v>2827</v>
      </c>
      <c r="J3526" t="str">
        <f>IFERROR(VLOOKUP(D3526,Products!$A$2:$H$221,3,FALSE),"")</f>
        <v>Personal Care</v>
      </c>
      <c r="K3526" t="str">
        <f>IFERROR(VLOOKUP(C3526,Customers!$A$2:$G$751,3,FALSE),"")</f>
        <v>Absheron</v>
      </c>
    </row>
    <row r="3527" spans="1:11" x14ac:dyDescent="0.25">
      <c r="A3527" t="s">
        <v>6350</v>
      </c>
      <c r="B3527">
        <v>45944</v>
      </c>
      <c r="C3527" t="s">
        <v>830</v>
      </c>
      <c r="D3527" t="s">
        <v>415</v>
      </c>
      <c r="E3527">
        <v>4</v>
      </c>
      <c r="F3527">
        <f>IFERROR(VLOOKUP(D3527,Products!$A$2:$H$221,6,FALSE),0)</f>
        <v>4.62</v>
      </c>
      <c r="G3527">
        <v>0.05</v>
      </c>
      <c r="H3527">
        <f t="shared" si="55"/>
        <v>17.559999999999999</v>
      </c>
      <c r="I3527" t="s">
        <v>2824</v>
      </c>
      <c r="J3527" t="str">
        <f>IFERROR(VLOOKUP(D3527,Products!$A$2:$H$221,3,FALSE),"")</f>
        <v>Canned</v>
      </c>
      <c r="K3527" t="str">
        <f>IFERROR(VLOOKUP(C3527,Customers!$A$2:$G$751,3,FALSE),"")</f>
        <v>Ganja-Dashkasan</v>
      </c>
    </row>
    <row r="3528" spans="1:11" x14ac:dyDescent="0.25">
      <c r="A3528" t="s">
        <v>6351</v>
      </c>
      <c r="B3528">
        <v>45944</v>
      </c>
      <c r="C3528" t="s">
        <v>1181</v>
      </c>
      <c r="D3528" t="s">
        <v>299</v>
      </c>
      <c r="E3528">
        <v>14</v>
      </c>
      <c r="F3528">
        <f>IFERROR(VLOOKUP(D3528,Products!$A$2:$H$221,6,FALSE),0)</f>
        <v>1.0900000000000001</v>
      </c>
      <c r="G3528">
        <v>0.03</v>
      </c>
      <c r="H3528">
        <f t="shared" si="55"/>
        <v>14.8</v>
      </c>
      <c r="I3528" t="s">
        <v>2837</v>
      </c>
      <c r="J3528" t="str">
        <f>IFERROR(VLOOKUP(D3528,Products!$A$2:$H$221,3,FALSE),"")</f>
        <v>Household</v>
      </c>
      <c r="K3528" t="str">
        <f>IFERROR(VLOOKUP(C3528,Customers!$A$2:$G$751,3,FALSE),"")</f>
        <v>Absheron</v>
      </c>
    </row>
    <row r="3529" spans="1:11" x14ac:dyDescent="0.25">
      <c r="A3529" t="s">
        <v>6352</v>
      </c>
      <c r="B3529">
        <v>45944</v>
      </c>
      <c r="C3529" t="s">
        <v>1289</v>
      </c>
      <c r="D3529" t="s">
        <v>253</v>
      </c>
      <c r="E3529">
        <v>13</v>
      </c>
      <c r="F3529">
        <f>IFERROR(VLOOKUP(D3529,Products!$A$2:$H$221,6,FALSE),0)</f>
        <v>1.43</v>
      </c>
      <c r="G3529">
        <v>0.05</v>
      </c>
      <c r="H3529">
        <f t="shared" si="55"/>
        <v>17.66</v>
      </c>
      <c r="I3529" t="s">
        <v>2820</v>
      </c>
      <c r="J3529" t="str">
        <f>IFERROR(VLOOKUP(D3529,Products!$A$2:$H$221,3,FALSE),"")</f>
        <v>Household</v>
      </c>
      <c r="K3529" t="str">
        <f>IFERROR(VLOOKUP(C3529,Customers!$A$2:$G$751,3,FALSE),"")</f>
        <v>Absheron</v>
      </c>
    </row>
    <row r="3530" spans="1:11" x14ac:dyDescent="0.25">
      <c r="A3530" t="s">
        <v>6353</v>
      </c>
      <c r="B3530">
        <v>45944</v>
      </c>
      <c r="C3530" t="s">
        <v>1322</v>
      </c>
      <c r="D3530" t="s">
        <v>204</v>
      </c>
      <c r="E3530">
        <v>4</v>
      </c>
      <c r="F3530">
        <f>IFERROR(VLOOKUP(D3530,Products!$A$2:$H$221,6,FALSE),0)</f>
        <v>7.55</v>
      </c>
      <c r="G3530">
        <v>0.02</v>
      </c>
      <c r="H3530">
        <f t="shared" si="55"/>
        <v>29.6</v>
      </c>
      <c r="I3530" t="s">
        <v>2837</v>
      </c>
      <c r="J3530" t="str">
        <f>IFERROR(VLOOKUP(D3530,Products!$A$2:$H$221,3,FALSE),"")</f>
        <v>Grocery</v>
      </c>
      <c r="K3530" t="str">
        <f>IFERROR(VLOOKUP(C3530,Customers!$A$2:$G$751,3,FALSE),"")</f>
        <v>Ganja-Dashkasan</v>
      </c>
    </row>
    <row r="3531" spans="1:11" x14ac:dyDescent="0.25">
      <c r="A3531" t="s">
        <v>6354</v>
      </c>
      <c r="B3531">
        <v>45944</v>
      </c>
      <c r="C3531" t="s">
        <v>1454</v>
      </c>
      <c r="D3531" t="s">
        <v>174</v>
      </c>
      <c r="E3531">
        <v>10</v>
      </c>
      <c r="F3531">
        <f>IFERROR(VLOOKUP(D3531,Products!$A$2:$H$221,6,FALSE),0)</f>
        <v>0.99</v>
      </c>
      <c r="G3531">
        <v>0.12</v>
      </c>
      <c r="H3531">
        <f t="shared" si="55"/>
        <v>8.7100000000000009</v>
      </c>
      <c r="I3531" t="s">
        <v>2830</v>
      </c>
      <c r="J3531" t="str">
        <f>IFERROR(VLOOKUP(D3531,Products!$A$2:$H$221,3,FALSE),"")</f>
        <v>Bakery</v>
      </c>
      <c r="K3531" t="str">
        <f>IFERROR(VLOOKUP(C3531,Customers!$A$2:$G$751,3,FALSE),"")</f>
        <v>Aran</v>
      </c>
    </row>
    <row r="3532" spans="1:11" x14ac:dyDescent="0.25">
      <c r="A3532" t="s">
        <v>6355</v>
      </c>
      <c r="B3532">
        <v>45944</v>
      </c>
      <c r="C3532" t="s">
        <v>1550</v>
      </c>
      <c r="D3532" t="s">
        <v>298</v>
      </c>
      <c r="E3532">
        <v>5</v>
      </c>
      <c r="F3532">
        <f>IFERROR(VLOOKUP(D3532,Products!$A$2:$H$221,6,FALSE),0)</f>
        <v>4.83</v>
      </c>
      <c r="G3532">
        <v>7.0000000000000007E-2</v>
      </c>
      <c r="H3532">
        <f t="shared" si="55"/>
        <v>22.46</v>
      </c>
      <c r="I3532" t="s">
        <v>2841</v>
      </c>
      <c r="J3532" t="str">
        <f>IFERROR(VLOOKUP(D3532,Products!$A$2:$H$221,3,FALSE),"")</f>
        <v>Household</v>
      </c>
      <c r="K3532" t="str">
        <f>IFERROR(VLOOKUP(C3532,Customers!$A$2:$G$751,3,FALSE),"")</f>
        <v>Shaki-Zagatala</v>
      </c>
    </row>
    <row r="3533" spans="1:11" x14ac:dyDescent="0.25">
      <c r="A3533" t="s">
        <v>6356</v>
      </c>
      <c r="B3533">
        <v>45944</v>
      </c>
      <c r="C3533" t="s">
        <v>1634</v>
      </c>
      <c r="D3533" t="s">
        <v>435</v>
      </c>
      <c r="E3533">
        <v>11</v>
      </c>
      <c r="F3533">
        <f>IFERROR(VLOOKUP(D3533,Products!$A$2:$H$221,6,FALSE),0)</f>
        <v>5.86</v>
      </c>
      <c r="G3533">
        <v>7.0000000000000007E-2</v>
      </c>
      <c r="H3533">
        <f t="shared" si="55"/>
        <v>59.95</v>
      </c>
      <c r="I3533" t="s">
        <v>2830</v>
      </c>
      <c r="J3533" t="str">
        <f>IFERROR(VLOOKUP(D3533,Products!$A$2:$H$221,3,FALSE),"")</f>
        <v>Canned</v>
      </c>
      <c r="K3533" t="str">
        <f>IFERROR(VLOOKUP(C3533,Customers!$A$2:$G$751,3,FALSE),"")</f>
        <v>Ganja-Dashkasan</v>
      </c>
    </row>
    <row r="3534" spans="1:11" x14ac:dyDescent="0.25">
      <c r="A3534" t="s">
        <v>6357</v>
      </c>
      <c r="B3534">
        <v>45944</v>
      </c>
      <c r="C3534" t="s">
        <v>1658</v>
      </c>
      <c r="D3534" t="s">
        <v>77</v>
      </c>
      <c r="E3534">
        <v>4</v>
      </c>
      <c r="F3534">
        <f>IFERROR(VLOOKUP(D3534,Products!$A$2:$H$221,6,FALSE),0)</f>
        <v>2.82</v>
      </c>
      <c r="G3534">
        <v>0.02</v>
      </c>
      <c r="H3534">
        <f t="shared" si="55"/>
        <v>11.05</v>
      </c>
      <c r="I3534" t="s">
        <v>2837</v>
      </c>
      <c r="J3534" t="str">
        <f>IFERROR(VLOOKUP(D3534,Products!$A$2:$H$221,3,FALSE),"")</f>
        <v>Snacks</v>
      </c>
      <c r="K3534" t="str">
        <f>IFERROR(VLOOKUP(C3534,Customers!$A$2:$G$751,3,FALSE),"")</f>
        <v>Absheron</v>
      </c>
    </row>
    <row r="3535" spans="1:11" x14ac:dyDescent="0.25">
      <c r="A3535" t="s">
        <v>6358</v>
      </c>
      <c r="B3535">
        <v>45944</v>
      </c>
      <c r="C3535" t="s">
        <v>1664</v>
      </c>
      <c r="D3535" t="s">
        <v>257</v>
      </c>
      <c r="E3535">
        <v>4</v>
      </c>
      <c r="F3535">
        <f>IFERROR(VLOOKUP(D3535,Products!$A$2:$H$221,6,FALSE),0)</f>
        <v>2.4300000000000002</v>
      </c>
      <c r="G3535">
        <v>7.0000000000000007E-2</v>
      </c>
      <c r="H3535">
        <f t="shared" si="55"/>
        <v>9.0399999999999991</v>
      </c>
      <c r="I3535" t="s">
        <v>2820</v>
      </c>
      <c r="J3535" t="str">
        <f>IFERROR(VLOOKUP(D3535,Products!$A$2:$H$221,3,FALSE),"")</f>
        <v>Household</v>
      </c>
      <c r="K3535" t="str">
        <f>IFERROR(VLOOKUP(C3535,Customers!$A$2:$G$751,3,FALSE),"")</f>
        <v>Lankaran-Astara</v>
      </c>
    </row>
    <row r="3536" spans="1:11" x14ac:dyDescent="0.25">
      <c r="A3536" t="s">
        <v>6359</v>
      </c>
      <c r="B3536">
        <v>45944</v>
      </c>
      <c r="C3536" t="s">
        <v>1688</v>
      </c>
      <c r="D3536" t="s">
        <v>439</v>
      </c>
      <c r="E3536">
        <v>12</v>
      </c>
      <c r="F3536">
        <f>IFERROR(VLOOKUP(D3536,Products!$A$2:$H$221,6,FALSE),0)</f>
        <v>2.0699999999999998</v>
      </c>
      <c r="G3536">
        <v>0.05</v>
      </c>
      <c r="H3536">
        <f t="shared" si="55"/>
        <v>23.6</v>
      </c>
      <c r="I3536" t="s">
        <v>2837</v>
      </c>
      <c r="J3536" t="str">
        <f>IFERROR(VLOOKUP(D3536,Products!$A$2:$H$221,3,FALSE),"")</f>
        <v>Canned</v>
      </c>
      <c r="K3536" t="str">
        <f>IFERROR(VLOOKUP(C3536,Customers!$A$2:$G$751,3,FALSE),"")</f>
        <v>Aran</v>
      </c>
    </row>
    <row r="3537" spans="1:11" x14ac:dyDescent="0.25">
      <c r="A3537" t="s">
        <v>6360</v>
      </c>
      <c r="B3537">
        <v>45944</v>
      </c>
      <c r="C3537" t="s">
        <v>1760</v>
      </c>
      <c r="D3537" t="s">
        <v>164</v>
      </c>
      <c r="E3537">
        <v>26</v>
      </c>
      <c r="F3537">
        <f>IFERROR(VLOOKUP(D3537,Products!$A$2:$H$221,6,FALSE),0)</f>
        <v>1.96</v>
      </c>
      <c r="G3537">
        <v>0</v>
      </c>
      <c r="H3537">
        <f t="shared" si="55"/>
        <v>50.96</v>
      </c>
      <c r="I3537" t="s">
        <v>2827</v>
      </c>
      <c r="J3537" t="str">
        <f>IFERROR(VLOOKUP(D3537,Products!$A$2:$H$221,3,FALSE),"")</f>
        <v>Bakery</v>
      </c>
      <c r="K3537" t="str">
        <f>IFERROR(VLOOKUP(C3537,Customers!$A$2:$G$751,3,FALSE),"")</f>
        <v>Aran</v>
      </c>
    </row>
    <row r="3538" spans="1:11" x14ac:dyDescent="0.25">
      <c r="A3538" t="s">
        <v>6361</v>
      </c>
      <c r="B3538">
        <v>45944</v>
      </c>
      <c r="C3538" t="s">
        <v>1988</v>
      </c>
      <c r="D3538" t="s">
        <v>198</v>
      </c>
      <c r="E3538">
        <v>11</v>
      </c>
      <c r="F3538">
        <f>IFERROR(VLOOKUP(D3538,Products!$A$2:$H$221,6,FALSE),0)</f>
        <v>0.63</v>
      </c>
      <c r="G3538">
        <v>0.1</v>
      </c>
      <c r="H3538">
        <f t="shared" si="55"/>
        <v>6.24</v>
      </c>
      <c r="I3538" t="s">
        <v>2870</v>
      </c>
      <c r="J3538" t="str">
        <f>IFERROR(VLOOKUP(D3538,Products!$A$2:$H$221,3,FALSE),"")</f>
        <v>Bakery</v>
      </c>
      <c r="K3538" t="str">
        <f>IFERROR(VLOOKUP(C3538,Customers!$A$2:$G$751,3,FALSE),"")</f>
        <v>Karabakh-East Zangezur</v>
      </c>
    </row>
    <row r="3539" spans="1:11" x14ac:dyDescent="0.25">
      <c r="A3539" t="s">
        <v>6362</v>
      </c>
      <c r="B3539">
        <v>45944</v>
      </c>
      <c r="C3539" t="s">
        <v>2060</v>
      </c>
      <c r="D3539" t="s">
        <v>474</v>
      </c>
      <c r="E3539">
        <v>8</v>
      </c>
      <c r="F3539">
        <f>IFERROR(VLOOKUP(D3539,Products!$A$2:$H$221,6,FALSE),0)</f>
        <v>2.1800000000000002</v>
      </c>
      <c r="G3539">
        <v>0.05</v>
      </c>
      <c r="H3539">
        <f t="shared" si="55"/>
        <v>16.57</v>
      </c>
      <c r="I3539" t="s">
        <v>2818</v>
      </c>
      <c r="J3539" t="str">
        <f>IFERROR(VLOOKUP(D3539,Products!$A$2:$H$221,3,FALSE),"")</f>
        <v>Cleaning</v>
      </c>
      <c r="K3539" t="str">
        <f>IFERROR(VLOOKUP(C3539,Customers!$A$2:$G$751,3,FALSE),"")</f>
        <v>Absheron</v>
      </c>
    </row>
    <row r="3540" spans="1:11" x14ac:dyDescent="0.25">
      <c r="A3540" t="s">
        <v>6363</v>
      </c>
      <c r="B3540">
        <v>45944</v>
      </c>
      <c r="C3540" t="s">
        <v>2393</v>
      </c>
      <c r="D3540" t="s">
        <v>257</v>
      </c>
      <c r="E3540">
        <v>13</v>
      </c>
      <c r="F3540">
        <f>IFERROR(VLOOKUP(D3540,Products!$A$2:$H$221,6,FALSE),0)</f>
        <v>2.4300000000000002</v>
      </c>
      <c r="G3540">
        <v>0</v>
      </c>
      <c r="H3540">
        <f t="shared" si="55"/>
        <v>31.59</v>
      </c>
      <c r="I3540" t="s">
        <v>2827</v>
      </c>
      <c r="J3540" t="str">
        <f>IFERROR(VLOOKUP(D3540,Products!$A$2:$H$221,3,FALSE),"")</f>
        <v>Household</v>
      </c>
      <c r="K3540" t="str">
        <f>IFERROR(VLOOKUP(C3540,Customers!$A$2:$G$751,3,FALSE),"")</f>
        <v>Ganja-Dashkasan</v>
      </c>
    </row>
    <row r="3541" spans="1:11" x14ac:dyDescent="0.25">
      <c r="A3541" t="s">
        <v>6364</v>
      </c>
      <c r="B3541">
        <v>45944</v>
      </c>
      <c r="C3541" t="s">
        <v>2781</v>
      </c>
      <c r="D3541" t="s">
        <v>403</v>
      </c>
      <c r="E3541">
        <v>11</v>
      </c>
      <c r="F3541">
        <f>IFERROR(VLOOKUP(D3541,Products!$A$2:$H$221,6,FALSE),0)</f>
        <v>3.78</v>
      </c>
      <c r="G3541">
        <v>0</v>
      </c>
      <c r="H3541">
        <f t="shared" si="55"/>
        <v>41.58</v>
      </c>
      <c r="I3541" t="s">
        <v>2830</v>
      </c>
      <c r="J3541" t="str">
        <f>IFERROR(VLOOKUP(D3541,Products!$A$2:$H$221,3,FALSE),"")</f>
        <v>Canned</v>
      </c>
      <c r="K3541" t="str">
        <f>IFERROR(VLOOKUP(C3541,Customers!$A$2:$G$751,3,FALSE),"")</f>
        <v>Absheron</v>
      </c>
    </row>
    <row r="3542" spans="1:11" x14ac:dyDescent="0.25">
      <c r="A3542" t="s">
        <v>6365</v>
      </c>
      <c r="B3542">
        <v>45945</v>
      </c>
      <c r="C3542" t="s">
        <v>558</v>
      </c>
      <c r="D3542" t="s">
        <v>37</v>
      </c>
      <c r="E3542">
        <v>22</v>
      </c>
      <c r="F3542">
        <f>IFERROR(VLOOKUP(D3542,Products!$A$2:$H$221,6,FALSE),0)</f>
        <v>4.74</v>
      </c>
      <c r="G3542">
        <v>0.1</v>
      </c>
      <c r="H3542">
        <f t="shared" si="55"/>
        <v>93.85</v>
      </c>
      <c r="I3542" t="s">
        <v>2837</v>
      </c>
      <c r="J3542" t="str">
        <f>IFERROR(VLOOKUP(D3542,Products!$A$2:$H$221,3,FALSE),"")</f>
        <v>Beverages</v>
      </c>
      <c r="K3542" t="str">
        <f>IFERROR(VLOOKUP(C3542,Customers!$A$2:$G$751,3,FALSE),"")</f>
        <v>Absheron</v>
      </c>
    </row>
    <row r="3543" spans="1:11" x14ac:dyDescent="0.25">
      <c r="A3543" t="s">
        <v>6366</v>
      </c>
      <c r="B3543">
        <v>45945</v>
      </c>
      <c r="C3543" t="s">
        <v>875</v>
      </c>
      <c r="D3543" t="s">
        <v>107</v>
      </c>
      <c r="E3543">
        <v>13</v>
      </c>
      <c r="F3543">
        <f>IFERROR(VLOOKUP(D3543,Products!$A$2:$H$221,6,FALSE),0)</f>
        <v>4.54</v>
      </c>
      <c r="G3543">
        <v>0.05</v>
      </c>
      <c r="H3543">
        <f t="shared" si="55"/>
        <v>56.07</v>
      </c>
      <c r="I3543" t="s">
        <v>2824</v>
      </c>
      <c r="J3543" t="str">
        <f>IFERROR(VLOOKUP(D3543,Products!$A$2:$H$221,3,FALSE),"")</f>
        <v>Snacks</v>
      </c>
      <c r="K3543" t="str">
        <f>IFERROR(VLOOKUP(C3543,Customers!$A$2:$G$751,3,FALSE),"")</f>
        <v>Absheron</v>
      </c>
    </row>
    <row r="3544" spans="1:11" x14ac:dyDescent="0.25">
      <c r="A3544" t="s">
        <v>6367</v>
      </c>
      <c r="B3544">
        <v>45945</v>
      </c>
      <c r="C3544" t="s">
        <v>1319</v>
      </c>
      <c r="D3544" t="s">
        <v>203</v>
      </c>
      <c r="E3544">
        <v>7</v>
      </c>
      <c r="F3544">
        <f>IFERROR(VLOOKUP(D3544,Products!$A$2:$H$221,6,FALSE),0)</f>
        <v>3.39</v>
      </c>
      <c r="G3544">
        <v>0</v>
      </c>
      <c r="H3544">
        <f t="shared" si="55"/>
        <v>23.73</v>
      </c>
      <c r="I3544" t="s">
        <v>2820</v>
      </c>
      <c r="J3544" t="str">
        <f>IFERROR(VLOOKUP(D3544,Products!$A$2:$H$221,3,FALSE),"")</f>
        <v>Bakery</v>
      </c>
      <c r="K3544" t="str">
        <f>IFERROR(VLOOKUP(C3544,Customers!$A$2:$G$751,3,FALSE),"")</f>
        <v>Guba-Khachmaz</v>
      </c>
    </row>
    <row r="3545" spans="1:11" x14ac:dyDescent="0.25">
      <c r="A3545" t="s">
        <v>6368</v>
      </c>
      <c r="B3545">
        <v>45945</v>
      </c>
      <c r="C3545" t="s">
        <v>1997</v>
      </c>
      <c r="D3545" t="s">
        <v>274</v>
      </c>
      <c r="E3545">
        <v>2</v>
      </c>
      <c r="F3545">
        <f>IFERROR(VLOOKUP(D3545,Products!$A$2:$H$221,6,FALSE),0)</f>
        <v>1.23</v>
      </c>
      <c r="G3545">
        <v>0.02</v>
      </c>
      <c r="H3545">
        <f t="shared" si="55"/>
        <v>2.41</v>
      </c>
      <c r="I3545" t="s">
        <v>2818</v>
      </c>
      <c r="J3545" t="str">
        <f>IFERROR(VLOOKUP(D3545,Products!$A$2:$H$221,3,FALSE),"")</f>
        <v>Household</v>
      </c>
      <c r="K3545" t="str">
        <f>IFERROR(VLOOKUP(C3545,Customers!$A$2:$G$751,3,FALSE),"")</f>
        <v>Guba-Khachmaz</v>
      </c>
    </row>
    <row r="3546" spans="1:11" x14ac:dyDescent="0.25">
      <c r="A3546" t="s">
        <v>6369</v>
      </c>
      <c r="B3546">
        <v>45945</v>
      </c>
      <c r="C3546" t="s">
        <v>2144</v>
      </c>
      <c r="D3546" t="s">
        <v>299</v>
      </c>
      <c r="E3546">
        <v>4</v>
      </c>
      <c r="F3546">
        <f>IFERROR(VLOOKUP(D3546,Products!$A$2:$H$221,6,FALSE),0)</f>
        <v>1.0900000000000001</v>
      </c>
      <c r="G3546">
        <v>0.1</v>
      </c>
      <c r="H3546">
        <f t="shared" si="55"/>
        <v>3.92</v>
      </c>
      <c r="I3546" t="s">
        <v>2830</v>
      </c>
      <c r="J3546" t="str">
        <f>IFERROR(VLOOKUP(D3546,Products!$A$2:$H$221,3,FALSE),"")</f>
        <v>Household</v>
      </c>
      <c r="K3546" t="str">
        <f>IFERROR(VLOOKUP(C3546,Customers!$A$2:$G$751,3,FALSE),"")</f>
        <v>Ganja-Dashkasan</v>
      </c>
    </row>
    <row r="3547" spans="1:11" x14ac:dyDescent="0.25">
      <c r="A3547" t="s">
        <v>6370</v>
      </c>
      <c r="B3547">
        <v>45945</v>
      </c>
      <c r="C3547" t="s">
        <v>2624</v>
      </c>
      <c r="D3547" t="s">
        <v>132</v>
      </c>
      <c r="E3547">
        <v>7</v>
      </c>
      <c r="F3547">
        <f>IFERROR(VLOOKUP(D3547,Products!$A$2:$H$221,6,FALSE),0)</f>
        <v>1.55</v>
      </c>
      <c r="G3547">
        <v>0.1</v>
      </c>
      <c r="H3547">
        <f t="shared" si="55"/>
        <v>9.77</v>
      </c>
      <c r="I3547" t="s">
        <v>2870</v>
      </c>
      <c r="J3547" t="str">
        <f>IFERROR(VLOOKUP(D3547,Products!$A$2:$H$221,3,FALSE),"")</f>
        <v>Dairy</v>
      </c>
      <c r="K3547" t="str">
        <f>IFERROR(VLOOKUP(C3547,Customers!$A$2:$G$751,3,FALSE),"")</f>
        <v>Nakhchivan</v>
      </c>
    </row>
    <row r="3548" spans="1:11" x14ac:dyDescent="0.25">
      <c r="A3548" t="s">
        <v>6371</v>
      </c>
      <c r="B3548">
        <v>45945</v>
      </c>
      <c r="C3548" t="s">
        <v>2769</v>
      </c>
      <c r="D3548" t="s">
        <v>257</v>
      </c>
      <c r="E3548">
        <v>14</v>
      </c>
      <c r="F3548">
        <f>IFERROR(VLOOKUP(D3548,Products!$A$2:$H$221,6,FALSE),0)</f>
        <v>2.4300000000000002</v>
      </c>
      <c r="G3548">
        <v>0</v>
      </c>
      <c r="H3548">
        <f t="shared" si="55"/>
        <v>34.020000000000003</v>
      </c>
      <c r="I3548" t="s">
        <v>2827</v>
      </c>
      <c r="J3548" t="str">
        <f>IFERROR(VLOOKUP(D3548,Products!$A$2:$H$221,3,FALSE),"")</f>
        <v>Household</v>
      </c>
      <c r="K3548" t="str">
        <f>IFERROR(VLOOKUP(C3548,Customers!$A$2:$G$751,3,FALSE),"")</f>
        <v>Aran</v>
      </c>
    </row>
    <row r="3549" spans="1:11" x14ac:dyDescent="0.25">
      <c r="A3549" t="s">
        <v>6372</v>
      </c>
      <c r="B3549">
        <v>45946</v>
      </c>
      <c r="C3549" t="s">
        <v>561</v>
      </c>
      <c r="D3549" t="s">
        <v>460</v>
      </c>
      <c r="E3549">
        <v>3</v>
      </c>
      <c r="F3549">
        <f>IFERROR(VLOOKUP(D3549,Products!$A$2:$H$221,6,FALSE),0)</f>
        <v>4.2699999999999996</v>
      </c>
      <c r="G3549">
        <v>0</v>
      </c>
      <c r="H3549">
        <f t="shared" si="55"/>
        <v>12.81</v>
      </c>
      <c r="I3549" t="s">
        <v>2870</v>
      </c>
      <c r="J3549" t="str">
        <f>IFERROR(VLOOKUP(D3549,Products!$A$2:$H$221,3,FALSE),"")</f>
        <v>Cleaning</v>
      </c>
      <c r="K3549" t="str">
        <f>IFERROR(VLOOKUP(C3549,Customers!$A$2:$G$751,3,FALSE),"")</f>
        <v>Karabakh-East Zangezur</v>
      </c>
    </row>
    <row r="3550" spans="1:11" x14ac:dyDescent="0.25">
      <c r="A3550" t="s">
        <v>6373</v>
      </c>
      <c r="B3550">
        <v>45946</v>
      </c>
      <c r="C3550" t="s">
        <v>773</v>
      </c>
      <c r="D3550" t="s">
        <v>362</v>
      </c>
      <c r="E3550">
        <v>10</v>
      </c>
      <c r="F3550">
        <f>IFERROR(VLOOKUP(D3550,Products!$A$2:$H$221,6,FALSE),0)</f>
        <v>7.21</v>
      </c>
      <c r="G3550">
        <v>7.0000000000000007E-2</v>
      </c>
      <c r="H3550">
        <f t="shared" si="55"/>
        <v>67.05</v>
      </c>
      <c r="I3550" t="s">
        <v>2841</v>
      </c>
      <c r="J3550" t="str">
        <f>IFERROR(VLOOKUP(D3550,Products!$A$2:$H$221,3,FALSE),"")</f>
        <v>Frozen</v>
      </c>
      <c r="K3550" t="str">
        <f>IFERROR(VLOOKUP(C3550,Customers!$A$2:$G$751,3,FALSE),"")</f>
        <v>Guba-Khachmaz</v>
      </c>
    </row>
    <row r="3551" spans="1:11" x14ac:dyDescent="0.25">
      <c r="A3551" t="s">
        <v>6374</v>
      </c>
      <c r="B3551">
        <v>45946</v>
      </c>
      <c r="C3551" t="s">
        <v>1259</v>
      </c>
      <c r="D3551" t="s">
        <v>263</v>
      </c>
      <c r="E3551">
        <v>10</v>
      </c>
      <c r="F3551">
        <f>IFERROR(VLOOKUP(D3551,Products!$A$2:$H$221,6,FALSE),0)</f>
        <v>1.34</v>
      </c>
      <c r="G3551">
        <v>0.1</v>
      </c>
      <c r="H3551">
        <f t="shared" si="55"/>
        <v>12.06</v>
      </c>
      <c r="I3551" t="s">
        <v>2841</v>
      </c>
      <c r="J3551" t="str">
        <f>IFERROR(VLOOKUP(D3551,Products!$A$2:$H$221,3,FALSE),"")</f>
        <v>Household</v>
      </c>
      <c r="K3551" t="str">
        <f>IFERROR(VLOOKUP(C3551,Customers!$A$2:$G$751,3,FALSE),"")</f>
        <v>Shaki-Zagatala</v>
      </c>
    </row>
    <row r="3552" spans="1:11" x14ac:dyDescent="0.25">
      <c r="A3552" t="s">
        <v>6375</v>
      </c>
      <c r="B3552">
        <v>45946</v>
      </c>
      <c r="C3552" t="s">
        <v>1439</v>
      </c>
      <c r="D3552" t="s">
        <v>174</v>
      </c>
      <c r="E3552">
        <v>28</v>
      </c>
      <c r="F3552">
        <f>IFERROR(VLOOKUP(D3552,Products!$A$2:$H$221,6,FALSE),0)</f>
        <v>0.99</v>
      </c>
      <c r="G3552">
        <v>0.12</v>
      </c>
      <c r="H3552">
        <f t="shared" si="55"/>
        <v>24.39</v>
      </c>
      <c r="I3552" t="s">
        <v>2818</v>
      </c>
      <c r="J3552" t="str">
        <f>IFERROR(VLOOKUP(D3552,Products!$A$2:$H$221,3,FALSE),"")</f>
        <v>Bakery</v>
      </c>
      <c r="K3552" t="str">
        <f>IFERROR(VLOOKUP(C3552,Customers!$A$2:$G$751,3,FALSE),"")</f>
        <v>Ganja-Dashkasan</v>
      </c>
    </row>
    <row r="3553" spans="1:11" x14ac:dyDescent="0.25">
      <c r="A3553" t="s">
        <v>6376</v>
      </c>
      <c r="B3553">
        <v>45946</v>
      </c>
      <c r="C3553" t="s">
        <v>2006</v>
      </c>
      <c r="D3553" t="s">
        <v>57</v>
      </c>
      <c r="E3553">
        <v>20</v>
      </c>
      <c r="F3553">
        <f>IFERROR(VLOOKUP(D3553,Products!$A$2:$H$221,6,FALSE),0)</f>
        <v>2.57</v>
      </c>
      <c r="G3553">
        <v>7.0000000000000007E-2</v>
      </c>
      <c r="H3553">
        <f t="shared" si="55"/>
        <v>47.8</v>
      </c>
      <c r="I3553" t="s">
        <v>2824</v>
      </c>
      <c r="J3553" t="str">
        <f>IFERROR(VLOOKUP(D3553,Products!$A$2:$H$221,3,FALSE),"")</f>
        <v>Beverages</v>
      </c>
      <c r="K3553" t="str">
        <f>IFERROR(VLOOKUP(C3553,Customers!$A$2:$G$751,3,FALSE),"")</f>
        <v>Lankaran-Astara</v>
      </c>
    </row>
    <row r="3554" spans="1:11" x14ac:dyDescent="0.25">
      <c r="A3554" t="s">
        <v>6377</v>
      </c>
      <c r="B3554">
        <v>45946</v>
      </c>
      <c r="C3554" t="s">
        <v>2486</v>
      </c>
      <c r="D3554" t="s">
        <v>222</v>
      </c>
      <c r="E3554">
        <v>14</v>
      </c>
      <c r="F3554">
        <f>IFERROR(VLOOKUP(D3554,Products!$A$2:$H$221,6,FALSE),0)</f>
        <v>7.42</v>
      </c>
      <c r="G3554">
        <v>0.05</v>
      </c>
      <c r="H3554">
        <f t="shared" si="55"/>
        <v>98.69</v>
      </c>
      <c r="I3554" t="s">
        <v>2837</v>
      </c>
      <c r="J3554" t="str">
        <f>IFERROR(VLOOKUP(D3554,Products!$A$2:$H$221,3,FALSE),"")</f>
        <v>Grocery</v>
      </c>
      <c r="K3554" t="str">
        <f>IFERROR(VLOOKUP(C3554,Customers!$A$2:$G$751,3,FALSE),"")</f>
        <v>Shaki-Zagatala</v>
      </c>
    </row>
    <row r="3555" spans="1:11" x14ac:dyDescent="0.25">
      <c r="A3555" t="s">
        <v>6378</v>
      </c>
      <c r="B3555">
        <v>45946</v>
      </c>
      <c r="C3555" t="s">
        <v>2645</v>
      </c>
      <c r="D3555" t="s">
        <v>152</v>
      </c>
      <c r="E3555">
        <v>2</v>
      </c>
      <c r="F3555">
        <f>IFERROR(VLOOKUP(D3555,Products!$A$2:$H$221,6,FALSE),0)</f>
        <v>2.0699999999999998</v>
      </c>
      <c r="G3555">
        <v>0</v>
      </c>
      <c r="H3555">
        <f t="shared" si="55"/>
        <v>4.1399999999999997</v>
      </c>
      <c r="I3555" t="s">
        <v>2824</v>
      </c>
      <c r="J3555" t="str">
        <f>IFERROR(VLOOKUP(D3555,Products!$A$2:$H$221,3,FALSE),"")</f>
        <v>Dairy</v>
      </c>
      <c r="K3555" t="str">
        <f>IFERROR(VLOOKUP(C3555,Customers!$A$2:$G$751,3,FALSE),"")</f>
        <v>Shaki-Zagatala</v>
      </c>
    </row>
    <row r="3556" spans="1:11" x14ac:dyDescent="0.25">
      <c r="A3556" t="s">
        <v>6379</v>
      </c>
      <c r="B3556">
        <v>45947</v>
      </c>
      <c r="C3556" t="s">
        <v>791</v>
      </c>
      <c r="D3556" t="s">
        <v>23</v>
      </c>
      <c r="E3556">
        <v>13</v>
      </c>
      <c r="F3556">
        <f>IFERROR(VLOOKUP(D3556,Products!$A$2:$H$221,6,FALSE),0)</f>
        <v>2.54</v>
      </c>
      <c r="G3556">
        <v>0.05</v>
      </c>
      <c r="H3556">
        <f t="shared" si="55"/>
        <v>31.37</v>
      </c>
      <c r="I3556" t="s">
        <v>2830</v>
      </c>
      <c r="J3556" t="str">
        <f>IFERROR(VLOOKUP(D3556,Products!$A$2:$H$221,3,FALSE),"")</f>
        <v>Beverages</v>
      </c>
      <c r="K3556" t="str">
        <f>IFERROR(VLOOKUP(C3556,Customers!$A$2:$G$751,3,FALSE),"")</f>
        <v>Lankaran-Astara</v>
      </c>
    </row>
    <row r="3557" spans="1:11" x14ac:dyDescent="0.25">
      <c r="A3557" t="s">
        <v>6380</v>
      </c>
      <c r="B3557">
        <v>45947</v>
      </c>
      <c r="C3557" t="s">
        <v>1526</v>
      </c>
      <c r="D3557" t="s">
        <v>488</v>
      </c>
      <c r="E3557">
        <v>1</v>
      </c>
      <c r="F3557">
        <f>IFERROR(VLOOKUP(D3557,Products!$A$2:$H$221,6,FALSE),0)</f>
        <v>5.08</v>
      </c>
      <c r="G3557">
        <v>7.0000000000000007E-2</v>
      </c>
      <c r="H3557">
        <f t="shared" si="55"/>
        <v>4.72</v>
      </c>
      <c r="I3557" t="s">
        <v>2820</v>
      </c>
      <c r="J3557" t="str">
        <f>IFERROR(VLOOKUP(D3557,Products!$A$2:$H$221,3,FALSE),"")</f>
        <v>Cleaning</v>
      </c>
      <c r="K3557" t="str">
        <f>IFERROR(VLOOKUP(C3557,Customers!$A$2:$G$751,3,FALSE),"")</f>
        <v>Shaki-Zagatala</v>
      </c>
    </row>
    <row r="3558" spans="1:11" x14ac:dyDescent="0.25">
      <c r="A3558" t="s">
        <v>6381</v>
      </c>
      <c r="B3558">
        <v>45947</v>
      </c>
      <c r="C3558" t="s">
        <v>1529</v>
      </c>
      <c r="D3558" t="s">
        <v>253</v>
      </c>
      <c r="E3558">
        <v>14</v>
      </c>
      <c r="F3558">
        <f>IFERROR(VLOOKUP(D3558,Products!$A$2:$H$221,6,FALSE),0)</f>
        <v>1.43</v>
      </c>
      <c r="G3558">
        <v>0.15</v>
      </c>
      <c r="H3558">
        <f t="shared" si="55"/>
        <v>17.02</v>
      </c>
      <c r="I3558" t="s">
        <v>2830</v>
      </c>
      <c r="J3558" t="str">
        <f>IFERROR(VLOOKUP(D3558,Products!$A$2:$H$221,3,FALSE),"")</f>
        <v>Household</v>
      </c>
      <c r="K3558" t="str">
        <f>IFERROR(VLOOKUP(C3558,Customers!$A$2:$G$751,3,FALSE),"")</f>
        <v>Aran</v>
      </c>
    </row>
    <row r="3559" spans="1:11" x14ac:dyDescent="0.25">
      <c r="A3559" t="s">
        <v>6382</v>
      </c>
      <c r="B3559">
        <v>45947</v>
      </c>
      <c r="C3559" t="s">
        <v>1568</v>
      </c>
      <c r="D3559" t="s">
        <v>8</v>
      </c>
      <c r="E3559">
        <v>12</v>
      </c>
      <c r="F3559">
        <f>IFERROR(VLOOKUP(D3559,Products!$A$2:$H$221,6,FALSE),0)</f>
        <v>3.39</v>
      </c>
      <c r="G3559">
        <v>0.05</v>
      </c>
      <c r="H3559">
        <f t="shared" si="55"/>
        <v>38.65</v>
      </c>
      <c r="I3559" t="s">
        <v>2837</v>
      </c>
      <c r="J3559" t="str">
        <f>IFERROR(VLOOKUP(D3559,Products!$A$2:$H$221,3,FALSE),"")</f>
        <v>Beverages</v>
      </c>
      <c r="K3559" t="str">
        <f>IFERROR(VLOOKUP(C3559,Customers!$A$2:$G$751,3,FALSE),"")</f>
        <v>Lankaran-Astara</v>
      </c>
    </row>
    <row r="3560" spans="1:11" x14ac:dyDescent="0.25">
      <c r="A3560" t="s">
        <v>6383</v>
      </c>
      <c r="B3560">
        <v>45947</v>
      </c>
      <c r="C3560" t="s">
        <v>1622</v>
      </c>
      <c r="D3560" t="s">
        <v>294</v>
      </c>
      <c r="E3560">
        <v>11</v>
      </c>
      <c r="F3560">
        <f>IFERROR(VLOOKUP(D3560,Products!$A$2:$H$221,6,FALSE),0)</f>
        <v>1.7</v>
      </c>
      <c r="G3560">
        <v>0.02</v>
      </c>
      <c r="H3560">
        <f t="shared" si="55"/>
        <v>18.329999999999998</v>
      </c>
      <c r="I3560" t="s">
        <v>2830</v>
      </c>
      <c r="J3560" t="str">
        <f>IFERROR(VLOOKUP(D3560,Products!$A$2:$H$221,3,FALSE),"")</f>
        <v>Household</v>
      </c>
      <c r="K3560" t="str">
        <f>IFERROR(VLOOKUP(C3560,Customers!$A$2:$G$751,3,FALSE),"")</f>
        <v>Absheron</v>
      </c>
    </row>
    <row r="3561" spans="1:11" x14ac:dyDescent="0.25">
      <c r="A3561" t="s">
        <v>6384</v>
      </c>
      <c r="B3561">
        <v>45947</v>
      </c>
      <c r="C3561" t="s">
        <v>1853</v>
      </c>
      <c r="D3561" t="s">
        <v>450</v>
      </c>
      <c r="E3561">
        <v>6</v>
      </c>
      <c r="F3561">
        <f>IFERROR(VLOOKUP(D3561,Products!$A$2:$H$221,6,FALSE),0)</f>
        <v>5.89</v>
      </c>
      <c r="G3561">
        <v>0.1</v>
      </c>
      <c r="H3561">
        <f t="shared" si="55"/>
        <v>31.81</v>
      </c>
      <c r="I3561" t="s">
        <v>2870</v>
      </c>
      <c r="J3561" t="str">
        <f>IFERROR(VLOOKUP(D3561,Products!$A$2:$H$221,3,FALSE),"")</f>
        <v>Cleaning</v>
      </c>
      <c r="K3561" t="str">
        <f>IFERROR(VLOOKUP(C3561,Customers!$A$2:$G$751,3,FALSE),"")</f>
        <v>Aran</v>
      </c>
    </row>
    <row r="3562" spans="1:11" x14ac:dyDescent="0.25">
      <c r="A3562" t="s">
        <v>6385</v>
      </c>
      <c r="B3562">
        <v>45947</v>
      </c>
      <c r="C3562" t="s">
        <v>2021</v>
      </c>
      <c r="D3562" t="s">
        <v>472</v>
      </c>
      <c r="E3562">
        <v>1</v>
      </c>
      <c r="F3562">
        <f>IFERROR(VLOOKUP(D3562,Products!$A$2:$H$221,6,FALSE),0)</f>
        <v>6.47</v>
      </c>
      <c r="G3562">
        <v>0.03</v>
      </c>
      <c r="H3562">
        <f t="shared" si="55"/>
        <v>6.28</v>
      </c>
      <c r="I3562" t="s">
        <v>2830</v>
      </c>
      <c r="J3562" t="str">
        <f>IFERROR(VLOOKUP(D3562,Products!$A$2:$H$221,3,FALSE),"")</f>
        <v>Cleaning</v>
      </c>
      <c r="K3562" t="str">
        <f>IFERROR(VLOOKUP(C3562,Customers!$A$2:$G$751,3,FALSE),"")</f>
        <v>Aran</v>
      </c>
    </row>
    <row r="3563" spans="1:11" x14ac:dyDescent="0.25">
      <c r="A3563" t="s">
        <v>6386</v>
      </c>
      <c r="B3563">
        <v>45947</v>
      </c>
      <c r="C3563" t="s">
        <v>2114</v>
      </c>
      <c r="D3563" t="s">
        <v>252</v>
      </c>
      <c r="E3563">
        <v>14</v>
      </c>
      <c r="F3563">
        <f>IFERROR(VLOOKUP(D3563,Products!$A$2:$H$221,6,FALSE),0)</f>
        <v>4.38</v>
      </c>
      <c r="G3563">
        <v>7.0000000000000007E-2</v>
      </c>
      <c r="H3563">
        <f t="shared" si="55"/>
        <v>57.03</v>
      </c>
      <c r="I3563" t="s">
        <v>2818</v>
      </c>
      <c r="J3563" t="str">
        <f>IFERROR(VLOOKUP(D3563,Products!$A$2:$H$221,3,FALSE),"")</f>
        <v>Grocery</v>
      </c>
      <c r="K3563" t="str">
        <f>IFERROR(VLOOKUP(C3563,Customers!$A$2:$G$751,3,FALSE),"")</f>
        <v>Guba-Khachmaz</v>
      </c>
    </row>
    <row r="3564" spans="1:11" x14ac:dyDescent="0.25">
      <c r="A3564" t="s">
        <v>6387</v>
      </c>
      <c r="B3564">
        <v>45947</v>
      </c>
      <c r="C3564" t="s">
        <v>2699</v>
      </c>
      <c r="D3564" t="s">
        <v>198</v>
      </c>
      <c r="E3564">
        <v>6</v>
      </c>
      <c r="F3564">
        <f>IFERROR(VLOOKUP(D3564,Products!$A$2:$H$221,6,FALSE),0)</f>
        <v>0.63</v>
      </c>
      <c r="G3564">
        <v>0</v>
      </c>
      <c r="H3564">
        <f t="shared" si="55"/>
        <v>3.78</v>
      </c>
      <c r="I3564" t="s">
        <v>2870</v>
      </c>
      <c r="J3564" t="str">
        <f>IFERROR(VLOOKUP(D3564,Products!$A$2:$H$221,3,FALSE),"")</f>
        <v>Bakery</v>
      </c>
      <c r="K3564" t="str">
        <f>IFERROR(VLOOKUP(C3564,Customers!$A$2:$G$751,3,FALSE),"")</f>
        <v>Shaki-Zagatala</v>
      </c>
    </row>
    <row r="3565" spans="1:11" x14ac:dyDescent="0.25">
      <c r="A3565" t="s">
        <v>6388</v>
      </c>
      <c r="B3565">
        <v>45947</v>
      </c>
      <c r="C3565" t="s">
        <v>2769</v>
      </c>
      <c r="D3565" t="s">
        <v>103</v>
      </c>
      <c r="E3565">
        <v>10</v>
      </c>
      <c r="F3565">
        <f>IFERROR(VLOOKUP(D3565,Products!$A$2:$H$221,6,FALSE),0)</f>
        <v>1.18</v>
      </c>
      <c r="G3565">
        <v>7.0000000000000007E-2</v>
      </c>
      <c r="H3565">
        <f t="shared" si="55"/>
        <v>10.97</v>
      </c>
      <c r="I3565" t="s">
        <v>2818</v>
      </c>
      <c r="J3565" t="str">
        <f>IFERROR(VLOOKUP(D3565,Products!$A$2:$H$221,3,FALSE),"")</f>
        <v>Snacks</v>
      </c>
      <c r="K3565" t="str">
        <f>IFERROR(VLOOKUP(C3565,Customers!$A$2:$G$751,3,FALSE),"")</f>
        <v>Aran</v>
      </c>
    </row>
    <row r="3566" spans="1:11" x14ac:dyDescent="0.25">
      <c r="A3566" t="s">
        <v>6389</v>
      </c>
      <c r="B3566">
        <v>45948</v>
      </c>
      <c r="C3566" t="s">
        <v>812</v>
      </c>
      <c r="D3566" t="s">
        <v>91</v>
      </c>
      <c r="E3566">
        <v>23</v>
      </c>
      <c r="F3566">
        <f>IFERROR(VLOOKUP(D3566,Products!$A$2:$H$221,6,FALSE),0)</f>
        <v>1.36</v>
      </c>
      <c r="G3566">
        <v>0</v>
      </c>
      <c r="H3566">
        <f t="shared" si="55"/>
        <v>31.28</v>
      </c>
      <c r="I3566" t="s">
        <v>2827</v>
      </c>
      <c r="J3566" t="str">
        <f>IFERROR(VLOOKUP(D3566,Products!$A$2:$H$221,3,FALSE),"")</f>
        <v>Snacks</v>
      </c>
      <c r="K3566" t="str">
        <f>IFERROR(VLOOKUP(C3566,Customers!$A$2:$G$751,3,FALSE),"")</f>
        <v>Absheron</v>
      </c>
    </row>
    <row r="3567" spans="1:11" x14ac:dyDescent="0.25">
      <c r="A3567" t="s">
        <v>6390</v>
      </c>
      <c r="B3567">
        <v>45948</v>
      </c>
      <c r="C3567" t="s">
        <v>965</v>
      </c>
      <c r="D3567" t="s">
        <v>142</v>
      </c>
      <c r="E3567">
        <v>5</v>
      </c>
      <c r="F3567">
        <f>IFERROR(VLOOKUP(D3567,Products!$A$2:$H$221,6,FALSE),0)</f>
        <v>2.7</v>
      </c>
      <c r="G3567">
        <v>0</v>
      </c>
      <c r="H3567">
        <f t="shared" si="55"/>
        <v>13.5</v>
      </c>
      <c r="I3567" t="s">
        <v>2820</v>
      </c>
      <c r="J3567" t="str">
        <f>IFERROR(VLOOKUP(D3567,Products!$A$2:$H$221,3,FALSE),"")</f>
        <v>Dairy</v>
      </c>
      <c r="K3567" t="str">
        <f>IFERROR(VLOOKUP(C3567,Customers!$A$2:$G$751,3,FALSE),"")</f>
        <v>Karabakh-East Zangezur</v>
      </c>
    </row>
    <row r="3568" spans="1:11" x14ac:dyDescent="0.25">
      <c r="A3568" t="s">
        <v>6391</v>
      </c>
      <c r="B3568">
        <v>45948</v>
      </c>
      <c r="C3568" t="s">
        <v>1097</v>
      </c>
      <c r="D3568" t="s">
        <v>144</v>
      </c>
      <c r="E3568">
        <v>3</v>
      </c>
      <c r="F3568">
        <f>IFERROR(VLOOKUP(D3568,Products!$A$2:$H$221,6,FALSE),0)</f>
        <v>4.54</v>
      </c>
      <c r="G3568">
        <v>7.0000000000000007E-2</v>
      </c>
      <c r="H3568">
        <f t="shared" si="55"/>
        <v>12.67</v>
      </c>
      <c r="I3568" t="s">
        <v>2824</v>
      </c>
      <c r="J3568" t="str">
        <f>IFERROR(VLOOKUP(D3568,Products!$A$2:$H$221,3,FALSE),"")</f>
        <v>Dairy</v>
      </c>
      <c r="K3568" t="str">
        <f>IFERROR(VLOOKUP(C3568,Customers!$A$2:$G$751,3,FALSE),"")</f>
        <v>Absheron</v>
      </c>
    </row>
    <row r="3569" spans="1:11" x14ac:dyDescent="0.25">
      <c r="A3569" t="s">
        <v>6392</v>
      </c>
      <c r="B3569">
        <v>45948</v>
      </c>
      <c r="C3569" t="s">
        <v>1190</v>
      </c>
      <c r="D3569" t="s">
        <v>252</v>
      </c>
      <c r="E3569">
        <v>8</v>
      </c>
      <c r="F3569">
        <f>IFERROR(VLOOKUP(D3569,Products!$A$2:$H$221,6,FALSE),0)</f>
        <v>4.38</v>
      </c>
      <c r="G3569">
        <v>7.0000000000000007E-2</v>
      </c>
      <c r="H3569">
        <f t="shared" si="55"/>
        <v>32.590000000000003</v>
      </c>
      <c r="I3569" t="s">
        <v>2870</v>
      </c>
      <c r="J3569" t="str">
        <f>IFERROR(VLOOKUP(D3569,Products!$A$2:$H$221,3,FALSE),"")</f>
        <v>Grocery</v>
      </c>
      <c r="K3569" t="str">
        <f>IFERROR(VLOOKUP(C3569,Customers!$A$2:$G$751,3,FALSE),"")</f>
        <v>Absheron</v>
      </c>
    </row>
    <row r="3570" spans="1:11" x14ac:dyDescent="0.25">
      <c r="A3570" t="s">
        <v>6393</v>
      </c>
      <c r="B3570">
        <v>45948</v>
      </c>
      <c r="C3570" t="s">
        <v>1373</v>
      </c>
      <c r="D3570" t="s">
        <v>170</v>
      </c>
      <c r="E3570">
        <v>22</v>
      </c>
      <c r="F3570">
        <f>IFERROR(VLOOKUP(D3570,Products!$A$2:$H$221,6,FALSE),0)</f>
        <v>2.2000000000000002</v>
      </c>
      <c r="G3570">
        <v>0.1</v>
      </c>
      <c r="H3570">
        <f t="shared" si="55"/>
        <v>43.56</v>
      </c>
      <c r="I3570" t="s">
        <v>2870</v>
      </c>
      <c r="J3570" t="str">
        <f>IFERROR(VLOOKUP(D3570,Products!$A$2:$H$221,3,FALSE),"")</f>
        <v>Bakery</v>
      </c>
      <c r="K3570" t="str">
        <f>IFERROR(VLOOKUP(C3570,Customers!$A$2:$G$751,3,FALSE),"")</f>
        <v>Karabakh-East Zangezur</v>
      </c>
    </row>
    <row r="3571" spans="1:11" x14ac:dyDescent="0.25">
      <c r="A3571" t="s">
        <v>6394</v>
      </c>
      <c r="B3571">
        <v>45948</v>
      </c>
      <c r="C3571" t="s">
        <v>1589</v>
      </c>
      <c r="D3571" t="s">
        <v>263</v>
      </c>
      <c r="E3571">
        <v>8</v>
      </c>
      <c r="F3571">
        <f>IFERROR(VLOOKUP(D3571,Products!$A$2:$H$221,6,FALSE),0)</f>
        <v>1.34</v>
      </c>
      <c r="G3571">
        <v>0.15</v>
      </c>
      <c r="H3571">
        <f t="shared" si="55"/>
        <v>9.11</v>
      </c>
      <c r="I3571" t="s">
        <v>2818</v>
      </c>
      <c r="J3571" t="str">
        <f>IFERROR(VLOOKUP(D3571,Products!$A$2:$H$221,3,FALSE),"")</f>
        <v>Household</v>
      </c>
      <c r="K3571" t="str">
        <f>IFERROR(VLOOKUP(C3571,Customers!$A$2:$G$751,3,FALSE),"")</f>
        <v>Lankaran-Astara</v>
      </c>
    </row>
    <row r="3572" spans="1:11" x14ac:dyDescent="0.25">
      <c r="A3572" t="s">
        <v>6395</v>
      </c>
      <c r="B3572">
        <v>45948</v>
      </c>
      <c r="C3572" t="s">
        <v>1724</v>
      </c>
      <c r="D3572" t="s">
        <v>172</v>
      </c>
      <c r="E3572">
        <v>21</v>
      </c>
      <c r="F3572">
        <f>IFERROR(VLOOKUP(D3572,Products!$A$2:$H$221,6,FALSE),0)</f>
        <v>0.77</v>
      </c>
      <c r="G3572">
        <v>0.05</v>
      </c>
      <c r="H3572">
        <f t="shared" si="55"/>
        <v>15.36</v>
      </c>
      <c r="I3572" t="s">
        <v>2841</v>
      </c>
      <c r="J3572" t="str">
        <f>IFERROR(VLOOKUP(D3572,Products!$A$2:$H$221,3,FALSE),"")</f>
        <v>Bakery</v>
      </c>
      <c r="K3572" t="str">
        <f>IFERROR(VLOOKUP(C3572,Customers!$A$2:$G$751,3,FALSE),"")</f>
        <v>Absheron</v>
      </c>
    </row>
    <row r="3573" spans="1:11" x14ac:dyDescent="0.25">
      <c r="A3573" t="s">
        <v>6396</v>
      </c>
      <c r="B3573">
        <v>45948</v>
      </c>
      <c r="C3573" t="s">
        <v>1982</v>
      </c>
      <c r="D3573" t="s">
        <v>296</v>
      </c>
      <c r="E3573">
        <v>6</v>
      </c>
      <c r="F3573">
        <f>IFERROR(VLOOKUP(D3573,Products!$A$2:$H$221,6,FALSE),0)</f>
        <v>2.52</v>
      </c>
      <c r="G3573">
        <v>0.1</v>
      </c>
      <c r="H3573">
        <f t="shared" si="55"/>
        <v>13.61</v>
      </c>
      <c r="I3573" t="s">
        <v>2841</v>
      </c>
      <c r="J3573" t="str">
        <f>IFERROR(VLOOKUP(D3573,Products!$A$2:$H$221,3,FALSE),"")</f>
        <v>Household</v>
      </c>
      <c r="K3573" t="str">
        <f>IFERROR(VLOOKUP(C3573,Customers!$A$2:$G$751,3,FALSE),"")</f>
        <v>Lankaran-Astara</v>
      </c>
    </row>
    <row r="3574" spans="1:11" x14ac:dyDescent="0.25">
      <c r="A3574" t="s">
        <v>6397</v>
      </c>
      <c r="B3574">
        <v>45948</v>
      </c>
      <c r="C3574" t="s">
        <v>2192</v>
      </c>
      <c r="D3574" t="s">
        <v>443</v>
      </c>
      <c r="E3574">
        <v>7</v>
      </c>
      <c r="F3574">
        <f>IFERROR(VLOOKUP(D3574,Products!$A$2:$H$221,6,FALSE),0)</f>
        <v>8.6300000000000008</v>
      </c>
      <c r="G3574">
        <v>0</v>
      </c>
      <c r="H3574">
        <f t="shared" si="55"/>
        <v>60.41</v>
      </c>
      <c r="I3574" t="s">
        <v>2827</v>
      </c>
      <c r="J3574" t="str">
        <f>IFERROR(VLOOKUP(D3574,Products!$A$2:$H$221,3,FALSE),"")</f>
        <v>Cleaning</v>
      </c>
      <c r="K3574" t="str">
        <f>IFERROR(VLOOKUP(C3574,Customers!$A$2:$G$751,3,FALSE),"")</f>
        <v>Absheron</v>
      </c>
    </row>
    <row r="3575" spans="1:11" x14ac:dyDescent="0.25">
      <c r="A3575" t="s">
        <v>6398</v>
      </c>
      <c r="B3575">
        <v>45948</v>
      </c>
      <c r="C3575" t="s">
        <v>2231</v>
      </c>
      <c r="D3575" t="s">
        <v>53</v>
      </c>
      <c r="E3575">
        <v>14</v>
      </c>
      <c r="F3575">
        <f>IFERROR(VLOOKUP(D3575,Products!$A$2:$H$221,6,FALSE),0)</f>
        <v>3.46</v>
      </c>
      <c r="G3575">
        <v>7.0000000000000007E-2</v>
      </c>
      <c r="H3575">
        <f t="shared" si="55"/>
        <v>45.05</v>
      </c>
      <c r="I3575" t="s">
        <v>2818</v>
      </c>
      <c r="J3575" t="str">
        <f>IFERROR(VLOOKUP(D3575,Products!$A$2:$H$221,3,FALSE),"")</f>
        <v>Beverages</v>
      </c>
      <c r="K3575" t="str">
        <f>IFERROR(VLOOKUP(C3575,Customers!$A$2:$G$751,3,FALSE),"")</f>
        <v>Lankaran-Astara</v>
      </c>
    </row>
    <row r="3576" spans="1:11" x14ac:dyDescent="0.25">
      <c r="A3576" t="s">
        <v>6399</v>
      </c>
      <c r="B3576">
        <v>45948</v>
      </c>
      <c r="C3576" t="s">
        <v>2336</v>
      </c>
      <c r="D3576" t="s">
        <v>429</v>
      </c>
      <c r="E3576">
        <v>10</v>
      </c>
      <c r="F3576">
        <f>IFERROR(VLOOKUP(D3576,Products!$A$2:$H$221,6,FALSE),0)</f>
        <v>6.04</v>
      </c>
      <c r="G3576">
        <v>0</v>
      </c>
      <c r="H3576">
        <f t="shared" si="55"/>
        <v>60.4</v>
      </c>
      <c r="I3576" t="s">
        <v>2820</v>
      </c>
      <c r="J3576" t="str">
        <f>IFERROR(VLOOKUP(D3576,Products!$A$2:$H$221,3,FALSE),"")</f>
        <v>Canned</v>
      </c>
      <c r="K3576" t="str">
        <f>IFERROR(VLOOKUP(C3576,Customers!$A$2:$G$751,3,FALSE),"")</f>
        <v>Ganja-Dashkasan</v>
      </c>
    </row>
    <row r="3577" spans="1:11" x14ac:dyDescent="0.25">
      <c r="A3577" t="s">
        <v>6400</v>
      </c>
      <c r="B3577">
        <v>45948</v>
      </c>
      <c r="C3577" t="s">
        <v>2456</v>
      </c>
      <c r="D3577" t="s">
        <v>167</v>
      </c>
      <c r="E3577">
        <v>18</v>
      </c>
      <c r="F3577">
        <f>IFERROR(VLOOKUP(D3577,Products!$A$2:$H$221,6,FALSE),0)</f>
        <v>1.67</v>
      </c>
      <c r="G3577">
        <v>0.02</v>
      </c>
      <c r="H3577">
        <f t="shared" si="55"/>
        <v>29.46</v>
      </c>
      <c r="I3577" t="s">
        <v>2870</v>
      </c>
      <c r="J3577" t="str">
        <f>IFERROR(VLOOKUP(D3577,Products!$A$2:$H$221,3,FALSE),"")</f>
        <v>Bakery</v>
      </c>
      <c r="K3577" t="str">
        <f>IFERROR(VLOOKUP(C3577,Customers!$A$2:$G$751,3,FALSE),"")</f>
        <v>Nakhchivan</v>
      </c>
    </row>
    <row r="3578" spans="1:11" x14ac:dyDescent="0.25">
      <c r="A3578" t="s">
        <v>6401</v>
      </c>
      <c r="B3578">
        <v>45948</v>
      </c>
      <c r="C3578" t="s">
        <v>2558</v>
      </c>
      <c r="D3578" t="s">
        <v>394</v>
      </c>
      <c r="E3578">
        <v>4</v>
      </c>
      <c r="F3578">
        <f>IFERROR(VLOOKUP(D3578,Products!$A$2:$H$221,6,FALSE),0)</f>
        <v>8.06</v>
      </c>
      <c r="G3578">
        <v>0.05</v>
      </c>
      <c r="H3578">
        <f t="shared" si="55"/>
        <v>30.63</v>
      </c>
      <c r="I3578" t="s">
        <v>2820</v>
      </c>
      <c r="J3578" t="str">
        <f>IFERROR(VLOOKUP(D3578,Products!$A$2:$H$221,3,FALSE),"")</f>
        <v>Frozen</v>
      </c>
      <c r="K3578" t="str">
        <f>IFERROR(VLOOKUP(C3578,Customers!$A$2:$G$751,3,FALSE),"")</f>
        <v>Guba-Khachmaz</v>
      </c>
    </row>
    <row r="3579" spans="1:11" x14ac:dyDescent="0.25">
      <c r="A3579" t="s">
        <v>6402</v>
      </c>
      <c r="B3579">
        <v>45949</v>
      </c>
      <c r="C3579" t="s">
        <v>534</v>
      </c>
      <c r="D3579" t="s">
        <v>178</v>
      </c>
      <c r="E3579">
        <v>7</v>
      </c>
      <c r="F3579">
        <f>IFERROR(VLOOKUP(D3579,Products!$A$2:$H$221,6,FALSE),0)</f>
        <v>2.5099999999999998</v>
      </c>
      <c r="G3579">
        <v>7.0000000000000007E-2</v>
      </c>
      <c r="H3579">
        <f t="shared" si="55"/>
        <v>16.34</v>
      </c>
      <c r="I3579" t="s">
        <v>2870</v>
      </c>
      <c r="J3579" t="str">
        <f>IFERROR(VLOOKUP(D3579,Products!$A$2:$H$221,3,FALSE),"")</f>
        <v>Bakery</v>
      </c>
      <c r="K3579" t="str">
        <f>IFERROR(VLOOKUP(C3579,Customers!$A$2:$G$751,3,FALSE),"")</f>
        <v>Guba-Khachmaz</v>
      </c>
    </row>
    <row r="3580" spans="1:11" x14ac:dyDescent="0.25">
      <c r="A3580" t="s">
        <v>6403</v>
      </c>
      <c r="B3580">
        <v>45949</v>
      </c>
      <c r="C3580" t="s">
        <v>697</v>
      </c>
      <c r="D3580" t="s">
        <v>482</v>
      </c>
      <c r="E3580">
        <v>4</v>
      </c>
      <c r="F3580">
        <f>IFERROR(VLOOKUP(D3580,Products!$A$2:$H$221,6,FALSE),0)</f>
        <v>8.7100000000000009</v>
      </c>
      <c r="G3580">
        <v>0.12</v>
      </c>
      <c r="H3580">
        <f t="shared" si="55"/>
        <v>30.66</v>
      </c>
      <c r="I3580" t="s">
        <v>2830</v>
      </c>
      <c r="J3580" t="str">
        <f>IFERROR(VLOOKUP(D3580,Products!$A$2:$H$221,3,FALSE),"")</f>
        <v>Cleaning</v>
      </c>
      <c r="K3580" t="str">
        <f>IFERROR(VLOOKUP(C3580,Customers!$A$2:$G$751,3,FALSE),"")</f>
        <v>Shaki-Zagatala</v>
      </c>
    </row>
    <row r="3581" spans="1:11" x14ac:dyDescent="0.25">
      <c r="A3581" t="s">
        <v>6404</v>
      </c>
      <c r="B3581">
        <v>45949</v>
      </c>
      <c r="C3581" t="s">
        <v>791</v>
      </c>
      <c r="D3581" t="s">
        <v>79</v>
      </c>
      <c r="E3581">
        <v>17</v>
      </c>
      <c r="F3581">
        <f>IFERROR(VLOOKUP(D3581,Products!$A$2:$H$221,6,FALSE),0)</f>
        <v>4</v>
      </c>
      <c r="G3581">
        <v>0.02</v>
      </c>
      <c r="H3581">
        <f t="shared" si="55"/>
        <v>66.64</v>
      </c>
      <c r="I3581" t="s">
        <v>2820</v>
      </c>
      <c r="J3581" t="str">
        <f>IFERROR(VLOOKUP(D3581,Products!$A$2:$H$221,3,FALSE),"")</f>
        <v>Snacks</v>
      </c>
      <c r="K3581" t="str">
        <f>IFERROR(VLOOKUP(C3581,Customers!$A$2:$G$751,3,FALSE),"")</f>
        <v>Lankaran-Astara</v>
      </c>
    </row>
    <row r="3582" spans="1:11" x14ac:dyDescent="0.25">
      <c r="A3582" t="s">
        <v>6405</v>
      </c>
      <c r="B3582">
        <v>45949</v>
      </c>
      <c r="C3582" t="s">
        <v>917</v>
      </c>
      <c r="D3582" t="s">
        <v>338</v>
      </c>
      <c r="E3582">
        <v>7</v>
      </c>
      <c r="F3582">
        <f>IFERROR(VLOOKUP(D3582,Products!$A$2:$H$221,6,FALSE),0)</f>
        <v>2.2000000000000002</v>
      </c>
      <c r="G3582">
        <v>0.03</v>
      </c>
      <c r="H3582">
        <f t="shared" si="55"/>
        <v>14.94</v>
      </c>
      <c r="I3582" t="s">
        <v>2841</v>
      </c>
      <c r="J3582" t="str">
        <f>IFERROR(VLOOKUP(D3582,Products!$A$2:$H$221,3,FALSE),"")</f>
        <v>Personal Care</v>
      </c>
      <c r="K3582" t="str">
        <f>IFERROR(VLOOKUP(C3582,Customers!$A$2:$G$751,3,FALSE),"")</f>
        <v>Shaki-Zagatala</v>
      </c>
    </row>
    <row r="3583" spans="1:11" x14ac:dyDescent="0.25">
      <c r="A3583" t="s">
        <v>6406</v>
      </c>
      <c r="B3583">
        <v>45949</v>
      </c>
      <c r="C3583" t="s">
        <v>935</v>
      </c>
      <c r="D3583" t="s">
        <v>211</v>
      </c>
      <c r="E3583">
        <v>14</v>
      </c>
      <c r="F3583">
        <f>IFERROR(VLOOKUP(D3583,Products!$A$2:$H$221,6,FALSE),0)</f>
        <v>2.35</v>
      </c>
      <c r="G3583">
        <v>0.1</v>
      </c>
      <c r="H3583">
        <f t="shared" si="55"/>
        <v>29.61</v>
      </c>
      <c r="I3583" t="s">
        <v>2870</v>
      </c>
      <c r="J3583" t="str">
        <f>IFERROR(VLOOKUP(D3583,Products!$A$2:$H$221,3,FALSE),"")</f>
        <v>Grocery</v>
      </c>
      <c r="K3583" t="str">
        <f>IFERROR(VLOOKUP(C3583,Customers!$A$2:$G$751,3,FALSE),"")</f>
        <v>Aran</v>
      </c>
    </row>
    <row r="3584" spans="1:11" x14ac:dyDescent="0.25">
      <c r="A3584" t="s">
        <v>6407</v>
      </c>
      <c r="B3584">
        <v>45949</v>
      </c>
      <c r="C3584" t="s">
        <v>1112</v>
      </c>
      <c r="D3584" t="s">
        <v>429</v>
      </c>
      <c r="E3584">
        <v>2</v>
      </c>
      <c r="F3584">
        <f>IFERROR(VLOOKUP(D3584,Products!$A$2:$H$221,6,FALSE),0)</f>
        <v>6.04</v>
      </c>
      <c r="G3584">
        <v>7.0000000000000007E-2</v>
      </c>
      <c r="H3584">
        <f t="shared" si="55"/>
        <v>11.23</v>
      </c>
      <c r="I3584" t="s">
        <v>2870</v>
      </c>
      <c r="J3584" t="str">
        <f>IFERROR(VLOOKUP(D3584,Products!$A$2:$H$221,3,FALSE),"")</f>
        <v>Canned</v>
      </c>
      <c r="K3584" t="str">
        <f>IFERROR(VLOOKUP(C3584,Customers!$A$2:$G$751,3,FALSE),"")</f>
        <v>Absheron</v>
      </c>
    </row>
    <row r="3585" spans="1:11" x14ac:dyDescent="0.25">
      <c r="A3585" t="s">
        <v>6408</v>
      </c>
      <c r="B3585">
        <v>45949</v>
      </c>
      <c r="C3585" t="s">
        <v>1133</v>
      </c>
      <c r="D3585" t="s">
        <v>338</v>
      </c>
      <c r="E3585">
        <v>7</v>
      </c>
      <c r="F3585">
        <f>IFERROR(VLOOKUP(D3585,Products!$A$2:$H$221,6,FALSE),0)</f>
        <v>2.2000000000000002</v>
      </c>
      <c r="G3585">
        <v>0.1</v>
      </c>
      <c r="H3585">
        <f t="shared" si="55"/>
        <v>13.86</v>
      </c>
      <c r="I3585" t="s">
        <v>2837</v>
      </c>
      <c r="J3585" t="str">
        <f>IFERROR(VLOOKUP(D3585,Products!$A$2:$H$221,3,FALSE),"")</f>
        <v>Personal Care</v>
      </c>
      <c r="K3585" t="str">
        <f>IFERROR(VLOOKUP(C3585,Customers!$A$2:$G$751,3,FALSE),"")</f>
        <v>Shaki-Zagatala</v>
      </c>
    </row>
    <row r="3586" spans="1:11" x14ac:dyDescent="0.25">
      <c r="A3586" t="s">
        <v>6409</v>
      </c>
      <c r="B3586">
        <v>45949</v>
      </c>
      <c r="C3586" t="s">
        <v>1136</v>
      </c>
      <c r="D3586" t="s">
        <v>390</v>
      </c>
      <c r="E3586">
        <v>8</v>
      </c>
      <c r="F3586">
        <f>IFERROR(VLOOKUP(D3586,Products!$A$2:$H$221,6,FALSE),0)</f>
        <v>4.55</v>
      </c>
      <c r="G3586">
        <v>0.03</v>
      </c>
      <c r="H3586">
        <f t="shared" ref="H3586:H3649" si="56">ROUND(E3586*F3586*(1-G3586),2)</f>
        <v>35.31</v>
      </c>
      <c r="I3586" t="s">
        <v>2870</v>
      </c>
      <c r="J3586" t="str">
        <f>IFERROR(VLOOKUP(D3586,Products!$A$2:$H$221,3,FALSE),"")</f>
        <v>Frozen</v>
      </c>
      <c r="K3586" t="str">
        <f>IFERROR(VLOOKUP(C3586,Customers!$A$2:$G$751,3,FALSE),"")</f>
        <v>Absheron</v>
      </c>
    </row>
    <row r="3587" spans="1:11" x14ac:dyDescent="0.25">
      <c r="A3587" t="s">
        <v>6410</v>
      </c>
      <c r="B3587">
        <v>45949</v>
      </c>
      <c r="C3587" t="s">
        <v>1199</v>
      </c>
      <c r="D3587" t="s">
        <v>35</v>
      </c>
      <c r="E3587">
        <v>26</v>
      </c>
      <c r="F3587">
        <f>IFERROR(VLOOKUP(D3587,Products!$A$2:$H$221,6,FALSE),0)</f>
        <v>1.65</v>
      </c>
      <c r="G3587">
        <v>7.0000000000000007E-2</v>
      </c>
      <c r="H3587">
        <f t="shared" si="56"/>
        <v>39.9</v>
      </c>
      <c r="I3587" t="s">
        <v>2820</v>
      </c>
      <c r="J3587" t="str">
        <f>IFERROR(VLOOKUP(D3587,Products!$A$2:$H$221,3,FALSE),"")</f>
        <v>Beverages</v>
      </c>
      <c r="K3587" t="str">
        <f>IFERROR(VLOOKUP(C3587,Customers!$A$2:$G$751,3,FALSE),"")</f>
        <v>Karabakh-East Zangezur</v>
      </c>
    </row>
    <row r="3588" spans="1:11" x14ac:dyDescent="0.25">
      <c r="A3588" t="s">
        <v>6411</v>
      </c>
      <c r="B3588">
        <v>45949</v>
      </c>
      <c r="C3588" t="s">
        <v>1343</v>
      </c>
      <c r="D3588" t="s">
        <v>93</v>
      </c>
      <c r="E3588">
        <v>15</v>
      </c>
      <c r="F3588">
        <f>IFERROR(VLOOKUP(D3588,Products!$A$2:$H$221,6,FALSE),0)</f>
        <v>3.61</v>
      </c>
      <c r="G3588">
        <v>0</v>
      </c>
      <c r="H3588">
        <f t="shared" si="56"/>
        <v>54.15</v>
      </c>
      <c r="I3588" t="s">
        <v>2820</v>
      </c>
      <c r="J3588" t="str">
        <f>IFERROR(VLOOKUP(D3588,Products!$A$2:$H$221,3,FALSE),"")</f>
        <v>Snacks</v>
      </c>
      <c r="K3588" t="str">
        <f>IFERROR(VLOOKUP(C3588,Customers!$A$2:$G$751,3,FALSE),"")</f>
        <v>Absheron</v>
      </c>
    </row>
    <row r="3589" spans="1:11" x14ac:dyDescent="0.25">
      <c r="A3589" t="s">
        <v>6412</v>
      </c>
      <c r="B3589">
        <v>45949</v>
      </c>
      <c r="C3589" t="s">
        <v>1571</v>
      </c>
      <c r="D3589" t="s">
        <v>380</v>
      </c>
      <c r="E3589">
        <v>12</v>
      </c>
      <c r="F3589">
        <f>IFERROR(VLOOKUP(D3589,Products!$A$2:$H$221,6,FALSE),0)</f>
        <v>6.79</v>
      </c>
      <c r="G3589">
        <v>0</v>
      </c>
      <c r="H3589">
        <f t="shared" si="56"/>
        <v>81.48</v>
      </c>
      <c r="I3589" t="s">
        <v>2841</v>
      </c>
      <c r="J3589" t="str">
        <f>IFERROR(VLOOKUP(D3589,Products!$A$2:$H$221,3,FALSE),"")</f>
        <v>Frozen</v>
      </c>
      <c r="K3589" t="str">
        <f>IFERROR(VLOOKUP(C3589,Customers!$A$2:$G$751,3,FALSE),"")</f>
        <v>Ganja-Dashkasan</v>
      </c>
    </row>
    <row r="3590" spans="1:11" x14ac:dyDescent="0.25">
      <c r="A3590" t="s">
        <v>6413</v>
      </c>
      <c r="B3590">
        <v>45949</v>
      </c>
      <c r="C3590" t="s">
        <v>1679</v>
      </c>
      <c r="D3590" t="s">
        <v>73</v>
      </c>
      <c r="E3590">
        <v>9</v>
      </c>
      <c r="F3590">
        <f>IFERROR(VLOOKUP(D3590,Products!$A$2:$H$221,6,FALSE),0)</f>
        <v>3.84</v>
      </c>
      <c r="G3590">
        <v>7.0000000000000007E-2</v>
      </c>
      <c r="H3590">
        <f t="shared" si="56"/>
        <v>32.14</v>
      </c>
      <c r="I3590" t="s">
        <v>2830</v>
      </c>
      <c r="J3590" t="str">
        <f>IFERROR(VLOOKUP(D3590,Products!$A$2:$H$221,3,FALSE),"")</f>
        <v>Snacks</v>
      </c>
      <c r="K3590" t="str">
        <f>IFERROR(VLOOKUP(C3590,Customers!$A$2:$G$751,3,FALSE),"")</f>
        <v>Absheron</v>
      </c>
    </row>
    <row r="3591" spans="1:11" x14ac:dyDescent="0.25">
      <c r="A3591" t="s">
        <v>6414</v>
      </c>
      <c r="B3591">
        <v>45949</v>
      </c>
      <c r="C3591" t="s">
        <v>1724</v>
      </c>
      <c r="D3591" t="s">
        <v>332</v>
      </c>
      <c r="E3591">
        <v>9</v>
      </c>
      <c r="F3591">
        <f>IFERROR(VLOOKUP(D3591,Products!$A$2:$H$221,6,FALSE),0)</f>
        <v>2.87</v>
      </c>
      <c r="G3591">
        <v>0.1</v>
      </c>
      <c r="H3591">
        <f t="shared" si="56"/>
        <v>23.25</v>
      </c>
      <c r="I3591" t="s">
        <v>2827</v>
      </c>
      <c r="J3591" t="str">
        <f>IFERROR(VLOOKUP(D3591,Products!$A$2:$H$221,3,FALSE),"")</f>
        <v>Personal Care</v>
      </c>
      <c r="K3591" t="str">
        <f>IFERROR(VLOOKUP(C3591,Customers!$A$2:$G$751,3,FALSE),"")</f>
        <v>Absheron</v>
      </c>
    </row>
    <row r="3592" spans="1:11" x14ac:dyDescent="0.25">
      <c r="A3592" t="s">
        <v>6415</v>
      </c>
      <c r="B3592">
        <v>45949</v>
      </c>
      <c r="C3592" t="s">
        <v>1820</v>
      </c>
      <c r="D3592" t="s">
        <v>236</v>
      </c>
      <c r="E3592">
        <v>14</v>
      </c>
      <c r="F3592">
        <f>IFERROR(VLOOKUP(D3592,Products!$A$2:$H$221,6,FALSE),0)</f>
        <v>1.52</v>
      </c>
      <c r="G3592">
        <v>0.05</v>
      </c>
      <c r="H3592">
        <f t="shared" si="56"/>
        <v>20.22</v>
      </c>
      <c r="I3592" t="s">
        <v>2818</v>
      </c>
      <c r="J3592" t="str">
        <f>IFERROR(VLOOKUP(D3592,Products!$A$2:$H$221,3,FALSE),"")</f>
        <v>Grocery</v>
      </c>
      <c r="K3592" t="str">
        <f>IFERROR(VLOOKUP(C3592,Customers!$A$2:$G$751,3,FALSE),"")</f>
        <v>Ganja-Dashkasan</v>
      </c>
    </row>
    <row r="3593" spans="1:11" x14ac:dyDescent="0.25">
      <c r="A3593" t="s">
        <v>6416</v>
      </c>
      <c r="B3593">
        <v>45949</v>
      </c>
      <c r="C3593" t="s">
        <v>1823</v>
      </c>
      <c r="D3593" t="s">
        <v>380</v>
      </c>
      <c r="E3593">
        <v>3</v>
      </c>
      <c r="F3593">
        <f>IFERROR(VLOOKUP(D3593,Products!$A$2:$H$221,6,FALSE),0)</f>
        <v>6.79</v>
      </c>
      <c r="G3593">
        <v>0.03</v>
      </c>
      <c r="H3593">
        <f t="shared" si="56"/>
        <v>19.760000000000002</v>
      </c>
      <c r="I3593" t="s">
        <v>2870</v>
      </c>
      <c r="J3593" t="str">
        <f>IFERROR(VLOOKUP(D3593,Products!$A$2:$H$221,3,FALSE),"")</f>
        <v>Frozen</v>
      </c>
      <c r="K3593" t="str">
        <f>IFERROR(VLOOKUP(C3593,Customers!$A$2:$G$751,3,FALSE),"")</f>
        <v>Lankaran-Astara</v>
      </c>
    </row>
    <row r="3594" spans="1:11" x14ac:dyDescent="0.25">
      <c r="A3594" t="s">
        <v>6417</v>
      </c>
      <c r="B3594">
        <v>45949</v>
      </c>
      <c r="C3594" t="s">
        <v>1934</v>
      </c>
      <c r="D3594" t="s">
        <v>138</v>
      </c>
      <c r="E3594">
        <v>4</v>
      </c>
      <c r="F3594">
        <f>IFERROR(VLOOKUP(D3594,Products!$A$2:$H$221,6,FALSE),0)</f>
        <v>2.11</v>
      </c>
      <c r="G3594">
        <v>0.1</v>
      </c>
      <c r="H3594">
        <f t="shared" si="56"/>
        <v>7.6</v>
      </c>
      <c r="I3594" t="s">
        <v>2824</v>
      </c>
      <c r="J3594" t="str">
        <f>IFERROR(VLOOKUP(D3594,Products!$A$2:$H$221,3,FALSE),"")</f>
        <v>Dairy</v>
      </c>
      <c r="K3594" t="str">
        <f>IFERROR(VLOOKUP(C3594,Customers!$A$2:$G$751,3,FALSE),"")</f>
        <v>Ganja-Dashkasan</v>
      </c>
    </row>
    <row r="3595" spans="1:11" x14ac:dyDescent="0.25">
      <c r="A3595" t="s">
        <v>6418</v>
      </c>
      <c r="B3595">
        <v>45949</v>
      </c>
      <c r="C3595" t="s">
        <v>1940</v>
      </c>
      <c r="D3595" t="s">
        <v>476</v>
      </c>
      <c r="E3595">
        <v>4</v>
      </c>
      <c r="F3595">
        <f>IFERROR(VLOOKUP(D3595,Products!$A$2:$H$221,6,FALSE),0)</f>
        <v>7.17</v>
      </c>
      <c r="G3595">
        <v>0.12</v>
      </c>
      <c r="H3595">
        <f t="shared" si="56"/>
        <v>25.24</v>
      </c>
      <c r="I3595" t="s">
        <v>2837</v>
      </c>
      <c r="J3595" t="str">
        <f>IFERROR(VLOOKUP(D3595,Products!$A$2:$H$221,3,FALSE),"")</f>
        <v>Cleaning</v>
      </c>
      <c r="K3595" t="str">
        <f>IFERROR(VLOOKUP(C3595,Customers!$A$2:$G$751,3,FALSE),"")</f>
        <v>Aran</v>
      </c>
    </row>
    <row r="3596" spans="1:11" x14ac:dyDescent="0.25">
      <c r="A3596" t="s">
        <v>6419</v>
      </c>
      <c r="B3596">
        <v>45949</v>
      </c>
      <c r="C3596" t="s">
        <v>2114</v>
      </c>
      <c r="D3596" t="s">
        <v>81</v>
      </c>
      <c r="E3596">
        <v>23</v>
      </c>
      <c r="F3596">
        <f>IFERROR(VLOOKUP(D3596,Products!$A$2:$H$221,6,FALSE),0)</f>
        <v>2.23</v>
      </c>
      <c r="G3596">
        <v>0.03</v>
      </c>
      <c r="H3596">
        <f t="shared" si="56"/>
        <v>49.75</v>
      </c>
      <c r="I3596" t="s">
        <v>2841</v>
      </c>
      <c r="J3596" t="str">
        <f>IFERROR(VLOOKUP(D3596,Products!$A$2:$H$221,3,FALSE),"")</f>
        <v>Snacks</v>
      </c>
      <c r="K3596" t="str">
        <f>IFERROR(VLOOKUP(C3596,Customers!$A$2:$G$751,3,FALSE),"")</f>
        <v>Guba-Khachmaz</v>
      </c>
    </row>
    <row r="3597" spans="1:11" x14ac:dyDescent="0.25">
      <c r="A3597" t="s">
        <v>6420</v>
      </c>
      <c r="B3597">
        <v>45949</v>
      </c>
      <c r="C3597" t="s">
        <v>2228</v>
      </c>
      <c r="D3597" t="s">
        <v>296</v>
      </c>
      <c r="E3597">
        <v>8</v>
      </c>
      <c r="F3597">
        <f>IFERROR(VLOOKUP(D3597,Products!$A$2:$H$221,6,FALSE),0)</f>
        <v>2.52</v>
      </c>
      <c r="G3597">
        <v>0</v>
      </c>
      <c r="H3597">
        <f t="shared" si="56"/>
        <v>20.16</v>
      </c>
      <c r="I3597" t="s">
        <v>2827</v>
      </c>
      <c r="J3597" t="str">
        <f>IFERROR(VLOOKUP(D3597,Products!$A$2:$H$221,3,FALSE),"")</f>
        <v>Household</v>
      </c>
      <c r="K3597" t="str">
        <f>IFERROR(VLOOKUP(C3597,Customers!$A$2:$G$751,3,FALSE),"")</f>
        <v>Absheron</v>
      </c>
    </row>
    <row r="3598" spans="1:11" x14ac:dyDescent="0.25">
      <c r="A3598" t="s">
        <v>6421</v>
      </c>
      <c r="B3598">
        <v>45949</v>
      </c>
      <c r="C3598" t="s">
        <v>2252</v>
      </c>
      <c r="D3598" t="s">
        <v>13</v>
      </c>
      <c r="E3598">
        <v>15</v>
      </c>
      <c r="F3598">
        <f>IFERROR(VLOOKUP(D3598,Products!$A$2:$H$221,6,FALSE),0)</f>
        <v>1.77</v>
      </c>
      <c r="G3598">
        <v>0.1</v>
      </c>
      <c r="H3598">
        <f t="shared" si="56"/>
        <v>23.9</v>
      </c>
      <c r="I3598" t="s">
        <v>2824</v>
      </c>
      <c r="J3598" t="str">
        <f>IFERROR(VLOOKUP(D3598,Products!$A$2:$H$221,3,FALSE),"")</f>
        <v>Beverages</v>
      </c>
      <c r="K3598" t="str">
        <f>IFERROR(VLOOKUP(C3598,Customers!$A$2:$G$751,3,FALSE),"")</f>
        <v>Ganja-Dashkasan</v>
      </c>
    </row>
    <row r="3599" spans="1:11" x14ac:dyDescent="0.25">
      <c r="A3599" t="s">
        <v>6422</v>
      </c>
      <c r="B3599">
        <v>45949</v>
      </c>
      <c r="C3599" t="s">
        <v>2489</v>
      </c>
      <c r="D3599" t="s">
        <v>155</v>
      </c>
      <c r="E3599">
        <v>3</v>
      </c>
      <c r="F3599">
        <f>IFERROR(VLOOKUP(D3599,Products!$A$2:$H$221,6,FALSE),0)</f>
        <v>5.52</v>
      </c>
      <c r="G3599">
        <v>0</v>
      </c>
      <c r="H3599">
        <f t="shared" si="56"/>
        <v>16.559999999999999</v>
      </c>
      <c r="I3599" t="s">
        <v>2827</v>
      </c>
      <c r="J3599" t="str">
        <f>IFERROR(VLOOKUP(D3599,Products!$A$2:$H$221,3,FALSE),"")</f>
        <v>Dairy</v>
      </c>
      <c r="K3599" t="str">
        <f>IFERROR(VLOOKUP(C3599,Customers!$A$2:$G$751,3,FALSE),"")</f>
        <v>Aran</v>
      </c>
    </row>
    <row r="3600" spans="1:11" x14ac:dyDescent="0.25">
      <c r="A3600" t="s">
        <v>6423</v>
      </c>
      <c r="B3600">
        <v>45949</v>
      </c>
      <c r="C3600" t="s">
        <v>2534</v>
      </c>
      <c r="D3600" t="s">
        <v>192</v>
      </c>
      <c r="E3600">
        <v>22</v>
      </c>
      <c r="F3600">
        <f>IFERROR(VLOOKUP(D3600,Products!$A$2:$H$221,6,FALSE),0)</f>
        <v>1.73</v>
      </c>
      <c r="G3600">
        <v>0</v>
      </c>
      <c r="H3600">
        <f t="shared" si="56"/>
        <v>38.06</v>
      </c>
      <c r="I3600" t="s">
        <v>2827</v>
      </c>
      <c r="J3600" t="str">
        <f>IFERROR(VLOOKUP(D3600,Products!$A$2:$H$221,3,FALSE),"")</f>
        <v>Bakery</v>
      </c>
      <c r="K3600" t="str">
        <f>IFERROR(VLOOKUP(C3600,Customers!$A$2:$G$751,3,FALSE),"")</f>
        <v>Lankaran-Astara</v>
      </c>
    </row>
    <row r="3601" spans="1:11" x14ac:dyDescent="0.25">
      <c r="A3601" t="s">
        <v>6424</v>
      </c>
      <c r="B3601">
        <v>45949</v>
      </c>
      <c r="C3601" t="s">
        <v>2639</v>
      </c>
      <c r="D3601" t="s">
        <v>246</v>
      </c>
      <c r="E3601">
        <v>14</v>
      </c>
      <c r="F3601">
        <f>IFERROR(VLOOKUP(D3601,Products!$A$2:$H$221,6,FALSE),0)</f>
        <v>7.97</v>
      </c>
      <c r="G3601">
        <v>0.05</v>
      </c>
      <c r="H3601">
        <f t="shared" si="56"/>
        <v>106</v>
      </c>
      <c r="I3601" t="s">
        <v>2820</v>
      </c>
      <c r="J3601" t="str">
        <f>IFERROR(VLOOKUP(D3601,Products!$A$2:$H$221,3,FALSE),"")</f>
        <v>Grocery</v>
      </c>
      <c r="K3601" t="str">
        <f>IFERROR(VLOOKUP(C3601,Customers!$A$2:$G$751,3,FALSE),"")</f>
        <v>Lankaran-Astara</v>
      </c>
    </row>
    <row r="3602" spans="1:11" x14ac:dyDescent="0.25">
      <c r="A3602" t="s">
        <v>6425</v>
      </c>
      <c r="B3602">
        <v>45950</v>
      </c>
      <c r="C3602" t="s">
        <v>620</v>
      </c>
      <c r="D3602" t="s">
        <v>427</v>
      </c>
      <c r="E3602">
        <v>8</v>
      </c>
      <c r="F3602">
        <f>IFERROR(VLOOKUP(D3602,Products!$A$2:$H$221,6,FALSE),0)</f>
        <v>1.58</v>
      </c>
      <c r="G3602">
        <v>0.1</v>
      </c>
      <c r="H3602">
        <f t="shared" si="56"/>
        <v>11.38</v>
      </c>
      <c r="I3602" t="s">
        <v>2818</v>
      </c>
      <c r="J3602" t="str">
        <f>IFERROR(VLOOKUP(D3602,Products!$A$2:$H$221,3,FALSE),"")</f>
        <v>Canned</v>
      </c>
      <c r="K3602" t="str">
        <f>IFERROR(VLOOKUP(C3602,Customers!$A$2:$G$751,3,FALSE),"")</f>
        <v>Shaki-Zagatala</v>
      </c>
    </row>
    <row r="3603" spans="1:11" x14ac:dyDescent="0.25">
      <c r="A3603" t="s">
        <v>6426</v>
      </c>
      <c r="B3603">
        <v>45950</v>
      </c>
      <c r="C3603" t="s">
        <v>977</v>
      </c>
      <c r="D3603" t="s">
        <v>155</v>
      </c>
      <c r="E3603">
        <v>8</v>
      </c>
      <c r="F3603">
        <f>IFERROR(VLOOKUP(D3603,Products!$A$2:$H$221,6,FALSE),0)</f>
        <v>5.52</v>
      </c>
      <c r="G3603">
        <v>0.05</v>
      </c>
      <c r="H3603">
        <f t="shared" si="56"/>
        <v>41.95</v>
      </c>
      <c r="I3603" t="s">
        <v>2830</v>
      </c>
      <c r="J3603" t="str">
        <f>IFERROR(VLOOKUP(D3603,Products!$A$2:$H$221,3,FALSE),"")</f>
        <v>Dairy</v>
      </c>
      <c r="K3603" t="str">
        <f>IFERROR(VLOOKUP(C3603,Customers!$A$2:$G$751,3,FALSE),"")</f>
        <v>Lankaran-Astara</v>
      </c>
    </row>
    <row r="3604" spans="1:11" x14ac:dyDescent="0.25">
      <c r="A3604" t="s">
        <v>6427</v>
      </c>
      <c r="B3604">
        <v>45950</v>
      </c>
      <c r="C3604" t="s">
        <v>1235</v>
      </c>
      <c r="D3604" t="s">
        <v>190</v>
      </c>
      <c r="E3604">
        <v>26</v>
      </c>
      <c r="F3604">
        <f>IFERROR(VLOOKUP(D3604,Products!$A$2:$H$221,6,FALSE),0)</f>
        <v>2.85</v>
      </c>
      <c r="G3604">
        <v>0.15</v>
      </c>
      <c r="H3604">
        <f t="shared" si="56"/>
        <v>62.99</v>
      </c>
      <c r="I3604" t="s">
        <v>2870</v>
      </c>
      <c r="J3604" t="str">
        <f>IFERROR(VLOOKUP(D3604,Products!$A$2:$H$221,3,FALSE),"")</f>
        <v>Bakery</v>
      </c>
      <c r="K3604" t="str">
        <f>IFERROR(VLOOKUP(C3604,Customers!$A$2:$G$751,3,FALSE),"")</f>
        <v>Absheron</v>
      </c>
    </row>
    <row r="3605" spans="1:11" x14ac:dyDescent="0.25">
      <c r="A3605" t="s">
        <v>6428</v>
      </c>
      <c r="B3605">
        <v>45950</v>
      </c>
      <c r="C3605" t="s">
        <v>1307</v>
      </c>
      <c r="D3605" t="s">
        <v>411</v>
      </c>
      <c r="E3605">
        <v>11</v>
      </c>
      <c r="F3605">
        <f>IFERROR(VLOOKUP(D3605,Products!$A$2:$H$221,6,FALSE),0)</f>
        <v>2.21</v>
      </c>
      <c r="G3605">
        <v>0.1</v>
      </c>
      <c r="H3605">
        <f t="shared" si="56"/>
        <v>21.88</v>
      </c>
      <c r="I3605" t="s">
        <v>2870</v>
      </c>
      <c r="J3605" t="str">
        <f>IFERROR(VLOOKUP(D3605,Products!$A$2:$H$221,3,FALSE),"")</f>
        <v>Canned</v>
      </c>
      <c r="K3605" t="str">
        <f>IFERROR(VLOOKUP(C3605,Customers!$A$2:$G$751,3,FALSE),"")</f>
        <v>Ganja-Dashkasan</v>
      </c>
    </row>
    <row r="3606" spans="1:11" x14ac:dyDescent="0.25">
      <c r="A3606" t="s">
        <v>6429</v>
      </c>
      <c r="B3606">
        <v>45950</v>
      </c>
      <c r="C3606" t="s">
        <v>1682</v>
      </c>
      <c r="D3606" t="s">
        <v>307</v>
      </c>
      <c r="E3606">
        <v>7</v>
      </c>
      <c r="F3606">
        <f>IFERROR(VLOOKUP(D3606,Products!$A$2:$H$221,6,FALSE),0)</f>
        <v>6.98</v>
      </c>
      <c r="G3606">
        <v>0.12</v>
      </c>
      <c r="H3606">
        <f t="shared" si="56"/>
        <v>43</v>
      </c>
      <c r="I3606" t="s">
        <v>2820</v>
      </c>
      <c r="J3606" t="str">
        <f>IFERROR(VLOOKUP(D3606,Products!$A$2:$H$221,3,FALSE),"")</f>
        <v>Personal Care</v>
      </c>
      <c r="K3606" t="str">
        <f>IFERROR(VLOOKUP(C3606,Customers!$A$2:$G$751,3,FALSE),"")</f>
        <v>Karabakh-East Zangezur</v>
      </c>
    </row>
    <row r="3607" spans="1:11" x14ac:dyDescent="0.25">
      <c r="A3607" t="s">
        <v>6430</v>
      </c>
      <c r="B3607">
        <v>45950</v>
      </c>
      <c r="C3607" t="s">
        <v>1940</v>
      </c>
      <c r="D3607" t="s">
        <v>105</v>
      </c>
      <c r="E3607">
        <v>13</v>
      </c>
      <c r="F3607">
        <f>IFERROR(VLOOKUP(D3607,Products!$A$2:$H$221,6,FALSE),0)</f>
        <v>1.37</v>
      </c>
      <c r="G3607">
        <v>0.05</v>
      </c>
      <c r="H3607">
        <f t="shared" si="56"/>
        <v>16.920000000000002</v>
      </c>
      <c r="I3607" t="s">
        <v>2818</v>
      </c>
      <c r="J3607" t="str">
        <f>IFERROR(VLOOKUP(D3607,Products!$A$2:$H$221,3,FALSE),"")</f>
        <v>Snacks</v>
      </c>
      <c r="K3607" t="str">
        <f>IFERROR(VLOOKUP(C3607,Customers!$A$2:$G$751,3,FALSE),"")</f>
        <v>Aran</v>
      </c>
    </row>
    <row r="3608" spans="1:11" x14ac:dyDescent="0.25">
      <c r="A3608" t="s">
        <v>6431</v>
      </c>
      <c r="B3608">
        <v>45950</v>
      </c>
      <c r="C3608" t="s">
        <v>2018</v>
      </c>
      <c r="D3608" t="s">
        <v>202</v>
      </c>
      <c r="E3608">
        <v>8</v>
      </c>
      <c r="F3608">
        <f>IFERROR(VLOOKUP(D3608,Products!$A$2:$H$221,6,FALSE),0)</f>
        <v>1.82</v>
      </c>
      <c r="G3608">
        <v>0.05</v>
      </c>
      <c r="H3608">
        <f t="shared" si="56"/>
        <v>13.83</v>
      </c>
      <c r="I3608" t="s">
        <v>2820</v>
      </c>
      <c r="J3608" t="str">
        <f>IFERROR(VLOOKUP(D3608,Products!$A$2:$H$221,3,FALSE),"")</f>
        <v>Bakery</v>
      </c>
      <c r="K3608" t="str">
        <f>IFERROR(VLOOKUP(C3608,Customers!$A$2:$G$751,3,FALSE),"")</f>
        <v>Shaki-Zagatala</v>
      </c>
    </row>
    <row r="3609" spans="1:11" x14ac:dyDescent="0.25">
      <c r="A3609" t="s">
        <v>6432</v>
      </c>
      <c r="B3609">
        <v>45950</v>
      </c>
      <c r="C3609" t="s">
        <v>2414</v>
      </c>
      <c r="D3609" t="s">
        <v>196</v>
      </c>
      <c r="E3609">
        <v>15</v>
      </c>
      <c r="F3609">
        <f>IFERROR(VLOOKUP(D3609,Products!$A$2:$H$221,6,FALSE),0)</f>
        <v>0.54</v>
      </c>
      <c r="G3609">
        <v>0.03</v>
      </c>
      <c r="H3609">
        <f t="shared" si="56"/>
        <v>7.86</v>
      </c>
      <c r="I3609" t="s">
        <v>2824</v>
      </c>
      <c r="J3609" t="str">
        <f>IFERROR(VLOOKUP(D3609,Products!$A$2:$H$221,3,FALSE),"")</f>
        <v>Bakery</v>
      </c>
      <c r="K3609" t="str">
        <f>IFERROR(VLOOKUP(C3609,Customers!$A$2:$G$751,3,FALSE),"")</f>
        <v>Lankaran-Astara</v>
      </c>
    </row>
    <row r="3610" spans="1:11" x14ac:dyDescent="0.25">
      <c r="A3610" t="s">
        <v>6433</v>
      </c>
      <c r="B3610">
        <v>45950</v>
      </c>
      <c r="C3610" t="s">
        <v>2465</v>
      </c>
      <c r="D3610" t="s">
        <v>325</v>
      </c>
      <c r="E3610">
        <v>7</v>
      </c>
      <c r="F3610">
        <f>IFERROR(VLOOKUP(D3610,Products!$A$2:$H$221,6,FALSE),0)</f>
        <v>4.2699999999999996</v>
      </c>
      <c r="G3610">
        <v>0.03</v>
      </c>
      <c r="H3610">
        <f t="shared" si="56"/>
        <v>28.99</v>
      </c>
      <c r="I3610" t="s">
        <v>2824</v>
      </c>
      <c r="J3610" t="str">
        <f>IFERROR(VLOOKUP(D3610,Products!$A$2:$H$221,3,FALSE),"")</f>
        <v>Personal Care</v>
      </c>
      <c r="K3610" t="str">
        <f>IFERROR(VLOOKUP(C3610,Customers!$A$2:$G$751,3,FALSE),"")</f>
        <v>Absheron</v>
      </c>
    </row>
    <row r="3611" spans="1:11" x14ac:dyDescent="0.25">
      <c r="A3611" t="s">
        <v>6434</v>
      </c>
      <c r="B3611">
        <v>45951</v>
      </c>
      <c r="C3611" t="s">
        <v>509</v>
      </c>
      <c r="D3611" t="s">
        <v>101</v>
      </c>
      <c r="E3611">
        <v>5</v>
      </c>
      <c r="F3611">
        <f>IFERROR(VLOOKUP(D3611,Products!$A$2:$H$221,6,FALSE),0)</f>
        <v>2.82</v>
      </c>
      <c r="G3611">
        <v>0.03</v>
      </c>
      <c r="H3611">
        <f t="shared" si="56"/>
        <v>13.68</v>
      </c>
      <c r="I3611" t="s">
        <v>2830</v>
      </c>
      <c r="J3611" t="str">
        <f>IFERROR(VLOOKUP(D3611,Products!$A$2:$H$221,3,FALSE),"")</f>
        <v>Snacks</v>
      </c>
      <c r="K3611" t="str">
        <f>IFERROR(VLOOKUP(C3611,Customers!$A$2:$G$751,3,FALSE),"")</f>
        <v>Guba-Khachmaz</v>
      </c>
    </row>
    <row r="3612" spans="1:11" x14ac:dyDescent="0.25">
      <c r="A3612" t="s">
        <v>6435</v>
      </c>
      <c r="B3612">
        <v>45951</v>
      </c>
      <c r="C3612" t="s">
        <v>1409</v>
      </c>
      <c r="D3612" t="s">
        <v>170</v>
      </c>
      <c r="E3612">
        <v>6</v>
      </c>
      <c r="F3612">
        <f>IFERROR(VLOOKUP(D3612,Products!$A$2:$H$221,6,FALSE),0)</f>
        <v>2.2000000000000002</v>
      </c>
      <c r="G3612">
        <v>0.12</v>
      </c>
      <c r="H3612">
        <f t="shared" si="56"/>
        <v>11.62</v>
      </c>
      <c r="I3612" t="s">
        <v>2837</v>
      </c>
      <c r="J3612" t="str">
        <f>IFERROR(VLOOKUP(D3612,Products!$A$2:$H$221,3,FALSE),"")</f>
        <v>Bakery</v>
      </c>
      <c r="K3612" t="str">
        <f>IFERROR(VLOOKUP(C3612,Customers!$A$2:$G$751,3,FALSE),"")</f>
        <v>Absheron</v>
      </c>
    </row>
    <row r="3613" spans="1:11" x14ac:dyDescent="0.25">
      <c r="A3613" t="s">
        <v>6436</v>
      </c>
      <c r="B3613">
        <v>45951</v>
      </c>
      <c r="C3613" t="s">
        <v>1487</v>
      </c>
      <c r="D3613" t="s">
        <v>126</v>
      </c>
      <c r="E3613">
        <v>7</v>
      </c>
      <c r="F3613">
        <f>IFERROR(VLOOKUP(D3613,Products!$A$2:$H$221,6,FALSE),0)</f>
        <v>2.52</v>
      </c>
      <c r="G3613">
        <v>7.0000000000000007E-2</v>
      </c>
      <c r="H3613">
        <f t="shared" si="56"/>
        <v>16.41</v>
      </c>
      <c r="I3613" t="s">
        <v>2870</v>
      </c>
      <c r="J3613" t="str">
        <f>IFERROR(VLOOKUP(D3613,Products!$A$2:$H$221,3,FALSE),"")</f>
        <v>Dairy</v>
      </c>
      <c r="K3613" t="str">
        <f>IFERROR(VLOOKUP(C3613,Customers!$A$2:$G$751,3,FALSE),"")</f>
        <v>Nakhchivan</v>
      </c>
    </row>
    <row r="3614" spans="1:11" x14ac:dyDescent="0.25">
      <c r="A3614" t="s">
        <v>6437</v>
      </c>
      <c r="B3614">
        <v>45951</v>
      </c>
      <c r="C3614" t="s">
        <v>2069</v>
      </c>
      <c r="D3614" t="s">
        <v>108</v>
      </c>
      <c r="E3614">
        <v>5</v>
      </c>
      <c r="F3614">
        <f>IFERROR(VLOOKUP(D3614,Products!$A$2:$H$221,6,FALSE),0)</f>
        <v>3.94</v>
      </c>
      <c r="G3614">
        <v>7.0000000000000007E-2</v>
      </c>
      <c r="H3614">
        <f t="shared" si="56"/>
        <v>18.32</v>
      </c>
      <c r="I3614" t="s">
        <v>2830</v>
      </c>
      <c r="J3614" t="str">
        <f>IFERROR(VLOOKUP(D3614,Products!$A$2:$H$221,3,FALSE),"")</f>
        <v>Dairy</v>
      </c>
      <c r="K3614" t="str">
        <f>IFERROR(VLOOKUP(C3614,Customers!$A$2:$G$751,3,FALSE),"")</f>
        <v>Guba-Khachmaz</v>
      </c>
    </row>
    <row r="3615" spans="1:11" x14ac:dyDescent="0.25">
      <c r="A3615" t="s">
        <v>6438</v>
      </c>
      <c r="B3615">
        <v>45951</v>
      </c>
      <c r="C3615" t="s">
        <v>2171</v>
      </c>
      <c r="D3615" t="s">
        <v>67</v>
      </c>
      <c r="E3615">
        <v>21</v>
      </c>
      <c r="F3615">
        <f>IFERROR(VLOOKUP(D3615,Products!$A$2:$H$221,6,FALSE),0)</f>
        <v>1.34</v>
      </c>
      <c r="G3615">
        <v>0.03</v>
      </c>
      <c r="H3615">
        <f t="shared" si="56"/>
        <v>27.3</v>
      </c>
      <c r="I3615" t="s">
        <v>2827</v>
      </c>
      <c r="J3615" t="str">
        <f>IFERROR(VLOOKUP(D3615,Products!$A$2:$H$221,3,FALSE),"")</f>
        <v>Snacks</v>
      </c>
      <c r="K3615" t="str">
        <f>IFERROR(VLOOKUP(C3615,Customers!$A$2:$G$751,3,FALSE),"")</f>
        <v>Lankaran-Astara</v>
      </c>
    </row>
    <row r="3616" spans="1:11" x14ac:dyDescent="0.25">
      <c r="A3616" t="s">
        <v>6439</v>
      </c>
      <c r="B3616">
        <v>45951</v>
      </c>
      <c r="C3616" t="s">
        <v>2309</v>
      </c>
      <c r="D3616" t="s">
        <v>192</v>
      </c>
      <c r="E3616">
        <v>18</v>
      </c>
      <c r="F3616">
        <f>IFERROR(VLOOKUP(D3616,Products!$A$2:$H$221,6,FALSE),0)</f>
        <v>1.73</v>
      </c>
      <c r="G3616">
        <v>0</v>
      </c>
      <c r="H3616">
        <f t="shared" si="56"/>
        <v>31.14</v>
      </c>
      <c r="I3616" t="s">
        <v>2827</v>
      </c>
      <c r="J3616" t="str">
        <f>IFERROR(VLOOKUP(D3616,Products!$A$2:$H$221,3,FALSE),"")</f>
        <v>Bakery</v>
      </c>
      <c r="K3616" t="str">
        <f>IFERROR(VLOOKUP(C3616,Customers!$A$2:$G$751,3,FALSE),"")</f>
        <v>Shaki-Zagatala</v>
      </c>
    </row>
    <row r="3617" spans="1:11" x14ac:dyDescent="0.25">
      <c r="A3617" t="s">
        <v>6440</v>
      </c>
      <c r="B3617">
        <v>45951</v>
      </c>
      <c r="C3617" t="s">
        <v>2435</v>
      </c>
      <c r="D3617" t="s">
        <v>87</v>
      </c>
      <c r="E3617">
        <v>21</v>
      </c>
      <c r="F3617">
        <f>IFERROR(VLOOKUP(D3617,Products!$A$2:$H$221,6,FALSE),0)</f>
        <v>4.17</v>
      </c>
      <c r="G3617">
        <v>7.0000000000000007E-2</v>
      </c>
      <c r="H3617">
        <f t="shared" si="56"/>
        <v>81.44</v>
      </c>
      <c r="I3617" t="s">
        <v>2818</v>
      </c>
      <c r="J3617" t="str">
        <f>IFERROR(VLOOKUP(D3617,Products!$A$2:$H$221,3,FALSE),"")</f>
        <v>Snacks</v>
      </c>
      <c r="K3617" t="str">
        <f>IFERROR(VLOOKUP(C3617,Customers!$A$2:$G$751,3,FALSE),"")</f>
        <v>Shaki-Zagatala</v>
      </c>
    </row>
    <row r="3618" spans="1:11" x14ac:dyDescent="0.25">
      <c r="A3618" t="s">
        <v>6441</v>
      </c>
      <c r="B3618">
        <v>45951</v>
      </c>
      <c r="C3618" t="s">
        <v>2474</v>
      </c>
      <c r="D3618" t="s">
        <v>240</v>
      </c>
      <c r="E3618">
        <v>3</v>
      </c>
      <c r="F3618">
        <f>IFERROR(VLOOKUP(D3618,Products!$A$2:$H$221,6,FALSE),0)</f>
        <v>3.46</v>
      </c>
      <c r="G3618">
        <v>0.05</v>
      </c>
      <c r="H3618">
        <f t="shared" si="56"/>
        <v>9.86</v>
      </c>
      <c r="I3618" t="s">
        <v>2824</v>
      </c>
      <c r="J3618" t="str">
        <f>IFERROR(VLOOKUP(D3618,Products!$A$2:$H$221,3,FALSE),"")</f>
        <v>Grocery</v>
      </c>
      <c r="K3618" t="str">
        <f>IFERROR(VLOOKUP(C3618,Customers!$A$2:$G$751,3,FALSE),"")</f>
        <v>Ganja-Dashkasan</v>
      </c>
    </row>
    <row r="3619" spans="1:11" x14ac:dyDescent="0.25">
      <c r="A3619" t="s">
        <v>6442</v>
      </c>
      <c r="B3619">
        <v>45951</v>
      </c>
      <c r="C3619" t="s">
        <v>2564</v>
      </c>
      <c r="D3619" t="s">
        <v>176</v>
      </c>
      <c r="E3619">
        <v>28</v>
      </c>
      <c r="F3619">
        <f>IFERROR(VLOOKUP(D3619,Products!$A$2:$H$221,6,FALSE),0)</f>
        <v>1.4</v>
      </c>
      <c r="G3619">
        <v>0.05</v>
      </c>
      <c r="H3619">
        <f t="shared" si="56"/>
        <v>37.24</v>
      </c>
      <c r="I3619" t="s">
        <v>2824</v>
      </c>
      <c r="J3619" t="str">
        <f>IFERROR(VLOOKUP(D3619,Products!$A$2:$H$221,3,FALSE),"")</f>
        <v>Bakery</v>
      </c>
      <c r="K3619" t="str">
        <f>IFERROR(VLOOKUP(C3619,Customers!$A$2:$G$751,3,FALSE),"")</f>
        <v>Aran</v>
      </c>
    </row>
    <row r="3620" spans="1:11" x14ac:dyDescent="0.25">
      <c r="A3620" t="s">
        <v>6443</v>
      </c>
      <c r="B3620">
        <v>45951</v>
      </c>
      <c r="C3620" t="s">
        <v>2591</v>
      </c>
      <c r="D3620" t="s">
        <v>248</v>
      </c>
      <c r="E3620">
        <v>14</v>
      </c>
      <c r="F3620">
        <f>IFERROR(VLOOKUP(D3620,Products!$A$2:$H$221,6,FALSE),0)</f>
        <v>5.3</v>
      </c>
      <c r="G3620">
        <v>0.02</v>
      </c>
      <c r="H3620">
        <f t="shared" si="56"/>
        <v>72.72</v>
      </c>
      <c r="I3620" t="s">
        <v>2818</v>
      </c>
      <c r="J3620" t="str">
        <f>IFERROR(VLOOKUP(D3620,Products!$A$2:$H$221,3,FALSE),"")</f>
        <v>Grocery</v>
      </c>
      <c r="K3620" t="str">
        <f>IFERROR(VLOOKUP(C3620,Customers!$A$2:$G$751,3,FALSE),"")</f>
        <v>Ganja-Dashkasan</v>
      </c>
    </row>
    <row r="3621" spans="1:11" x14ac:dyDescent="0.25">
      <c r="A3621" t="s">
        <v>6444</v>
      </c>
      <c r="B3621">
        <v>45951</v>
      </c>
      <c r="C3621" t="s">
        <v>2624</v>
      </c>
      <c r="D3621" t="s">
        <v>253</v>
      </c>
      <c r="E3621">
        <v>4</v>
      </c>
      <c r="F3621">
        <f>IFERROR(VLOOKUP(D3621,Products!$A$2:$H$221,6,FALSE),0)</f>
        <v>1.43</v>
      </c>
      <c r="G3621">
        <v>7.0000000000000007E-2</v>
      </c>
      <c r="H3621">
        <f t="shared" si="56"/>
        <v>5.32</v>
      </c>
      <c r="I3621" t="s">
        <v>2841</v>
      </c>
      <c r="J3621" t="str">
        <f>IFERROR(VLOOKUP(D3621,Products!$A$2:$H$221,3,FALSE),"")</f>
        <v>Household</v>
      </c>
      <c r="K3621" t="str">
        <f>IFERROR(VLOOKUP(C3621,Customers!$A$2:$G$751,3,FALSE),"")</f>
        <v>Nakhchivan</v>
      </c>
    </row>
    <row r="3622" spans="1:11" x14ac:dyDescent="0.25">
      <c r="A3622" t="s">
        <v>6445</v>
      </c>
      <c r="B3622">
        <v>45951</v>
      </c>
      <c r="C3622" t="s">
        <v>2769</v>
      </c>
      <c r="D3622" t="s">
        <v>126</v>
      </c>
      <c r="E3622">
        <v>12</v>
      </c>
      <c r="F3622">
        <f>IFERROR(VLOOKUP(D3622,Products!$A$2:$H$221,6,FALSE),0)</f>
        <v>2.52</v>
      </c>
      <c r="G3622">
        <v>0.03</v>
      </c>
      <c r="H3622">
        <f t="shared" si="56"/>
        <v>29.33</v>
      </c>
      <c r="I3622" t="s">
        <v>2837</v>
      </c>
      <c r="J3622" t="str">
        <f>IFERROR(VLOOKUP(D3622,Products!$A$2:$H$221,3,FALSE),"")</f>
        <v>Dairy</v>
      </c>
      <c r="K3622" t="str">
        <f>IFERROR(VLOOKUP(C3622,Customers!$A$2:$G$751,3,FALSE),"")</f>
        <v>Aran</v>
      </c>
    </row>
    <row r="3623" spans="1:11" x14ac:dyDescent="0.25">
      <c r="A3623" t="s">
        <v>6446</v>
      </c>
      <c r="B3623">
        <v>45952</v>
      </c>
      <c r="C3623" t="s">
        <v>509</v>
      </c>
      <c r="D3623" t="s">
        <v>85</v>
      </c>
      <c r="E3623">
        <v>6</v>
      </c>
      <c r="F3623">
        <f>IFERROR(VLOOKUP(D3623,Products!$A$2:$H$221,6,FALSE),0)</f>
        <v>2.33</v>
      </c>
      <c r="G3623">
        <v>0.1</v>
      </c>
      <c r="H3623">
        <f t="shared" si="56"/>
        <v>12.58</v>
      </c>
      <c r="I3623" t="s">
        <v>2818</v>
      </c>
      <c r="J3623" t="str">
        <f>IFERROR(VLOOKUP(D3623,Products!$A$2:$H$221,3,FALSE),"")</f>
        <v>Snacks</v>
      </c>
      <c r="K3623" t="str">
        <f>IFERROR(VLOOKUP(C3623,Customers!$A$2:$G$751,3,FALSE),"")</f>
        <v>Guba-Khachmaz</v>
      </c>
    </row>
    <row r="3624" spans="1:11" x14ac:dyDescent="0.25">
      <c r="A3624" t="s">
        <v>6447</v>
      </c>
      <c r="B3624">
        <v>45952</v>
      </c>
      <c r="C3624" t="s">
        <v>604</v>
      </c>
      <c r="D3624" t="s">
        <v>228</v>
      </c>
      <c r="E3624">
        <v>13</v>
      </c>
      <c r="F3624">
        <f>IFERROR(VLOOKUP(D3624,Products!$A$2:$H$221,6,FALSE),0)</f>
        <v>5.38</v>
      </c>
      <c r="G3624">
        <v>0.05</v>
      </c>
      <c r="H3624">
        <f t="shared" si="56"/>
        <v>66.44</v>
      </c>
      <c r="I3624" t="s">
        <v>2824</v>
      </c>
      <c r="J3624" t="str">
        <f>IFERROR(VLOOKUP(D3624,Products!$A$2:$H$221,3,FALSE),"")</f>
        <v>Grocery</v>
      </c>
      <c r="K3624" t="str">
        <f>IFERROR(VLOOKUP(C3624,Customers!$A$2:$G$751,3,FALSE),"")</f>
        <v>Karabakh-East Zangezur</v>
      </c>
    </row>
    <row r="3625" spans="1:11" x14ac:dyDescent="0.25">
      <c r="A3625" t="s">
        <v>6448</v>
      </c>
      <c r="B3625">
        <v>45952</v>
      </c>
      <c r="C3625" t="s">
        <v>617</v>
      </c>
      <c r="D3625" t="s">
        <v>474</v>
      </c>
      <c r="E3625">
        <v>1</v>
      </c>
      <c r="F3625">
        <f>IFERROR(VLOOKUP(D3625,Products!$A$2:$H$221,6,FALSE),0)</f>
        <v>2.1800000000000002</v>
      </c>
      <c r="G3625">
        <v>0.05</v>
      </c>
      <c r="H3625">
        <f t="shared" si="56"/>
        <v>2.0699999999999998</v>
      </c>
      <c r="I3625" t="s">
        <v>2870</v>
      </c>
      <c r="J3625" t="str">
        <f>IFERROR(VLOOKUP(D3625,Products!$A$2:$H$221,3,FALSE),"")</f>
        <v>Cleaning</v>
      </c>
      <c r="K3625" t="str">
        <f>IFERROR(VLOOKUP(C3625,Customers!$A$2:$G$751,3,FALSE),"")</f>
        <v>Absheron</v>
      </c>
    </row>
    <row r="3626" spans="1:11" x14ac:dyDescent="0.25">
      <c r="A3626" t="s">
        <v>6449</v>
      </c>
      <c r="B3626">
        <v>45952</v>
      </c>
      <c r="C3626" t="s">
        <v>770</v>
      </c>
      <c r="D3626" t="s">
        <v>91</v>
      </c>
      <c r="E3626">
        <v>8</v>
      </c>
      <c r="F3626">
        <f>IFERROR(VLOOKUP(D3626,Products!$A$2:$H$221,6,FALSE),0)</f>
        <v>1.36</v>
      </c>
      <c r="G3626">
        <v>0.03</v>
      </c>
      <c r="H3626">
        <f t="shared" si="56"/>
        <v>10.55</v>
      </c>
      <c r="I3626" t="s">
        <v>2841</v>
      </c>
      <c r="J3626" t="str">
        <f>IFERROR(VLOOKUP(D3626,Products!$A$2:$H$221,3,FALSE),"")</f>
        <v>Snacks</v>
      </c>
      <c r="K3626" t="str">
        <f>IFERROR(VLOOKUP(C3626,Customers!$A$2:$G$751,3,FALSE),"")</f>
        <v>Guba-Khachmaz</v>
      </c>
    </row>
    <row r="3627" spans="1:11" x14ac:dyDescent="0.25">
      <c r="A3627" t="s">
        <v>6450</v>
      </c>
      <c r="B3627">
        <v>45952</v>
      </c>
      <c r="C3627" t="s">
        <v>989</v>
      </c>
      <c r="D3627" t="s">
        <v>85</v>
      </c>
      <c r="E3627">
        <v>10</v>
      </c>
      <c r="F3627">
        <f>IFERROR(VLOOKUP(D3627,Products!$A$2:$H$221,6,FALSE),0)</f>
        <v>2.33</v>
      </c>
      <c r="G3627">
        <v>7.0000000000000007E-2</v>
      </c>
      <c r="H3627">
        <f t="shared" si="56"/>
        <v>21.67</v>
      </c>
      <c r="I3627" t="s">
        <v>2841</v>
      </c>
      <c r="J3627" t="str">
        <f>IFERROR(VLOOKUP(D3627,Products!$A$2:$H$221,3,FALSE),"")</f>
        <v>Snacks</v>
      </c>
      <c r="K3627" t="str">
        <f>IFERROR(VLOOKUP(C3627,Customers!$A$2:$G$751,3,FALSE),"")</f>
        <v>Karabakh-East Zangezur</v>
      </c>
    </row>
    <row r="3628" spans="1:11" x14ac:dyDescent="0.25">
      <c r="A3628" t="s">
        <v>6451</v>
      </c>
      <c r="B3628">
        <v>45952</v>
      </c>
      <c r="C3628" t="s">
        <v>1508</v>
      </c>
      <c r="D3628" t="s">
        <v>319</v>
      </c>
      <c r="E3628">
        <v>10</v>
      </c>
      <c r="F3628">
        <f>IFERROR(VLOOKUP(D3628,Products!$A$2:$H$221,6,FALSE),0)</f>
        <v>4.9400000000000004</v>
      </c>
      <c r="G3628">
        <v>0.03</v>
      </c>
      <c r="H3628">
        <f t="shared" si="56"/>
        <v>47.92</v>
      </c>
      <c r="I3628" t="s">
        <v>2820</v>
      </c>
      <c r="J3628" t="str">
        <f>IFERROR(VLOOKUP(D3628,Products!$A$2:$H$221,3,FALSE),"")</f>
        <v>Personal Care</v>
      </c>
      <c r="K3628" t="str">
        <f>IFERROR(VLOOKUP(C3628,Customers!$A$2:$G$751,3,FALSE),"")</f>
        <v>Guba-Khachmaz</v>
      </c>
    </row>
    <row r="3629" spans="1:11" x14ac:dyDescent="0.25">
      <c r="A3629" t="s">
        <v>6452</v>
      </c>
      <c r="B3629">
        <v>45952</v>
      </c>
      <c r="C3629" t="s">
        <v>1553</v>
      </c>
      <c r="D3629" t="s">
        <v>167</v>
      </c>
      <c r="E3629">
        <v>7</v>
      </c>
      <c r="F3629">
        <f>IFERROR(VLOOKUP(D3629,Products!$A$2:$H$221,6,FALSE),0)</f>
        <v>1.67</v>
      </c>
      <c r="G3629">
        <v>0.03</v>
      </c>
      <c r="H3629">
        <f t="shared" si="56"/>
        <v>11.34</v>
      </c>
      <c r="I3629" t="s">
        <v>2820</v>
      </c>
      <c r="J3629" t="str">
        <f>IFERROR(VLOOKUP(D3629,Products!$A$2:$H$221,3,FALSE),"")</f>
        <v>Bakery</v>
      </c>
      <c r="K3629" t="str">
        <f>IFERROR(VLOOKUP(C3629,Customers!$A$2:$G$751,3,FALSE),"")</f>
        <v>Shaki-Zagatala</v>
      </c>
    </row>
    <row r="3630" spans="1:11" x14ac:dyDescent="0.25">
      <c r="A3630" t="s">
        <v>6453</v>
      </c>
      <c r="B3630">
        <v>45952</v>
      </c>
      <c r="C3630" t="s">
        <v>1610</v>
      </c>
      <c r="D3630" t="s">
        <v>299</v>
      </c>
      <c r="E3630">
        <v>1</v>
      </c>
      <c r="F3630">
        <f>IFERROR(VLOOKUP(D3630,Products!$A$2:$H$221,6,FALSE),0)</f>
        <v>1.0900000000000001</v>
      </c>
      <c r="G3630">
        <v>7.0000000000000007E-2</v>
      </c>
      <c r="H3630">
        <f t="shared" si="56"/>
        <v>1.01</v>
      </c>
      <c r="I3630" t="s">
        <v>2818</v>
      </c>
      <c r="J3630" t="str">
        <f>IFERROR(VLOOKUP(D3630,Products!$A$2:$H$221,3,FALSE),"")</f>
        <v>Household</v>
      </c>
      <c r="K3630" t="str">
        <f>IFERROR(VLOOKUP(C3630,Customers!$A$2:$G$751,3,FALSE),"")</f>
        <v>Nakhchivan</v>
      </c>
    </row>
    <row r="3631" spans="1:11" x14ac:dyDescent="0.25">
      <c r="A3631" t="s">
        <v>6454</v>
      </c>
      <c r="B3631">
        <v>45952</v>
      </c>
      <c r="C3631" t="s">
        <v>1664</v>
      </c>
      <c r="D3631" t="s">
        <v>419</v>
      </c>
      <c r="E3631">
        <v>5</v>
      </c>
      <c r="F3631">
        <f>IFERROR(VLOOKUP(D3631,Products!$A$2:$H$221,6,FALSE),0)</f>
        <v>4.47</v>
      </c>
      <c r="G3631">
        <v>0.1</v>
      </c>
      <c r="H3631">
        <f t="shared" si="56"/>
        <v>20.12</v>
      </c>
      <c r="I3631" t="s">
        <v>2870</v>
      </c>
      <c r="J3631" t="str">
        <f>IFERROR(VLOOKUP(D3631,Products!$A$2:$H$221,3,FALSE),"")</f>
        <v>Canned</v>
      </c>
      <c r="K3631" t="str">
        <f>IFERROR(VLOOKUP(C3631,Customers!$A$2:$G$751,3,FALSE),"")</f>
        <v>Lankaran-Astara</v>
      </c>
    </row>
    <row r="3632" spans="1:11" x14ac:dyDescent="0.25">
      <c r="A3632" t="s">
        <v>6455</v>
      </c>
      <c r="B3632">
        <v>45952</v>
      </c>
      <c r="C3632" t="s">
        <v>1697</v>
      </c>
      <c r="D3632" t="s">
        <v>298</v>
      </c>
      <c r="E3632">
        <v>4</v>
      </c>
      <c r="F3632">
        <f>IFERROR(VLOOKUP(D3632,Products!$A$2:$H$221,6,FALSE),0)</f>
        <v>4.83</v>
      </c>
      <c r="G3632">
        <v>7.0000000000000007E-2</v>
      </c>
      <c r="H3632">
        <f t="shared" si="56"/>
        <v>17.97</v>
      </c>
      <c r="I3632" t="s">
        <v>2870</v>
      </c>
      <c r="J3632" t="str">
        <f>IFERROR(VLOOKUP(D3632,Products!$A$2:$H$221,3,FALSE),"")</f>
        <v>Household</v>
      </c>
      <c r="K3632" t="str">
        <f>IFERROR(VLOOKUP(C3632,Customers!$A$2:$G$751,3,FALSE),"")</f>
        <v>Nakhchivan</v>
      </c>
    </row>
    <row r="3633" spans="1:11" x14ac:dyDescent="0.25">
      <c r="A3633" t="s">
        <v>6456</v>
      </c>
      <c r="B3633">
        <v>45952</v>
      </c>
      <c r="C3633" t="s">
        <v>1712</v>
      </c>
      <c r="D3633" t="s">
        <v>17</v>
      </c>
      <c r="E3633">
        <v>12</v>
      </c>
      <c r="F3633">
        <f>IFERROR(VLOOKUP(D3633,Products!$A$2:$H$221,6,FALSE),0)</f>
        <v>2.5499999999999998</v>
      </c>
      <c r="G3633">
        <v>0.03</v>
      </c>
      <c r="H3633">
        <f t="shared" si="56"/>
        <v>29.68</v>
      </c>
      <c r="I3633" t="s">
        <v>2818</v>
      </c>
      <c r="J3633" t="str">
        <f>IFERROR(VLOOKUP(D3633,Products!$A$2:$H$221,3,FALSE),"")</f>
        <v>Beverages</v>
      </c>
      <c r="K3633" t="str">
        <f>IFERROR(VLOOKUP(C3633,Customers!$A$2:$G$751,3,FALSE),"")</f>
        <v>Guba-Khachmaz</v>
      </c>
    </row>
    <row r="3634" spans="1:11" x14ac:dyDescent="0.25">
      <c r="A3634" t="s">
        <v>6457</v>
      </c>
      <c r="B3634">
        <v>45952</v>
      </c>
      <c r="C3634" t="s">
        <v>1712</v>
      </c>
      <c r="D3634" t="s">
        <v>421</v>
      </c>
      <c r="E3634">
        <v>9</v>
      </c>
      <c r="F3634">
        <f>IFERROR(VLOOKUP(D3634,Products!$A$2:$H$221,6,FALSE),0)</f>
        <v>2.52</v>
      </c>
      <c r="G3634">
        <v>0.12</v>
      </c>
      <c r="H3634">
        <f t="shared" si="56"/>
        <v>19.96</v>
      </c>
      <c r="I3634" t="s">
        <v>2827</v>
      </c>
      <c r="J3634" t="str">
        <f>IFERROR(VLOOKUP(D3634,Products!$A$2:$H$221,3,FALSE),"")</f>
        <v>Canned</v>
      </c>
      <c r="K3634" t="str">
        <f>IFERROR(VLOOKUP(C3634,Customers!$A$2:$G$751,3,FALSE),"")</f>
        <v>Guba-Khachmaz</v>
      </c>
    </row>
    <row r="3635" spans="1:11" x14ac:dyDescent="0.25">
      <c r="A3635" t="s">
        <v>6458</v>
      </c>
      <c r="B3635">
        <v>45952</v>
      </c>
      <c r="C3635" t="s">
        <v>1991</v>
      </c>
      <c r="D3635" t="s">
        <v>167</v>
      </c>
      <c r="E3635">
        <v>18</v>
      </c>
      <c r="F3635">
        <f>IFERROR(VLOOKUP(D3635,Products!$A$2:$H$221,6,FALSE),0)</f>
        <v>1.67</v>
      </c>
      <c r="G3635">
        <v>7.0000000000000007E-2</v>
      </c>
      <c r="H3635">
        <f t="shared" si="56"/>
        <v>27.96</v>
      </c>
      <c r="I3635" t="s">
        <v>2820</v>
      </c>
      <c r="J3635" t="str">
        <f>IFERROR(VLOOKUP(D3635,Products!$A$2:$H$221,3,FALSE),"")</f>
        <v>Bakery</v>
      </c>
      <c r="K3635" t="str">
        <f>IFERROR(VLOOKUP(C3635,Customers!$A$2:$G$751,3,FALSE),"")</f>
        <v>Aran</v>
      </c>
    </row>
    <row r="3636" spans="1:11" x14ac:dyDescent="0.25">
      <c r="A3636" t="s">
        <v>6459</v>
      </c>
      <c r="B3636">
        <v>45952</v>
      </c>
      <c r="C3636" t="s">
        <v>1991</v>
      </c>
      <c r="D3636" t="s">
        <v>346</v>
      </c>
      <c r="E3636">
        <v>10</v>
      </c>
      <c r="F3636">
        <f>IFERROR(VLOOKUP(D3636,Products!$A$2:$H$221,6,FALSE),0)</f>
        <v>2.16</v>
      </c>
      <c r="G3636">
        <v>0</v>
      </c>
      <c r="H3636">
        <f t="shared" si="56"/>
        <v>21.6</v>
      </c>
      <c r="I3636" t="s">
        <v>2870</v>
      </c>
      <c r="J3636" t="str">
        <f>IFERROR(VLOOKUP(D3636,Products!$A$2:$H$221,3,FALSE),"")</f>
        <v>Personal Care</v>
      </c>
      <c r="K3636" t="str">
        <f>IFERROR(VLOOKUP(C3636,Customers!$A$2:$G$751,3,FALSE),"")</f>
        <v>Aran</v>
      </c>
    </row>
    <row r="3637" spans="1:11" x14ac:dyDescent="0.25">
      <c r="A3637" t="s">
        <v>6460</v>
      </c>
      <c r="B3637">
        <v>45952</v>
      </c>
      <c r="C3637" t="s">
        <v>2174</v>
      </c>
      <c r="D3637" t="s">
        <v>403</v>
      </c>
      <c r="E3637">
        <v>14</v>
      </c>
      <c r="F3637">
        <f>IFERROR(VLOOKUP(D3637,Products!$A$2:$H$221,6,FALSE),0)</f>
        <v>3.78</v>
      </c>
      <c r="G3637">
        <v>0.02</v>
      </c>
      <c r="H3637">
        <f t="shared" si="56"/>
        <v>51.86</v>
      </c>
      <c r="I3637" t="s">
        <v>2830</v>
      </c>
      <c r="J3637" t="str">
        <f>IFERROR(VLOOKUP(D3637,Products!$A$2:$H$221,3,FALSE),"")</f>
        <v>Canned</v>
      </c>
      <c r="K3637" t="str">
        <f>IFERROR(VLOOKUP(C3637,Customers!$A$2:$G$751,3,FALSE),"")</f>
        <v>Lankaran-Astara</v>
      </c>
    </row>
    <row r="3638" spans="1:11" x14ac:dyDescent="0.25">
      <c r="A3638" t="s">
        <v>6461</v>
      </c>
      <c r="B3638">
        <v>45952</v>
      </c>
      <c r="C3638" t="s">
        <v>2384</v>
      </c>
      <c r="D3638" t="s">
        <v>170</v>
      </c>
      <c r="E3638">
        <v>14</v>
      </c>
      <c r="F3638">
        <f>IFERROR(VLOOKUP(D3638,Products!$A$2:$H$221,6,FALSE),0)</f>
        <v>2.2000000000000002</v>
      </c>
      <c r="G3638">
        <v>0.15</v>
      </c>
      <c r="H3638">
        <f t="shared" si="56"/>
        <v>26.18</v>
      </c>
      <c r="I3638" t="s">
        <v>2841</v>
      </c>
      <c r="J3638" t="str">
        <f>IFERROR(VLOOKUP(D3638,Products!$A$2:$H$221,3,FALSE),"")</f>
        <v>Bakery</v>
      </c>
      <c r="K3638" t="str">
        <f>IFERROR(VLOOKUP(C3638,Customers!$A$2:$G$751,3,FALSE),"")</f>
        <v>Ganja-Dashkasan</v>
      </c>
    </row>
    <row r="3639" spans="1:11" x14ac:dyDescent="0.25">
      <c r="A3639" t="s">
        <v>6462</v>
      </c>
      <c r="B3639">
        <v>45953</v>
      </c>
      <c r="C3639" t="s">
        <v>851</v>
      </c>
      <c r="D3639" t="s">
        <v>228</v>
      </c>
      <c r="E3639">
        <v>6</v>
      </c>
      <c r="F3639">
        <f>IFERROR(VLOOKUP(D3639,Products!$A$2:$H$221,6,FALSE),0)</f>
        <v>5.38</v>
      </c>
      <c r="G3639">
        <v>0.05</v>
      </c>
      <c r="H3639">
        <f t="shared" si="56"/>
        <v>30.67</v>
      </c>
      <c r="I3639" t="s">
        <v>2837</v>
      </c>
      <c r="J3639" t="str">
        <f>IFERROR(VLOOKUP(D3639,Products!$A$2:$H$221,3,FALSE),"")</f>
        <v>Grocery</v>
      </c>
      <c r="K3639" t="str">
        <f>IFERROR(VLOOKUP(C3639,Customers!$A$2:$G$751,3,FALSE),"")</f>
        <v>Absheron</v>
      </c>
    </row>
    <row r="3640" spans="1:11" x14ac:dyDescent="0.25">
      <c r="A3640" t="s">
        <v>6463</v>
      </c>
      <c r="B3640">
        <v>45953</v>
      </c>
      <c r="C3640" t="s">
        <v>890</v>
      </c>
      <c r="D3640" t="s">
        <v>344</v>
      </c>
      <c r="E3640">
        <v>4</v>
      </c>
      <c r="F3640">
        <f>IFERROR(VLOOKUP(D3640,Products!$A$2:$H$221,6,FALSE),0)</f>
        <v>2.2000000000000002</v>
      </c>
      <c r="G3640">
        <v>0.03</v>
      </c>
      <c r="H3640">
        <f t="shared" si="56"/>
        <v>8.5399999999999991</v>
      </c>
      <c r="I3640" t="s">
        <v>2827</v>
      </c>
      <c r="J3640" t="str">
        <f>IFERROR(VLOOKUP(D3640,Products!$A$2:$H$221,3,FALSE),"")</f>
        <v>Personal Care</v>
      </c>
      <c r="K3640" t="str">
        <f>IFERROR(VLOOKUP(C3640,Customers!$A$2:$G$751,3,FALSE),"")</f>
        <v>Nakhchivan</v>
      </c>
    </row>
    <row r="3641" spans="1:11" x14ac:dyDescent="0.25">
      <c r="A3641" t="s">
        <v>6464</v>
      </c>
      <c r="B3641">
        <v>45953</v>
      </c>
      <c r="C3641" t="s">
        <v>1478</v>
      </c>
      <c r="D3641" t="s">
        <v>182</v>
      </c>
      <c r="E3641">
        <v>20</v>
      </c>
      <c r="F3641">
        <f>IFERROR(VLOOKUP(D3641,Products!$A$2:$H$221,6,FALSE),0)</f>
        <v>1</v>
      </c>
      <c r="G3641">
        <v>0.05</v>
      </c>
      <c r="H3641">
        <f t="shared" si="56"/>
        <v>19</v>
      </c>
      <c r="I3641" t="s">
        <v>2870</v>
      </c>
      <c r="J3641" t="str">
        <f>IFERROR(VLOOKUP(D3641,Products!$A$2:$H$221,3,FALSE),"")</f>
        <v>Bakery</v>
      </c>
      <c r="K3641" t="str">
        <f>IFERROR(VLOOKUP(C3641,Customers!$A$2:$G$751,3,FALSE),"")</f>
        <v>Aran</v>
      </c>
    </row>
    <row r="3642" spans="1:11" x14ac:dyDescent="0.25">
      <c r="A3642" t="s">
        <v>6465</v>
      </c>
      <c r="B3642">
        <v>45953</v>
      </c>
      <c r="C3642" t="s">
        <v>1517</v>
      </c>
      <c r="D3642" t="s">
        <v>319</v>
      </c>
      <c r="E3642">
        <v>3</v>
      </c>
      <c r="F3642">
        <f>IFERROR(VLOOKUP(D3642,Products!$A$2:$H$221,6,FALSE),0)</f>
        <v>4.9400000000000004</v>
      </c>
      <c r="G3642">
        <v>0</v>
      </c>
      <c r="H3642">
        <f t="shared" si="56"/>
        <v>14.82</v>
      </c>
      <c r="I3642" t="s">
        <v>2830</v>
      </c>
      <c r="J3642" t="str">
        <f>IFERROR(VLOOKUP(D3642,Products!$A$2:$H$221,3,FALSE),"")</f>
        <v>Personal Care</v>
      </c>
      <c r="K3642" t="str">
        <f>IFERROR(VLOOKUP(C3642,Customers!$A$2:$G$751,3,FALSE),"")</f>
        <v>Absheron</v>
      </c>
    </row>
    <row r="3643" spans="1:11" x14ac:dyDescent="0.25">
      <c r="A3643" t="s">
        <v>6466</v>
      </c>
      <c r="B3643">
        <v>45953</v>
      </c>
      <c r="C3643" t="s">
        <v>1628</v>
      </c>
      <c r="D3643" t="s">
        <v>115</v>
      </c>
      <c r="E3643">
        <v>16</v>
      </c>
      <c r="F3643">
        <f>IFERROR(VLOOKUP(D3643,Products!$A$2:$H$221,6,FALSE),0)</f>
        <v>5.26</v>
      </c>
      <c r="G3643">
        <v>0.05</v>
      </c>
      <c r="H3643">
        <f t="shared" si="56"/>
        <v>79.95</v>
      </c>
      <c r="I3643" t="s">
        <v>2818</v>
      </c>
      <c r="J3643" t="str">
        <f>IFERROR(VLOOKUP(D3643,Products!$A$2:$H$221,3,FALSE),"")</f>
        <v>Dairy</v>
      </c>
      <c r="K3643" t="str">
        <f>IFERROR(VLOOKUP(C3643,Customers!$A$2:$G$751,3,FALSE),"")</f>
        <v>Absheron</v>
      </c>
    </row>
    <row r="3644" spans="1:11" x14ac:dyDescent="0.25">
      <c r="A3644" t="s">
        <v>6467</v>
      </c>
      <c r="B3644">
        <v>45953</v>
      </c>
      <c r="C3644" t="s">
        <v>1661</v>
      </c>
      <c r="D3644" t="s">
        <v>57</v>
      </c>
      <c r="E3644">
        <v>14</v>
      </c>
      <c r="F3644">
        <f>IFERROR(VLOOKUP(D3644,Products!$A$2:$H$221,6,FALSE),0)</f>
        <v>2.57</v>
      </c>
      <c r="G3644">
        <v>0.12</v>
      </c>
      <c r="H3644">
        <f t="shared" si="56"/>
        <v>31.66</v>
      </c>
      <c r="I3644" t="s">
        <v>2830</v>
      </c>
      <c r="J3644" t="str">
        <f>IFERROR(VLOOKUP(D3644,Products!$A$2:$H$221,3,FALSE),"")</f>
        <v>Beverages</v>
      </c>
      <c r="K3644" t="str">
        <f>IFERROR(VLOOKUP(C3644,Customers!$A$2:$G$751,3,FALSE),"")</f>
        <v>Ganja-Dashkasan</v>
      </c>
    </row>
    <row r="3645" spans="1:11" x14ac:dyDescent="0.25">
      <c r="A3645" t="s">
        <v>6468</v>
      </c>
      <c r="B3645">
        <v>45953</v>
      </c>
      <c r="C3645" t="s">
        <v>2042</v>
      </c>
      <c r="D3645" t="s">
        <v>480</v>
      </c>
      <c r="E3645">
        <v>3</v>
      </c>
      <c r="F3645">
        <f>IFERROR(VLOOKUP(D3645,Products!$A$2:$H$221,6,FALSE),0)</f>
        <v>4.91</v>
      </c>
      <c r="G3645">
        <v>0.05</v>
      </c>
      <c r="H3645">
        <f t="shared" si="56"/>
        <v>13.99</v>
      </c>
      <c r="I3645" t="s">
        <v>2841</v>
      </c>
      <c r="J3645" t="str">
        <f>IFERROR(VLOOKUP(D3645,Products!$A$2:$H$221,3,FALSE),"")</f>
        <v>Cleaning</v>
      </c>
      <c r="K3645" t="str">
        <f>IFERROR(VLOOKUP(C3645,Customers!$A$2:$G$751,3,FALSE),"")</f>
        <v>Ganja-Dashkasan</v>
      </c>
    </row>
    <row r="3646" spans="1:11" x14ac:dyDescent="0.25">
      <c r="A3646" t="s">
        <v>6469</v>
      </c>
      <c r="B3646">
        <v>45953</v>
      </c>
      <c r="C3646" t="s">
        <v>2336</v>
      </c>
      <c r="D3646" t="s">
        <v>346</v>
      </c>
      <c r="E3646">
        <v>4</v>
      </c>
      <c r="F3646">
        <f>IFERROR(VLOOKUP(D3646,Products!$A$2:$H$221,6,FALSE),0)</f>
        <v>2.16</v>
      </c>
      <c r="G3646">
        <v>0.05</v>
      </c>
      <c r="H3646">
        <f t="shared" si="56"/>
        <v>8.2100000000000009</v>
      </c>
      <c r="I3646" t="s">
        <v>2837</v>
      </c>
      <c r="J3646" t="str">
        <f>IFERROR(VLOOKUP(D3646,Products!$A$2:$H$221,3,FALSE),"")</f>
        <v>Personal Care</v>
      </c>
      <c r="K3646" t="str">
        <f>IFERROR(VLOOKUP(C3646,Customers!$A$2:$G$751,3,FALSE),"")</f>
        <v>Ganja-Dashkasan</v>
      </c>
    </row>
    <row r="3647" spans="1:11" x14ac:dyDescent="0.25">
      <c r="A3647" t="s">
        <v>6470</v>
      </c>
      <c r="B3647">
        <v>45953</v>
      </c>
      <c r="C3647" t="s">
        <v>2492</v>
      </c>
      <c r="D3647" t="s">
        <v>67</v>
      </c>
      <c r="E3647">
        <v>20</v>
      </c>
      <c r="F3647">
        <f>IFERROR(VLOOKUP(D3647,Products!$A$2:$H$221,6,FALSE),0)</f>
        <v>1.34</v>
      </c>
      <c r="G3647">
        <v>0.05</v>
      </c>
      <c r="H3647">
        <f t="shared" si="56"/>
        <v>25.46</v>
      </c>
      <c r="I3647" t="s">
        <v>2824</v>
      </c>
      <c r="J3647" t="str">
        <f>IFERROR(VLOOKUP(D3647,Products!$A$2:$H$221,3,FALSE),"")</f>
        <v>Snacks</v>
      </c>
      <c r="K3647" t="str">
        <f>IFERROR(VLOOKUP(C3647,Customers!$A$2:$G$751,3,FALSE),"")</f>
        <v>Absheron</v>
      </c>
    </row>
    <row r="3648" spans="1:11" x14ac:dyDescent="0.25">
      <c r="A3648" t="s">
        <v>6471</v>
      </c>
      <c r="B3648">
        <v>45953</v>
      </c>
      <c r="C3648" t="s">
        <v>2546</v>
      </c>
      <c r="D3648" t="s">
        <v>394</v>
      </c>
      <c r="E3648">
        <v>3</v>
      </c>
      <c r="F3648">
        <f>IFERROR(VLOOKUP(D3648,Products!$A$2:$H$221,6,FALSE),0)</f>
        <v>8.06</v>
      </c>
      <c r="G3648">
        <v>0.05</v>
      </c>
      <c r="H3648">
        <f t="shared" si="56"/>
        <v>22.97</v>
      </c>
      <c r="I3648" t="s">
        <v>2824</v>
      </c>
      <c r="J3648" t="str">
        <f>IFERROR(VLOOKUP(D3648,Products!$A$2:$H$221,3,FALSE),"")</f>
        <v>Frozen</v>
      </c>
      <c r="K3648" t="str">
        <f>IFERROR(VLOOKUP(C3648,Customers!$A$2:$G$751,3,FALSE),"")</f>
        <v>Aran</v>
      </c>
    </row>
    <row r="3649" spans="1:11" x14ac:dyDescent="0.25">
      <c r="A3649" t="s">
        <v>6472</v>
      </c>
      <c r="B3649">
        <v>45953</v>
      </c>
      <c r="C3649" t="s">
        <v>2645</v>
      </c>
      <c r="D3649" t="s">
        <v>290</v>
      </c>
      <c r="E3649">
        <v>1</v>
      </c>
      <c r="F3649">
        <f>IFERROR(VLOOKUP(D3649,Products!$A$2:$H$221,6,FALSE),0)</f>
        <v>2.31</v>
      </c>
      <c r="G3649">
        <v>0.05</v>
      </c>
      <c r="H3649">
        <f t="shared" si="56"/>
        <v>2.19</v>
      </c>
      <c r="I3649" t="s">
        <v>2830</v>
      </c>
      <c r="J3649" t="str">
        <f>IFERROR(VLOOKUP(D3649,Products!$A$2:$H$221,3,FALSE),"")</f>
        <v>Household</v>
      </c>
      <c r="K3649" t="str">
        <f>IFERROR(VLOOKUP(C3649,Customers!$A$2:$G$751,3,FALSE),"")</f>
        <v>Shaki-Zagatala</v>
      </c>
    </row>
    <row r="3650" spans="1:11" x14ac:dyDescent="0.25">
      <c r="A3650" t="s">
        <v>6473</v>
      </c>
      <c r="B3650">
        <v>45954</v>
      </c>
      <c r="C3650" t="s">
        <v>539</v>
      </c>
      <c r="D3650" t="s">
        <v>211</v>
      </c>
      <c r="E3650">
        <v>12</v>
      </c>
      <c r="F3650">
        <f>IFERROR(VLOOKUP(D3650,Products!$A$2:$H$221,6,FALSE),0)</f>
        <v>2.35</v>
      </c>
      <c r="G3650">
        <v>0.03</v>
      </c>
      <c r="H3650">
        <f t="shared" ref="H3650:H3713" si="57">ROUND(E3650*F3650*(1-G3650),2)</f>
        <v>27.35</v>
      </c>
      <c r="I3650" t="s">
        <v>2824</v>
      </c>
      <c r="J3650" t="str">
        <f>IFERROR(VLOOKUP(D3650,Products!$A$2:$H$221,3,FALSE),"")</f>
        <v>Grocery</v>
      </c>
      <c r="K3650" t="str">
        <f>IFERROR(VLOOKUP(C3650,Customers!$A$2:$G$751,3,FALSE),"")</f>
        <v>Karabakh-East Zangezur</v>
      </c>
    </row>
    <row r="3651" spans="1:11" x14ac:dyDescent="0.25">
      <c r="A3651" t="s">
        <v>6474</v>
      </c>
      <c r="B3651">
        <v>45954</v>
      </c>
      <c r="C3651" t="s">
        <v>575</v>
      </c>
      <c r="D3651" t="s">
        <v>413</v>
      </c>
      <c r="E3651">
        <v>12</v>
      </c>
      <c r="F3651">
        <f>IFERROR(VLOOKUP(D3651,Products!$A$2:$H$221,6,FALSE),0)</f>
        <v>6.77</v>
      </c>
      <c r="G3651">
        <v>0.05</v>
      </c>
      <c r="H3651">
        <f t="shared" si="57"/>
        <v>77.180000000000007</v>
      </c>
      <c r="I3651" t="s">
        <v>2824</v>
      </c>
      <c r="J3651" t="str">
        <f>IFERROR(VLOOKUP(D3651,Products!$A$2:$H$221,3,FALSE),"")</f>
        <v>Canned</v>
      </c>
      <c r="K3651" t="str">
        <f>IFERROR(VLOOKUP(C3651,Customers!$A$2:$G$751,3,FALSE),"")</f>
        <v>Shaki-Zagatala</v>
      </c>
    </row>
    <row r="3652" spans="1:11" x14ac:dyDescent="0.25">
      <c r="A3652" t="s">
        <v>6475</v>
      </c>
      <c r="B3652">
        <v>45954</v>
      </c>
      <c r="C3652" t="s">
        <v>836</v>
      </c>
      <c r="D3652" t="s">
        <v>238</v>
      </c>
      <c r="E3652">
        <v>7</v>
      </c>
      <c r="F3652">
        <f>IFERROR(VLOOKUP(D3652,Products!$A$2:$H$221,6,FALSE),0)</f>
        <v>4.3099999999999996</v>
      </c>
      <c r="G3652">
        <v>0.03</v>
      </c>
      <c r="H3652">
        <f t="shared" si="57"/>
        <v>29.26</v>
      </c>
      <c r="I3652" t="s">
        <v>2824</v>
      </c>
      <c r="J3652" t="str">
        <f>IFERROR(VLOOKUP(D3652,Products!$A$2:$H$221,3,FALSE),"")</f>
        <v>Grocery</v>
      </c>
      <c r="K3652" t="str">
        <f>IFERROR(VLOOKUP(C3652,Customers!$A$2:$G$751,3,FALSE),"")</f>
        <v>Aran</v>
      </c>
    </row>
    <row r="3653" spans="1:11" x14ac:dyDescent="0.25">
      <c r="A3653" t="s">
        <v>6476</v>
      </c>
      <c r="B3653">
        <v>45954</v>
      </c>
      <c r="C3653" t="s">
        <v>1085</v>
      </c>
      <c r="D3653" t="s">
        <v>200</v>
      </c>
      <c r="E3653">
        <v>17</v>
      </c>
      <c r="F3653">
        <f>IFERROR(VLOOKUP(D3653,Products!$A$2:$H$221,6,FALSE),0)</f>
        <v>0.97</v>
      </c>
      <c r="G3653">
        <v>0</v>
      </c>
      <c r="H3653">
        <f t="shared" si="57"/>
        <v>16.489999999999998</v>
      </c>
      <c r="I3653" t="s">
        <v>2820</v>
      </c>
      <c r="J3653" t="str">
        <f>IFERROR(VLOOKUP(D3653,Products!$A$2:$H$221,3,FALSE),"")</f>
        <v>Bakery</v>
      </c>
      <c r="K3653" t="str">
        <f>IFERROR(VLOOKUP(C3653,Customers!$A$2:$G$751,3,FALSE),"")</f>
        <v>Karabakh-East Zangezur</v>
      </c>
    </row>
    <row r="3654" spans="1:11" x14ac:dyDescent="0.25">
      <c r="A3654" t="s">
        <v>6477</v>
      </c>
      <c r="B3654">
        <v>45954</v>
      </c>
      <c r="C3654" t="s">
        <v>1346</v>
      </c>
      <c r="D3654" t="s">
        <v>148</v>
      </c>
      <c r="E3654">
        <v>13</v>
      </c>
      <c r="F3654">
        <f>IFERROR(VLOOKUP(D3654,Products!$A$2:$H$221,6,FALSE),0)</f>
        <v>1.6</v>
      </c>
      <c r="G3654">
        <v>0.05</v>
      </c>
      <c r="H3654">
        <f t="shared" si="57"/>
        <v>19.760000000000002</v>
      </c>
      <c r="I3654" t="s">
        <v>2820</v>
      </c>
      <c r="J3654" t="str">
        <f>IFERROR(VLOOKUP(D3654,Products!$A$2:$H$221,3,FALSE),"")</f>
        <v>Dairy</v>
      </c>
      <c r="K3654" t="str">
        <f>IFERROR(VLOOKUP(C3654,Customers!$A$2:$G$751,3,FALSE),"")</f>
        <v>Aran</v>
      </c>
    </row>
    <row r="3655" spans="1:11" x14ac:dyDescent="0.25">
      <c r="A3655" t="s">
        <v>6478</v>
      </c>
      <c r="B3655">
        <v>45954</v>
      </c>
      <c r="C3655" t="s">
        <v>1433</v>
      </c>
      <c r="D3655" t="s">
        <v>466</v>
      </c>
      <c r="E3655">
        <v>8</v>
      </c>
      <c r="F3655">
        <f>IFERROR(VLOOKUP(D3655,Products!$A$2:$H$221,6,FALSE),0)</f>
        <v>2.06</v>
      </c>
      <c r="G3655">
        <v>0.03</v>
      </c>
      <c r="H3655">
        <f t="shared" si="57"/>
        <v>15.99</v>
      </c>
      <c r="I3655" t="s">
        <v>2827</v>
      </c>
      <c r="J3655" t="str">
        <f>IFERROR(VLOOKUP(D3655,Products!$A$2:$H$221,3,FALSE),"")</f>
        <v>Cleaning</v>
      </c>
      <c r="K3655" t="str">
        <f>IFERROR(VLOOKUP(C3655,Customers!$A$2:$G$751,3,FALSE),"")</f>
        <v>Aran</v>
      </c>
    </row>
    <row r="3656" spans="1:11" x14ac:dyDescent="0.25">
      <c r="A3656" t="s">
        <v>6479</v>
      </c>
      <c r="B3656">
        <v>45954</v>
      </c>
      <c r="C3656" t="s">
        <v>1487</v>
      </c>
      <c r="D3656" t="s">
        <v>328</v>
      </c>
      <c r="E3656">
        <v>7</v>
      </c>
      <c r="F3656">
        <f>IFERROR(VLOOKUP(D3656,Products!$A$2:$H$221,6,FALSE),0)</f>
        <v>6.09</v>
      </c>
      <c r="G3656">
        <v>7.0000000000000007E-2</v>
      </c>
      <c r="H3656">
        <f t="shared" si="57"/>
        <v>39.65</v>
      </c>
      <c r="I3656" t="s">
        <v>2818</v>
      </c>
      <c r="J3656" t="str">
        <f>IFERROR(VLOOKUP(D3656,Products!$A$2:$H$221,3,FALSE),"")</f>
        <v>Personal Care</v>
      </c>
      <c r="K3656" t="str">
        <f>IFERROR(VLOOKUP(C3656,Customers!$A$2:$G$751,3,FALSE),"")</f>
        <v>Nakhchivan</v>
      </c>
    </row>
    <row r="3657" spans="1:11" x14ac:dyDescent="0.25">
      <c r="A3657" t="s">
        <v>6480</v>
      </c>
      <c r="B3657">
        <v>45954</v>
      </c>
      <c r="C3657" t="s">
        <v>1760</v>
      </c>
      <c r="D3657" t="s">
        <v>55</v>
      </c>
      <c r="E3657">
        <v>12</v>
      </c>
      <c r="F3657">
        <f>IFERROR(VLOOKUP(D3657,Products!$A$2:$H$221,6,FALSE),0)</f>
        <v>1.93</v>
      </c>
      <c r="G3657">
        <v>0.12</v>
      </c>
      <c r="H3657">
        <f t="shared" si="57"/>
        <v>20.38</v>
      </c>
      <c r="I3657" t="s">
        <v>2818</v>
      </c>
      <c r="J3657" t="str">
        <f>IFERROR(VLOOKUP(D3657,Products!$A$2:$H$221,3,FALSE),"")</f>
        <v>Beverages</v>
      </c>
      <c r="K3657" t="str">
        <f>IFERROR(VLOOKUP(C3657,Customers!$A$2:$G$751,3,FALSE),"")</f>
        <v>Aran</v>
      </c>
    </row>
    <row r="3658" spans="1:11" x14ac:dyDescent="0.25">
      <c r="A3658" t="s">
        <v>6481</v>
      </c>
      <c r="B3658">
        <v>45954</v>
      </c>
      <c r="C3658" t="s">
        <v>1823</v>
      </c>
      <c r="D3658" t="s">
        <v>138</v>
      </c>
      <c r="E3658">
        <v>11</v>
      </c>
      <c r="F3658">
        <f>IFERROR(VLOOKUP(D3658,Products!$A$2:$H$221,6,FALSE),0)</f>
        <v>2.11</v>
      </c>
      <c r="G3658">
        <v>0.03</v>
      </c>
      <c r="H3658">
        <f t="shared" si="57"/>
        <v>22.51</v>
      </c>
      <c r="I3658" t="s">
        <v>2830</v>
      </c>
      <c r="J3658" t="str">
        <f>IFERROR(VLOOKUP(D3658,Products!$A$2:$H$221,3,FALSE),"")</f>
        <v>Dairy</v>
      </c>
      <c r="K3658" t="str">
        <f>IFERROR(VLOOKUP(C3658,Customers!$A$2:$G$751,3,FALSE),"")</f>
        <v>Lankaran-Astara</v>
      </c>
    </row>
    <row r="3659" spans="1:11" x14ac:dyDescent="0.25">
      <c r="A3659" t="s">
        <v>6482</v>
      </c>
      <c r="B3659">
        <v>45954</v>
      </c>
      <c r="C3659" t="s">
        <v>2159</v>
      </c>
      <c r="D3659" t="s">
        <v>124</v>
      </c>
      <c r="E3659">
        <v>17</v>
      </c>
      <c r="F3659">
        <f>IFERROR(VLOOKUP(D3659,Products!$A$2:$H$221,6,FALSE),0)</f>
        <v>1.6</v>
      </c>
      <c r="G3659">
        <v>0.03</v>
      </c>
      <c r="H3659">
        <f t="shared" si="57"/>
        <v>26.38</v>
      </c>
      <c r="I3659" t="s">
        <v>2827</v>
      </c>
      <c r="J3659" t="str">
        <f>IFERROR(VLOOKUP(D3659,Products!$A$2:$H$221,3,FALSE),"")</f>
        <v>Dairy</v>
      </c>
      <c r="K3659" t="str">
        <f>IFERROR(VLOOKUP(C3659,Customers!$A$2:$G$751,3,FALSE),"")</f>
        <v>Absheron</v>
      </c>
    </row>
    <row r="3660" spans="1:11" x14ac:dyDescent="0.25">
      <c r="A3660" t="s">
        <v>6483</v>
      </c>
      <c r="B3660">
        <v>45954</v>
      </c>
      <c r="C3660" t="s">
        <v>2252</v>
      </c>
      <c r="D3660" t="s">
        <v>380</v>
      </c>
      <c r="E3660">
        <v>7</v>
      </c>
      <c r="F3660">
        <f>IFERROR(VLOOKUP(D3660,Products!$A$2:$H$221,6,FALSE),0)</f>
        <v>6.79</v>
      </c>
      <c r="G3660">
        <v>0.03</v>
      </c>
      <c r="H3660">
        <f t="shared" si="57"/>
        <v>46.1</v>
      </c>
      <c r="I3660" t="s">
        <v>2830</v>
      </c>
      <c r="J3660" t="str">
        <f>IFERROR(VLOOKUP(D3660,Products!$A$2:$H$221,3,FALSE),"")</f>
        <v>Frozen</v>
      </c>
      <c r="K3660" t="str">
        <f>IFERROR(VLOOKUP(C3660,Customers!$A$2:$G$751,3,FALSE),"")</f>
        <v>Ganja-Dashkasan</v>
      </c>
    </row>
    <row r="3661" spans="1:11" x14ac:dyDescent="0.25">
      <c r="A3661" t="s">
        <v>6484</v>
      </c>
      <c r="B3661">
        <v>45954</v>
      </c>
      <c r="C3661" t="s">
        <v>2375</v>
      </c>
      <c r="D3661" t="s">
        <v>95</v>
      </c>
      <c r="E3661">
        <v>20</v>
      </c>
      <c r="F3661">
        <f>IFERROR(VLOOKUP(D3661,Products!$A$2:$H$221,6,FALSE),0)</f>
        <v>3.11</v>
      </c>
      <c r="G3661">
        <v>7.0000000000000007E-2</v>
      </c>
      <c r="H3661">
        <f t="shared" si="57"/>
        <v>57.85</v>
      </c>
      <c r="I3661" t="s">
        <v>2841</v>
      </c>
      <c r="J3661" t="str">
        <f>IFERROR(VLOOKUP(D3661,Products!$A$2:$H$221,3,FALSE),"")</f>
        <v>Snacks</v>
      </c>
      <c r="K3661" t="str">
        <f>IFERROR(VLOOKUP(C3661,Customers!$A$2:$G$751,3,FALSE),"")</f>
        <v>Aran</v>
      </c>
    </row>
    <row r="3662" spans="1:11" x14ac:dyDescent="0.25">
      <c r="A3662" t="s">
        <v>6485</v>
      </c>
      <c r="B3662">
        <v>45954</v>
      </c>
      <c r="C3662" t="s">
        <v>2471</v>
      </c>
      <c r="D3662" t="s">
        <v>274</v>
      </c>
      <c r="E3662">
        <v>9</v>
      </c>
      <c r="F3662">
        <f>IFERROR(VLOOKUP(D3662,Products!$A$2:$H$221,6,FALSE),0)</f>
        <v>1.23</v>
      </c>
      <c r="G3662">
        <v>7.0000000000000007E-2</v>
      </c>
      <c r="H3662">
        <f t="shared" si="57"/>
        <v>10.3</v>
      </c>
      <c r="I3662" t="s">
        <v>2824</v>
      </c>
      <c r="J3662" t="str">
        <f>IFERROR(VLOOKUP(D3662,Products!$A$2:$H$221,3,FALSE),"")</f>
        <v>Household</v>
      </c>
      <c r="K3662" t="str">
        <f>IFERROR(VLOOKUP(C3662,Customers!$A$2:$G$751,3,FALSE),"")</f>
        <v>Karabakh-East Zangezur</v>
      </c>
    </row>
    <row r="3663" spans="1:11" x14ac:dyDescent="0.25">
      <c r="A3663" t="s">
        <v>6486</v>
      </c>
      <c r="B3663">
        <v>45954</v>
      </c>
      <c r="C3663" t="s">
        <v>2534</v>
      </c>
      <c r="D3663" t="s">
        <v>236</v>
      </c>
      <c r="E3663">
        <v>3</v>
      </c>
      <c r="F3663">
        <f>IFERROR(VLOOKUP(D3663,Products!$A$2:$H$221,6,FALSE),0)</f>
        <v>1.52</v>
      </c>
      <c r="G3663">
        <v>0.15</v>
      </c>
      <c r="H3663">
        <f t="shared" si="57"/>
        <v>3.88</v>
      </c>
      <c r="I3663" t="s">
        <v>2820</v>
      </c>
      <c r="J3663" t="str">
        <f>IFERROR(VLOOKUP(D3663,Products!$A$2:$H$221,3,FALSE),"")</f>
        <v>Grocery</v>
      </c>
      <c r="K3663" t="str">
        <f>IFERROR(VLOOKUP(C3663,Customers!$A$2:$G$751,3,FALSE),"")</f>
        <v>Lankaran-Astara</v>
      </c>
    </row>
    <row r="3664" spans="1:11" x14ac:dyDescent="0.25">
      <c r="A3664" t="s">
        <v>6487</v>
      </c>
      <c r="B3664">
        <v>45954</v>
      </c>
      <c r="C3664" t="s">
        <v>2663</v>
      </c>
      <c r="D3664" t="s">
        <v>108</v>
      </c>
      <c r="E3664">
        <v>12</v>
      </c>
      <c r="F3664">
        <f>IFERROR(VLOOKUP(D3664,Products!$A$2:$H$221,6,FALSE),0)</f>
        <v>3.94</v>
      </c>
      <c r="G3664">
        <v>0.12</v>
      </c>
      <c r="H3664">
        <f t="shared" si="57"/>
        <v>41.61</v>
      </c>
      <c r="I3664" t="s">
        <v>2870</v>
      </c>
      <c r="J3664" t="str">
        <f>IFERROR(VLOOKUP(D3664,Products!$A$2:$H$221,3,FALSE),"")</f>
        <v>Dairy</v>
      </c>
      <c r="K3664" t="str">
        <f>IFERROR(VLOOKUP(C3664,Customers!$A$2:$G$751,3,FALSE),"")</f>
        <v>Guba-Khachmaz</v>
      </c>
    </row>
    <row r="3665" spans="1:11" x14ac:dyDescent="0.25">
      <c r="A3665" t="s">
        <v>6488</v>
      </c>
      <c r="B3665">
        <v>45954</v>
      </c>
      <c r="C3665" t="s">
        <v>2672</v>
      </c>
      <c r="D3665" t="s">
        <v>288</v>
      </c>
      <c r="E3665">
        <v>14</v>
      </c>
      <c r="F3665">
        <f>IFERROR(VLOOKUP(D3665,Products!$A$2:$H$221,6,FALSE),0)</f>
        <v>3.88</v>
      </c>
      <c r="G3665">
        <v>0.05</v>
      </c>
      <c r="H3665">
        <f t="shared" si="57"/>
        <v>51.6</v>
      </c>
      <c r="I3665" t="s">
        <v>2818</v>
      </c>
      <c r="J3665" t="str">
        <f>IFERROR(VLOOKUP(D3665,Products!$A$2:$H$221,3,FALSE),"")</f>
        <v>Household</v>
      </c>
      <c r="K3665" t="str">
        <f>IFERROR(VLOOKUP(C3665,Customers!$A$2:$G$751,3,FALSE),"")</f>
        <v>Lankaran-Astara</v>
      </c>
    </row>
    <row r="3666" spans="1:11" x14ac:dyDescent="0.25">
      <c r="A3666" t="s">
        <v>6489</v>
      </c>
      <c r="B3666">
        <v>45954</v>
      </c>
      <c r="C3666" t="s">
        <v>2801</v>
      </c>
      <c r="D3666" t="s">
        <v>372</v>
      </c>
      <c r="E3666">
        <v>3</v>
      </c>
      <c r="F3666">
        <f>IFERROR(VLOOKUP(D3666,Products!$A$2:$H$221,6,FALSE),0)</f>
        <v>8.19</v>
      </c>
      <c r="G3666">
        <v>0.02</v>
      </c>
      <c r="H3666">
        <f t="shared" si="57"/>
        <v>24.08</v>
      </c>
      <c r="I3666" t="s">
        <v>2820</v>
      </c>
      <c r="J3666" t="str">
        <f>IFERROR(VLOOKUP(D3666,Products!$A$2:$H$221,3,FALSE),"")</f>
        <v>Frozen</v>
      </c>
      <c r="K3666" t="str">
        <f>IFERROR(VLOOKUP(C3666,Customers!$A$2:$G$751,3,FALSE),"")</f>
        <v>Aran</v>
      </c>
    </row>
    <row r="3667" spans="1:11" x14ac:dyDescent="0.25">
      <c r="A3667" t="s">
        <v>6490</v>
      </c>
      <c r="B3667">
        <v>45955</v>
      </c>
      <c r="C3667" t="s">
        <v>917</v>
      </c>
      <c r="D3667" t="s">
        <v>270</v>
      </c>
      <c r="E3667">
        <v>9</v>
      </c>
      <c r="F3667">
        <f>IFERROR(VLOOKUP(D3667,Products!$A$2:$H$221,6,FALSE),0)</f>
        <v>4.96</v>
      </c>
      <c r="G3667">
        <v>0.05</v>
      </c>
      <c r="H3667">
        <f t="shared" si="57"/>
        <v>42.41</v>
      </c>
      <c r="I3667" t="s">
        <v>2820</v>
      </c>
      <c r="J3667" t="str">
        <f>IFERROR(VLOOKUP(D3667,Products!$A$2:$H$221,3,FALSE),"")</f>
        <v>Household</v>
      </c>
      <c r="K3667" t="str">
        <f>IFERROR(VLOOKUP(C3667,Customers!$A$2:$G$751,3,FALSE),"")</f>
        <v>Shaki-Zagatala</v>
      </c>
    </row>
    <row r="3668" spans="1:11" x14ac:dyDescent="0.25">
      <c r="A3668" t="s">
        <v>6491</v>
      </c>
      <c r="B3668">
        <v>45955</v>
      </c>
      <c r="C3668" t="s">
        <v>1076</v>
      </c>
      <c r="D3668" t="s">
        <v>359</v>
      </c>
      <c r="E3668">
        <v>2</v>
      </c>
      <c r="F3668">
        <f>IFERROR(VLOOKUP(D3668,Products!$A$2:$H$221,6,FALSE),0)</f>
        <v>7.99</v>
      </c>
      <c r="G3668">
        <v>0.1</v>
      </c>
      <c r="H3668">
        <f t="shared" si="57"/>
        <v>14.38</v>
      </c>
      <c r="I3668" t="s">
        <v>2837</v>
      </c>
      <c r="J3668" t="str">
        <f>IFERROR(VLOOKUP(D3668,Products!$A$2:$H$221,3,FALSE),"")</f>
        <v>Frozen</v>
      </c>
      <c r="K3668" t="str">
        <f>IFERROR(VLOOKUP(C3668,Customers!$A$2:$G$751,3,FALSE),"")</f>
        <v>Guba-Khachmaz</v>
      </c>
    </row>
    <row r="3669" spans="1:11" x14ac:dyDescent="0.25">
      <c r="A3669" t="s">
        <v>6492</v>
      </c>
      <c r="B3669">
        <v>45955</v>
      </c>
      <c r="C3669" t="s">
        <v>1286</v>
      </c>
      <c r="D3669" t="s">
        <v>103</v>
      </c>
      <c r="E3669">
        <v>23</v>
      </c>
      <c r="F3669">
        <f>IFERROR(VLOOKUP(D3669,Products!$A$2:$H$221,6,FALSE),0)</f>
        <v>1.18</v>
      </c>
      <c r="G3669">
        <v>7.0000000000000007E-2</v>
      </c>
      <c r="H3669">
        <f t="shared" si="57"/>
        <v>25.24</v>
      </c>
      <c r="I3669" t="s">
        <v>2841</v>
      </c>
      <c r="J3669" t="str">
        <f>IFERROR(VLOOKUP(D3669,Products!$A$2:$H$221,3,FALSE),"")</f>
        <v>Snacks</v>
      </c>
      <c r="K3669" t="str">
        <f>IFERROR(VLOOKUP(C3669,Customers!$A$2:$G$751,3,FALSE),"")</f>
        <v>Nakhchivan</v>
      </c>
    </row>
    <row r="3670" spans="1:11" x14ac:dyDescent="0.25">
      <c r="A3670" t="s">
        <v>6493</v>
      </c>
      <c r="B3670">
        <v>45955</v>
      </c>
      <c r="C3670" t="s">
        <v>1289</v>
      </c>
      <c r="D3670" t="s">
        <v>292</v>
      </c>
      <c r="E3670">
        <v>8</v>
      </c>
      <c r="F3670">
        <f>IFERROR(VLOOKUP(D3670,Products!$A$2:$H$221,6,FALSE),0)</f>
        <v>1.37</v>
      </c>
      <c r="G3670">
        <v>0</v>
      </c>
      <c r="H3670">
        <f t="shared" si="57"/>
        <v>10.96</v>
      </c>
      <c r="I3670" t="s">
        <v>2837</v>
      </c>
      <c r="J3670" t="str">
        <f>IFERROR(VLOOKUP(D3670,Products!$A$2:$H$221,3,FALSE),"")</f>
        <v>Household</v>
      </c>
      <c r="K3670" t="str">
        <f>IFERROR(VLOOKUP(C3670,Customers!$A$2:$G$751,3,FALSE),"")</f>
        <v>Absheron</v>
      </c>
    </row>
    <row r="3671" spans="1:11" x14ac:dyDescent="0.25">
      <c r="A3671" t="s">
        <v>6494</v>
      </c>
      <c r="B3671">
        <v>45955</v>
      </c>
      <c r="C3671" t="s">
        <v>1508</v>
      </c>
      <c r="D3671" t="s">
        <v>146</v>
      </c>
      <c r="E3671">
        <v>3</v>
      </c>
      <c r="F3671">
        <f>IFERROR(VLOOKUP(D3671,Products!$A$2:$H$221,6,FALSE),0)</f>
        <v>2.75</v>
      </c>
      <c r="G3671">
        <v>0.05</v>
      </c>
      <c r="H3671">
        <f t="shared" si="57"/>
        <v>7.84</v>
      </c>
      <c r="I3671" t="s">
        <v>2837</v>
      </c>
      <c r="J3671" t="str">
        <f>IFERROR(VLOOKUP(D3671,Products!$A$2:$H$221,3,FALSE),"")</f>
        <v>Dairy</v>
      </c>
      <c r="K3671" t="str">
        <f>IFERROR(VLOOKUP(C3671,Customers!$A$2:$G$751,3,FALSE),"")</f>
        <v>Guba-Khachmaz</v>
      </c>
    </row>
    <row r="3672" spans="1:11" x14ac:dyDescent="0.25">
      <c r="A3672" t="s">
        <v>6495</v>
      </c>
      <c r="B3672">
        <v>45955</v>
      </c>
      <c r="C3672" t="s">
        <v>1718</v>
      </c>
      <c r="D3672" t="s">
        <v>49</v>
      </c>
      <c r="E3672">
        <v>27</v>
      </c>
      <c r="F3672">
        <f>IFERROR(VLOOKUP(D3672,Products!$A$2:$H$221,6,FALSE),0)</f>
        <v>4.04</v>
      </c>
      <c r="G3672">
        <v>0.1</v>
      </c>
      <c r="H3672">
        <f t="shared" si="57"/>
        <v>98.17</v>
      </c>
      <c r="I3672" t="s">
        <v>2837</v>
      </c>
      <c r="J3672" t="str">
        <f>IFERROR(VLOOKUP(D3672,Products!$A$2:$H$221,3,FALSE),"")</f>
        <v>Beverages</v>
      </c>
      <c r="K3672" t="str">
        <f>IFERROR(VLOOKUP(C3672,Customers!$A$2:$G$751,3,FALSE),"")</f>
        <v>Aran</v>
      </c>
    </row>
    <row r="3673" spans="1:11" x14ac:dyDescent="0.25">
      <c r="A3673" t="s">
        <v>6496</v>
      </c>
      <c r="B3673">
        <v>45955</v>
      </c>
      <c r="C3673" t="s">
        <v>2153</v>
      </c>
      <c r="D3673" t="s">
        <v>222</v>
      </c>
      <c r="E3673">
        <v>14</v>
      </c>
      <c r="F3673">
        <f>IFERROR(VLOOKUP(D3673,Products!$A$2:$H$221,6,FALSE),0)</f>
        <v>7.42</v>
      </c>
      <c r="G3673">
        <v>7.0000000000000007E-2</v>
      </c>
      <c r="H3673">
        <f t="shared" si="57"/>
        <v>96.61</v>
      </c>
      <c r="I3673" t="s">
        <v>2837</v>
      </c>
      <c r="J3673" t="str">
        <f>IFERROR(VLOOKUP(D3673,Products!$A$2:$H$221,3,FALSE),"")</f>
        <v>Grocery</v>
      </c>
      <c r="K3673" t="str">
        <f>IFERROR(VLOOKUP(C3673,Customers!$A$2:$G$751,3,FALSE),"")</f>
        <v>Absheron</v>
      </c>
    </row>
    <row r="3674" spans="1:11" x14ac:dyDescent="0.25">
      <c r="A3674" t="s">
        <v>6497</v>
      </c>
      <c r="B3674">
        <v>45955</v>
      </c>
      <c r="C3674" t="s">
        <v>2785</v>
      </c>
      <c r="D3674" t="s">
        <v>482</v>
      </c>
      <c r="E3674">
        <v>7</v>
      </c>
      <c r="F3674">
        <f>IFERROR(VLOOKUP(D3674,Products!$A$2:$H$221,6,FALSE),0)</f>
        <v>8.7100000000000009</v>
      </c>
      <c r="G3674">
        <v>0.15</v>
      </c>
      <c r="H3674">
        <f t="shared" si="57"/>
        <v>51.82</v>
      </c>
      <c r="I3674" t="s">
        <v>2818</v>
      </c>
      <c r="J3674" t="str">
        <f>IFERROR(VLOOKUP(D3674,Products!$A$2:$H$221,3,FALSE),"")</f>
        <v>Cleaning</v>
      </c>
      <c r="K3674" t="str">
        <f>IFERROR(VLOOKUP(C3674,Customers!$A$2:$G$751,3,FALSE),"")</f>
        <v>Absheron</v>
      </c>
    </row>
    <row r="3675" spans="1:11" x14ac:dyDescent="0.25">
      <c r="A3675" t="s">
        <v>6498</v>
      </c>
      <c r="B3675">
        <v>45956</v>
      </c>
      <c r="C3675" t="s">
        <v>652</v>
      </c>
      <c r="D3675" t="s">
        <v>317</v>
      </c>
      <c r="E3675">
        <v>2</v>
      </c>
      <c r="F3675">
        <f>IFERROR(VLOOKUP(D3675,Products!$A$2:$H$221,6,FALSE),0)</f>
        <v>4.76</v>
      </c>
      <c r="G3675">
        <v>0.05</v>
      </c>
      <c r="H3675">
        <f t="shared" si="57"/>
        <v>9.0399999999999991</v>
      </c>
      <c r="I3675" t="s">
        <v>2827</v>
      </c>
      <c r="J3675" t="str">
        <f>IFERROR(VLOOKUP(D3675,Products!$A$2:$H$221,3,FALSE),"")</f>
        <v>Personal Care</v>
      </c>
      <c r="K3675" t="str">
        <f>IFERROR(VLOOKUP(C3675,Customers!$A$2:$G$751,3,FALSE),"")</f>
        <v>Absheron</v>
      </c>
    </row>
    <row r="3676" spans="1:11" x14ac:dyDescent="0.25">
      <c r="A3676" t="s">
        <v>6499</v>
      </c>
      <c r="B3676">
        <v>45956</v>
      </c>
      <c r="C3676" t="s">
        <v>1142</v>
      </c>
      <c r="D3676" t="s">
        <v>257</v>
      </c>
      <c r="E3676">
        <v>1</v>
      </c>
      <c r="F3676">
        <f>IFERROR(VLOOKUP(D3676,Products!$A$2:$H$221,6,FALSE),0)</f>
        <v>2.4300000000000002</v>
      </c>
      <c r="G3676">
        <v>0.05</v>
      </c>
      <c r="H3676">
        <f t="shared" si="57"/>
        <v>2.31</v>
      </c>
      <c r="I3676" t="s">
        <v>2837</v>
      </c>
      <c r="J3676" t="str">
        <f>IFERROR(VLOOKUP(D3676,Products!$A$2:$H$221,3,FALSE),"")</f>
        <v>Household</v>
      </c>
      <c r="K3676" t="str">
        <f>IFERROR(VLOOKUP(C3676,Customers!$A$2:$G$751,3,FALSE),"")</f>
        <v>Absheron</v>
      </c>
    </row>
    <row r="3677" spans="1:11" x14ac:dyDescent="0.25">
      <c r="A3677" t="s">
        <v>6500</v>
      </c>
      <c r="B3677">
        <v>45956</v>
      </c>
      <c r="C3677" t="s">
        <v>1157</v>
      </c>
      <c r="D3677" t="s">
        <v>328</v>
      </c>
      <c r="E3677">
        <v>8</v>
      </c>
      <c r="F3677">
        <f>IFERROR(VLOOKUP(D3677,Products!$A$2:$H$221,6,FALSE),0)</f>
        <v>6.09</v>
      </c>
      <c r="G3677">
        <v>7.0000000000000007E-2</v>
      </c>
      <c r="H3677">
        <f t="shared" si="57"/>
        <v>45.31</v>
      </c>
      <c r="I3677" t="s">
        <v>2870</v>
      </c>
      <c r="J3677" t="str">
        <f>IFERROR(VLOOKUP(D3677,Products!$A$2:$H$221,3,FALSE),"")</f>
        <v>Personal Care</v>
      </c>
      <c r="K3677" t="str">
        <f>IFERROR(VLOOKUP(C3677,Customers!$A$2:$G$751,3,FALSE),"")</f>
        <v>Ganja-Dashkasan</v>
      </c>
    </row>
    <row r="3678" spans="1:11" x14ac:dyDescent="0.25">
      <c r="A3678" t="s">
        <v>6501</v>
      </c>
      <c r="B3678">
        <v>45956</v>
      </c>
      <c r="C3678" t="s">
        <v>1391</v>
      </c>
      <c r="D3678" t="s">
        <v>73</v>
      </c>
      <c r="E3678">
        <v>14</v>
      </c>
      <c r="F3678">
        <f>IFERROR(VLOOKUP(D3678,Products!$A$2:$H$221,6,FALSE),0)</f>
        <v>3.84</v>
      </c>
      <c r="G3678">
        <v>0.1</v>
      </c>
      <c r="H3678">
        <f t="shared" si="57"/>
        <v>48.38</v>
      </c>
      <c r="I3678" t="s">
        <v>2870</v>
      </c>
      <c r="J3678" t="str">
        <f>IFERROR(VLOOKUP(D3678,Products!$A$2:$H$221,3,FALSE),"")</f>
        <v>Snacks</v>
      </c>
      <c r="K3678" t="str">
        <f>IFERROR(VLOOKUP(C3678,Customers!$A$2:$G$751,3,FALSE),"")</f>
        <v>Absheron</v>
      </c>
    </row>
    <row r="3679" spans="1:11" x14ac:dyDescent="0.25">
      <c r="A3679" t="s">
        <v>6502</v>
      </c>
      <c r="B3679">
        <v>45956</v>
      </c>
      <c r="C3679" t="s">
        <v>1769</v>
      </c>
      <c r="D3679" t="s">
        <v>304</v>
      </c>
      <c r="E3679">
        <v>5</v>
      </c>
      <c r="F3679">
        <f>IFERROR(VLOOKUP(D3679,Products!$A$2:$H$221,6,FALSE),0)</f>
        <v>4.78</v>
      </c>
      <c r="G3679">
        <v>0.05</v>
      </c>
      <c r="H3679">
        <f t="shared" si="57"/>
        <v>22.71</v>
      </c>
      <c r="I3679" t="s">
        <v>2824</v>
      </c>
      <c r="J3679" t="str">
        <f>IFERROR(VLOOKUP(D3679,Products!$A$2:$H$221,3,FALSE),"")</f>
        <v>Personal Care</v>
      </c>
      <c r="K3679" t="str">
        <f>IFERROR(VLOOKUP(C3679,Customers!$A$2:$G$751,3,FALSE),"")</f>
        <v>Karabakh-East Zangezur</v>
      </c>
    </row>
    <row r="3680" spans="1:11" x14ac:dyDescent="0.25">
      <c r="A3680" t="s">
        <v>6503</v>
      </c>
      <c r="B3680">
        <v>45956</v>
      </c>
      <c r="C3680" t="s">
        <v>1970</v>
      </c>
      <c r="D3680" t="s">
        <v>476</v>
      </c>
      <c r="E3680">
        <v>2</v>
      </c>
      <c r="F3680">
        <f>IFERROR(VLOOKUP(D3680,Products!$A$2:$H$221,6,FALSE),0)</f>
        <v>7.17</v>
      </c>
      <c r="G3680">
        <v>0.03</v>
      </c>
      <c r="H3680">
        <f t="shared" si="57"/>
        <v>13.91</v>
      </c>
      <c r="I3680" t="s">
        <v>2837</v>
      </c>
      <c r="J3680" t="str">
        <f>IFERROR(VLOOKUP(D3680,Products!$A$2:$H$221,3,FALSE),"")</f>
        <v>Cleaning</v>
      </c>
      <c r="K3680" t="str">
        <f>IFERROR(VLOOKUP(C3680,Customers!$A$2:$G$751,3,FALSE),"")</f>
        <v>Ganja-Dashkasan</v>
      </c>
    </row>
    <row r="3681" spans="1:11" x14ac:dyDescent="0.25">
      <c r="A3681" t="s">
        <v>6504</v>
      </c>
      <c r="B3681">
        <v>45956</v>
      </c>
      <c r="C3681" t="s">
        <v>1982</v>
      </c>
      <c r="D3681" t="s">
        <v>417</v>
      </c>
      <c r="E3681">
        <v>9</v>
      </c>
      <c r="F3681">
        <f>IFERROR(VLOOKUP(D3681,Products!$A$2:$H$221,6,FALSE),0)</f>
        <v>6.31</v>
      </c>
      <c r="G3681">
        <v>0.05</v>
      </c>
      <c r="H3681">
        <f t="shared" si="57"/>
        <v>53.95</v>
      </c>
      <c r="I3681" t="s">
        <v>2818</v>
      </c>
      <c r="J3681" t="str">
        <f>IFERROR(VLOOKUP(D3681,Products!$A$2:$H$221,3,FALSE),"")</f>
        <v>Canned</v>
      </c>
      <c r="K3681" t="str">
        <f>IFERROR(VLOOKUP(C3681,Customers!$A$2:$G$751,3,FALSE),"")</f>
        <v>Lankaran-Astara</v>
      </c>
    </row>
    <row r="3682" spans="1:11" x14ac:dyDescent="0.25">
      <c r="A3682" t="s">
        <v>6505</v>
      </c>
      <c r="B3682">
        <v>45956</v>
      </c>
      <c r="C3682" t="s">
        <v>2507</v>
      </c>
      <c r="D3682" t="s">
        <v>464</v>
      </c>
      <c r="E3682">
        <v>4</v>
      </c>
      <c r="F3682">
        <f>IFERROR(VLOOKUP(D3682,Products!$A$2:$H$221,6,FALSE),0)</f>
        <v>3.85</v>
      </c>
      <c r="G3682">
        <v>0.02</v>
      </c>
      <c r="H3682">
        <f t="shared" si="57"/>
        <v>15.09</v>
      </c>
      <c r="I3682" t="s">
        <v>2830</v>
      </c>
      <c r="J3682" t="str">
        <f>IFERROR(VLOOKUP(D3682,Products!$A$2:$H$221,3,FALSE),"")</f>
        <v>Cleaning</v>
      </c>
      <c r="K3682" t="str">
        <f>IFERROR(VLOOKUP(C3682,Customers!$A$2:$G$751,3,FALSE),"")</f>
        <v>Aran</v>
      </c>
    </row>
    <row r="3683" spans="1:11" x14ac:dyDescent="0.25">
      <c r="A3683" t="s">
        <v>6506</v>
      </c>
      <c r="B3683">
        <v>45956</v>
      </c>
      <c r="C3683" t="s">
        <v>2591</v>
      </c>
      <c r="D3683" t="s">
        <v>55</v>
      </c>
      <c r="E3683">
        <v>29</v>
      </c>
      <c r="F3683">
        <f>IFERROR(VLOOKUP(D3683,Products!$A$2:$H$221,6,FALSE),0)</f>
        <v>1.93</v>
      </c>
      <c r="G3683">
        <v>0.15</v>
      </c>
      <c r="H3683">
        <f t="shared" si="57"/>
        <v>47.57</v>
      </c>
      <c r="I3683" t="s">
        <v>2841</v>
      </c>
      <c r="J3683" t="str">
        <f>IFERROR(VLOOKUP(D3683,Products!$A$2:$H$221,3,FALSE),"")</f>
        <v>Beverages</v>
      </c>
      <c r="K3683" t="str">
        <f>IFERROR(VLOOKUP(C3683,Customers!$A$2:$G$751,3,FALSE),"")</f>
        <v>Ganja-Dashkasan</v>
      </c>
    </row>
    <row r="3684" spans="1:11" x14ac:dyDescent="0.25">
      <c r="A3684" t="s">
        <v>6507</v>
      </c>
      <c r="B3684">
        <v>45957</v>
      </c>
      <c r="C3684" t="s">
        <v>544</v>
      </c>
      <c r="D3684" t="s">
        <v>148</v>
      </c>
      <c r="E3684">
        <v>18</v>
      </c>
      <c r="F3684">
        <f>IFERROR(VLOOKUP(D3684,Products!$A$2:$H$221,6,FALSE),0)</f>
        <v>1.6</v>
      </c>
      <c r="G3684">
        <v>7.0000000000000007E-2</v>
      </c>
      <c r="H3684">
        <f t="shared" si="57"/>
        <v>26.78</v>
      </c>
      <c r="I3684" t="s">
        <v>2841</v>
      </c>
      <c r="J3684" t="str">
        <f>IFERROR(VLOOKUP(D3684,Products!$A$2:$H$221,3,FALSE),"")</f>
        <v>Dairy</v>
      </c>
      <c r="K3684" t="str">
        <f>IFERROR(VLOOKUP(C3684,Customers!$A$2:$G$751,3,FALSE),"")</f>
        <v>Absheron</v>
      </c>
    </row>
    <row r="3685" spans="1:11" x14ac:dyDescent="0.25">
      <c r="A3685" t="s">
        <v>6508</v>
      </c>
      <c r="B3685">
        <v>45957</v>
      </c>
      <c r="C3685" t="s">
        <v>893</v>
      </c>
      <c r="D3685" t="s">
        <v>411</v>
      </c>
      <c r="E3685">
        <v>8</v>
      </c>
      <c r="F3685">
        <f>IFERROR(VLOOKUP(D3685,Products!$A$2:$H$221,6,FALSE),0)</f>
        <v>2.21</v>
      </c>
      <c r="G3685">
        <v>0.1</v>
      </c>
      <c r="H3685">
        <f t="shared" si="57"/>
        <v>15.91</v>
      </c>
      <c r="I3685" t="s">
        <v>2820</v>
      </c>
      <c r="J3685" t="str">
        <f>IFERROR(VLOOKUP(D3685,Products!$A$2:$H$221,3,FALSE),"")</f>
        <v>Canned</v>
      </c>
      <c r="K3685" t="str">
        <f>IFERROR(VLOOKUP(C3685,Customers!$A$2:$G$751,3,FALSE),"")</f>
        <v>Ganja-Dashkasan</v>
      </c>
    </row>
    <row r="3686" spans="1:11" x14ac:dyDescent="0.25">
      <c r="A3686" t="s">
        <v>6509</v>
      </c>
      <c r="B3686">
        <v>45957</v>
      </c>
      <c r="C3686" t="s">
        <v>959</v>
      </c>
      <c r="D3686" t="s">
        <v>130</v>
      </c>
      <c r="E3686">
        <v>5</v>
      </c>
      <c r="F3686">
        <f>IFERROR(VLOOKUP(D3686,Products!$A$2:$H$221,6,FALSE),0)</f>
        <v>3.47</v>
      </c>
      <c r="G3686">
        <v>0.1</v>
      </c>
      <c r="H3686">
        <f t="shared" si="57"/>
        <v>15.62</v>
      </c>
      <c r="I3686" t="s">
        <v>2837</v>
      </c>
      <c r="J3686" t="str">
        <f>IFERROR(VLOOKUP(D3686,Products!$A$2:$H$221,3,FALSE),"")</f>
        <v>Dairy</v>
      </c>
      <c r="K3686" t="str">
        <f>IFERROR(VLOOKUP(C3686,Customers!$A$2:$G$751,3,FALSE),"")</f>
        <v>Aran</v>
      </c>
    </row>
    <row r="3687" spans="1:11" x14ac:dyDescent="0.25">
      <c r="A3687" t="s">
        <v>6510</v>
      </c>
      <c r="B3687">
        <v>45957</v>
      </c>
      <c r="C3687" t="s">
        <v>1742</v>
      </c>
      <c r="D3687" t="s">
        <v>126</v>
      </c>
      <c r="E3687">
        <v>6</v>
      </c>
      <c r="F3687">
        <f>IFERROR(VLOOKUP(D3687,Products!$A$2:$H$221,6,FALSE),0)</f>
        <v>2.52</v>
      </c>
      <c r="G3687">
        <v>0.03</v>
      </c>
      <c r="H3687">
        <f t="shared" si="57"/>
        <v>14.67</v>
      </c>
      <c r="I3687" t="s">
        <v>2837</v>
      </c>
      <c r="J3687" t="str">
        <f>IFERROR(VLOOKUP(D3687,Products!$A$2:$H$221,3,FALSE),"")</f>
        <v>Dairy</v>
      </c>
      <c r="K3687" t="str">
        <f>IFERROR(VLOOKUP(C3687,Customers!$A$2:$G$751,3,FALSE),"")</f>
        <v>Absheron</v>
      </c>
    </row>
    <row r="3688" spans="1:11" x14ac:dyDescent="0.25">
      <c r="A3688" t="s">
        <v>6511</v>
      </c>
      <c r="B3688">
        <v>45957</v>
      </c>
      <c r="C3688" t="s">
        <v>1838</v>
      </c>
      <c r="D3688" t="s">
        <v>186</v>
      </c>
      <c r="E3688">
        <v>4</v>
      </c>
      <c r="F3688">
        <f>IFERROR(VLOOKUP(D3688,Products!$A$2:$H$221,6,FALSE),0)</f>
        <v>1.77</v>
      </c>
      <c r="G3688">
        <v>0.15</v>
      </c>
      <c r="H3688">
        <f t="shared" si="57"/>
        <v>6.02</v>
      </c>
      <c r="I3688" t="s">
        <v>2824</v>
      </c>
      <c r="J3688" t="str">
        <f>IFERROR(VLOOKUP(D3688,Products!$A$2:$H$221,3,FALSE),"")</f>
        <v>Bakery</v>
      </c>
      <c r="K3688" t="str">
        <f>IFERROR(VLOOKUP(C3688,Customers!$A$2:$G$751,3,FALSE),"")</f>
        <v>Karabakh-East Zangezur</v>
      </c>
    </row>
    <row r="3689" spans="1:11" x14ac:dyDescent="0.25">
      <c r="A3689" t="s">
        <v>6512</v>
      </c>
      <c r="B3689">
        <v>45957</v>
      </c>
      <c r="C3689" t="s">
        <v>2414</v>
      </c>
      <c r="D3689" t="s">
        <v>338</v>
      </c>
      <c r="E3689">
        <v>1</v>
      </c>
      <c r="F3689">
        <f>IFERROR(VLOOKUP(D3689,Products!$A$2:$H$221,6,FALSE),0)</f>
        <v>2.2000000000000002</v>
      </c>
      <c r="G3689">
        <v>0</v>
      </c>
      <c r="H3689">
        <f t="shared" si="57"/>
        <v>2.2000000000000002</v>
      </c>
      <c r="I3689" t="s">
        <v>2841</v>
      </c>
      <c r="J3689" t="str">
        <f>IFERROR(VLOOKUP(D3689,Products!$A$2:$H$221,3,FALSE),"")</f>
        <v>Personal Care</v>
      </c>
      <c r="K3689" t="str">
        <f>IFERROR(VLOOKUP(C3689,Customers!$A$2:$G$751,3,FALSE),"")</f>
        <v>Lankaran-Astara</v>
      </c>
    </row>
    <row r="3690" spans="1:11" x14ac:dyDescent="0.25">
      <c r="A3690" t="s">
        <v>6513</v>
      </c>
      <c r="B3690">
        <v>45958</v>
      </c>
      <c r="C3690" t="s">
        <v>626</v>
      </c>
      <c r="D3690" t="s">
        <v>49</v>
      </c>
      <c r="E3690">
        <v>9</v>
      </c>
      <c r="F3690">
        <f>IFERROR(VLOOKUP(D3690,Products!$A$2:$H$221,6,FALSE),0)</f>
        <v>4.04</v>
      </c>
      <c r="G3690">
        <v>0</v>
      </c>
      <c r="H3690">
        <f t="shared" si="57"/>
        <v>36.36</v>
      </c>
      <c r="I3690" t="s">
        <v>2837</v>
      </c>
      <c r="J3690" t="str">
        <f>IFERROR(VLOOKUP(D3690,Products!$A$2:$H$221,3,FALSE),"")</f>
        <v>Beverages</v>
      </c>
      <c r="K3690" t="str">
        <f>IFERROR(VLOOKUP(C3690,Customers!$A$2:$G$751,3,FALSE),"")</f>
        <v>Absheron</v>
      </c>
    </row>
    <row r="3691" spans="1:11" x14ac:dyDescent="0.25">
      <c r="A3691" t="s">
        <v>6514</v>
      </c>
      <c r="B3691">
        <v>45958</v>
      </c>
      <c r="C3691" t="s">
        <v>785</v>
      </c>
      <c r="D3691" t="s">
        <v>346</v>
      </c>
      <c r="E3691">
        <v>2</v>
      </c>
      <c r="F3691">
        <f>IFERROR(VLOOKUP(D3691,Products!$A$2:$H$221,6,FALSE),0)</f>
        <v>2.16</v>
      </c>
      <c r="G3691">
        <v>0.05</v>
      </c>
      <c r="H3691">
        <f t="shared" si="57"/>
        <v>4.0999999999999996</v>
      </c>
      <c r="I3691" t="s">
        <v>2818</v>
      </c>
      <c r="J3691" t="str">
        <f>IFERROR(VLOOKUP(D3691,Products!$A$2:$H$221,3,FALSE),"")</f>
        <v>Personal Care</v>
      </c>
      <c r="K3691" t="str">
        <f>IFERROR(VLOOKUP(C3691,Customers!$A$2:$G$751,3,FALSE),"")</f>
        <v>Absheron</v>
      </c>
    </row>
    <row r="3692" spans="1:11" x14ac:dyDescent="0.25">
      <c r="A3692" t="s">
        <v>6515</v>
      </c>
      <c r="B3692">
        <v>45958</v>
      </c>
      <c r="C3692" t="s">
        <v>836</v>
      </c>
      <c r="D3692" t="s">
        <v>43</v>
      </c>
      <c r="E3692">
        <v>15</v>
      </c>
      <c r="F3692">
        <f>IFERROR(VLOOKUP(D3692,Products!$A$2:$H$221,6,FALSE),0)</f>
        <v>3.28</v>
      </c>
      <c r="G3692">
        <v>0</v>
      </c>
      <c r="H3692">
        <f t="shared" si="57"/>
        <v>49.2</v>
      </c>
      <c r="I3692" t="s">
        <v>2818</v>
      </c>
      <c r="J3692" t="str">
        <f>IFERROR(VLOOKUP(D3692,Products!$A$2:$H$221,3,FALSE),"")</f>
        <v>Beverages</v>
      </c>
      <c r="K3692" t="str">
        <f>IFERROR(VLOOKUP(C3692,Customers!$A$2:$G$751,3,FALSE),"")</f>
        <v>Aran</v>
      </c>
    </row>
    <row r="3693" spans="1:11" x14ac:dyDescent="0.25">
      <c r="A3693" t="s">
        <v>6516</v>
      </c>
      <c r="B3693">
        <v>45958</v>
      </c>
      <c r="C3693" t="s">
        <v>899</v>
      </c>
      <c r="D3693" t="s">
        <v>27</v>
      </c>
      <c r="E3693">
        <v>21</v>
      </c>
      <c r="F3693">
        <f>IFERROR(VLOOKUP(D3693,Products!$A$2:$H$221,6,FALSE),0)</f>
        <v>1.98</v>
      </c>
      <c r="G3693">
        <v>7.0000000000000007E-2</v>
      </c>
      <c r="H3693">
        <f t="shared" si="57"/>
        <v>38.67</v>
      </c>
      <c r="I3693" t="s">
        <v>2824</v>
      </c>
      <c r="J3693" t="str">
        <f>IFERROR(VLOOKUP(D3693,Products!$A$2:$H$221,3,FALSE),"")</f>
        <v>Beverages</v>
      </c>
      <c r="K3693" t="str">
        <f>IFERROR(VLOOKUP(C3693,Customers!$A$2:$G$751,3,FALSE),"")</f>
        <v>Shaki-Zagatala</v>
      </c>
    </row>
    <row r="3694" spans="1:11" x14ac:dyDescent="0.25">
      <c r="A3694" t="s">
        <v>6517</v>
      </c>
      <c r="B3694">
        <v>45958</v>
      </c>
      <c r="C3694" t="s">
        <v>992</v>
      </c>
      <c r="D3694" t="s">
        <v>167</v>
      </c>
      <c r="E3694">
        <v>23</v>
      </c>
      <c r="F3694">
        <f>IFERROR(VLOOKUP(D3694,Products!$A$2:$H$221,6,FALSE),0)</f>
        <v>1.67</v>
      </c>
      <c r="G3694">
        <v>0.05</v>
      </c>
      <c r="H3694">
        <f t="shared" si="57"/>
        <v>36.49</v>
      </c>
      <c r="I3694" t="s">
        <v>2824</v>
      </c>
      <c r="J3694" t="str">
        <f>IFERROR(VLOOKUP(D3694,Products!$A$2:$H$221,3,FALSE),"")</f>
        <v>Bakery</v>
      </c>
      <c r="K3694" t="str">
        <f>IFERROR(VLOOKUP(C3694,Customers!$A$2:$G$751,3,FALSE),"")</f>
        <v>Absheron</v>
      </c>
    </row>
    <row r="3695" spans="1:11" x14ac:dyDescent="0.25">
      <c r="A3695" t="s">
        <v>6518</v>
      </c>
      <c r="B3695">
        <v>45958</v>
      </c>
      <c r="C3695" t="s">
        <v>1001</v>
      </c>
      <c r="D3695" t="s">
        <v>313</v>
      </c>
      <c r="E3695">
        <v>8</v>
      </c>
      <c r="F3695">
        <f>IFERROR(VLOOKUP(D3695,Products!$A$2:$H$221,6,FALSE),0)</f>
        <v>5.58</v>
      </c>
      <c r="G3695">
        <v>0.03</v>
      </c>
      <c r="H3695">
        <f t="shared" si="57"/>
        <v>43.3</v>
      </c>
      <c r="I3695" t="s">
        <v>2818</v>
      </c>
      <c r="J3695" t="str">
        <f>IFERROR(VLOOKUP(D3695,Products!$A$2:$H$221,3,FALSE),"")</f>
        <v>Personal Care</v>
      </c>
      <c r="K3695" t="str">
        <f>IFERROR(VLOOKUP(C3695,Customers!$A$2:$G$751,3,FALSE),"")</f>
        <v>Ganja-Dashkasan</v>
      </c>
    </row>
    <row r="3696" spans="1:11" x14ac:dyDescent="0.25">
      <c r="A3696" t="s">
        <v>6519</v>
      </c>
      <c r="B3696">
        <v>45958</v>
      </c>
      <c r="C3696" t="s">
        <v>1031</v>
      </c>
      <c r="D3696" t="s">
        <v>83</v>
      </c>
      <c r="E3696">
        <v>8</v>
      </c>
      <c r="F3696">
        <f>IFERROR(VLOOKUP(D3696,Products!$A$2:$H$221,6,FALSE),0)</f>
        <v>2.52</v>
      </c>
      <c r="G3696">
        <v>0.15</v>
      </c>
      <c r="H3696">
        <f t="shared" si="57"/>
        <v>17.14</v>
      </c>
      <c r="I3696" t="s">
        <v>2818</v>
      </c>
      <c r="J3696" t="str">
        <f>IFERROR(VLOOKUP(D3696,Products!$A$2:$H$221,3,FALSE),"")</f>
        <v>Snacks</v>
      </c>
      <c r="K3696" t="str">
        <f>IFERROR(VLOOKUP(C3696,Customers!$A$2:$G$751,3,FALSE),"")</f>
        <v>Absheron</v>
      </c>
    </row>
    <row r="3697" spans="1:11" x14ac:dyDescent="0.25">
      <c r="A3697" t="s">
        <v>6520</v>
      </c>
      <c r="B3697">
        <v>45958</v>
      </c>
      <c r="C3697" t="s">
        <v>1235</v>
      </c>
      <c r="D3697" t="s">
        <v>415</v>
      </c>
      <c r="E3697">
        <v>9</v>
      </c>
      <c r="F3697">
        <f>IFERROR(VLOOKUP(D3697,Products!$A$2:$H$221,6,FALSE),0)</f>
        <v>4.62</v>
      </c>
      <c r="G3697">
        <v>7.0000000000000007E-2</v>
      </c>
      <c r="H3697">
        <f t="shared" si="57"/>
        <v>38.67</v>
      </c>
      <c r="I3697" t="s">
        <v>2837</v>
      </c>
      <c r="J3697" t="str">
        <f>IFERROR(VLOOKUP(D3697,Products!$A$2:$H$221,3,FALSE),"")</f>
        <v>Canned</v>
      </c>
      <c r="K3697" t="str">
        <f>IFERROR(VLOOKUP(C3697,Customers!$A$2:$G$751,3,FALSE),"")</f>
        <v>Absheron</v>
      </c>
    </row>
    <row r="3698" spans="1:11" x14ac:dyDescent="0.25">
      <c r="A3698" t="s">
        <v>6521</v>
      </c>
      <c r="B3698">
        <v>45958</v>
      </c>
      <c r="C3698" t="s">
        <v>1247</v>
      </c>
      <c r="D3698" t="s">
        <v>172</v>
      </c>
      <c r="E3698">
        <v>27</v>
      </c>
      <c r="F3698">
        <f>IFERROR(VLOOKUP(D3698,Products!$A$2:$H$221,6,FALSE),0)</f>
        <v>0.77</v>
      </c>
      <c r="G3698">
        <v>0.1</v>
      </c>
      <c r="H3698">
        <f t="shared" si="57"/>
        <v>18.71</v>
      </c>
      <c r="I3698" t="s">
        <v>2827</v>
      </c>
      <c r="J3698" t="str">
        <f>IFERROR(VLOOKUP(D3698,Products!$A$2:$H$221,3,FALSE),"")</f>
        <v>Bakery</v>
      </c>
      <c r="K3698" t="str">
        <f>IFERROR(VLOOKUP(C3698,Customers!$A$2:$G$751,3,FALSE),"")</f>
        <v>Absheron</v>
      </c>
    </row>
    <row r="3699" spans="1:11" x14ac:dyDescent="0.25">
      <c r="A3699" t="s">
        <v>6522</v>
      </c>
      <c r="B3699">
        <v>45958</v>
      </c>
      <c r="C3699" t="s">
        <v>1265</v>
      </c>
      <c r="D3699" t="s">
        <v>307</v>
      </c>
      <c r="E3699">
        <v>7</v>
      </c>
      <c r="F3699">
        <f>IFERROR(VLOOKUP(D3699,Products!$A$2:$H$221,6,FALSE),0)</f>
        <v>6.98</v>
      </c>
      <c r="G3699">
        <v>7.0000000000000007E-2</v>
      </c>
      <c r="H3699">
        <f t="shared" si="57"/>
        <v>45.44</v>
      </c>
      <c r="I3699" t="s">
        <v>2830</v>
      </c>
      <c r="J3699" t="str">
        <f>IFERROR(VLOOKUP(D3699,Products!$A$2:$H$221,3,FALSE),"")</f>
        <v>Personal Care</v>
      </c>
      <c r="K3699" t="str">
        <f>IFERROR(VLOOKUP(C3699,Customers!$A$2:$G$751,3,FALSE),"")</f>
        <v>Ganja-Dashkasan</v>
      </c>
    </row>
    <row r="3700" spans="1:11" x14ac:dyDescent="0.25">
      <c r="A3700" t="s">
        <v>6523</v>
      </c>
      <c r="B3700">
        <v>45958</v>
      </c>
      <c r="C3700" t="s">
        <v>1472</v>
      </c>
      <c r="D3700" t="s">
        <v>252</v>
      </c>
      <c r="E3700">
        <v>16</v>
      </c>
      <c r="F3700">
        <f>IFERROR(VLOOKUP(D3700,Products!$A$2:$H$221,6,FALSE),0)</f>
        <v>4.38</v>
      </c>
      <c r="G3700">
        <v>7.0000000000000007E-2</v>
      </c>
      <c r="H3700">
        <f t="shared" si="57"/>
        <v>65.17</v>
      </c>
      <c r="I3700" t="s">
        <v>2824</v>
      </c>
      <c r="J3700" t="str">
        <f>IFERROR(VLOOKUP(D3700,Products!$A$2:$H$221,3,FALSE),"")</f>
        <v>Grocery</v>
      </c>
      <c r="K3700" t="str">
        <f>IFERROR(VLOOKUP(C3700,Customers!$A$2:$G$751,3,FALSE),"")</f>
        <v>Ganja-Dashkasan</v>
      </c>
    </row>
    <row r="3701" spans="1:11" x14ac:dyDescent="0.25">
      <c r="A3701" t="s">
        <v>6524</v>
      </c>
      <c r="B3701">
        <v>45958</v>
      </c>
      <c r="C3701" t="s">
        <v>1577</v>
      </c>
      <c r="D3701" t="s">
        <v>126</v>
      </c>
      <c r="E3701">
        <v>9</v>
      </c>
      <c r="F3701">
        <f>IFERROR(VLOOKUP(D3701,Products!$A$2:$H$221,6,FALSE),0)</f>
        <v>2.52</v>
      </c>
      <c r="G3701">
        <v>0.05</v>
      </c>
      <c r="H3701">
        <f t="shared" si="57"/>
        <v>21.55</v>
      </c>
      <c r="I3701" t="s">
        <v>2820</v>
      </c>
      <c r="J3701" t="str">
        <f>IFERROR(VLOOKUP(D3701,Products!$A$2:$H$221,3,FALSE),"")</f>
        <v>Dairy</v>
      </c>
      <c r="K3701" t="str">
        <f>IFERROR(VLOOKUP(C3701,Customers!$A$2:$G$751,3,FALSE),"")</f>
        <v>Absheron</v>
      </c>
    </row>
    <row r="3702" spans="1:11" x14ac:dyDescent="0.25">
      <c r="A3702" t="s">
        <v>6525</v>
      </c>
      <c r="B3702">
        <v>45958</v>
      </c>
      <c r="C3702" t="s">
        <v>1616</v>
      </c>
      <c r="D3702" t="s">
        <v>105</v>
      </c>
      <c r="E3702">
        <v>7</v>
      </c>
      <c r="F3702">
        <f>IFERROR(VLOOKUP(D3702,Products!$A$2:$H$221,6,FALSE),0)</f>
        <v>1.37</v>
      </c>
      <c r="G3702">
        <v>7.0000000000000007E-2</v>
      </c>
      <c r="H3702">
        <f t="shared" si="57"/>
        <v>8.92</v>
      </c>
      <c r="I3702" t="s">
        <v>2870</v>
      </c>
      <c r="J3702" t="str">
        <f>IFERROR(VLOOKUP(D3702,Products!$A$2:$H$221,3,FALSE),"")</f>
        <v>Snacks</v>
      </c>
      <c r="K3702" t="str">
        <f>IFERROR(VLOOKUP(C3702,Customers!$A$2:$G$751,3,FALSE),"")</f>
        <v>Guba-Khachmaz</v>
      </c>
    </row>
    <row r="3703" spans="1:11" x14ac:dyDescent="0.25">
      <c r="A3703" t="s">
        <v>6526</v>
      </c>
      <c r="B3703">
        <v>45958</v>
      </c>
      <c r="C3703" t="s">
        <v>2111</v>
      </c>
      <c r="D3703" t="s">
        <v>238</v>
      </c>
      <c r="E3703">
        <v>9</v>
      </c>
      <c r="F3703">
        <f>IFERROR(VLOOKUP(D3703,Products!$A$2:$H$221,6,FALSE),0)</f>
        <v>4.3099999999999996</v>
      </c>
      <c r="G3703">
        <v>7.0000000000000007E-2</v>
      </c>
      <c r="H3703">
        <f t="shared" si="57"/>
        <v>36.07</v>
      </c>
      <c r="I3703" t="s">
        <v>2820</v>
      </c>
      <c r="J3703" t="str">
        <f>IFERROR(VLOOKUP(D3703,Products!$A$2:$H$221,3,FALSE),"")</f>
        <v>Grocery</v>
      </c>
      <c r="K3703" t="str">
        <f>IFERROR(VLOOKUP(C3703,Customers!$A$2:$G$751,3,FALSE),"")</f>
        <v>Shaki-Zagatala</v>
      </c>
    </row>
    <row r="3704" spans="1:11" x14ac:dyDescent="0.25">
      <c r="A3704" t="s">
        <v>6527</v>
      </c>
      <c r="B3704">
        <v>45958</v>
      </c>
      <c r="C3704" t="s">
        <v>2144</v>
      </c>
      <c r="D3704" t="s">
        <v>315</v>
      </c>
      <c r="E3704">
        <v>5</v>
      </c>
      <c r="F3704">
        <f>IFERROR(VLOOKUP(D3704,Products!$A$2:$H$221,6,FALSE),0)</f>
        <v>6.63</v>
      </c>
      <c r="G3704">
        <v>7.0000000000000007E-2</v>
      </c>
      <c r="H3704">
        <f t="shared" si="57"/>
        <v>30.83</v>
      </c>
      <c r="I3704" t="s">
        <v>2824</v>
      </c>
      <c r="J3704" t="str">
        <f>IFERROR(VLOOKUP(D3704,Products!$A$2:$H$221,3,FALSE),"")</f>
        <v>Personal Care</v>
      </c>
      <c r="K3704" t="str">
        <f>IFERROR(VLOOKUP(C3704,Customers!$A$2:$G$751,3,FALSE),"")</f>
        <v>Ganja-Dashkasan</v>
      </c>
    </row>
    <row r="3705" spans="1:11" x14ac:dyDescent="0.25">
      <c r="A3705" t="s">
        <v>6528</v>
      </c>
      <c r="B3705">
        <v>45958</v>
      </c>
      <c r="C3705" t="s">
        <v>2165</v>
      </c>
      <c r="D3705" t="s">
        <v>150</v>
      </c>
      <c r="E3705">
        <v>2</v>
      </c>
      <c r="F3705">
        <f>IFERROR(VLOOKUP(D3705,Products!$A$2:$H$221,6,FALSE),0)</f>
        <v>3.64</v>
      </c>
      <c r="G3705">
        <v>0.12</v>
      </c>
      <c r="H3705">
        <f t="shared" si="57"/>
        <v>6.41</v>
      </c>
      <c r="I3705" t="s">
        <v>2841</v>
      </c>
      <c r="J3705" t="str">
        <f>IFERROR(VLOOKUP(D3705,Products!$A$2:$H$221,3,FALSE),"")</f>
        <v>Dairy</v>
      </c>
      <c r="K3705" t="str">
        <f>IFERROR(VLOOKUP(C3705,Customers!$A$2:$G$751,3,FALSE),"")</f>
        <v>Lankaran-Astara</v>
      </c>
    </row>
    <row r="3706" spans="1:11" x14ac:dyDescent="0.25">
      <c r="A3706" t="s">
        <v>6529</v>
      </c>
      <c r="B3706">
        <v>45958</v>
      </c>
      <c r="C3706" t="s">
        <v>2339</v>
      </c>
      <c r="D3706" t="s">
        <v>128</v>
      </c>
      <c r="E3706">
        <v>18</v>
      </c>
      <c r="F3706">
        <f>IFERROR(VLOOKUP(D3706,Products!$A$2:$H$221,6,FALSE),0)</f>
        <v>3.37</v>
      </c>
      <c r="G3706">
        <v>0.03</v>
      </c>
      <c r="H3706">
        <f t="shared" si="57"/>
        <v>58.84</v>
      </c>
      <c r="I3706" t="s">
        <v>2818</v>
      </c>
      <c r="J3706" t="str">
        <f>IFERROR(VLOOKUP(D3706,Products!$A$2:$H$221,3,FALSE),"")</f>
        <v>Dairy</v>
      </c>
      <c r="K3706" t="str">
        <f>IFERROR(VLOOKUP(C3706,Customers!$A$2:$G$751,3,FALSE),"")</f>
        <v>Absheron</v>
      </c>
    </row>
    <row r="3707" spans="1:11" x14ac:dyDescent="0.25">
      <c r="A3707" t="s">
        <v>6530</v>
      </c>
      <c r="B3707">
        <v>45959</v>
      </c>
      <c r="C3707" t="s">
        <v>509</v>
      </c>
      <c r="D3707" t="s">
        <v>425</v>
      </c>
      <c r="E3707">
        <v>2</v>
      </c>
      <c r="F3707">
        <f>IFERROR(VLOOKUP(D3707,Products!$A$2:$H$221,6,FALSE),0)</f>
        <v>3.61</v>
      </c>
      <c r="G3707">
        <v>0.05</v>
      </c>
      <c r="H3707">
        <f t="shared" si="57"/>
        <v>6.86</v>
      </c>
      <c r="I3707" t="s">
        <v>2824</v>
      </c>
      <c r="J3707" t="str">
        <f>IFERROR(VLOOKUP(D3707,Products!$A$2:$H$221,3,FALSE),"")</f>
        <v>Canned</v>
      </c>
      <c r="K3707" t="str">
        <f>IFERROR(VLOOKUP(C3707,Customers!$A$2:$G$751,3,FALSE),"")</f>
        <v>Guba-Khachmaz</v>
      </c>
    </row>
    <row r="3708" spans="1:11" x14ac:dyDescent="0.25">
      <c r="A3708" t="s">
        <v>6531</v>
      </c>
      <c r="B3708">
        <v>45959</v>
      </c>
      <c r="C3708" t="s">
        <v>1499</v>
      </c>
      <c r="D3708" t="s">
        <v>248</v>
      </c>
      <c r="E3708">
        <v>10</v>
      </c>
      <c r="F3708">
        <f>IFERROR(VLOOKUP(D3708,Products!$A$2:$H$221,6,FALSE),0)</f>
        <v>5.3</v>
      </c>
      <c r="G3708">
        <v>0.03</v>
      </c>
      <c r="H3708">
        <f t="shared" si="57"/>
        <v>51.41</v>
      </c>
      <c r="I3708" t="s">
        <v>2818</v>
      </c>
      <c r="J3708" t="str">
        <f>IFERROR(VLOOKUP(D3708,Products!$A$2:$H$221,3,FALSE),"")</f>
        <v>Grocery</v>
      </c>
      <c r="K3708" t="str">
        <f>IFERROR(VLOOKUP(C3708,Customers!$A$2:$G$751,3,FALSE),"")</f>
        <v>Nakhchivan</v>
      </c>
    </row>
    <row r="3709" spans="1:11" x14ac:dyDescent="0.25">
      <c r="A3709" t="s">
        <v>6532</v>
      </c>
      <c r="B3709">
        <v>45959</v>
      </c>
      <c r="C3709" t="s">
        <v>1502</v>
      </c>
      <c r="D3709" t="s">
        <v>148</v>
      </c>
      <c r="E3709">
        <v>12</v>
      </c>
      <c r="F3709">
        <f>IFERROR(VLOOKUP(D3709,Products!$A$2:$H$221,6,FALSE),0)</f>
        <v>1.6</v>
      </c>
      <c r="G3709">
        <v>7.0000000000000007E-2</v>
      </c>
      <c r="H3709">
        <f t="shared" si="57"/>
        <v>17.86</v>
      </c>
      <c r="I3709" t="s">
        <v>2820</v>
      </c>
      <c r="J3709" t="str">
        <f>IFERROR(VLOOKUP(D3709,Products!$A$2:$H$221,3,FALSE),"")</f>
        <v>Dairy</v>
      </c>
      <c r="K3709" t="str">
        <f>IFERROR(VLOOKUP(C3709,Customers!$A$2:$G$751,3,FALSE),"")</f>
        <v>Guba-Khachmaz</v>
      </c>
    </row>
    <row r="3710" spans="1:11" x14ac:dyDescent="0.25">
      <c r="A3710" t="s">
        <v>6533</v>
      </c>
      <c r="B3710">
        <v>45959</v>
      </c>
      <c r="C3710" t="s">
        <v>1799</v>
      </c>
      <c r="D3710" t="s">
        <v>156</v>
      </c>
      <c r="E3710">
        <v>23</v>
      </c>
      <c r="F3710">
        <f>IFERROR(VLOOKUP(D3710,Products!$A$2:$H$221,6,FALSE),0)</f>
        <v>2.0499999999999998</v>
      </c>
      <c r="G3710">
        <v>0.1</v>
      </c>
      <c r="H3710">
        <f t="shared" si="57"/>
        <v>42.44</v>
      </c>
      <c r="I3710" t="s">
        <v>2837</v>
      </c>
      <c r="J3710" t="str">
        <f>IFERROR(VLOOKUP(D3710,Products!$A$2:$H$221,3,FALSE),"")</f>
        <v>Bakery</v>
      </c>
      <c r="K3710" t="str">
        <f>IFERROR(VLOOKUP(C3710,Customers!$A$2:$G$751,3,FALSE),"")</f>
        <v>Absheron</v>
      </c>
    </row>
    <row r="3711" spans="1:11" x14ac:dyDescent="0.25">
      <c r="A3711" t="s">
        <v>6534</v>
      </c>
      <c r="B3711">
        <v>45959</v>
      </c>
      <c r="C3711" t="s">
        <v>1919</v>
      </c>
      <c r="D3711" t="s">
        <v>478</v>
      </c>
      <c r="E3711">
        <v>5</v>
      </c>
      <c r="F3711">
        <f>IFERROR(VLOOKUP(D3711,Products!$A$2:$H$221,6,FALSE),0)</f>
        <v>3.25</v>
      </c>
      <c r="G3711">
        <v>0.05</v>
      </c>
      <c r="H3711">
        <f t="shared" si="57"/>
        <v>15.44</v>
      </c>
      <c r="I3711" t="s">
        <v>2827</v>
      </c>
      <c r="J3711" t="str">
        <f>IFERROR(VLOOKUP(D3711,Products!$A$2:$H$221,3,FALSE),"")</f>
        <v>Cleaning</v>
      </c>
      <c r="K3711" t="str">
        <f>IFERROR(VLOOKUP(C3711,Customers!$A$2:$G$751,3,FALSE),"")</f>
        <v>Absheron</v>
      </c>
    </row>
    <row r="3712" spans="1:11" x14ac:dyDescent="0.25">
      <c r="A3712" t="s">
        <v>6535</v>
      </c>
      <c r="B3712">
        <v>45959</v>
      </c>
      <c r="C3712" t="s">
        <v>1946</v>
      </c>
      <c r="D3712" t="s">
        <v>31</v>
      </c>
      <c r="E3712">
        <v>22</v>
      </c>
      <c r="F3712">
        <f>IFERROR(VLOOKUP(D3712,Products!$A$2:$H$221,6,FALSE),0)</f>
        <v>4.05</v>
      </c>
      <c r="G3712">
        <v>0.02</v>
      </c>
      <c r="H3712">
        <f t="shared" si="57"/>
        <v>87.32</v>
      </c>
      <c r="I3712" t="s">
        <v>2841</v>
      </c>
      <c r="J3712" t="str">
        <f>IFERROR(VLOOKUP(D3712,Products!$A$2:$H$221,3,FALSE),"")</f>
        <v>Beverages</v>
      </c>
      <c r="K3712" t="str">
        <f>IFERROR(VLOOKUP(C3712,Customers!$A$2:$G$751,3,FALSE),"")</f>
        <v>Lankaran-Astara</v>
      </c>
    </row>
    <row r="3713" spans="1:11" x14ac:dyDescent="0.25">
      <c r="A3713" t="s">
        <v>6536</v>
      </c>
      <c r="B3713">
        <v>45959</v>
      </c>
      <c r="C3713" t="s">
        <v>2785</v>
      </c>
      <c r="D3713" t="s">
        <v>222</v>
      </c>
      <c r="E3713">
        <v>9</v>
      </c>
      <c r="F3713">
        <f>IFERROR(VLOOKUP(D3713,Products!$A$2:$H$221,6,FALSE),0)</f>
        <v>7.42</v>
      </c>
      <c r="G3713">
        <v>0.03</v>
      </c>
      <c r="H3713">
        <f t="shared" si="57"/>
        <v>64.78</v>
      </c>
      <c r="I3713" t="s">
        <v>2820</v>
      </c>
      <c r="J3713" t="str">
        <f>IFERROR(VLOOKUP(D3713,Products!$A$2:$H$221,3,FALSE),"")</f>
        <v>Grocery</v>
      </c>
      <c r="K3713" t="str">
        <f>IFERROR(VLOOKUP(C3713,Customers!$A$2:$G$751,3,FALSE),"")</f>
        <v>Absheron</v>
      </c>
    </row>
    <row r="3714" spans="1:11" x14ac:dyDescent="0.25">
      <c r="A3714" t="s">
        <v>6537</v>
      </c>
      <c r="B3714">
        <v>45960</v>
      </c>
      <c r="C3714" t="s">
        <v>791</v>
      </c>
      <c r="D3714" t="s">
        <v>431</v>
      </c>
      <c r="E3714">
        <v>3</v>
      </c>
      <c r="F3714">
        <f>IFERROR(VLOOKUP(D3714,Products!$A$2:$H$221,6,FALSE),0)</f>
        <v>5.65</v>
      </c>
      <c r="G3714">
        <v>7.0000000000000007E-2</v>
      </c>
      <c r="H3714">
        <f t="shared" ref="H3714:H3777" si="58">ROUND(E3714*F3714*(1-G3714),2)</f>
        <v>15.76</v>
      </c>
      <c r="I3714" t="s">
        <v>2818</v>
      </c>
      <c r="J3714" t="str">
        <f>IFERROR(VLOOKUP(D3714,Products!$A$2:$H$221,3,FALSE),"")</f>
        <v>Canned</v>
      </c>
      <c r="K3714" t="str">
        <f>IFERROR(VLOOKUP(C3714,Customers!$A$2:$G$751,3,FALSE),"")</f>
        <v>Lankaran-Astara</v>
      </c>
    </row>
    <row r="3715" spans="1:11" x14ac:dyDescent="0.25">
      <c r="A3715" t="s">
        <v>6538</v>
      </c>
      <c r="B3715">
        <v>45960</v>
      </c>
      <c r="C3715" t="s">
        <v>1274</v>
      </c>
      <c r="D3715" t="s">
        <v>336</v>
      </c>
      <c r="E3715">
        <v>10</v>
      </c>
      <c r="F3715">
        <f>IFERROR(VLOOKUP(D3715,Products!$A$2:$H$221,6,FALSE),0)</f>
        <v>5.29</v>
      </c>
      <c r="G3715">
        <v>0.03</v>
      </c>
      <c r="H3715">
        <f t="shared" si="58"/>
        <v>51.31</v>
      </c>
      <c r="I3715" t="s">
        <v>2841</v>
      </c>
      <c r="J3715" t="str">
        <f>IFERROR(VLOOKUP(D3715,Products!$A$2:$H$221,3,FALSE),"")</f>
        <v>Personal Care</v>
      </c>
      <c r="K3715" t="str">
        <f>IFERROR(VLOOKUP(C3715,Customers!$A$2:$G$751,3,FALSE),"")</f>
        <v>Absheron</v>
      </c>
    </row>
    <row r="3716" spans="1:11" x14ac:dyDescent="0.25">
      <c r="A3716" t="s">
        <v>6539</v>
      </c>
      <c r="B3716">
        <v>45960</v>
      </c>
      <c r="C3716" t="s">
        <v>1283</v>
      </c>
      <c r="D3716" t="s">
        <v>230</v>
      </c>
      <c r="E3716">
        <v>7</v>
      </c>
      <c r="F3716">
        <f>IFERROR(VLOOKUP(D3716,Products!$A$2:$H$221,6,FALSE),0)</f>
        <v>1.98</v>
      </c>
      <c r="G3716">
        <v>0.1</v>
      </c>
      <c r="H3716">
        <f t="shared" si="58"/>
        <v>12.47</v>
      </c>
      <c r="I3716" t="s">
        <v>2818</v>
      </c>
      <c r="J3716" t="str">
        <f>IFERROR(VLOOKUP(D3716,Products!$A$2:$H$221,3,FALSE),"")</f>
        <v>Grocery</v>
      </c>
      <c r="K3716" t="str">
        <f>IFERROR(VLOOKUP(C3716,Customers!$A$2:$G$751,3,FALSE),"")</f>
        <v>Lankaran-Astara</v>
      </c>
    </row>
    <row r="3717" spans="1:11" x14ac:dyDescent="0.25">
      <c r="A3717" t="s">
        <v>6540</v>
      </c>
      <c r="B3717">
        <v>45960</v>
      </c>
      <c r="C3717" t="s">
        <v>1592</v>
      </c>
      <c r="D3717" t="s">
        <v>57</v>
      </c>
      <c r="E3717">
        <v>18</v>
      </c>
      <c r="F3717">
        <f>IFERROR(VLOOKUP(D3717,Products!$A$2:$H$221,6,FALSE),0)</f>
        <v>2.57</v>
      </c>
      <c r="G3717">
        <v>0.05</v>
      </c>
      <c r="H3717">
        <f t="shared" si="58"/>
        <v>43.95</v>
      </c>
      <c r="I3717" t="s">
        <v>2830</v>
      </c>
      <c r="J3717" t="str">
        <f>IFERROR(VLOOKUP(D3717,Products!$A$2:$H$221,3,FALSE),"")</f>
        <v>Beverages</v>
      </c>
      <c r="K3717" t="str">
        <f>IFERROR(VLOOKUP(C3717,Customers!$A$2:$G$751,3,FALSE),"")</f>
        <v>Karabakh-East Zangezur</v>
      </c>
    </row>
    <row r="3718" spans="1:11" x14ac:dyDescent="0.25">
      <c r="A3718" t="s">
        <v>6541</v>
      </c>
      <c r="B3718">
        <v>45960</v>
      </c>
      <c r="C3718" t="s">
        <v>1925</v>
      </c>
      <c r="D3718" t="s">
        <v>182</v>
      </c>
      <c r="E3718">
        <v>14</v>
      </c>
      <c r="F3718">
        <f>IFERROR(VLOOKUP(D3718,Products!$A$2:$H$221,6,FALSE),0)</f>
        <v>1</v>
      </c>
      <c r="G3718">
        <v>0.1</v>
      </c>
      <c r="H3718">
        <f t="shared" si="58"/>
        <v>12.6</v>
      </c>
      <c r="I3718" t="s">
        <v>2841</v>
      </c>
      <c r="J3718" t="str">
        <f>IFERROR(VLOOKUP(D3718,Products!$A$2:$H$221,3,FALSE),"")</f>
        <v>Bakery</v>
      </c>
      <c r="K3718" t="str">
        <f>IFERROR(VLOOKUP(C3718,Customers!$A$2:$G$751,3,FALSE),"")</f>
        <v>Guba-Khachmaz</v>
      </c>
    </row>
    <row r="3719" spans="1:11" x14ac:dyDescent="0.25">
      <c r="A3719" t="s">
        <v>6542</v>
      </c>
      <c r="B3719">
        <v>45960</v>
      </c>
      <c r="C3719" t="s">
        <v>1958</v>
      </c>
      <c r="D3719" t="s">
        <v>17</v>
      </c>
      <c r="E3719">
        <v>9</v>
      </c>
      <c r="F3719">
        <f>IFERROR(VLOOKUP(D3719,Products!$A$2:$H$221,6,FALSE),0)</f>
        <v>2.5499999999999998</v>
      </c>
      <c r="G3719">
        <v>7.0000000000000007E-2</v>
      </c>
      <c r="H3719">
        <f t="shared" si="58"/>
        <v>21.34</v>
      </c>
      <c r="I3719" t="s">
        <v>2837</v>
      </c>
      <c r="J3719" t="str">
        <f>IFERROR(VLOOKUP(D3719,Products!$A$2:$H$221,3,FALSE),"")</f>
        <v>Beverages</v>
      </c>
      <c r="K3719" t="str">
        <f>IFERROR(VLOOKUP(C3719,Customers!$A$2:$G$751,3,FALSE),"")</f>
        <v>Ganja-Dashkasan</v>
      </c>
    </row>
    <row r="3720" spans="1:11" x14ac:dyDescent="0.25">
      <c r="A3720" t="s">
        <v>6543</v>
      </c>
      <c r="B3720">
        <v>45960</v>
      </c>
      <c r="C3720" t="s">
        <v>2375</v>
      </c>
      <c r="D3720" t="s">
        <v>406</v>
      </c>
      <c r="E3720">
        <v>10</v>
      </c>
      <c r="F3720">
        <f>IFERROR(VLOOKUP(D3720,Products!$A$2:$H$221,6,FALSE),0)</f>
        <v>6.48</v>
      </c>
      <c r="G3720">
        <v>0.03</v>
      </c>
      <c r="H3720">
        <f t="shared" si="58"/>
        <v>62.86</v>
      </c>
      <c r="I3720" t="s">
        <v>2837</v>
      </c>
      <c r="J3720" t="str">
        <f>IFERROR(VLOOKUP(D3720,Products!$A$2:$H$221,3,FALSE),"")</f>
        <v>Canned</v>
      </c>
      <c r="K3720" t="str">
        <f>IFERROR(VLOOKUP(C3720,Customers!$A$2:$G$751,3,FALSE),"")</f>
        <v>Aran</v>
      </c>
    </row>
    <row r="3721" spans="1:11" x14ac:dyDescent="0.25">
      <c r="A3721" t="s">
        <v>6544</v>
      </c>
      <c r="B3721">
        <v>45960</v>
      </c>
      <c r="C3721" t="s">
        <v>2432</v>
      </c>
      <c r="D3721" t="s">
        <v>274</v>
      </c>
      <c r="E3721">
        <v>2</v>
      </c>
      <c r="F3721">
        <f>IFERROR(VLOOKUP(D3721,Products!$A$2:$H$221,6,FALSE),0)</f>
        <v>1.23</v>
      </c>
      <c r="G3721">
        <v>0.05</v>
      </c>
      <c r="H3721">
        <f t="shared" si="58"/>
        <v>2.34</v>
      </c>
      <c r="I3721" t="s">
        <v>2827</v>
      </c>
      <c r="J3721" t="str">
        <f>IFERROR(VLOOKUP(D3721,Products!$A$2:$H$221,3,FALSE),"")</f>
        <v>Household</v>
      </c>
      <c r="K3721" t="str">
        <f>IFERROR(VLOOKUP(C3721,Customers!$A$2:$G$751,3,FALSE),"")</f>
        <v>Absheron</v>
      </c>
    </row>
    <row r="3722" spans="1:11" x14ac:dyDescent="0.25">
      <c r="A3722" t="s">
        <v>6545</v>
      </c>
      <c r="B3722">
        <v>45960</v>
      </c>
      <c r="C3722" t="s">
        <v>2534</v>
      </c>
      <c r="D3722" t="s">
        <v>155</v>
      </c>
      <c r="E3722">
        <v>8</v>
      </c>
      <c r="F3722">
        <f>IFERROR(VLOOKUP(D3722,Products!$A$2:$H$221,6,FALSE),0)</f>
        <v>5.52</v>
      </c>
      <c r="G3722">
        <v>0.12</v>
      </c>
      <c r="H3722">
        <f t="shared" si="58"/>
        <v>38.86</v>
      </c>
      <c r="I3722" t="s">
        <v>2818</v>
      </c>
      <c r="J3722" t="str">
        <f>IFERROR(VLOOKUP(D3722,Products!$A$2:$H$221,3,FALSE),"")</f>
        <v>Dairy</v>
      </c>
      <c r="K3722" t="str">
        <f>IFERROR(VLOOKUP(C3722,Customers!$A$2:$G$751,3,FALSE),"")</f>
        <v>Lankaran-Astara</v>
      </c>
    </row>
    <row r="3723" spans="1:11" x14ac:dyDescent="0.25">
      <c r="A3723" t="s">
        <v>6546</v>
      </c>
      <c r="B3723">
        <v>45960</v>
      </c>
      <c r="C3723" t="s">
        <v>2702</v>
      </c>
      <c r="D3723" t="s">
        <v>409</v>
      </c>
      <c r="E3723">
        <v>15</v>
      </c>
      <c r="F3723">
        <f>IFERROR(VLOOKUP(D3723,Products!$A$2:$H$221,6,FALSE),0)</f>
        <v>4.0599999999999996</v>
      </c>
      <c r="G3723">
        <v>0.03</v>
      </c>
      <c r="H3723">
        <f t="shared" si="58"/>
        <v>59.07</v>
      </c>
      <c r="I3723" t="s">
        <v>2827</v>
      </c>
      <c r="J3723" t="str">
        <f>IFERROR(VLOOKUP(D3723,Products!$A$2:$H$221,3,FALSE),"")</f>
        <v>Canned</v>
      </c>
      <c r="K3723" t="str">
        <f>IFERROR(VLOOKUP(C3723,Customers!$A$2:$G$751,3,FALSE),"")</f>
        <v>Absheron</v>
      </c>
    </row>
    <row r="3724" spans="1:11" x14ac:dyDescent="0.25">
      <c r="A3724" t="s">
        <v>6547</v>
      </c>
      <c r="B3724">
        <v>45960</v>
      </c>
      <c r="C3724" t="s">
        <v>2737</v>
      </c>
      <c r="D3724" t="s">
        <v>300</v>
      </c>
      <c r="E3724">
        <v>5</v>
      </c>
      <c r="F3724">
        <f>IFERROR(VLOOKUP(D3724,Products!$A$2:$H$221,6,FALSE),0)</f>
        <v>6.1</v>
      </c>
      <c r="G3724">
        <v>0.12</v>
      </c>
      <c r="H3724">
        <f t="shared" si="58"/>
        <v>26.84</v>
      </c>
      <c r="I3724" t="s">
        <v>2820</v>
      </c>
      <c r="J3724" t="str">
        <f>IFERROR(VLOOKUP(D3724,Products!$A$2:$H$221,3,FALSE),"")</f>
        <v>Personal Care</v>
      </c>
      <c r="K3724" t="str">
        <f>IFERROR(VLOOKUP(C3724,Customers!$A$2:$G$751,3,FALSE),"")</f>
        <v>Absheron</v>
      </c>
    </row>
    <row r="3725" spans="1:11" x14ac:dyDescent="0.25">
      <c r="A3725" t="s">
        <v>6548</v>
      </c>
      <c r="B3725">
        <v>45960</v>
      </c>
      <c r="C3725" t="s">
        <v>2777</v>
      </c>
      <c r="D3725" t="s">
        <v>126</v>
      </c>
      <c r="E3725">
        <v>16</v>
      </c>
      <c r="F3725">
        <f>IFERROR(VLOOKUP(D3725,Products!$A$2:$H$221,6,FALSE),0)</f>
        <v>2.52</v>
      </c>
      <c r="G3725">
        <v>0.05</v>
      </c>
      <c r="H3725">
        <f t="shared" si="58"/>
        <v>38.299999999999997</v>
      </c>
      <c r="I3725" t="s">
        <v>2841</v>
      </c>
      <c r="J3725" t="str">
        <f>IFERROR(VLOOKUP(D3725,Products!$A$2:$H$221,3,FALSE),"")</f>
        <v>Dairy</v>
      </c>
      <c r="K3725" t="str">
        <f>IFERROR(VLOOKUP(C3725,Customers!$A$2:$G$751,3,FALSE),"")</f>
        <v>Absheron</v>
      </c>
    </row>
    <row r="3726" spans="1:11" x14ac:dyDescent="0.25">
      <c r="A3726" t="s">
        <v>6549</v>
      </c>
      <c r="B3726">
        <v>45961</v>
      </c>
      <c r="C3726" t="s">
        <v>646</v>
      </c>
      <c r="D3726" t="s">
        <v>57</v>
      </c>
      <c r="E3726">
        <v>18</v>
      </c>
      <c r="F3726">
        <f>IFERROR(VLOOKUP(D3726,Products!$A$2:$H$221,6,FALSE),0)</f>
        <v>2.57</v>
      </c>
      <c r="G3726">
        <v>7.0000000000000007E-2</v>
      </c>
      <c r="H3726">
        <f t="shared" si="58"/>
        <v>43.02</v>
      </c>
      <c r="I3726" t="s">
        <v>2870</v>
      </c>
      <c r="J3726" t="str">
        <f>IFERROR(VLOOKUP(D3726,Products!$A$2:$H$221,3,FALSE),"")</f>
        <v>Beverages</v>
      </c>
      <c r="K3726" t="str">
        <f>IFERROR(VLOOKUP(C3726,Customers!$A$2:$G$751,3,FALSE),"")</f>
        <v>Absheron</v>
      </c>
    </row>
    <row r="3727" spans="1:11" x14ac:dyDescent="0.25">
      <c r="A3727" t="s">
        <v>6550</v>
      </c>
      <c r="B3727">
        <v>45961</v>
      </c>
      <c r="C3727" t="s">
        <v>821</v>
      </c>
      <c r="D3727" t="s">
        <v>202</v>
      </c>
      <c r="E3727">
        <v>4</v>
      </c>
      <c r="F3727">
        <f>IFERROR(VLOOKUP(D3727,Products!$A$2:$H$221,6,FALSE),0)</f>
        <v>1.82</v>
      </c>
      <c r="G3727">
        <v>0.05</v>
      </c>
      <c r="H3727">
        <f t="shared" si="58"/>
        <v>6.92</v>
      </c>
      <c r="I3727" t="s">
        <v>2818</v>
      </c>
      <c r="J3727" t="str">
        <f>IFERROR(VLOOKUP(D3727,Products!$A$2:$H$221,3,FALSE),"")</f>
        <v>Bakery</v>
      </c>
      <c r="K3727" t="str">
        <f>IFERROR(VLOOKUP(C3727,Customers!$A$2:$G$751,3,FALSE),"")</f>
        <v>Absheron</v>
      </c>
    </row>
    <row r="3728" spans="1:11" x14ac:dyDescent="0.25">
      <c r="A3728" t="s">
        <v>6551</v>
      </c>
      <c r="B3728">
        <v>45961</v>
      </c>
      <c r="C3728" t="s">
        <v>1271</v>
      </c>
      <c r="D3728" t="s">
        <v>87</v>
      </c>
      <c r="E3728">
        <v>3</v>
      </c>
      <c r="F3728">
        <f>IFERROR(VLOOKUP(D3728,Products!$A$2:$H$221,6,FALSE),0)</f>
        <v>4.17</v>
      </c>
      <c r="G3728">
        <v>0.05</v>
      </c>
      <c r="H3728">
        <f t="shared" si="58"/>
        <v>11.88</v>
      </c>
      <c r="I3728" t="s">
        <v>2818</v>
      </c>
      <c r="J3728" t="str">
        <f>IFERROR(VLOOKUP(D3728,Products!$A$2:$H$221,3,FALSE),"")</f>
        <v>Snacks</v>
      </c>
      <c r="K3728" t="str">
        <f>IFERROR(VLOOKUP(C3728,Customers!$A$2:$G$751,3,FALSE),"")</f>
        <v>Guba-Khachmaz</v>
      </c>
    </row>
    <row r="3729" spans="1:11" x14ac:dyDescent="0.25">
      <c r="A3729" t="s">
        <v>6552</v>
      </c>
      <c r="B3729">
        <v>45961</v>
      </c>
      <c r="C3729" t="s">
        <v>1385</v>
      </c>
      <c r="D3729" t="s">
        <v>23</v>
      </c>
      <c r="E3729">
        <v>19</v>
      </c>
      <c r="F3729">
        <f>IFERROR(VLOOKUP(D3729,Products!$A$2:$H$221,6,FALSE),0)</f>
        <v>2.54</v>
      </c>
      <c r="G3729">
        <v>0</v>
      </c>
      <c r="H3729">
        <f t="shared" si="58"/>
        <v>48.26</v>
      </c>
      <c r="I3729" t="s">
        <v>2870</v>
      </c>
      <c r="J3729" t="str">
        <f>IFERROR(VLOOKUP(D3729,Products!$A$2:$H$221,3,FALSE),"")</f>
        <v>Beverages</v>
      </c>
      <c r="K3729" t="str">
        <f>IFERROR(VLOOKUP(C3729,Customers!$A$2:$G$751,3,FALSE),"")</f>
        <v>Guba-Khachmaz</v>
      </c>
    </row>
    <row r="3730" spans="1:11" x14ac:dyDescent="0.25">
      <c r="A3730" t="s">
        <v>6553</v>
      </c>
      <c r="B3730">
        <v>45961</v>
      </c>
      <c r="C3730" t="s">
        <v>1532</v>
      </c>
      <c r="D3730" t="s">
        <v>59</v>
      </c>
      <c r="E3730">
        <v>15</v>
      </c>
      <c r="F3730">
        <f>IFERROR(VLOOKUP(D3730,Products!$A$2:$H$221,6,FALSE),0)</f>
        <v>1.45</v>
      </c>
      <c r="G3730">
        <v>0.02</v>
      </c>
      <c r="H3730">
        <f t="shared" si="58"/>
        <v>21.32</v>
      </c>
      <c r="I3730" t="s">
        <v>2827</v>
      </c>
      <c r="J3730" t="str">
        <f>IFERROR(VLOOKUP(D3730,Products!$A$2:$H$221,3,FALSE),"")</f>
        <v>Snacks</v>
      </c>
      <c r="K3730" t="str">
        <f>IFERROR(VLOOKUP(C3730,Customers!$A$2:$G$751,3,FALSE),"")</f>
        <v>Aran</v>
      </c>
    </row>
    <row r="3731" spans="1:11" x14ac:dyDescent="0.25">
      <c r="A3731" t="s">
        <v>6554</v>
      </c>
      <c r="B3731">
        <v>45961</v>
      </c>
      <c r="C3731" t="s">
        <v>1568</v>
      </c>
      <c r="D3731" t="s">
        <v>128</v>
      </c>
      <c r="E3731">
        <v>4</v>
      </c>
      <c r="F3731">
        <f>IFERROR(VLOOKUP(D3731,Products!$A$2:$H$221,6,FALSE),0)</f>
        <v>3.37</v>
      </c>
      <c r="G3731">
        <v>0.03</v>
      </c>
      <c r="H3731">
        <f t="shared" si="58"/>
        <v>13.08</v>
      </c>
      <c r="I3731" t="s">
        <v>2837</v>
      </c>
      <c r="J3731" t="str">
        <f>IFERROR(VLOOKUP(D3731,Products!$A$2:$H$221,3,FALSE),"")</f>
        <v>Dairy</v>
      </c>
      <c r="K3731" t="str">
        <f>IFERROR(VLOOKUP(C3731,Customers!$A$2:$G$751,3,FALSE),"")</f>
        <v>Lankaran-Astara</v>
      </c>
    </row>
    <row r="3732" spans="1:11" x14ac:dyDescent="0.25">
      <c r="A3732" t="s">
        <v>6555</v>
      </c>
      <c r="B3732">
        <v>45961</v>
      </c>
      <c r="C3732" t="s">
        <v>1568</v>
      </c>
      <c r="D3732" t="s">
        <v>220</v>
      </c>
      <c r="E3732">
        <v>5</v>
      </c>
      <c r="F3732">
        <f>IFERROR(VLOOKUP(D3732,Products!$A$2:$H$221,6,FALSE),0)</f>
        <v>1.37</v>
      </c>
      <c r="G3732">
        <v>0.05</v>
      </c>
      <c r="H3732">
        <f t="shared" si="58"/>
        <v>6.51</v>
      </c>
      <c r="I3732" t="s">
        <v>2827</v>
      </c>
      <c r="J3732" t="str">
        <f>IFERROR(VLOOKUP(D3732,Products!$A$2:$H$221,3,FALSE),"")</f>
        <v>Grocery</v>
      </c>
      <c r="K3732" t="str">
        <f>IFERROR(VLOOKUP(C3732,Customers!$A$2:$G$751,3,FALSE),"")</f>
        <v>Lankaran-Astara</v>
      </c>
    </row>
    <row r="3733" spans="1:11" x14ac:dyDescent="0.25">
      <c r="A3733" t="s">
        <v>6556</v>
      </c>
      <c r="B3733">
        <v>45961</v>
      </c>
      <c r="C3733" t="s">
        <v>1607</v>
      </c>
      <c r="D3733" t="s">
        <v>13</v>
      </c>
      <c r="E3733">
        <v>15</v>
      </c>
      <c r="F3733">
        <f>IFERROR(VLOOKUP(D3733,Products!$A$2:$H$221,6,FALSE),0)</f>
        <v>1.77</v>
      </c>
      <c r="G3733">
        <v>0.03</v>
      </c>
      <c r="H3733">
        <f t="shared" si="58"/>
        <v>25.75</v>
      </c>
      <c r="I3733" t="s">
        <v>2830</v>
      </c>
      <c r="J3733" t="str">
        <f>IFERROR(VLOOKUP(D3733,Products!$A$2:$H$221,3,FALSE),"")</f>
        <v>Beverages</v>
      </c>
      <c r="K3733" t="str">
        <f>IFERROR(VLOOKUP(C3733,Customers!$A$2:$G$751,3,FALSE),"")</f>
        <v>Shaki-Zagatala</v>
      </c>
    </row>
    <row r="3734" spans="1:11" x14ac:dyDescent="0.25">
      <c r="A3734" t="s">
        <v>6557</v>
      </c>
      <c r="B3734">
        <v>45961</v>
      </c>
      <c r="C3734" t="s">
        <v>1697</v>
      </c>
      <c r="D3734" t="s">
        <v>200</v>
      </c>
      <c r="E3734">
        <v>4</v>
      </c>
      <c r="F3734">
        <f>IFERROR(VLOOKUP(D3734,Products!$A$2:$H$221,6,FALSE),0)</f>
        <v>0.97</v>
      </c>
      <c r="G3734">
        <v>0.02</v>
      </c>
      <c r="H3734">
        <f t="shared" si="58"/>
        <v>3.8</v>
      </c>
      <c r="I3734" t="s">
        <v>2837</v>
      </c>
      <c r="J3734" t="str">
        <f>IFERROR(VLOOKUP(D3734,Products!$A$2:$H$221,3,FALSE),"")</f>
        <v>Bakery</v>
      </c>
      <c r="K3734" t="str">
        <f>IFERROR(VLOOKUP(C3734,Customers!$A$2:$G$751,3,FALSE),"")</f>
        <v>Nakhchivan</v>
      </c>
    </row>
    <row r="3735" spans="1:11" x14ac:dyDescent="0.25">
      <c r="A3735" t="s">
        <v>6558</v>
      </c>
      <c r="B3735">
        <v>45961</v>
      </c>
      <c r="C3735" t="s">
        <v>1784</v>
      </c>
      <c r="D3735" t="s">
        <v>359</v>
      </c>
      <c r="E3735">
        <v>4</v>
      </c>
      <c r="F3735">
        <f>IFERROR(VLOOKUP(D3735,Products!$A$2:$H$221,6,FALSE),0)</f>
        <v>7.99</v>
      </c>
      <c r="G3735">
        <v>0.02</v>
      </c>
      <c r="H3735">
        <f t="shared" si="58"/>
        <v>31.32</v>
      </c>
      <c r="I3735" t="s">
        <v>2827</v>
      </c>
      <c r="J3735" t="str">
        <f>IFERROR(VLOOKUP(D3735,Products!$A$2:$H$221,3,FALSE),"")</f>
        <v>Frozen</v>
      </c>
      <c r="K3735" t="str">
        <f>IFERROR(VLOOKUP(C3735,Customers!$A$2:$G$751,3,FALSE),"")</f>
        <v>Aran</v>
      </c>
    </row>
    <row r="3736" spans="1:11" x14ac:dyDescent="0.25">
      <c r="A3736" t="s">
        <v>6559</v>
      </c>
      <c r="B3736">
        <v>45961</v>
      </c>
      <c r="C3736" t="s">
        <v>1787</v>
      </c>
      <c r="D3736" t="s">
        <v>164</v>
      </c>
      <c r="E3736">
        <v>6</v>
      </c>
      <c r="F3736">
        <f>IFERROR(VLOOKUP(D3736,Products!$A$2:$H$221,6,FALSE),0)</f>
        <v>1.96</v>
      </c>
      <c r="G3736">
        <v>7.0000000000000007E-2</v>
      </c>
      <c r="H3736">
        <f t="shared" si="58"/>
        <v>10.94</v>
      </c>
      <c r="I3736" t="s">
        <v>2870</v>
      </c>
      <c r="J3736" t="str">
        <f>IFERROR(VLOOKUP(D3736,Products!$A$2:$H$221,3,FALSE),"")</f>
        <v>Bakery</v>
      </c>
      <c r="K3736" t="str">
        <f>IFERROR(VLOOKUP(C3736,Customers!$A$2:$G$751,3,FALSE),"")</f>
        <v>Absheron</v>
      </c>
    </row>
    <row r="3737" spans="1:11" x14ac:dyDescent="0.25">
      <c r="A3737" t="s">
        <v>6560</v>
      </c>
      <c r="B3737">
        <v>45961</v>
      </c>
      <c r="C3737" t="s">
        <v>1838</v>
      </c>
      <c r="D3737" t="s">
        <v>299</v>
      </c>
      <c r="E3737">
        <v>1</v>
      </c>
      <c r="F3737">
        <f>IFERROR(VLOOKUP(D3737,Products!$A$2:$H$221,6,FALSE),0)</f>
        <v>1.0900000000000001</v>
      </c>
      <c r="G3737">
        <v>0.05</v>
      </c>
      <c r="H3737">
        <f t="shared" si="58"/>
        <v>1.04</v>
      </c>
      <c r="I3737" t="s">
        <v>2820</v>
      </c>
      <c r="J3737" t="str">
        <f>IFERROR(VLOOKUP(D3737,Products!$A$2:$H$221,3,FALSE),"")</f>
        <v>Household</v>
      </c>
      <c r="K3737" t="str">
        <f>IFERROR(VLOOKUP(C3737,Customers!$A$2:$G$751,3,FALSE),"")</f>
        <v>Karabakh-East Zangezur</v>
      </c>
    </row>
    <row r="3738" spans="1:11" x14ac:dyDescent="0.25">
      <c r="A3738" t="s">
        <v>6561</v>
      </c>
      <c r="B3738">
        <v>45961</v>
      </c>
      <c r="C3738" t="s">
        <v>2324</v>
      </c>
      <c r="D3738" t="s">
        <v>81</v>
      </c>
      <c r="E3738">
        <v>21</v>
      </c>
      <c r="F3738">
        <f>IFERROR(VLOOKUP(D3738,Products!$A$2:$H$221,6,FALSE),0)</f>
        <v>2.23</v>
      </c>
      <c r="G3738">
        <v>0</v>
      </c>
      <c r="H3738">
        <f t="shared" si="58"/>
        <v>46.83</v>
      </c>
      <c r="I3738" t="s">
        <v>2820</v>
      </c>
      <c r="J3738" t="str">
        <f>IFERROR(VLOOKUP(D3738,Products!$A$2:$H$221,3,FALSE),"")</f>
        <v>Snacks</v>
      </c>
      <c r="K3738" t="str">
        <f>IFERROR(VLOOKUP(C3738,Customers!$A$2:$G$751,3,FALSE),"")</f>
        <v>Ganja-Dashkasan</v>
      </c>
    </row>
    <row r="3739" spans="1:11" x14ac:dyDescent="0.25">
      <c r="A3739" t="s">
        <v>6562</v>
      </c>
      <c r="B3739">
        <v>45961</v>
      </c>
      <c r="C3739" t="s">
        <v>2372</v>
      </c>
      <c r="D3739" t="s">
        <v>246</v>
      </c>
      <c r="E3739">
        <v>3</v>
      </c>
      <c r="F3739">
        <f>IFERROR(VLOOKUP(D3739,Products!$A$2:$H$221,6,FALSE),0)</f>
        <v>7.97</v>
      </c>
      <c r="G3739">
        <v>0.15</v>
      </c>
      <c r="H3739">
        <f t="shared" si="58"/>
        <v>20.32</v>
      </c>
      <c r="I3739" t="s">
        <v>2837</v>
      </c>
      <c r="J3739" t="str">
        <f>IFERROR(VLOOKUP(D3739,Products!$A$2:$H$221,3,FALSE),"")</f>
        <v>Grocery</v>
      </c>
      <c r="K3739" t="str">
        <f>IFERROR(VLOOKUP(C3739,Customers!$A$2:$G$751,3,FALSE),"")</f>
        <v>Absheron</v>
      </c>
    </row>
    <row r="3740" spans="1:11" x14ac:dyDescent="0.25">
      <c r="A3740" t="s">
        <v>6563</v>
      </c>
      <c r="B3740">
        <v>45961</v>
      </c>
      <c r="C3740" t="s">
        <v>2387</v>
      </c>
      <c r="D3740" t="s">
        <v>148</v>
      </c>
      <c r="E3740">
        <v>3</v>
      </c>
      <c r="F3740">
        <f>IFERROR(VLOOKUP(D3740,Products!$A$2:$H$221,6,FALSE),0)</f>
        <v>1.6</v>
      </c>
      <c r="G3740">
        <v>7.0000000000000007E-2</v>
      </c>
      <c r="H3740">
        <f t="shared" si="58"/>
        <v>4.46</v>
      </c>
      <c r="I3740" t="s">
        <v>2837</v>
      </c>
      <c r="J3740" t="str">
        <f>IFERROR(VLOOKUP(D3740,Products!$A$2:$H$221,3,FALSE),"")</f>
        <v>Dairy</v>
      </c>
      <c r="K3740" t="str">
        <f>IFERROR(VLOOKUP(C3740,Customers!$A$2:$G$751,3,FALSE),"")</f>
        <v>Lankaran-Astara</v>
      </c>
    </row>
    <row r="3741" spans="1:11" x14ac:dyDescent="0.25">
      <c r="A3741" t="s">
        <v>6564</v>
      </c>
      <c r="B3741">
        <v>45961</v>
      </c>
      <c r="C3741" t="s">
        <v>2483</v>
      </c>
      <c r="D3741" t="s">
        <v>234</v>
      </c>
      <c r="E3741">
        <v>4</v>
      </c>
      <c r="F3741">
        <f>IFERROR(VLOOKUP(D3741,Products!$A$2:$H$221,6,FALSE),0)</f>
        <v>2.0299999999999998</v>
      </c>
      <c r="G3741">
        <v>0.05</v>
      </c>
      <c r="H3741">
        <f t="shared" si="58"/>
        <v>7.71</v>
      </c>
      <c r="I3741" t="s">
        <v>2818</v>
      </c>
      <c r="J3741" t="str">
        <f>IFERROR(VLOOKUP(D3741,Products!$A$2:$H$221,3,FALSE),"")</f>
        <v>Grocery</v>
      </c>
      <c r="K3741" t="str">
        <f>IFERROR(VLOOKUP(C3741,Customers!$A$2:$G$751,3,FALSE),"")</f>
        <v>Absheron</v>
      </c>
    </row>
    <row r="3742" spans="1:11" x14ac:dyDescent="0.25">
      <c r="A3742" t="s">
        <v>6565</v>
      </c>
      <c r="B3742">
        <v>45961</v>
      </c>
      <c r="C3742" t="s">
        <v>2540</v>
      </c>
      <c r="D3742" t="s">
        <v>198</v>
      </c>
      <c r="E3742">
        <v>24</v>
      </c>
      <c r="F3742">
        <f>IFERROR(VLOOKUP(D3742,Products!$A$2:$H$221,6,FALSE),0)</f>
        <v>0.63</v>
      </c>
      <c r="G3742">
        <v>0.05</v>
      </c>
      <c r="H3742">
        <f t="shared" si="58"/>
        <v>14.36</v>
      </c>
      <c r="I3742" t="s">
        <v>2837</v>
      </c>
      <c r="J3742" t="str">
        <f>IFERROR(VLOOKUP(D3742,Products!$A$2:$H$221,3,FALSE),"")</f>
        <v>Bakery</v>
      </c>
      <c r="K3742" t="str">
        <f>IFERROR(VLOOKUP(C3742,Customers!$A$2:$G$751,3,FALSE),"")</f>
        <v>Aran</v>
      </c>
    </row>
    <row r="3743" spans="1:11" x14ac:dyDescent="0.25">
      <c r="A3743" t="s">
        <v>6566</v>
      </c>
      <c r="B3743">
        <v>45962</v>
      </c>
      <c r="C3743" t="s">
        <v>896</v>
      </c>
      <c r="D3743" t="s">
        <v>144</v>
      </c>
      <c r="E3743">
        <v>9</v>
      </c>
      <c r="F3743">
        <f>IFERROR(VLOOKUP(D3743,Products!$A$2:$H$221,6,FALSE),0)</f>
        <v>4.54</v>
      </c>
      <c r="G3743">
        <v>0.03</v>
      </c>
      <c r="H3743">
        <f t="shared" si="58"/>
        <v>39.630000000000003</v>
      </c>
      <c r="I3743" t="s">
        <v>2818</v>
      </c>
      <c r="J3743" t="str">
        <f>IFERROR(VLOOKUP(D3743,Products!$A$2:$H$221,3,FALSE),"")</f>
        <v>Dairy</v>
      </c>
      <c r="K3743" t="str">
        <f>IFERROR(VLOOKUP(C3743,Customers!$A$2:$G$751,3,FALSE),"")</f>
        <v>Absheron</v>
      </c>
    </row>
    <row r="3744" spans="1:11" x14ac:dyDescent="0.25">
      <c r="A3744" t="s">
        <v>6567</v>
      </c>
      <c r="B3744">
        <v>45962</v>
      </c>
      <c r="C3744" t="s">
        <v>1349</v>
      </c>
      <c r="D3744" t="s">
        <v>198</v>
      </c>
      <c r="E3744">
        <v>4</v>
      </c>
      <c r="F3744">
        <f>IFERROR(VLOOKUP(D3744,Products!$A$2:$H$221,6,FALSE),0)</f>
        <v>0.63</v>
      </c>
      <c r="G3744">
        <v>0.05</v>
      </c>
      <c r="H3744">
        <f t="shared" si="58"/>
        <v>2.39</v>
      </c>
      <c r="I3744" t="s">
        <v>2837</v>
      </c>
      <c r="J3744" t="str">
        <f>IFERROR(VLOOKUP(D3744,Products!$A$2:$H$221,3,FALSE),"")</f>
        <v>Bakery</v>
      </c>
      <c r="K3744" t="str">
        <f>IFERROR(VLOOKUP(C3744,Customers!$A$2:$G$751,3,FALSE),"")</f>
        <v>Absheron</v>
      </c>
    </row>
    <row r="3745" spans="1:11" x14ac:dyDescent="0.25">
      <c r="A3745" t="s">
        <v>6568</v>
      </c>
      <c r="B3745">
        <v>45962</v>
      </c>
      <c r="C3745" t="s">
        <v>1757</v>
      </c>
      <c r="D3745" t="s">
        <v>232</v>
      </c>
      <c r="E3745">
        <v>4</v>
      </c>
      <c r="F3745">
        <f>IFERROR(VLOOKUP(D3745,Products!$A$2:$H$221,6,FALSE),0)</f>
        <v>6.86</v>
      </c>
      <c r="G3745">
        <v>0.02</v>
      </c>
      <c r="H3745">
        <f t="shared" si="58"/>
        <v>26.89</v>
      </c>
      <c r="I3745" t="s">
        <v>2870</v>
      </c>
      <c r="J3745" t="str">
        <f>IFERROR(VLOOKUP(D3745,Products!$A$2:$H$221,3,FALSE),"")</f>
        <v>Grocery</v>
      </c>
      <c r="K3745" t="str">
        <f>IFERROR(VLOOKUP(C3745,Customers!$A$2:$G$751,3,FALSE),"")</f>
        <v>Nakhchivan</v>
      </c>
    </row>
    <row r="3746" spans="1:11" x14ac:dyDescent="0.25">
      <c r="A3746" t="s">
        <v>6569</v>
      </c>
      <c r="B3746">
        <v>45962</v>
      </c>
      <c r="C3746" t="s">
        <v>2021</v>
      </c>
      <c r="D3746" t="s">
        <v>23</v>
      </c>
      <c r="E3746">
        <v>18</v>
      </c>
      <c r="F3746">
        <f>IFERROR(VLOOKUP(D3746,Products!$A$2:$H$221,6,FALSE),0)</f>
        <v>2.54</v>
      </c>
      <c r="G3746">
        <v>7.0000000000000007E-2</v>
      </c>
      <c r="H3746">
        <f t="shared" si="58"/>
        <v>42.52</v>
      </c>
      <c r="I3746" t="s">
        <v>2830</v>
      </c>
      <c r="J3746" t="str">
        <f>IFERROR(VLOOKUP(D3746,Products!$A$2:$H$221,3,FALSE),"")</f>
        <v>Beverages</v>
      </c>
      <c r="K3746" t="str">
        <f>IFERROR(VLOOKUP(C3746,Customers!$A$2:$G$751,3,FALSE),"")</f>
        <v>Aran</v>
      </c>
    </row>
    <row r="3747" spans="1:11" x14ac:dyDescent="0.25">
      <c r="A3747" t="s">
        <v>6570</v>
      </c>
      <c r="B3747">
        <v>45962</v>
      </c>
      <c r="C3747" t="s">
        <v>2021</v>
      </c>
      <c r="D3747" t="s">
        <v>240</v>
      </c>
      <c r="E3747">
        <v>14</v>
      </c>
      <c r="F3747">
        <f>IFERROR(VLOOKUP(D3747,Products!$A$2:$H$221,6,FALSE),0)</f>
        <v>3.46</v>
      </c>
      <c r="G3747">
        <v>0</v>
      </c>
      <c r="H3747">
        <f t="shared" si="58"/>
        <v>48.44</v>
      </c>
      <c r="I3747" t="s">
        <v>2820</v>
      </c>
      <c r="J3747" t="str">
        <f>IFERROR(VLOOKUP(D3747,Products!$A$2:$H$221,3,FALSE),"")</f>
        <v>Grocery</v>
      </c>
      <c r="K3747" t="str">
        <f>IFERROR(VLOOKUP(C3747,Customers!$A$2:$G$751,3,FALSE),"")</f>
        <v>Aran</v>
      </c>
    </row>
    <row r="3748" spans="1:11" x14ac:dyDescent="0.25">
      <c r="A3748" t="s">
        <v>6571</v>
      </c>
      <c r="B3748">
        <v>45962</v>
      </c>
      <c r="C3748" t="s">
        <v>2297</v>
      </c>
      <c r="D3748" t="s">
        <v>99</v>
      </c>
      <c r="E3748">
        <v>3</v>
      </c>
      <c r="F3748">
        <f>IFERROR(VLOOKUP(D3748,Products!$A$2:$H$221,6,FALSE),0)</f>
        <v>4.88</v>
      </c>
      <c r="G3748">
        <v>0.05</v>
      </c>
      <c r="H3748">
        <f t="shared" si="58"/>
        <v>13.91</v>
      </c>
      <c r="I3748" t="s">
        <v>2820</v>
      </c>
      <c r="J3748" t="str">
        <f>IFERROR(VLOOKUP(D3748,Products!$A$2:$H$221,3,FALSE),"")</f>
        <v>Snacks</v>
      </c>
      <c r="K3748" t="str">
        <f>IFERROR(VLOOKUP(C3748,Customers!$A$2:$G$751,3,FALSE),"")</f>
        <v>Lankaran-Astara</v>
      </c>
    </row>
    <row r="3749" spans="1:11" x14ac:dyDescent="0.25">
      <c r="A3749" t="s">
        <v>6572</v>
      </c>
      <c r="B3749">
        <v>45962</v>
      </c>
      <c r="C3749" t="s">
        <v>2645</v>
      </c>
      <c r="D3749" t="s">
        <v>142</v>
      </c>
      <c r="E3749">
        <v>13</v>
      </c>
      <c r="F3749">
        <f>IFERROR(VLOOKUP(D3749,Products!$A$2:$H$221,6,FALSE),0)</f>
        <v>2.7</v>
      </c>
      <c r="G3749">
        <v>0.05</v>
      </c>
      <c r="H3749">
        <f t="shared" si="58"/>
        <v>33.35</v>
      </c>
      <c r="I3749" t="s">
        <v>2837</v>
      </c>
      <c r="J3749" t="str">
        <f>IFERROR(VLOOKUP(D3749,Products!$A$2:$H$221,3,FALSE),"")</f>
        <v>Dairy</v>
      </c>
      <c r="K3749" t="str">
        <f>IFERROR(VLOOKUP(C3749,Customers!$A$2:$G$751,3,FALSE),"")</f>
        <v>Shaki-Zagatala</v>
      </c>
    </row>
    <row r="3750" spans="1:11" x14ac:dyDescent="0.25">
      <c r="A3750" t="s">
        <v>6573</v>
      </c>
      <c r="B3750">
        <v>45962</v>
      </c>
      <c r="C3750" t="s">
        <v>2699</v>
      </c>
      <c r="D3750" t="s">
        <v>234</v>
      </c>
      <c r="E3750">
        <v>10</v>
      </c>
      <c r="F3750">
        <f>IFERROR(VLOOKUP(D3750,Products!$A$2:$H$221,6,FALSE),0)</f>
        <v>2.0299999999999998</v>
      </c>
      <c r="G3750">
        <v>7.0000000000000007E-2</v>
      </c>
      <c r="H3750">
        <f t="shared" si="58"/>
        <v>18.88</v>
      </c>
      <c r="I3750" t="s">
        <v>2820</v>
      </c>
      <c r="J3750" t="str">
        <f>IFERROR(VLOOKUP(D3750,Products!$A$2:$H$221,3,FALSE),"")</f>
        <v>Grocery</v>
      </c>
      <c r="K3750" t="str">
        <f>IFERROR(VLOOKUP(C3750,Customers!$A$2:$G$751,3,FALSE),"")</f>
        <v>Shaki-Zagatala</v>
      </c>
    </row>
    <row r="3751" spans="1:11" x14ac:dyDescent="0.25">
      <c r="A3751" t="s">
        <v>6574</v>
      </c>
      <c r="B3751">
        <v>45963</v>
      </c>
      <c r="C3751" t="s">
        <v>716</v>
      </c>
      <c r="D3751" t="s">
        <v>47</v>
      </c>
      <c r="E3751">
        <v>30</v>
      </c>
      <c r="F3751">
        <f>IFERROR(VLOOKUP(D3751,Products!$A$2:$H$221,6,FALSE),0)</f>
        <v>4.1900000000000004</v>
      </c>
      <c r="G3751">
        <v>0.02</v>
      </c>
      <c r="H3751">
        <f t="shared" si="58"/>
        <v>123.19</v>
      </c>
      <c r="I3751" t="s">
        <v>2818</v>
      </c>
      <c r="J3751" t="str">
        <f>IFERROR(VLOOKUP(D3751,Products!$A$2:$H$221,3,FALSE),"")</f>
        <v>Beverages</v>
      </c>
      <c r="K3751" t="str">
        <f>IFERROR(VLOOKUP(C3751,Customers!$A$2:$G$751,3,FALSE),"")</f>
        <v>Absheron</v>
      </c>
    </row>
    <row r="3752" spans="1:11" x14ac:dyDescent="0.25">
      <c r="A3752" t="s">
        <v>6575</v>
      </c>
      <c r="B3752">
        <v>45963</v>
      </c>
      <c r="C3752" t="s">
        <v>812</v>
      </c>
      <c r="D3752" t="s">
        <v>317</v>
      </c>
      <c r="E3752">
        <v>7</v>
      </c>
      <c r="F3752">
        <f>IFERROR(VLOOKUP(D3752,Products!$A$2:$H$221,6,FALSE),0)</f>
        <v>4.76</v>
      </c>
      <c r="G3752">
        <v>0.12</v>
      </c>
      <c r="H3752">
        <f t="shared" si="58"/>
        <v>29.32</v>
      </c>
      <c r="I3752" t="s">
        <v>2837</v>
      </c>
      <c r="J3752" t="str">
        <f>IFERROR(VLOOKUP(D3752,Products!$A$2:$H$221,3,FALSE),"")</f>
        <v>Personal Care</v>
      </c>
      <c r="K3752" t="str">
        <f>IFERROR(VLOOKUP(C3752,Customers!$A$2:$G$751,3,FALSE),"")</f>
        <v>Absheron</v>
      </c>
    </row>
    <row r="3753" spans="1:11" x14ac:dyDescent="0.25">
      <c r="A3753" t="s">
        <v>6576</v>
      </c>
      <c r="B3753">
        <v>45963</v>
      </c>
      <c r="C3753" t="s">
        <v>899</v>
      </c>
      <c r="D3753" t="s">
        <v>442</v>
      </c>
      <c r="E3753">
        <v>14</v>
      </c>
      <c r="F3753">
        <f>IFERROR(VLOOKUP(D3753,Products!$A$2:$H$221,6,FALSE),0)</f>
        <v>1.62</v>
      </c>
      <c r="G3753">
        <v>7.0000000000000007E-2</v>
      </c>
      <c r="H3753">
        <f t="shared" si="58"/>
        <v>21.09</v>
      </c>
      <c r="I3753" t="s">
        <v>2830</v>
      </c>
      <c r="J3753" t="str">
        <f>IFERROR(VLOOKUP(D3753,Products!$A$2:$H$221,3,FALSE),"")</f>
        <v>Canned</v>
      </c>
      <c r="K3753" t="str">
        <f>IFERROR(VLOOKUP(C3753,Customers!$A$2:$G$751,3,FALSE),"")</f>
        <v>Shaki-Zagatala</v>
      </c>
    </row>
    <row r="3754" spans="1:11" x14ac:dyDescent="0.25">
      <c r="A3754" t="s">
        <v>6577</v>
      </c>
      <c r="B3754">
        <v>45963</v>
      </c>
      <c r="C3754" t="s">
        <v>920</v>
      </c>
      <c r="D3754" t="s">
        <v>480</v>
      </c>
      <c r="E3754">
        <v>2</v>
      </c>
      <c r="F3754">
        <f>IFERROR(VLOOKUP(D3754,Products!$A$2:$H$221,6,FALSE),0)</f>
        <v>4.91</v>
      </c>
      <c r="G3754">
        <v>0.05</v>
      </c>
      <c r="H3754">
        <f t="shared" si="58"/>
        <v>9.33</v>
      </c>
      <c r="I3754" t="s">
        <v>2827</v>
      </c>
      <c r="J3754" t="str">
        <f>IFERROR(VLOOKUP(D3754,Products!$A$2:$H$221,3,FALSE),"")</f>
        <v>Cleaning</v>
      </c>
      <c r="K3754" t="str">
        <f>IFERROR(VLOOKUP(C3754,Customers!$A$2:$G$751,3,FALSE),"")</f>
        <v>Ganja-Dashkasan</v>
      </c>
    </row>
    <row r="3755" spans="1:11" x14ac:dyDescent="0.25">
      <c r="A3755" t="s">
        <v>6578</v>
      </c>
      <c r="B3755">
        <v>45963</v>
      </c>
      <c r="C3755" t="s">
        <v>1043</v>
      </c>
      <c r="D3755" t="s">
        <v>70</v>
      </c>
      <c r="E3755">
        <v>10</v>
      </c>
      <c r="F3755">
        <f>IFERROR(VLOOKUP(D3755,Products!$A$2:$H$221,6,FALSE),0)</f>
        <v>2.06</v>
      </c>
      <c r="G3755">
        <v>0.03</v>
      </c>
      <c r="H3755">
        <f t="shared" si="58"/>
        <v>19.98</v>
      </c>
      <c r="I3755" t="s">
        <v>2841</v>
      </c>
      <c r="J3755" t="str">
        <f>IFERROR(VLOOKUP(D3755,Products!$A$2:$H$221,3,FALSE),"")</f>
        <v>Snacks</v>
      </c>
      <c r="K3755" t="str">
        <f>IFERROR(VLOOKUP(C3755,Customers!$A$2:$G$751,3,FALSE),"")</f>
        <v>Absheron</v>
      </c>
    </row>
    <row r="3756" spans="1:11" x14ac:dyDescent="0.25">
      <c r="A3756" t="s">
        <v>6579</v>
      </c>
      <c r="B3756">
        <v>45963</v>
      </c>
      <c r="C3756" t="s">
        <v>1142</v>
      </c>
      <c r="D3756" t="s">
        <v>294</v>
      </c>
      <c r="E3756">
        <v>11</v>
      </c>
      <c r="F3756">
        <f>IFERROR(VLOOKUP(D3756,Products!$A$2:$H$221,6,FALSE),0)</f>
        <v>1.7</v>
      </c>
      <c r="G3756">
        <v>7.0000000000000007E-2</v>
      </c>
      <c r="H3756">
        <f t="shared" si="58"/>
        <v>17.39</v>
      </c>
      <c r="I3756" t="s">
        <v>2837</v>
      </c>
      <c r="J3756" t="str">
        <f>IFERROR(VLOOKUP(D3756,Products!$A$2:$H$221,3,FALSE),"")</f>
        <v>Household</v>
      </c>
      <c r="K3756" t="str">
        <f>IFERROR(VLOOKUP(C3756,Customers!$A$2:$G$751,3,FALSE),"")</f>
        <v>Absheron</v>
      </c>
    </row>
    <row r="3757" spans="1:11" x14ac:dyDescent="0.25">
      <c r="A3757" t="s">
        <v>6580</v>
      </c>
      <c r="B3757">
        <v>45963</v>
      </c>
      <c r="C3757" t="s">
        <v>1256</v>
      </c>
      <c r="D3757" t="s">
        <v>236</v>
      </c>
      <c r="E3757">
        <v>12</v>
      </c>
      <c r="F3757">
        <f>IFERROR(VLOOKUP(D3757,Products!$A$2:$H$221,6,FALSE),0)</f>
        <v>1.52</v>
      </c>
      <c r="G3757">
        <v>0.1</v>
      </c>
      <c r="H3757">
        <f t="shared" si="58"/>
        <v>16.420000000000002</v>
      </c>
      <c r="I3757" t="s">
        <v>2830</v>
      </c>
      <c r="J3757" t="str">
        <f>IFERROR(VLOOKUP(D3757,Products!$A$2:$H$221,3,FALSE),"")</f>
        <v>Grocery</v>
      </c>
      <c r="K3757" t="str">
        <f>IFERROR(VLOOKUP(C3757,Customers!$A$2:$G$751,3,FALSE),"")</f>
        <v>Lankaran-Astara</v>
      </c>
    </row>
    <row r="3758" spans="1:11" x14ac:dyDescent="0.25">
      <c r="A3758" t="s">
        <v>6581</v>
      </c>
      <c r="B3758">
        <v>45963</v>
      </c>
      <c r="C3758" t="s">
        <v>1409</v>
      </c>
      <c r="D3758" t="s">
        <v>299</v>
      </c>
      <c r="E3758">
        <v>11</v>
      </c>
      <c r="F3758">
        <f>IFERROR(VLOOKUP(D3758,Products!$A$2:$H$221,6,FALSE),0)</f>
        <v>1.0900000000000001</v>
      </c>
      <c r="G3758">
        <v>0.12</v>
      </c>
      <c r="H3758">
        <f t="shared" si="58"/>
        <v>10.55</v>
      </c>
      <c r="I3758" t="s">
        <v>2841</v>
      </c>
      <c r="J3758" t="str">
        <f>IFERROR(VLOOKUP(D3758,Products!$A$2:$H$221,3,FALSE),"")</f>
        <v>Household</v>
      </c>
      <c r="K3758" t="str">
        <f>IFERROR(VLOOKUP(C3758,Customers!$A$2:$G$751,3,FALSE),"")</f>
        <v>Absheron</v>
      </c>
    </row>
    <row r="3759" spans="1:11" x14ac:dyDescent="0.25">
      <c r="A3759" t="s">
        <v>6582</v>
      </c>
      <c r="B3759">
        <v>45963</v>
      </c>
      <c r="C3759" t="s">
        <v>1535</v>
      </c>
      <c r="D3759" t="s">
        <v>53</v>
      </c>
      <c r="E3759">
        <v>13</v>
      </c>
      <c r="F3759">
        <f>IFERROR(VLOOKUP(D3759,Products!$A$2:$H$221,6,FALSE),0)</f>
        <v>3.46</v>
      </c>
      <c r="G3759">
        <v>7.0000000000000007E-2</v>
      </c>
      <c r="H3759">
        <f t="shared" si="58"/>
        <v>41.83</v>
      </c>
      <c r="I3759" t="s">
        <v>2827</v>
      </c>
      <c r="J3759" t="str">
        <f>IFERROR(VLOOKUP(D3759,Products!$A$2:$H$221,3,FALSE),"")</f>
        <v>Beverages</v>
      </c>
      <c r="K3759" t="str">
        <f>IFERROR(VLOOKUP(C3759,Customers!$A$2:$G$751,3,FALSE),"")</f>
        <v>Lankaran-Astara</v>
      </c>
    </row>
    <row r="3760" spans="1:11" x14ac:dyDescent="0.25">
      <c r="A3760" t="s">
        <v>6583</v>
      </c>
      <c r="B3760">
        <v>45963</v>
      </c>
      <c r="C3760" t="s">
        <v>1868</v>
      </c>
      <c r="D3760" t="s">
        <v>203</v>
      </c>
      <c r="E3760">
        <v>28</v>
      </c>
      <c r="F3760">
        <f>IFERROR(VLOOKUP(D3760,Products!$A$2:$H$221,6,FALSE),0)</f>
        <v>3.39</v>
      </c>
      <c r="G3760">
        <v>0.05</v>
      </c>
      <c r="H3760">
        <f t="shared" si="58"/>
        <v>90.17</v>
      </c>
      <c r="I3760" t="s">
        <v>2827</v>
      </c>
      <c r="J3760" t="str">
        <f>IFERROR(VLOOKUP(D3760,Products!$A$2:$H$221,3,FALSE),"")</f>
        <v>Bakery</v>
      </c>
      <c r="K3760" t="str">
        <f>IFERROR(VLOOKUP(C3760,Customers!$A$2:$G$751,3,FALSE),"")</f>
        <v>Aran</v>
      </c>
    </row>
    <row r="3761" spans="1:11" x14ac:dyDescent="0.25">
      <c r="A3761" t="s">
        <v>6584</v>
      </c>
      <c r="B3761">
        <v>45963</v>
      </c>
      <c r="C3761" t="s">
        <v>2336</v>
      </c>
      <c r="D3761" t="s">
        <v>152</v>
      </c>
      <c r="E3761">
        <v>5</v>
      </c>
      <c r="F3761">
        <f>IFERROR(VLOOKUP(D3761,Products!$A$2:$H$221,6,FALSE),0)</f>
        <v>2.0699999999999998</v>
      </c>
      <c r="G3761">
        <v>0.05</v>
      </c>
      <c r="H3761">
        <f t="shared" si="58"/>
        <v>9.83</v>
      </c>
      <c r="I3761" t="s">
        <v>2870</v>
      </c>
      <c r="J3761" t="str">
        <f>IFERROR(VLOOKUP(D3761,Products!$A$2:$H$221,3,FALSE),"")</f>
        <v>Dairy</v>
      </c>
      <c r="K3761" t="str">
        <f>IFERROR(VLOOKUP(C3761,Customers!$A$2:$G$751,3,FALSE),"")</f>
        <v>Ganja-Dashkasan</v>
      </c>
    </row>
    <row r="3762" spans="1:11" x14ac:dyDescent="0.25">
      <c r="A3762" t="s">
        <v>6585</v>
      </c>
      <c r="B3762">
        <v>45963</v>
      </c>
      <c r="C3762" t="s">
        <v>2354</v>
      </c>
      <c r="D3762" t="s">
        <v>411</v>
      </c>
      <c r="E3762">
        <v>12</v>
      </c>
      <c r="F3762">
        <f>IFERROR(VLOOKUP(D3762,Products!$A$2:$H$221,6,FALSE),0)</f>
        <v>2.21</v>
      </c>
      <c r="G3762">
        <v>0.03</v>
      </c>
      <c r="H3762">
        <f t="shared" si="58"/>
        <v>25.72</v>
      </c>
      <c r="I3762" t="s">
        <v>2841</v>
      </c>
      <c r="J3762" t="str">
        <f>IFERROR(VLOOKUP(D3762,Products!$A$2:$H$221,3,FALSE),"")</f>
        <v>Canned</v>
      </c>
      <c r="K3762" t="str">
        <f>IFERROR(VLOOKUP(C3762,Customers!$A$2:$G$751,3,FALSE),"")</f>
        <v>Shaki-Zagatala</v>
      </c>
    </row>
    <row r="3763" spans="1:11" x14ac:dyDescent="0.25">
      <c r="A3763" t="s">
        <v>6586</v>
      </c>
      <c r="B3763">
        <v>45963</v>
      </c>
      <c r="C3763" t="s">
        <v>2465</v>
      </c>
      <c r="D3763" t="s">
        <v>304</v>
      </c>
      <c r="E3763">
        <v>9</v>
      </c>
      <c r="F3763">
        <f>IFERROR(VLOOKUP(D3763,Products!$A$2:$H$221,6,FALSE),0)</f>
        <v>4.78</v>
      </c>
      <c r="G3763">
        <v>0.12</v>
      </c>
      <c r="H3763">
        <f t="shared" si="58"/>
        <v>37.86</v>
      </c>
      <c r="I3763" t="s">
        <v>2824</v>
      </c>
      <c r="J3763" t="str">
        <f>IFERROR(VLOOKUP(D3763,Products!$A$2:$H$221,3,FALSE),"")</f>
        <v>Personal Care</v>
      </c>
      <c r="K3763" t="str">
        <f>IFERROR(VLOOKUP(C3763,Customers!$A$2:$G$751,3,FALSE),"")</f>
        <v>Absheron</v>
      </c>
    </row>
    <row r="3764" spans="1:11" x14ac:dyDescent="0.25">
      <c r="A3764" t="s">
        <v>6587</v>
      </c>
      <c r="B3764">
        <v>45963</v>
      </c>
      <c r="C3764" t="s">
        <v>2471</v>
      </c>
      <c r="D3764" t="s">
        <v>178</v>
      </c>
      <c r="E3764">
        <v>12</v>
      </c>
      <c r="F3764">
        <f>IFERROR(VLOOKUP(D3764,Products!$A$2:$H$221,6,FALSE),0)</f>
        <v>2.5099999999999998</v>
      </c>
      <c r="G3764">
        <v>7.0000000000000007E-2</v>
      </c>
      <c r="H3764">
        <f t="shared" si="58"/>
        <v>28.01</v>
      </c>
      <c r="I3764" t="s">
        <v>2824</v>
      </c>
      <c r="J3764" t="str">
        <f>IFERROR(VLOOKUP(D3764,Products!$A$2:$H$221,3,FALSE),"")</f>
        <v>Bakery</v>
      </c>
      <c r="K3764" t="str">
        <f>IFERROR(VLOOKUP(C3764,Customers!$A$2:$G$751,3,FALSE),"")</f>
        <v>Karabakh-East Zangezur</v>
      </c>
    </row>
    <row r="3765" spans="1:11" x14ac:dyDescent="0.25">
      <c r="A3765" t="s">
        <v>6588</v>
      </c>
      <c r="B3765">
        <v>45963</v>
      </c>
      <c r="C3765" t="s">
        <v>2624</v>
      </c>
      <c r="D3765" t="s">
        <v>118</v>
      </c>
      <c r="E3765">
        <v>2</v>
      </c>
      <c r="F3765">
        <f>IFERROR(VLOOKUP(D3765,Products!$A$2:$H$221,6,FALSE),0)</f>
        <v>3.41</v>
      </c>
      <c r="G3765">
        <v>0</v>
      </c>
      <c r="H3765">
        <f t="shared" si="58"/>
        <v>6.82</v>
      </c>
      <c r="I3765" t="s">
        <v>2841</v>
      </c>
      <c r="J3765" t="str">
        <f>IFERROR(VLOOKUP(D3765,Products!$A$2:$H$221,3,FALSE),"")</f>
        <v>Dairy</v>
      </c>
      <c r="K3765" t="str">
        <f>IFERROR(VLOOKUP(C3765,Customers!$A$2:$G$751,3,FALSE),"")</f>
        <v>Nakhchivan</v>
      </c>
    </row>
    <row r="3766" spans="1:11" x14ac:dyDescent="0.25">
      <c r="A3766" t="s">
        <v>6589</v>
      </c>
      <c r="B3766">
        <v>45964</v>
      </c>
      <c r="C3766" t="s">
        <v>791</v>
      </c>
      <c r="D3766" t="s">
        <v>57</v>
      </c>
      <c r="E3766">
        <v>22</v>
      </c>
      <c r="F3766">
        <f>IFERROR(VLOOKUP(D3766,Products!$A$2:$H$221,6,FALSE),0)</f>
        <v>2.57</v>
      </c>
      <c r="G3766">
        <v>0.1</v>
      </c>
      <c r="H3766">
        <f t="shared" si="58"/>
        <v>50.89</v>
      </c>
      <c r="I3766" t="s">
        <v>2820</v>
      </c>
      <c r="J3766" t="str">
        <f>IFERROR(VLOOKUP(D3766,Products!$A$2:$H$221,3,FALSE),"")</f>
        <v>Beverages</v>
      </c>
      <c r="K3766" t="str">
        <f>IFERROR(VLOOKUP(C3766,Customers!$A$2:$G$751,3,FALSE),"")</f>
        <v>Lankaran-Astara</v>
      </c>
    </row>
    <row r="3767" spans="1:11" x14ac:dyDescent="0.25">
      <c r="A3767" t="s">
        <v>6590</v>
      </c>
      <c r="B3767">
        <v>45964</v>
      </c>
      <c r="C3767" t="s">
        <v>989</v>
      </c>
      <c r="D3767" t="s">
        <v>43</v>
      </c>
      <c r="E3767">
        <v>17</v>
      </c>
      <c r="F3767">
        <f>IFERROR(VLOOKUP(D3767,Products!$A$2:$H$221,6,FALSE),0)</f>
        <v>3.28</v>
      </c>
      <c r="G3767">
        <v>0.03</v>
      </c>
      <c r="H3767">
        <f t="shared" si="58"/>
        <v>54.09</v>
      </c>
      <c r="I3767" t="s">
        <v>2824</v>
      </c>
      <c r="J3767" t="str">
        <f>IFERROR(VLOOKUP(D3767,Products!$A$2:$H$221,3,FALSE),"")</f>
        <v>Beverages</v>
      </c>
      <c r="K3767" t="str">
        <f>IFERROR(VLOOKUP(C3767,Customers!$A$2:$G$751,3,FALSE),"")</f>
        <v>Karabakh-East Zangezur</v>
      </c>
    </row>
    <row r="3768" spans="1:11" x14ac:dyDescent="0.25">
      <c r="A3768" t="s">
        <v>6591</v>
      </c>
      <c r="B3768">
        <v>45964</v>
      </c>
      <c r="C3768" t="s">
        <v>1064</v>
      </c>
      <c r="D3768" t="s">
        <v>248</v>
      </c>
      <c r="E3768">
        <v>3</v>
      </c>
      <c r="F3768">
        <f>IFERROR(VLOOKUP(D3768,Products!$A$2:$H$221,6,FALSE),0)</f>
        <v>5.3</v>
      </c>
      <c r="G3768">
        <v>7.0000000000000007E-2</v>
      </c>
      <c r="H3768">
        <f t="shared" si="58"/>
        <v>14.79</v>
      </c>
      <c r="I3768" t="s">
        <v>2820</v>
      </c>
      <c r="J3768" t="str">
        <f>IFERROR(VLOOKUP(D3768,Products!$A$2:$H$221,3,FALSE),"")</f>
        <v>Grocery</v>
      </c>
      <c r="K3768" t="str">
        <f>IFERROR(VLOOKUP(C3768,Customers!$A$2:$G$751,3,FALSE),"")</f>
        <v>Lankaran-Astara</v>
      </c>
    </row>
    <row r="3769" spans="1:11" x14ac:dyDescent="0.25">
      <c r="A3769" t="s">
        <v>6592</v>
      </c>
      <c r="B3769">
        <v>45964</v>
      </c>
      <c r="C3769" t="s">
        <v>1280</v>
      </c>
      <c r="D3769" t="s">
        <v>208</v>
      </c>
      <c r="E3769">
        <v>13</v>
      </c>
      <c r="F3769">
        <f>IFERROR(VLOOKUP(D3769,Products!$A$2:$H$221,6,FALSE),0)</f>
        <v>7.9</v>
      </c>
      <c r="G3769">
        <v>0</v>
      </c>
      <c r="H3769">
        <f t="shared" si="58"/>
        <v>102.7</v>
      </c>
      <c r="I3769" t="s">
        <v>2870</v>
      </c>
      <c r="J3769" t="str">
        <f>IFERROR(VLOOKUP(D3769,Products!$A$2:$H$221,3,FALSE),"")</f>
        <v>Grocery</v>
      </c>
      <c r="K3769" t="str">
        <f>IFERROR(VLOOKUP(C3769,Customers!$A$2:$G$751,3,FALSE),"")</f>
        <v>Guba-Khachmaz</v>
      </c>
    </row>
    <row r="3770" spans="1:11" x14ac:dyDescent="0.25">
      <c r="A3770" t="s">
        <v>6593</v>
      </c>
      <c r="B3770">
        <v>45964</v>
      </c>
      <c r="C3770" t="s">
        <v>1436</v>
      </c>
      <c r="D3770" t="s">
        <v>435</v>
      </c>
      <c r="E3770">
        <v>11</v>
      </c>
      <c r="F3770">
        <f>IFERROR(VLOOKUP(D3770,Products!$A$2:$H$221,6,FALSE),0)</f>
        <v>5.86</v>
      </c>
      <c r="G3770">
        <v>0.05</v>
      </c>
      <c r="H3770">
        <f t="shared" si="58"/>
        <v>61.24</v>
      </c>
      <c r="I3770" t="s">
        <v>2830</v>
      </c>
      <c r="J3770" t="str">
        <f>IFERROR(VLOOKUP(D3770,Products!$A$2:$H$221,3,FALSE),"")</f>
        <v>Canned</v>
      </c>
      <c r="K3770" t="str">
        <f>IFERROR(VLOOKUP(C3770,Customers!$A$2:$G$751,3,FALSE),"")</f>
        <v>Ganja-Dashkasan</v>
      </c>
    </row>
    <row r="3771" spans="1:11" x14ac:dyDescent="0.25">
      <c r="A3771" t="s">
        <v>6594</v>
      </c>
      <c r="B3771">
        <v>45964</v>
      </c>
      <c r="C3771" t="s">
        <v>1940</v>
      </c>
      <c r="D3771" t="s">
        <v>184</v>
      </c>
      <c r="E3771">
        <v>27</v>
      </c>
      <c r="F3771">
        <f>IFERROR(VLOOKUP(D3771,Products!$A$2:$H$221,6,FALSE),0)</f>
        <v>2.5499999999999998</v>
      </c>
      <c r="G3771">
        <v>0.15</v>
      </c>
      <c r="H3771">
        <f t="shared" si="58"/>
        <v>58.52</v>
      </c>
      <c r="I3771" t="s">
        <v>2841</v>
      </c>
      <c r="J3771" t="str">
        <f>IFERROR(VLOOKUP(D3771,Products!$A$2:$H$221,3,FALSE),"")</f>
        <v>Bakery</v>
      </c>
      <c r="K3771" t="str">
        <f>IFERROR(VLOOKUP(C3771,Customers!$A$2:$G$751,3,FALSE),"")</f>
        <v>Aran</v>
      </c>
    </row>
    <row r="3772" spans="1:11" x14ac:dyDescent="0.25">
      <c r="A3772" t="s">
        <v>6595</v>
      </c>
      <c r="B3772">
        <v>45964</v>
      </c>
      <c r="C3772" t="s">
        <v>2027</v>
      </c>
      <c r="D3772" t="s">
        <v>208</v>
      </c>
      <c r="E3772">
        <v>8</v>
      </c>
      <c r="F3772">
        <f>IFERROR(VLOOKUP(D3772,Products!$A$2:$H$221,6,FALSE),0)</f>
        <v>7.9</v>
      </c>
      <c r="G3772">
        <v>0.03</v>
      </c>
      <c r="H3772">
        <f t="shared" si="58"/>
        <v>61.3</v>
      </c>
      <c r="I3772" t="s">
        <v>2837</v>
      </c>
      <c r="J3772" t="str">
        <f>IFERROR(VLOOKUP(D3772,Products!$A$2:$H$221,3,FALSE),"")</f>
        <v>Grocery</v>
      </c>
      <c r="K3772" t="str">
        <f>IFERROR(VLOOKUP(C3772,Customers!$A$2:$G$751,3,FALSE),"")</f>
        <v>Aran</v>
      </c>
    </row>
    <row r="3773" spans="1:11" x14ac:dyDescent="0.25">
      <c r="A3773" t="s">
        <v>6596</v>
      </c>
      <c r="B3773">
        <v>45964</v>
      </c>
      <c r="C3773" t="s">
        <v>2324</v>
      </c>
      <c r="D3773" t="s">
        <v>103</v>
      </c>
      <c r="E3773">
        <v>19</v>
      </c>
      <c r="F3773">
        <f>IFERROR(VLOOKUP(D3773,Products!$A$2:$H$221,6,FALSE),0)</f>
        <v>1.18</v>
      </c>
      <c r="G3773">
        <v>0.05</v>
      </c>
      <c r="H3773">
        <f t="shared" si="58"/>
        <v>21.3</v>
      </c>
      <c r="I3773" t="s">
        <v>2824</v>
      </c>
      <c r="J3773" t="str">
        <f>IFERROR(VLOOKUP(D3773,Products!$A$2:$H$221,3,FALSE),"")</f>
        <v>Snacks</v>
      </c>
      <c r="K3773" t="str">
        <f>IFERROR(VLOOKUP(C3773,Customers!$A$2:$G$751,3,FALSE),"")</f>
        <v>Ganja-Dashkasan</v>
      </c>
    </row>
    <row r="3774" spans="1:11" x14ac:dyDescent="0.25">
      <c r="A3774" t="s">
        <v>6597</v>
      </c>
      <c r="B3774">
        <v>45965</v>
      </c>
      <c r="C3774" t="s">
        <v>881</v>
      </c>
      <c r="D3774" t="s">
        <v>384</v>
      </c>
      <c r="E3774">
        <v>9</v>
      </c>
      <c r="F3774">
        <f>IFERROR(VLOOKUP(D3774,Products!$A$2:$H$221,6,FALSE),0)</f>
        <v>6.91</v>
      </c>
      <c r="G3774">
        <v>0.05</v>
      </c>
      <c r="H3774">
        <f t="shared" si="58"/>
        <v>59.08</v>
      </c>
      <c r="I3774" t="s">
        <v>2827</v>
      </c>
      <c r="J3774" t="str">
        <f>IFERROR(VLOOKUP(D3774,Products!$A$2:$H$221,3,FALSE),"")</f>
        <v>Frozen</v>
      </c>
      <c r="K3774" t="str">
        <f>IFERROR(VLOOKUP(C3774,Customers!$A$2:$G$751,3,FALSE),"")</f>
        <v>Guba-Khachmaz</v>
      </c>
    </row>
    <row r="3775" spans="1:11" x14ac:dyDescent="0.25">
      <c r="A3775" t="s">
        <v>6598</v>
      </c>
      <c r="B3775">
        <v>45965</v>
      </c>
      <c r="C3775" t="s">
        <v>1289</v>
      </c>
      <c r="D3775" t="s">
        <v>268</v>
      </c>
      <c r="E3775">
        <v>7</v>
      </c>
      <c r="F3775">
        <f>IFERROR(VLOOKUP(D3775,Products!$A$2:$H$221,6,FALSE),0)</f>
        <v>2.12</v>
      </c>
      <c r="G3775">
        <v>7.0000000000000007E-2</v>
      </c>
      <c r="H3775">
        <f t="shared" si="58"/>
        <v>13.8</v>
      </c>
      <c r="I3775" t="s">
        <v>2830</v>
      </c>
      <c r="J3775" t="str">
        <f>IFERROR(VLOOKUP(D3775,Products!$A$2:$H$221,3,FALSE),"")</f>
        <v>Household</v>
      </c>
      <c r="K3775" t="str">
        <f>IFERROR(VLOOKUP(C3775,Customers!$A$2:$G$751,3,FALSE),"")</f>
        <v>Absheron</v>
      </c>
    </row>
    <row r="3776" spans="1:11" x14ac:dyDescent="0.25">
      <c r="A3776" t="s">
        <v>6599</v>
      </c>
      <c r="B3776">
        <v>45965</v>
      </c>
      <c r="C3776" t="s">
        <v>1406</v>
      </c>
      <c r="D3776" t="s">
        <v>142</v>
      </c>
      <c r="E3776">
        <v>8</v>
      </c>
      <c r="F3776">
        <f>IFERROR(VLOOKUP(D3776,Products!$A$2:$H$221,6,FALSE),0)</f>
        <v>2.7</v>
      </c>
      <c r="G3776">
        <v>0.15</v>
      </c>
      <c r="H3776">
        <f t="shared" si="58"/>
        <v>18.36</v>
      </c>
      <c r="I3776" t="s">
        <v>2818</v>
      </c>
      <c r="J3776" t="str">
        <f>IFERROR(VLOOKUP(D3776,Products!$A$2:$H$221,3,FALSE),"")</f>
        <v>Dairy</v>
      </c>
      <c r="K3776" t="str">
        <f>IFERROR(VLOOKUP(C3776,Customers!$A$2:$G$751,3,FALSE),"")</f>
        <v>Ganja-Dashkasan</v>
      </c>
    </row>
    <row r="3777" spans="1:11" x14ac:dyDescent="0.25">
      <c r="A3777" t="s">
        <v>6600</v>
      </c>
      <c r="B3777">
        <v>45965</v>
      </c>
      <c r="C3777" t="s">
        <v>1412</v>
      </c>
      <c r="D3777" t="s">
        <v>478</v>
      </c>
      <c r="E3777">
        <v>9</v>
      </c>
      <c r="F3777">
        <f>IFERROR(VLOOKUP(D3777,Products!$A$2:$H$221,6,FALSE),0)</f>
        <v>3.25</v>
      </c>
      <c r="G3777">
        <v>0</v>
      </c>
      <c r="H3777">
        <f t="shared" si="58"/>
        <v>29.25</v>
      </c>
      <c r="I3777" t="s">
        <v>2820</v>
      </c>
      <c r="J3777" t="str">
        <f>IFERROR(VLOOKUP(D3777,Products!$A$2:$H$221,3,FALSE),"")</f>
        <v>Cleaning</v>
      </c>
      <c r="K3777" t="str">
        <f>IFERROR(VLOOKUP(C3777,Customers!$A$2:$G$751,3,FALSE),"")</f>
        <v>Ganja-Dashkasan</v>
      </c>
    </row>
    <row r="3778" spans="1:11" x14ac:dyDescent="0.25">
      <c r="A3778" t="s">
        <v>6601</v>
      </c>
      <c r="B3778">
        <v>45965</v>
      </c>
      <c r="C3778" t="s">
        <v>1430</v>
      </c>
      <c r="D3778" t="s">
        <v>33</v>
      </c>
      <c r="E3778">
        <v>9</v>
      </c>
      <c r="F3778">
        <f>IFERROR(VLOOKUP(D3778,Products!$A$2:$H$221,6,FALSE),0)</f>
        <v>1.21</v>
      </c>
      <c r="G3778">
        <v>0</v>
      </c>
      <c r="H3778">
        <f t="shared" ref="H3778:H3841" si="59">ROUND(E3778*F3778*(1-G3778),2)</f>
        <v>10.89</v>
      </c>
      <c r="I3778" t="s">
        <v>2818</v>
      </c>
      <c r="J3778" t="str">
        <f>IFERROR(VLOOKUP(D3778,Products!$A$2:$H$221,3,FALSE),"")</f>
        <v>Beverages</v>
      </c>
      <c r="K3778" t="str">
        <f>IFERROR(VLOOKUP(C3778,Customers!$A$2:$G$751,3,FALSE),"")</f>
        <v>Karabakh-East Zangezur</v>
      </c>
    </row>
    <row r="3779" spans="1:11" x14ac:dyDescent="0.25">
      <c r="A3779" t="s">
        <v>6602</v>
      </c>
      <c r="B3779">
        <v>45965</v>
      </c>
      <c r="C3779" t="s">
        <v>1433</v>
      </c>
      <c r="D3779" t="s">
        <v>421</v>
      </c>
      <c r="E3779">
        <v>3</v>
      </c>
      <c r="F3779">
        <f>IFERROR(VLOOKUP(D3779,Products!$A$2:$H$221,6,FALSE),0)</f>
        <v>2.52</v>
      </c>
      <c r="G3779">
        <v>0.15</v>
      </c>
      <c r="H3779">
        <f t="shared" si="59"/>
        <v>6.43</v>
      </c>
      <c r="I3779" t="s">
        <v>2827</v>
      </c>
      <c r="J3779" t="str">
        <f>IFERROR(VLOOKUP(D3779,Products!$A$2:$H$221,3,FALSE),"")</f>
        <v>Canned</v>
      </c>
      <c r="K3779" t="str">
        <f>IFERROR(VLOOKUP(C3779,Customers!$A$2:$G$751,3,FALSE),"")</f>
        <v>Aran</v>
      </c>
    </row>
    <row r="3780" spans="1:11" x14ac:dyDescent="0.25">
      <c r="A3780" t="s">
        <v>6603</v>
      </c>
      <c r="B3780">
        <v>45965</v>
      </c>
      <c r="C3780" t="s">
        <v>1445</v>
      </c>
      <c r="D3780" t="s">
        <v>224</v>
      </c>
      <c r="E3780">
        <v>8</v>
      </c>
      <c r="F3780">
        <f>IFERROR(VLOOKUP(D3780,Products!$A$2:$H$221,6,FALSE),0)</f>
        <v>5.82</v>
      </c>
      <c r="G3780">
        <v>0.02</v>
      </c>
      <c r="H3780">
        <f t="shared" si="59"/>
        <v>45.63</v>
      </c>
      <c r="I3780" t="s">
        <v>2841</v>
      </c>
      <c r="J3780" t="str">
        <f>IFERROR(VLOOKUP(D3780,Products!$A$2:$H$221,3,FALSE),"")</f>
        <v>Grocery</v>
      </c>
      <c r="K3780" t="str">
        <f>IFERROR(VLOOKUP(C3780,Customers!$A$2:$G$751,3,FALSE),"")</f>
        <v>Absheron</v>
      </c>
    </row>
    <row r="3781" spans="1:11" x14ac:dyDescent="0.25">
      <c r="A3781" t="s">
        <v>6604</v>
      </c>
      <c r="B3781">
        <v>45965</v>
      </c>
      <c r="C3781" t="s">
        <v>1523</v>
      </c>
      <c r="D3781" t="s">
        <v>280</v>
      </c>
      <c r="E3781">
        <v>9</v>
      </c>
      <c r="F3781">
        <f>IFERROR(VLOOKUP(D3781,Products!$A$2:$H$221,6,FALSE),0)</f>
        <v>4.75</v>
      </c>
      <c r="G3781">
        <v>7.0000000000000007E-2</v>
      </c>
      <c r="H3781">
        <f t="shared" si="59"/>
        <v>39.76</v>
      </c>
      <c r="I3781" t="s">
        <v>2827</v>
      </c>
      <c r="J3781" t="str">
        <f>IFERROR(VLOOKUP(D3781,Products!$A$2:$H$221,3,FALSE),"")</f>
        <v>Household</v>
      </c>
      <c r="K3781" t="str">
        <f>IFERROR(VLOOKUP(C3781,Customers!$A$2:$G$751,3,FALSE),"")</f>
        <v>Shaki-Zagatala</v>
      </c>
    </row>
    <row r="3782" spans="1:11" x14ac:dyDescent="0.25">
      <c r="A3782" t="s">
        <v>6605</v>
      </c>
      <c r="B3782">
        <v>45965</v>
      </c>
      <c r="C3782" t="s">
        <v>1763</v>
      </c>
      <c r="D3782" t="s">
        <v>20</v>
      </c>
      <c r="E3782">
        <v>30</v>
      </c>
      <c r="F3782">
        <f>IFERROR(VLOOKUP(D3782,Products!$A$2:$H$221,6,FALSE),0)</f>
        <v>2.87</v>
      </c>
      <c r="G3782">
        <v>0.12</v>
      </c>
      <c r="H3782">
        <f t="shared" si="59"/>
        <v>75.77</v>
      </c>
      <c r="I3782" t="s">
        <v>2820</v>
      </c>
      <c r="J3782" t="str">
        <f>IFERROR(VLOOKUP(D3782,Products!$A$2:$H$221,3,FALSE),"")</f>
        <v>Beverages</v>
      </c>
      <c r="K3782" t="str">
        <f>IFERROR(VLOOKUP(C3782,Customers!$A$2:$G$751,3,FALSE),"")</f>
        <v>Nakhchivan</v>
      </c>
    </row>
    <row r="3783" spans="1:11" x14ac:dyDescent="0.25">
      <c r="A3783" t="s">
        <v>6606</v>
      </c>
      <c r="B3783">
        <v>45965</v>
      </c>
      <c r="C3783" t="s">
        <v>1868</v>
      </c>
      <c r="D3783" t="s">
        <v>17</v>
      </c>
      <c r="E3783">
        <v>24</v>
      </c>
      <c r="F3783">
        <f>IFERROR(VLOOKUP(D3783,Products!$A$2:$H$221,6,FALSE),0)</f>
        <v>2.5499999999999998</v>
      </c>
      <c r="G3783">
        <v>0.05</v>
      </c>
      <c r="H3783">
        <f t="shared" si="59"/>
        <v>58.14</v>
      </c>
      <c r="I3783" t="s">
        <v>2820</v>
      </c>
      <c r="J3783" t="str">
        <f>IFERROR(VLOOKUP(D3783,Products!$A$2:$H$221,3,FALSE),"")</f>
        <v>Beverages</v>
      </c>
      <c r="K3783" t="str">
        <f>IFERROR(VLOOKUP(C3783,Customers!$A$2:$G$751,3,FALSE),"")</f>
        <v>Aran</v>
      </c>
    </row>
    <row r="3784" spans="1:11" x14ac:dyDescent="0.25">
      <c r="A3784" t="s">
        <v>6607</v>
      </c>
      <c r="B3784">
        <v>45965</v>
      </c>
      <c r="C3784" t="s">
        <v>2051</v>
      </c>
      <c r="D3784" t="s">
        <v>234</v>
      </c>
      <c r="E3784">
        <v>10</v>
      </c>
      <c r="F3784">
        <f>IFERROR(VLOOKUP(D3784,Products!$A$2:$H$221,6,FALSE),0)</f>
        <v>2.0299999999999998</v>
      </c>
      <c r="G3784">
        <v>0</v>
      </c>
      <c r="H3784">
        <f t="shared" si="59"/>
        <v>20.3</v>
      </c>
      <c r="I3784" t="s">
        <v>2841</v>
      </c>
      <c r="J3784" t="str">
        <f>IFERROR(VLOOKUP(D3784,Products!$A$2:$H$221,3,FALSE),"")</f>
        <v>Grocery</v>
      </c>
      <c r="K3784" t="str">
        <f>IFERROR(VLOOKUP(C3784,Customers!$A$2:$G$751,3,FALSE),"")</f>
        <v>Absheron</v>
      </c>
    </row>
    <row r="3785" spans="1:11" x14ac:dyDescent="0.25">
      <c r="A3785" t="s">
        <v>6608</v>
      </c>
      <c r="B3785">
        <v>45965</v>
      </c>
      <c r="C3785" t="s">
        <v>2219</v>
      </c>
      <c r="D3785" t="s">
        <v>486</v>
      </c>
      <c r="E3785">
        <v>7</v>
      </c>
      <c r="F3785">
        <f>IFERROR(VLOOKUP(D3785,Products!$A$2:$H$221,6,FALSE),0)</f>
        <v>2.46</v>
      </c>
      <c r="G3785">
        <v>0.05</v>
      </c>
      <c r="H3785">
        <f t="shared" si="59"/>
        <v>16.36</v>
      </c>
      <c r="I3785" t="s">
        <v>2827</v>
      </c>
      <c r="J3785" t="str">
        <f>IFERROR(VLOOKUP(D3785,Products!$A$2:$H$221,3,FALSE),"")</f>
        <v>Cleaning</v>
      </c>
      <c r="K3785" t="str">
        <f>IFERROR(VLOOKUP(C3785,Customers!$A$2:$G$751,3,FALSE),"")</f>
        <v>Aran</v>
      </c>
    </row>
    <row r="3786" spans="1:11" x14ac:dyDescent="0.25">
      <c r="A3786" t="s">
        <v>6609</v>
      </c>
      <c r="B3786">
        <v>45965</v>
      </c>
      <c r="C3786" t="s">
        <v>2285</v>
      </c>
      <c r="D3786" t="s">
        <v>486</v>
      </c>
      <c r="E3786">
        <v>3</v>
      </c>
      <c r="F3786">
        <f>IFERROR(VLOOKUP(D3786,Products!$A$2:$H$221,6,FALSE),0)</f>
        <v>2.46</v>
      </c>
      <c r="G3786">
        <v>0</v>
      </c>
      <c r="H3786">
        <f t="shared" si="59"/>
        <v>7.38</v>
      </c>
      <c r="I3786" t="s">
        <v>2870</v>
      </c>
      <c r="J3786" t="str">
        <f>IFERROR(VLOOKUP(D3786,Products!$A$2:$H$221,3,FALSE),"")</f>
        <v>Cleaning</v>
      </c>
      <c r="K3786" t="str">
        <f>IFERROR(VLOOKUP(C3786,Customers!$A$2:$G$751,3,FALSE),"")</f>
        <v>Absheron</v>
      </c>
    </row>
    <row r="3787" spans="1:11" x14ac:dyDescent="0.25">
      <c r="A3787" t="s">
        <v>6610</v>
      </c>
      <c r="B3787">
        <v>45965</v>
      </c>
      <c r="C3787" t="s">
        <v>2645</v>
      </c>
      <c r="D3787" t="s">
        <v>81</v>
      </c>
      <c r="E3787">
        <v>18</v>
      </c>
      <c r="F3787">
        <f>IFERROR(VLOOKUP(D3787,Products!$A$2:$H$221,6,FALSE),0)</f>
        <v>2.23</v>
      </c>
      <c r="G3787">
        <v>0.05</v>
      </c>
      <c r="H3787">
        <f t="shared" si="59"/>
        <v>38.130000000000003</v>
      </c>
      <c r="I3787" t="s">
        <v>2837</v>
      </c>
      <c r="J3787" t="str">
        <f>IFERROR(VLOOKUP(D3787,Products!$A$2:$H$221,3,FALSE),"")</f>
        <v>Snacks</v>
      </c>
      <c r="K3787" t="str">
        <f>IFERROR(VLOOKUP(C3787,Customers!$A$2:$G$751,3,FALSE),"")</f>
        <v>Shaki-Zagatala</v>
      </c>
    </row>
    <row r="3788" spans="1:11" x14ac:dyDescent="0.25">
      <c r="A3788" t="s">
        <v>6611</v>
      </c>
      <c r="B3788">
        <v>45965</v>
      </c>
      <c r="C3788" t="s">
        <v>2793</v>
      </c>
      <c r="D3788" t="s">
        <v>392</v>
      </c>
      <c r="E3788">
        <v>2</v>
      </c>
      <c r="F3788">
        <f>IFERROR(VLOOKUP(D3788,Products!$A$2:$H$221,6,FALSE),0)</f>
        <v>3.87</v>
      </c>
      <c r="G3788">
        <v>0.05</v>
      </c>
      <c r="H3788">
        <f t="shared" si="59"/>
        <v>7.35</v>
      </c>
      <c r="I3788" t="s">
        <v>2841</v>
      </c>
      <c r="J3788" t="str">
        <f>IFERROR(VLOOKUP(D3788,Products!$A$2:$H$221,3,FALSE),"")</f>
        <v>Frozen</v>
      </c>
      <c r="K3788" t="str">
        <f>IFERROR(VLOOKUP(C3788,Customers!$A$2:$G$751,3,FALSE),"")</f>
        <v>Aran</v>
      </c>
    </row>
    <row r="3789" spans="1:11" x14ac:dyDescent="0.25">
      <c r="A3789" t="s">
        <v>6612</v>
      </c>
      <c r="B3789">
        <v>45966</v>
      </c>
      <c r="C3789" t="s">
        <v>539</v>
      </c>
      <c r="D3789" t="s">
        <v>230</v>
      </c>
      <c r="E3789">
        <v>8</v>
      </c>
      <c r="F3789">
        <f>IFERROR(VLOOKUP(D3789,Products!$A$2:$H$221,6,FALSE),0)</f>
        <v>1.98</v>
      </c>
      <c r="G3789">
        <v>0.03</v>
      </c>
      <c r="H3789">
        <f t="shared" si="59"/>
        <v>15.36</v>
      </c>
      <c r="I3789" t="s">
        <v>2818</v>
      </c>
      <c r="J3789" t="str">
        <f>IFERROR(VLOOKUP(D3789,Products!$A$2:$H$221,3,FALSE),"")</f>
        <v>Grocery</v>
      </c>
      <c r="K3789" t="str">
        <f>IFERROR(VLOOKUP(C3789,Customers!$A$2:$G$751,3,FALSE),"")</f>
        <v>Karabakh-East Zangezur</v>
      </c>
    </row>
    <row r="3790" spans="1:11" x14ac:dyDescent="0.25">
      <c r="A3790" t="s">
        <v>6613</v>
      </c>
      <c r="B3790">
        <v>45966</v>
      </c>
      <c r="C3790" t="s">
        <v>767</v>
      </c>
      <c r="D3790" t="s">
        <v>155</v>
      </c>
      <c r="E3790">
        <v>5</v>
      </c>
      <c r="F3790">
        <f>IFERROR(VLOOKUP(D3790,Products!$A$2:$H$221,6,FALSE),0)</f>
        <v>5.52</v>
      </c>
      <c r="G3790">
        <v>0.1</v>
      </c>
      <c r="H3790">
        <f t="shared" si="59"/>
        <v>24.84</v>
      </c>
      <c r="I3790" t="s">
        <v>2818</v>
      </c>
      <c r="J3790" t="str">
        <f>IFERROR(VLOOKUP(D3790,Products!$A$2:$H$221,3,FALSE),"")</f>
        <v>Dairy</v>
      </c>
      <c r="K3790" t="str">
        <f>IFERROR(VLOOKUP(C3790,Customers!$A$2:$G$751,3,FALSE),"")</f>
        <v>Absheron</v>
      </c>
    </row>
    <row r="3791" spans="1:11" x14ac:dyDescent="0.25">
      <c r="A3791" t="s">
        <v>6614</v>
      </c>
      <c r="B3791">
        <v>45966</v>
      </c>
      <c r="C3791" t="s">
        <v>1025</v>
      </c>
      <c r="D3791" t="s">
        <v>89</v>
      </c>
      <c r="E3791">
        <v>20</v>
      </c>
      <c r="F3791">
        <f>IFERROR(VLOOKUP(D3791,Products!$A$2:$H$221,6,FALSE),0)</f>
        <v>4.7</v>
      </c>
      <c r="G3791">
        <v>0.03</v>
      </c>
      <c r="H3791">
        <f t="shared" si="59"/>
        <v>91.18</v>
      </c>
      <c r="I3791" t="s">
        <v>2827</v>
      </c>
      <c r="J3791" t="str">
        <f>IFERROR(VLOOKUP(D3791,Products!$A$2:$H$221,3,FALSE),"")</f>
        <v>Snacks</v>
      </c>
      <c r="K3791" t="str">
        <f>IFERROR(VLOOKUP(C3791,Customers!$A$2:$G$751,3,FALSE),"")</f>
        <v>Lankaran-Astara</v>
      </c>
    </row>
    <row r="3792" spans="1:11" x14ac:dyDescent="0.25">
      <c r="A3792" t="s">
        <v>6615</v>
      </c>
      <c r="B3792">
        <v>45966</v>
      </c>
      <c r="C3792" t="s">
        <v>1067</v>
      </c>
      <c r="D3792" t="s">
        <v>344</v>
      </c>
      <c r="E3792">
        <v>6</v>
      </c>
      <c r="F3792">
        <f>IFERROR(VLOOKUP(D3792,Products!$A$2:$H$221,6,FALSE),0)</f>
        <v>2.2000000000000002</v>
      </c>
      <c r="G3792">
        <v>0.05</v>
      </c>
      <c r="H3792">
        <f t="shared" si="59"/>
        <v>12.54</v>
      </c>
      <c r="I3792" t="s">
        <v>2820</v>
      </c>
      <c r="J3792" t="str">
        <f>IFERROR(VLOOKUP(D3792,Products!$A$2:$H$221,3,FALSE),"")</f>
        <v>Personal Care</v>
      </c>
      <c r="K3792" t="str">
        <f>IFERROR(VLOOKUP(C3792,Customers!$A$2:$G$751,3,FALSE),"")</f>
        <v>Lankaran-Astara</v>
      </c>
    </row>
    <row r="3793" spans="1:11" x14ac:dyDescent="0.25">
      <c r="A3793" t="s">
        <v>6616</v>
      </c>
      <c r="B3793">
        <v>45966</v>
      </c>
      <c r="C3793" t="s">
        <v>1331</v>
      </c>
      <c r="D3793" t="s">
        <v>150</v>
      </c>
      <c r="E3793">
        <v>2</v>
      </c>
      <c r="F3793">
        <f>IFERROR(VLOOKUP(D3793,Products!$A$2:$H$221,6,FALSE),0)</f>
        <v>3.64</v>
      </c>
      <c r="G3793">
        <v>0.05</v>
      </c>
      <c r="H3793">
        <f t="shared" si="59"/>
        <v>6.92</v>
      </c>
      <c r="I3793" t="s">
        <v>2830</v>
      </c>
      <c r="J3793" t="str">
        <f>IFERROR(VLOOKUP(D3793,Products!$A$2:$H$221,3,FALSE),"")</f>
        <v>Dairy</v>
      </c>
      <c r="K3793" t="str">
        <f>IFERROR(VLOOKUP(C3793,Customers!$A$2:$G$751,3,FALSE),"")</f>
        <v>Absheron</v>
      </c>
    </row>
    <row r="3794" spans="1:11" x14ac:dyDescent="0.25">
      <c r="A3794" t="s">
        <v>6617</v>
      </c>
      <c r="B3794">
        <v>45966</v>
      </c>
      <c r="C3794" t="s">
        <v>1793</v>
      </c>
      <c r="D3794" t="s">
        <v>248</v>
      </c>
      <c r="E3794">
        <v>6</v>
      </c>
      <c r="F3794">
        <f>IFERROR(VLOOKUP(D3794,Products!$A$2:$H$221,6,FALSE),0)</f>
        <v>5.3</v>
      </c>
      <c r="G3794">
        <v>0</v>
      </c>
      <c r="H3794">
        <f t="shared" si="59"/>
        <v>31.8</v>
      </c>
      <c r="I3794" t="s">
        <v>2841</v>
      </c>
      <c r="J3794" t="str">
        <f>IFERROR(VLOOKUP(D3794,Products!$A$2:$H$221,3,FALSE),"")</f>
        <v>Grocery</v>
      </c>
      <c r="K3794" t="str">
        <f>IFERROR(VLOOKUP(C3794,Customers!$A$2:$G$751,3,FALSE),"")</f>
        <v>Ganja-Dashkasan</v>
      </c>
    </row>
    <row r="3795" spans="1:11" x14ac:dyDescent="0.25">
      <c r="A3795" t="s">
        <v>6618</v>
      </c>
      <c r="B3795">
        <v>45966</v>
      </c>
      <c r="C3795" t="s">
        <v>1847</v>
      </c>
      <c r="D3795" t="s">
        <v>178</v>
      </c>
      <c r="E3795">
        <v>23</v>
      </c>
      <c r="F3795">
        <f>IFERROR(VLOOKUP(D3795,Products!$A$2:$H$221,6,FALSE),0)</f>
        <v>2.5099999999999998</v>
      </c>
      <c r="G3795">
        <v>0.1</v>
      </c>
      <c r="H3795">
        <f t="shared" si="59"/>
        <v>51.96</v>
      </c>
      <c r="I3795" t="s">
        <v>2827</v>
      </c>
      <c r="J3795" t="str">
        <f>IFERROR(VLOOKUP(D3795,Products!$A$2:$H$221,3,FALSE),"")</f>
        <v>Bakery</v>
      </c>
      <c r="K3795" t="str">
        <f>IFERROR(VLOOKUP(C3795,Customers!$A$2:$G$751,3,FALSE),"")</f>
        <v>Guba-Khachmaz</v>
      </c>
    </row>
    <row r="3796" spans="1:11" x14ac:dyDescent="0.25">
      <c r="A3796" t="s">
        <v>6619</v>
      </c>
      <c r="B3796">
        <v>45966</v>
      </c>
      <c r="C3796" t="s">
        <v>2051</v>
      </c>
      <c r="D3796" t="s">
        <v>155</v>
      </c>
      <c r="E3796">
        <v>13</v>
      </c>
      <c r="F3796">
        <f>IFERROR(VLOOKUP(D3796,Products!$A$2:$H$221,6,FALSE),0)</f>
        <v>5.52</v>
      </c>
      <c r="G3796">
        <v>0.1</v>
      </c>
      <c r="H3796">
        <f t="shared" si="59"/>
        <v>64.58</v>
      </c>
      <c r="I3796" t="s">
        <v>2820</v>
      </c>
      <c r="J3796" t="str">
        <f>IFERROR(VLOOKUP(D3796,Products!$A$2:$H$221,3,FALSE),"")</f>
        <v>Dairy</v>
      </c>
      <c r="K3796" t="str">
        <f>IFERROR(VLOOKUP(C3796,Customers!$A$2:$G$751,3,FALSE),"")</f>
        <v>Absheron</v>
      </c>
    </row>
    <row r="3797" spans="1:11" x14ac:dyDescent="0.25">
      <c r="A3797" t="s">
        <v>6620</v>
      </c>
      <c r="B3797">
        <v>45966</v>
      </c>
      <c r="C3797" t="s">
        <v>2144</v>
      </c>
      <c r="D3797" t="s">
        <v>33</v>
      </c>
      <c r="E3797">
        <v>7</v>
      </c>
      <c r="F3797">
        <f>IFERROR(VLOOKUP(D3797,Products!$A$2:$H$221,6,FALSE),0)</f>
        <v>1.21</v>
      </c>
      <c r="G3797">
        <v>0.03</v>
      </c>
      <c r="H3797">
        <f t="shared" si="59"/>
        <v>8.2200000000000006</v>
      </c>
      <c r="I3797" t="s">
        <v>2830</v>
      </c>
      <c r="J3797" t="str">
        <f>IFERROR(VLOOKUP(D3797,Products!$A$2:$H$221,3,FALSE),"")</f>
        <v>Beverages</v>
      </c>
      <c r="K3797" t="str">
        <f>IFERROR(VLOOKUP(C3797,Customers!$A$2:$G$751,3,FALSE),"")</f>
        <v>Ganja-Dashkasan</v>
      </c>
    </row>
    <row r="3798" spans="1:11" x14ac:dyDescent="0.25">
      <c r="A3798" t="s">
        <v>6621</v>
      </c>
      <c r="B3798">
        <v>45966</v>
      </c>
      <c r="C3798" t="s">
        <v>2333</v>
      </c>
      <c r="D3798" t="s">
        <v>138</v>
      </c>
      <c r="E3798">
        <v>9</v>
      </c>
      <c r="F3798">
        <f>IFERROR(VLOOKUP(D3798,Products!$A$2:$H$221,6,FALSE),0)</f>
        <v>2.11</v>
      </c>
      <c r="G3798">
        <v>0.03</v>
      </c>
      <c r="H3798">
        <f t="shared" si="59"/>
        <v>18.420000000000002</v>
      </c>
      <c r="I3798" t="s">
        <v>2870</v>
      </c>
      <c r="J3798" t="str">
        <f>IFERROR(VLOOKUP(D3798,Products!$A$2:$H$221,3,FALSE),"")</f>
        <v>Dairy</v>
      </c>
      <c r="K3798" t="str">
        <f>IFERROR(VLOOKUP(C3798,Customers!$A$2:$G$751,3,FALSE),"")</f>
        <v>Guba-Khachmaz</v>
      </c>
    </row>
    <row r="3799" spans="1:11" x14ac:dyDescent="0.25">
      <c r="A3799" t="s">
        <v>6622</v>
      </c>
      <c r="B3799">
        <v>45966</v>
      </c>
      <c r="C3799" t="s">
        <v>2390</v>
      </c>
      <c r="D3799" t="s">
        <v>315</v>
      </c>
      <c r="E3799">
        <v>1</v>
      </c>
      <c r="F3799">
        <f>IFERROR(VLOOKUP(D3799,Products!$A$2:$H$221,6,FALSE),0)</f>
        <v>6.63</v>
      </c>
      <c r="G3799">
        <v>0.15</v>
      </c>
      <c r="H3799">
        <f t="shared" si="59"/>
        <v>5.64</v>
      </c>
      <c r="I3799" t="s">
        <v>2830</v>
      </c>
      <c r="J3799" t="str">
        <f>IFERROR(VLOOKUP(D3799,Products!$A$2:$H$221,3,FALSE),"")</f>
        <v>Personal Care</v>
      </c>
      <c r="K3799" t="str">
        <f>IFERROR(VLOOKUP(C3799,Customers!$A$2:$G$751,3,FALSE),"")</f>
        <v>Karabakh-East Zangezur</v>
      </c>
    </row>
    <row r="3800" spans="1:11" x14ac:dyDescent="0.25">
      <c r="A3800" t="s">
        <v>6623</v>
      </c>
      <c r="B3800">
        <v>45966</v>
      </c>
      <c r="C3800" t="s">
        <v>2471</v>
      </c>
      <c r="D3800" t="s">
        <v>47</v>
      </c>
      <c r="E3800">
        <v>15</v>
      </c>
      <c r="F3800">
        <f>IFERROR(VLOOKUP(D3800,Products!$A$2:$H$221,6,FALSE),0)</f>
        <v>4.1900000000000004</v>
      </c>
      <c r="G3800">
        <v>0.05</v>
      </c>
      <c r="H3800">
        <f t="shared" si="59"/>
        <v>59.71</v>
      </c>
      <c r="I3800" t="s">
        <v>2818</v>
      </c>
      <c r="J3800" t="str">
        <f>IFERROR(VLOOKUP(D3800,Products!$A$2:$H$221,3,FALSE),"")</f>
        <v>Beverages</v>
      </c>
      <c r="K3800" t="str">
        <f>IFERROR(VLOOKUP(C3800,Customers!$A$2:$G$751,3,FALSE),"")</f>
        <v>Karabakh-East Zangezur</v>
      </c>
    </row>
    <row r="3801" spans="1:11" x14ac:dyDescent="0.25">
      <c r="A3801" t="s">
        <v>6624</v>
      </c>
      <c r="B3801">
        <v>45966</v>
      </c>
      <c r="C3801" t="s">
        <v>2579</v>
      </c>
      <c r="D3801" t="s">
        <v>460</v>
      </c>
      <c r="E3801">
        <v>5</v>
      </c>
      <c r="F3801">
        <f>IFERROR(VLOOKUP(D3801,Products!$A$2:$H$221,6,FALSE),0)</f>
        <v>4.2699999999999996</v>
      </c>
      <c r="G3801">
        <v>0</v>
      </c>
      <c r="H3801">
        <f t="shared" si="59"/>
        <v>21.35</v>
      </c>
      <c r="I3801" t="s">
        <v>2841</v>
      </c>
      <c r="J3801" t="str">
        <f>IFERROR(VLOOKUP(D3801,Products!$A$2:$H$221,3,FALSE),"")</f>
        <v>Cleaning</v>
      </c>
      <c r="K3801" t="str">
        <f>IFERROR(VLOOKUP(C3801,Customers!$A$2:$G$751,3,FALSE),"")</f>
        <v>Aran</v>
      </c>
    </row>
    <row r="3802" spans="1:11" x14ac:dyDescent="0.25">
      <c r="A3802" t="s">
        <v>6625</v>
      </c>
      <c r="B3802">
        <v>45967</v>
      </c>
      <c r="C3802" t="s">
        <v>830</v>
      </c>
      <c r="D3802" t="s">
        <v>433</v>
      </c>
      <c r="E3802">
        <v>7</v>
      </c>
      <c r="F3802">
        <f>IFERROR(VLOOKUP(D3802,Products!$A$2:$H$221,6,FALSE),0)</f>
        <v>2.02</v>
      </c>
      <c r="G3802">
        <v>0.1</v>
      </c>
      <c r="H3802">
        <f t="shared" si="59"/>
        <v>12.73</v>
      </c>
      <c r="I3802" t="s">
        <v>2870</v>
      </c>
      <c r="J3802" t="str">
        <f>IFERROR(VLOOKUP(D3802,Products!$A$2:$H$221,3,FALSE),"")</f>
        <v>Canned</v>
      </c>
      <c r="K3802" t="str">
        <f>IFERROR(VLOOKUP(C3802,Customers!$A$2:$G$751,3,FALSE),"")</f>
        <v>Ganja-Dashkasan</v>
      </c>
    </row>
    <row r="3803" spans="1:11" x14ac:dyDescent="0.25">
      <c r="A3803" t="s">
        <v>6626</v>
      </c>
      <c r="B3803">
        <v>45967</v>
      </c>
      <c r="C3803" t="s">
        <v>917</v>
      </c>
      <c r="D3803" t="s">
        <v>272</v>
      </c>
      <c r="E3803">
        <v>13</v>
      </c>
      <c r="F3803">
        <f>IFERROR(VLOOKUP(D3803,Products!$A$2:$H$221,6,FALSE),0)</f>
        <v>1.81</v>
      </c>
      <c r="G3803">
        <v>0.03</v>
      </c>
      <c r="H3803">
        <f t="shared" si="59"/>
        <v>22.82</v>
      </c>
      <c r="I3803" t="s">
        <v>2818</v>
      </c>
      <c r="J3803" t="str">
        <f>IFERROR(VLOOKUP(D3803,Products!$A$2:$H$221,3,FALSE),"")</f>
        <v>Household</v>
      </c>
      <c r="K3803" t="str">
        <f>IFERROR(VLOOKUP(C3803,Customers!$A$2:$G$751,3,FALSE),"")</f>
        <v>Shaki-Zagatala</v>
      </c>
    </row>
    <row r="3804" spans="1:11" x14ac:dyDescent="0.25">
      <c r="A3804" t="s">
        <v>6627</v>
      </c>
      <c r="B3804">
        <v>45967</v>
      </c>
      <c r="C3804" t="s">
        <v>1019</v>
      </c>
      <c r="D3804" t="s">
        <v>403</v>
      </c>
      <c r="E3804">
        <v>15</v>
      </c>
      <c r="F3804">
        <f>IFERROR(VLOOKUP(D3804,Products!$A$2:$H$221,6,FALSE),0)</f>
        <v>3.78</v>
      </c>
      <c r="G3804">
        <v>0</v>
      </c>
      <c r="H3804">
        <f t="shared" si="59"/>
        <v>56.7</v>
      </c>
      <c r="I3804" t="s">
        <v>2837</v>
      </c>
      <c r="J3804" t="str">
        <f>IFERROR(VLOOKUP(D3804,Products!$A$2:$H$221,3,FALSE),"")</f>
        <v>Canned</v>
      </c>
      <c r="K3804" t="str">
        <f>IFERROR(VLOOKUP(C3804,Customers!$A$2:$G$751,3,FALSE),"")</f>
        <v>Absheron</v>
      </c>
    </row>
    <row r="3805" spans="1:11" x14ac:dyDescent="0.25">
      <c r="A3805" t="s">
        <v>6628</v>
      </c>
      <c r="B3805">
        <v>45967</v>
      </c>
      <c r="C3805" t="s">
        <v>1229</v>
      </c>
      <c r="D3805" t="s">
        <v>472</v>
      </c>
      <c r="E3805">
        <v>2</v>
      </c>
      <c r="F3805">
        <f>IFERROR(VLOOKUP(D3805,Products!$A$2:$H$221,6,FALSE),0)</f>
        <v>6.47</v>
      </c>
      <c r="G3805">
        <v>7.0000000000000007E-2</v>
      </c>
      <c r="H3805">
        <f t="shared" si="59"/>
        <v>12.03</v>
      </c>
      <c r="I3805" t="s">
        <v>2837</v>
      </c>
      <c r="J3805" t="str">
        <f>IFERROR(VLOOKUP(D3805,Products!$A$2:$H$221,3,FALSE),"")</f>
        <v>Cleaning</v>
      </c>
      <c r="K3805" t="str">
        <f>IFERROR(VLOOKUP(C3805,Customers!$A$2:$G$751,3,FALSE),"")</f>
        <v>Ganja-Dashkasan</v>
      </c>
    </row>
    <row r="3806" spans="1:11" x14ac:dyDescent="0.25">
      <c r="A3806" t="s">
        <v>6629</v>
      </c>
      <c r="B3806">
        <v>45967</v>
      </c>
      <c r="C3806" t="s">
        <v>1730</v>
      </c>
      <c r="D3806" t="s">
        <v>77</v>
      </c>
      <c r="E3806">
        <v>16</v>
      </c>
      <c r="F3806">
        <f>IFERROR(VLOOKUP(D3806,Products!$A$2:$H$221,6,FALSE),0)</f>
        <v>2.82</v>
      </c>
      <c r="G3806">
        <v>0.05</v>
      </c>
      <c r="H3806">
        <f t="shared" si="59"/>
        <v>42.86</v>
      </c>
      <c r="I3806" t="s">
        <v>2830</v>
      </c>
      <c r="J3806" t="str">
        <f>IFERROR(VLOOKUP(D3806,Products!$A$2:$H$221,3,FALSE),"")</f>
        <v>Snacks</v>
      </c>
      <c r="K3806" t="str">
        <f>IFERROR(VLOOKUP(C3806,Customers!$A$2:$G$751,3,FALSE),"")</f>
        <v>Ganja-Dashkasan</v>
      </c>
    </row>
    <row r="3807" spans="1:11" x14ac:dyDescent="0.25">
      <c r="A3807" t="s">
        <v>6630</v>
      </c>
      <c r="B3807">
        <v>45967</v>
      </c>
      <c r="C3807" t="s">
        <v>2096</v>
      </c>
      <c r="D3807" t="s">
        <v>93</v>
      </c>
      <c r="E3807">
        <v>20</v>
      </c>
      <c r="F3807">
        <f>IFERROR(VLOOKUP(D3807,Products!$A$2:$H$221,6,FALSE),0)</f>
        <v>3.61</v>
      </c>
      <c r="G3807">
        <v>0.05</v>
      </c>
      <c r="H3807">
        <f t="shared" si="59"/>
        <v>68.59</v>
      </c>
      <c r="I3807" t="s">
        <v>2820</v>
      </c>
      <c r="J3807" t="str">
        <f>IFERROR(VLOOKUP(D3807,Products!$A$2:$H$221,3,FALSE),"")</f>
        <v>Snacks</v>
      </c>
      <c r="K3807" t="str">
        <f>IFERROR(VLOOKUP(C3807,Customers!$A$2:$G$751,3,FALSE),"")</f>
        <v>Ganja-Dashkasan</v>
      </c>
    </row>
    <row r="3808" spans="1:11" x14ac:dyDescent="0.25">
      <c r="A3808" t="s">
        <v>6631</v>
      </c>
      <c r="B3808">
        <v>45967</v>
      </c>
      <c r="C3808" t="s">
        <v>2444</v>
      </c>
      <c r="D3808" t="s">
        <v>466</v>
      </c>
      <c r="E3808">
        <v>5</v>
      </c>
      <c r="F3808">
        <f>IFERROR(VLOOKUP(D3808,Products!$A$2:$H$221,6,FALSE),0)</f>
        <v>2.06</v>
      </c>
      <c r="G3808">
        <v>7.0000000000000007E-2</v>
      </c>
      <c r="H3808">
        <f t="shared" si="59"/>
        <v>9.58</v>
      </c>
      <c r="I3808" t="s">
        <v>2841</v>
      </c>
      <c r="J3808" t="str">
        <f>IFERROR(VLOOKUP(D3808,Products!$A$2:$H$221,3,FALSE),"")</f>
        <v>Cleaning</v>
      </c>
      <c r="K3808" t="str">
        <f>IFERROR(VLOOKUP(C3808,Customers!$A$2:$G$751,3,FALSE),"")</f>
        <v>Absheron</v>
      </c>
    </row>
    <row r="3809" spans="1:11" x14ac:dyDescent="0.25">
      <c r="A3809" t="s">
        <v>6632</v>
      </c>
      <c r="B3809">
        <v>45967</v>
      </c>
      <c r="C3809" t="s">
        <v>2453</v>
      </c>
      <c r="D3809" t="s">
        <v>238</v>
      </c>
      <c r="E3809">
        <v>15</v>
      </c>
      <c r="F3809">
        <f>IFERROR(VLOOKUP(D3809,Products!$A$2:$H$221,6,FALSE),0)</f>
        <v>4.3099999999999996</v>
      </c>
      <c r="G3809">
        <v>0.1</v>
      </c>
      <c r="H3809">
        <f t="shared" si="59"/>
        <v>58.19</v>
      </c>
      <c r="I3809" t="s">
        <v>2830</v>
      </c>
      <c r="J3809" t="str">
        <f>IFERROR(VLOOKUP(D3809,Products!$A$2:$H$221,3,FALSE),"")</f>
        <v>Grocery</v>
      </c>
      <c r="K3809" t="str">
        <f>IFERROR(VLOOKUP(C3809,Customers!$A$2:$G$751,3,FALSE),"")</f>
        <v>Shaki-Zagatala</v>
      </c>
    </row>
    <row r="3810" spans="1:11" x14ac:dyDescent="0.25">
      <c r="A3810" t="s">
        <v>6633</v>
      </c>
      <c r="B3810">
        <v>45967</v>
      </c>
      <c r="C3810" t="s">
        <v>2543</v>
      </c>
      <c r="D3810" t="s">
        <v>83</v>
      </c>
      <c r="E3810">
        <v>23</v>
      </c>
      <c r="F3810">
        <f>IFERROR(VLOOKUP(D3810,Products!$A$2:$H$221,6,FALSE),0)</f>
        <v>2.52</v>
      </c>
      <c r="G3810">
        <v>0.02</v>
      </c>
      <c r="H3810">
        <f t="shared" si="59"/>
        <v>56.8</v>
      </c>
      <c r="I3810" t="s">
        <v>2827</v>
      </c>
      <c r="J3810" t="str">
        <f>IFERROR(VLOOKUP(D3810,Products!$A$2:$H$221,3,FALSE),"")</f>
        <v>Snacks</v>
      </c>
      <c r="K3810" t="str">
        <f>IFERROR(VLOOKUP(C3810,Customers!$A$2:$G$751,3,FALSE),"")</f>
        <v>Absheron</v>
      </c>
    </row>
    <row r="3811" spans="1:11" x14ac:dyDescent="0.25">
      <c r="A3811" t="s">
        <v>6634</v>
      </c>
      <c r="B3811">
        <v>45968</v>
      </c>
      <c r="C3811" t="s">
        <v>770</v>
      </c>
      <c r="D3811" t="s">
        <v>122</v>
      </c>
      <c r="E3811">
        <v>14</v>
      </c>
      <c r="F3811">
        <f>IFERROR(VLOOKUP(D3811,Products!$A$2:$H$221,6,FALSE),0)</f>
        <v>4.5999999999999996</v>
      </c>
      <c r="G3811">
        <v>0</v>
      </c>
      <c r="H3811">
        <f t="shared" si="59"/>
        <v>64.400000000000006</v>
      </c>
      <c r="I3811" t="s">
        <v>2818</v>
      </c>
      <c r="J3811" t="str">
        <f>IFERROR(VLOOKUP(D3811,Products!$A$2:$H$221,3,FALSE),"")</f>
        <v>Dairy</v>
      </c>
      <c r="K3811" t="str">
        <f>IFERROR(VLOOKUP(C3811,Customers!$A$2:$G$751,3,FALSE),"")</f>
        <v>Guba-Khachmaz</v>
      </c>
    </row>
    <row r="3812" spans="1:11" x14ac:dyDescent="0.25">
      <c r="A3812" t="s">
        <v>6635</v>
      </c>
      <c r="B3812">
        <v>45968</v>
      </c>
      <c r="C3812" t="s">
        <v>1106</v>
      </c>
      <c r="D3812" t="s">
        <v>115</v>
      </c>
      <c r="E3812">
        <v>16</v>
      </c>
      <c r="F3812">
        <f>IFERROR(VLOOKUP(D3812,Products!$A$2:$H$221,6,FALSE),0)</f>
        <v>5.26</v>
      </c>
      <c r="G3812">
        <v>0.15</v>
      </c>
      <c r="H3812">
        <f t="shared" si="59"/>
        <v>71.540000000000006</v>
      </c>
      <c r="I3812" t="s">
        <v>2837</v>
      </c>
      <c r="J3812" t="str">
        <f>IFERROR(VLOOKUP(D3812,Products!$A$2:$H$221,3,FALSE),"")</f>
        <v>Dairy</v>
      </c>
      <c r="K3812" t="str">
        <f>IFERROR(VLOOKUP(C3812,Customers!$A$2:$G$751,3,FALSE),"")</f>
        <v>Guba-Khachmaz</v>
      </c>
    </row>
    <row r="3813" spans="1:11" x14ac:dyDescent="0.25">
      <c r="A3813" t="s">
        <v>6636</v>
      </c>
      <c r="B3813">
        <v>45968</v>
      </c>
      <c r="C3813" t="s">
        <v>1565</v>
      </c>
      <c r="D3813" t="s">
        <v>70</v>
      </c>
      <c r="E3813">
        <v>19</v>
      </c>
      <c r="F3813">
        <f>IFERROR(VLOOKUP(D3813,Products!$A$2:$H$221,6,FALSE),0)</f>
        <v>2.06</v>
      </c>
      <c r="G3813">
        <v>0.12</v>
      </c>
      <c r="H3813">
        <f t="shared" si="59"/>
        <v>34.44</v>
      </c>
      <c r="I3813" t="s">
        <v>2830</v>
      </c>
      <c r="J3813" t="str">
        <f>IFERROR(VLOOKUP(D3813,Products!$A$2:$H$221,3,FALSE),"")</f>
        <v>Snacks</v>
      </c>
      <c r="K3813" t="str">
        <f>IFERROR(VLOOKUP(C3813,Customers!$A$2:$G$751,3,FALSE),"")</f>
        <v>Aran</v>
      </c>
    </row>
    <row r="3814" spans="1:11" x14ac:dyDescent="0.25">
      <c r="A3814" t="s">
        <v>6637</v>
      </c>
      <c r="B3814">
        <v>45968</v>
      </c>
      <c r="C3814" t="s">
        <v>1625</v>
      </c>
      <c r="D3814" t="s">
        <v>202</v>
      </c>
      <c r="E3814">
        <v>22</v>
      </c>
      <c r="F3814">
        <f>IFERROR(VLOOKUP(D3814,Products!$A$2:$H$221,6,FALSE),0)</f>
        <v>1.82</v>
      </c>
      <c r="G3814">
        <v>0.1</v>
      </c>
      <c r="H3814">
        <f t="shared" si="59"/>
        <v>36.04</v>
      </c>
      <c r="I3814" t="s">
        <v>2830</v>
      </c>
      <c r="J3814" t="str">
        <f>IFERROR(VLOOKUP(D3814,Products!$A$2:$H$221,3,FALSE),"")</f>
        <v>Bakery</v>
      </c>
      <c r="K3814" t="str">
        <f>IFERROR(VLOOKUP(C3814,Customers!$A$2:$G$751,3,FALSE),"")</f>
        <v>Absheron</v>
      </c>
    </row>
    <row r="3815" spans="1:11" x14ac:dyDescent="0.25">
      <c r="A3815" t="s">
        <v>6638</v>
      </c>
      <c r="B3815">
        <v>45968</v>
      </c>
      <c r="C3815" t="s">
        <v>1688</v>
      </c>
      <c r="D3815" t="s">
        <v>190</v>
      </c>
      <c r="E3815">
        <v>15</v>
      </c>
      <c r="F3815">
        <f>IFERROR(VLOOKUP(D3815,Products!$A$2:$H$221,6,FALSE),0)</f>
        <v>2.85</v>
      </c>
      <c r="G3815">
        <v>0.03</v>
      </c>
      <c r="H3815">
        <f t="shared" si="59"/>
        <v>41.47</v>
      </c>
      <c r="I3815" t="s">
        <v>2830</v>
      </c>
      <c r="J3815" t="str">
        <f>IFERROR(VLOOKUP(D3815,Products!$A$2:$H$221,3,FALSE),"")</f>
        <v>Bakery</v>
      </c>
      <c r="K3815" t="str">
        <f>IFERROR(VLOOKUP(C3815,Customers!$A$2:$G$751,3,FALSE),"")</f>
        <v>Aran</v>
      </c>
    </row>
    <row r="3816" spans="1:11" x14ac:dyDescent="0.25">
      <c r="A3816" t="s">
        <v>6639</v>
      </c>
      <c r="B3816">
        <v>45968</v>
      </c>
      <c r="C3816" t="s">
        <v>1715</v>
      </c>
      <c r="D3816" t="s">
        <v>443</v>
      </c>
      <c r="E3816">
        <v>7</v>
      </c>
      <c r="F3816">
        <f>IFERROR(VLOOKUP(D3816,Products!$A$2:$H$221,6,FALSE),0)</f>
        <v>8.6300000000000008</v>
      </c>
      <c r="G3816">
        <v>0</v>
      </c>
      <c r="H3816">
        <f t="shared" si="59"/>
        <v>60.41</v>
      </c>
      <c r="I3816" t="s">
        <v>2827</v>
      </c>
      <c r="J3816" t="str">
        <f>IFERROR(VLOOKUP(D3816,Products!$A$2:$H$221,3,FALSE),"")</f>
        <v>Cleaning</v>
      </c>
      <c r="K3816" t="str">
        <f>IFERROR(VLOOKUP(C3816,Customers!$A$2:$G$751,3,FALSE),"")</f>
        <v>Absheron</v>
      </c>
    </row>
    <row r="3817" spans="1:11" x14ac:dyDescent="0.25">
      <c r="A3817" t="s">
        <v>6640</v>
      </c>
      <c r="B3817">
        <v>45968</v>
      </c>
      <c r="C3817" t="s">
        <v>1760</v>
      </c>
      <c r="D3817" t="s">
        <v>85</v>
      </c>
      <c r="E3817">
        <v>6</v>
      </c>
      <c r="F3817">
        <f>IFERROR(VLOOKUP(D3817,Products!$A$2:$H$221,6,FALSE),0)</f>
        <v>2.33</v>
      </c>
      <c r="G3817">
        <v>7.0000000000000007E-2</v>
      </c>
      <c r="H3817">
        <f t="shared" si="59"/>
        <v>13</v>
      </c>
      <c r="I3817" t="s">
        <v>2818</v>
      </c>
      <c r="J3817" t="str">
        <f>IFERROR(VLOOKUP(D3817,Products!$A$2:$H$221,3,FALSE),"")</f>
        <v>Snacks</v>
      </c>
      <c r="K3817" t="str">
        <f>IFERROR(VLOOKUP(C3817,Customers!$A$2:$G$751,3,FALSE),"")</f>
        <v>Aran</v>
      </c>
    </row>
    <row r="3818" spans="1:11" x14ac:dyDescent="0.25">
      <c r="A3818" t="s">
        <v>6641</v>
      </c>
      <c r="B3818">
        <v>45968</v>
      </c>
      <c r="C3818" t="s">
        <v>1853</v>
      </c>
      <c r="D3818" t="s">
        <v>390</v>
      </c>
      <c r="E3818">
        <v>7</v>
      </c>
      <c r="F3818">
        <f>IFERROR(VLOOKUP(D3818,Products!$A$2:$H$221,6,FALSE),0)</f>
        <v>4.55</v>
      </c>
      <c r="G3818">
        <v>7.0000000000000007E-2</v>
      </c>
      <c r="H3818">
        <f t="shared" si="59"/>
        <v>29.62</v>
      </c>
      <c r="I3818" t="s">
        <v>2841</v>
      </c>
      <c r="J3818" t="str">
        <f>IFERROR(VLOOKUP(D3818,Products!$A$2:$H$221,3,FALSE),"")</f>
        <v>Frozen</v>
      </c>
      <c r="K3818" t="str">
        <f>IFERROR(VLOOKUP(C3818,Customers!$A$2:$G$751,3,FALSE),"")</f>
        <v>Aran</v>
      </c>
    </row>
    <row r="3819" spans="1:11" x14ac:dyDescent="0.25">
      <c r="A3819" t="s">
        <v>6642</v>
      </c>
      <c r="B3819">
        <v>45968</v>
      </c>
      <c r="C3819" t="s">
        <v>1919</v>
      </c>
      <c r="D3819" t="s">
        <v>292</v>
      </c>
      <c r="E3819">
        <v>9</v>
      </c>
      <c r="F3819">
        <f>IFERROR(VLOOKUP(D3819,Products!$A$2:$H$221,6,FALSE),0)</f>
        <v>1.37</v>
      </c>
      <c r="G3819">
        <v>0.1</v>
      </c>
      <c r="H3819">
        <f t="shared" si="59"/>
        <v>11.1</v>
      </c>
      <c r="I3819" t="s">
        <v>2837</v>
      </c>
      <c r="J3819" t="str">
        <f>IFERROR(VLOOKUP(D3819,Products!$A$2:$H$221,3,FALSE),"")</f>
        <v>Household</v>
      </c>
      <c r="K3819" t="str">
        <f>IFERROR(VLOOKUP(C3819,Customers!$A$2:$G$751,3,FALSE),"")</f>
        <v>Absheron</v>
      </c>
    </row>
    <row r="3820" spans="1:11" x14ac:dyDescent="0.25">
      <c r="A3820" t="s">
        <v>6643</v>
      </c>
      <c r="B3820">
        <v>45968</v>
      </c>
      <c r="C3820" t="s">
        <v>2027</v>
      </c>
      <c r="D3820" t="s">
        <v>240</v>
      </c>
      <c r="E3820">
        <v>16</v>
      </c>
      <c r="F3820">
        <f>IFERROR(VLOOKUP(D3820,Products!$A$2:$H$221,6,FALSE),0)</f>
        <v>3.46</v>
      </c>
      <c r="G3820">
        <v>0.05</v>
      </c>
      <c r="H3820">
        <f t="shared" si="59"/>
        <v>52.59</v>
      </c>
      <c r="I3820" t="s">
        <v>2820</v>
      </c>
      <c r="J3820" t="str">
        <f>IFERROR(VLOOKUP(D3820,Products!$A$2:$H$221,3,FALSE),"")</f>
        <v>Grocery</v>
      </c>
      <c r="K3820" t="str">
        <f>IFERROR(VLOOKUP(C3820,Customers!$A$2:$G$751,3,FALSE),"")</f>
        <v>Aran</v>
      </c>
    </row>
    <row r="3821" spans="1:11" x14ac:dyDescent="0.25">
      <c r="A3821" t="s">
        <v>6644</v>
      </c>
      <c r="B3821">
        <v>45968</v>
      </c>
      <c r="C3821" t="s">
        <v>2120</v>
      </c>
      <c r="D3821" t="s">
        <v>174</v>
      </c>
      <c r="E3821">
        <v>9</v>
      </c>
      <c r="F3821">
        <f>IFERROR(VLOOKUP(D3821,Products!$A$2:$H$221,6,FALSE),0)</f>
        <v>0.99</v>
      </c>
      <c r="G3821">
        <v>0.1</v>
      </c>
      <c r="H3821">
        <f t="shared" si="59"/>
        <v>8.02</v>
      </c>
      <c r="I3821" t="s">
        <v>2870</v>
      </c>
      <c r="J3821" t="str">
        <f>IFERROR(VLOOKUP(D3821,Products!$A$2:$H$221,3,FALSE),"")</f>
        <v>Bakery</v>
      </c>
      <c r="K3821" t="str">
        <f>IFERROR(VLOOKUP(C3821,Customers!$A$2:$G$751,3,FALSE),"")</f>
        <v>Nakhchivan</v>
      </c>
    </row>
    <row r="3822" spans="1:11" x14ac:dyDescent="0.25">
      <c r="A3822" t="s">
        <v>6645</v>
      </c>
      <c r="B3822">
        <v>45968</v>
      </c>
      <c r="C3822" t="s">
        <v>2123</v>
      </c>
      <c r="D3822" t="s">
        <v>240</v>
      </c>
      <c r="E3822">
        <v>8</v>
      </c>
      <c r="F3822">
        <f>IFERROR(VLOOKUP(D3822,Products!$A$2:$H$221,6,FALSE),0)</f>
        <v>3.46</v>
      </c>
      <c r="G3822">
        <v>0.03</v>
      </c>
      <c r="H3822">
        <f t="shared" si="59"/>
        <v>26.85</v>
      </c>
      <c r="I3822" t="s">
        <v>2824</v>
      </c>
      <c r="J3822" t="str">
        <f>IFERROR(VLOOKUP(D3822,Products!$A$2:$H$221,3,FALSE),"")</f>
        <v>Grocery</v>
      </c>
      <c r="K3822" t="str">
        <f>IFERROR(VLOOKUP(C3822,Customers!$A$2:$G$751,3,FALSE),"")</f>
        <v>Absheron</v>
      </c>
    </row>
    <row r="3823" spans="1:11" x14ac:dyDescent="0.25">
      <c r="A3823" t="s">
        <v>6646</v>
      </c>
      <c r="B3823">
        <v>45968</v>
      </c>
      <c r="C3823" t="s">
        <v>2309</v>
      </c>
      <c r="D3823" t="s">
        <v>470</v>
      </c>
      <c r="E3823">
        <v>1</v>
      </c>
      <c r="F3823">
        <f>IFERROR(VLOOKUP(D3823,Products!$A$2:$H$221,6,FALSE),0)</f>
        <v>7.94</v>
      </c>
      <c r="G3823">
        <v>0.02</v>
      </c>
      <c r="H3823">
        <f t="shared" si="59"/>
        <v>7.78</v>
      </c>
      <c r="I3823" t="s">
        <v>2837</v>
      </c>
      <c r="J3823" t="str">
        <f>IFERROR(VLOOKUP(D3823,Products!$A$2:$H$221,3,FALSE),"")</f>
        <v>Cleaning</v>
      </c>
      <c r="K3823" t="str">
        <f>IFERROR(VLOOKUP(C3823,Customers!$A$2:$G$751,3,FALSE),"")</f>
        <v>Shaki-Zagatala</v>
      </c>
    </row>
    <row r="3824" spans="1:11" x14ac:dyDescent="0.25">
      <c r="A3824" t="s">
        <v>6647</v>
      </c>
      <c r="B3824">
        <v>45969</v>
      </c>
      <c r="C3824" t="s">
        <v>827</v>
      </c>
      <c r="D3824" t="s">
        <v>419</v>
      </c>
      <c r="E3824">
        <v>3</v>
      </c>
      <c r="F3824">
        <f>IFERROR(VLOOKUP(D3824,Products!$A$2:$H$221,6,FALSE),0)</f>
        <v>4.47</v>
      </c>
      <c r="G3824">
        <v>0.03</v>
      </c>
      <c r="H3824">
        <f t="shared" si="59"/>
        <v>13.01</v>
      </c>
      <c r="I3824" t="s">
        <v>2824</v>
      </c>
      <c r="J3824" t="str">
        <f>IFERROR(VLOOKUP(D3824,Products!$A$2:$H$221,3,FALSE),"")</f>
        <v>Canned</v>
      </c>
      <c r="K3824" t="str">
        <f>IFERROR(VLOOKUP(C3824,Customers!$A$2:$G$751,3,FALSE),"")</f>
        <v>Shaki-Zagatala</v>
      </c>
    </row>
    <row r="3825" spans="1:11" x14ac:dyDescent="0.25">
      <c r="A3825" t="s">
        <v>6648</v>
      </c>
      <c r="B3825">
        <v>45969</v>
      </c>
      <c r="C3825" t="s">
        <v>1085</v>
      </c>
      <c r="D3825" t="s">
        <v>211</v>
      </c>
      <c r="E3825">
        <v>7</v>
      </c>
      <c r="F3825">
        <f>IFERROR(VLOOKUP(D3825,Products!$A$2:$H$221,6,FALSE),0)</f>
        <v>2.35</v>
      </c>
      <c r="G3825">
        <v>0.12</v>
      </c>
      <c r="H3825">
        <f t="shared" si="59"/>
        <v>14.48</v>
      </c>
      <c r="I3825" t="s">
        <v>2827</v>
      </c>
      <c r="J3825" t="str">
        <f>IFERROR(VLOOKUP(D3825,Products!$A$2:$H$221,3,FALSE),"")</f>
        <v>Grocery</v>
      </c>
      <c r="K3825" t="str">
        <f>IFERROR(VLOOKUP(C3825,Customers!$A$2:$G$751,3,FALSE),"")</f>
        <v>Karabakh-East Zangezur</v>
      </c>
    </row>
    <row r="3826" spans="1:11" x14ac:dyDescent="0.25">
      <c r="A3826" t="s">
        <v>6649</v>
      </c>
      <c r="B3826">
        <v>45969</v>
      </c>
      <c r="C3826" t="s">
        <v>1160</v>
      </c>
      <c r="D3826" t="s">
        <v>482</v>
      </c>
      <c r="E3826">
        <v>8</v>
      </c>
      <c r="F3826">
        <f>IFERROR(VLOOKUP(D3826,Products!$A$2:$H$221,6,FALSE),0)</f>
        <v>8.7100000000000009</v>
      </c>
      <c r="G3826">
        <v>0.1</v>
      </c>
      <c r="H3826">
        <f t="shared" si="59"/>
        <v>62.71</v>
      </c>
      <c r="I3826" t="s">
        <v>2818</v>
      </c>
      <c r="J3826" t="str">
        <f>IFERROR(VLOOKUP(D3826,Products!$A$2:$H$221,3,FALSE),"")</f>
        <v>Cleaning</v>
      </c>
      <c r="K3826" t="str">
        <f>IFERROR(VLOOKUP(C3826,Customers!$A$2:$G$751,3,FALSE),"")</f>
        <v>Nakhchivan</v>
      </c>
    </row>
    <row r="3827" spans="1:11" x14ac:dyDescent="0.25">
      <c r="A3827" t="s">
        <v>6650</v>
      </c>
      <c r="B3827">
        <v>45969</v>
      </c>
      <c r="C3827" t="s">
        <v>1430</v>
      </c>
      <c r="D3827" t="s">
        <v>456</v>
      </c>
      <c r="E3827">
        <v>7</v>
      </c>
      <c r="F3827">
        <f>IFERROR(VLOOKUP(D3827,Products!$A$2:$H$221,6,FALSE),0)</f>
        <v>3.09</v>
      </c>
      <c r="G3827">
        <v>0</v>
      </c>
      <c r="H3827">
        <f t="shared" si="59"/>
        <v>21.63</v>
      </c>
      <c r="I3827" t="s">
        <v>2824</v>
      </c>
      <c r="J3827" t="str">
        <f>IFERROR(VLOOKUP(D3827,Products!$A$2:$H$221,3,FALSE),"")</f>
        <v>Cleaning</v>
      </c>
      <c r="K3827" t="str">
        <f>IFERROR(VLOOKUP(C3827,Customers!$A$2:$G$751,3,FALSE),"")</f>
        <v>Karabakh-East Zangezur</v>
      </c>
    </row>
    <row r="3828" spans="1:11" x14ac:dyDescent="0.25">
      <c r="A3828" t="s">
        <v>6651</v>
      </c>
      <c r="B3828">
        <v>45969</v>
      </c>
      <c r="C3828" t="s">
        <v>1475</v>
      </c>
      <c r="D3828" t="s">
        <v>202</v>
      </c>
      <c r="E3828">
        <v>21</v>
      </c>
      <c r="F3828">
        <f>IFERROR(VLOOKUP(D3828,Products!$A$2:$H$221,6,FALSE),0)</f>
        <v>1.82</v>
      </c>
      <c r="G3828">
        <v>0.05</v>
      </c>
      <c r="H3828">
        <f t="shared" si="59"/>
        <v>36.31</v>
      </c>
      <c r="I3828" t="s">
        <v>2827</v>
      </c>
      <c r="J3828" t="str">
        <f>IFERROR(VLOOKUP(D3828,Products!$A$2:$H$221,3,FALSE),"")</f>
        <v>Bakery</v>
      </c>
      <c r="K3828" t="str">
        <f>IFERROR(VLOOKUP(C3828,Customers!$A$2:$G$751,3,FALSE),"")</f>
        <v>Absheron</v>
      </c>
    </row>
    <row r="3829" spans="1:11" x14ac:dyDescent="0.25">
      <c r="A3829" t="s">
        <v>6652</v>
      </c>
      <c r="B3829">
        <v>45969</v>
      </c>
      <c r="C3829" t="s">
        <v>1526</v>
      </c>
      <c r="D3829" t="s">
        <v>263</v>
      </c>
      <c r="E3829">
        <v>8</v>
      </c>
      <c r="F3829">
        <f>IFERROR(VLOOKUP(D3829,Products!$A$2:$H$221,6,FALSE),0)</f>
        <v>1.34</v>
      </c>
      <c r="G3829">
        <v>7.0000000000000007E-2</v>
      </c>
      <c r="H3829">
        <f t="shared" si="59"/>
        <v>9.9700000000000006</v>
      </c>
      <c r="I3829" t="s">
        <v>2820</v>
      </c>
      <c r="J3829" t="str">
        <f>IFERROR(VLOOKUP(D3829,Products!$A$2:$H$221,3,FALSE),"")</f>
        <v>Household</v>
      </c>
      <c r="K3829" t="str">
        <f>IFERROR(VLOOKUP(C3829,Customers!$A$2:$G$751,3,FALSE),"")</f>
        <v>Shaki-Zagatala</v>
      </c>
    </row>
    <row r="3830" spans="1:11" x14ac:dyDescent="0.25">
      <c r="A3830" t="s">
        <v>6653</v>
      </c>
      <c r="B3830">
        <v>45969</v>
      </c>
      <c r="C3830" t="s">
        <v>1970</v>
      </c>
      <c r="D3830" t="s">
        <v>203</v>
      </c>
      <c r="E3830">
        <v>19</v>
      </c>
      <c r="F3830">
        <f>IFERROR(VLOOKUP(D3830,Products!$A$2:$H$221,6,FALSE),0)</f>
        <v>3.39</v>
      </c>
      <c r="G3830">
        <v>7.0000000000000007E-2</v>
      </c>
      <c r="H3830">
        <f t="shared" si="59"/>
        <v>59.9</v>
      </c>
      <c r="I3830" t="s">
        <v>2827</v>
      </c>
      <c r="J3830" t="str">
        <f>IFERROR(VLOOKUP(D3830,Products!$A$2:$H$221,3,FALSE),"")</f>
        <v>Bakery</v>
      </c>
      <c r="K3830" t="str">
        <f>IFERROR(VLOOKUP(C3830,Customers!$A$2:$G$751,3,FALSE),"")</f>
        <v>Ganja-Dashkasan</v>
      </c>
    </row>
    <row r="3831" spans="1:11" x14ac:dyDescent="0.25">
      <c r="A3831" t="s">
        <v>6654</v>
      </c>
      <c r="B3831">
        <v>45969</v>
      </c>
      <c r="C3831" t="s">
        <v>2066</v>
      </c>
      <c r="D3831" t="s">
        <v>388</v>
      </c>
      <c r="E3831">
        <v>4</v>
      </c>
      <c r="F3831">
        <f>IFERROR(VLOOKUP(D3831,Products!$A$2:$H$221,6,FALSE),0)</f>
        <v>4.24</v>
      </c>
      <c r="G3831">
        <v>7.0000000000000007E-2</v>
      </c>
      <c r="H3831">
        <f t="shared" si="59"/>
        <v>15.77</v>
      </c>
      <c r="I3831" t="s">
        <v>2820</v>
      </c>
      <c r="J3831" t="str">
        <f>IFERROR(VLOOKUP(D3831,Products!$A$2:$H$221,3,FALSE),"")</f>
        <v>Frozen</v>
      </c>
      <c r="K3831" t="str">
        <f>IFERROR(VLOOKUP(C3831,Customers!$A$2:$G$751,3,FALSE),"")</f>
        <v>Ganja-Dashkasan</v>
      </c>
    </row>
    <row r="3832" spans="1:11" x14ac:dyDescent="0.25">
      <c r="A3832" t="s">
        <v>6655</v>
      </c>
      <c r="B3832">
        <v>45969</v>
      </c>
      <c r="C3832" t="s">
        <v>2582</v>
      </c>
      <c r="D3832" t="s">
        <v>442</v>
      </c>
      <c r="E3832">
        <v>5</v>
      </c>
      <c r="F3832">
        <f>IFERROR(VLOOKUP(D3832,Products!$A$2:$H$221,6,FALSE),0)</f>
        <v>1.62</v>
      </c>
      <c r="G3832">
        <v>7.0000000000000007E-2</v>
      </c>
      <c r="H3832">
        <f t="shared" si="59"/>
        <v>7.53</v>
      </c>
      <c r="I3832" t="s">
        <v>2818</v>
      </c>
      <c r="J3832" t="str">
        <f>IFERROR(VLOOKUP(D3832,Products!$A$2:$H$221,3,FALSE),"")</f>
        <v>Canned</v>
      </c>
      <c r="K3832" t="str">
        <f>IFERROR(VLOOKUP(C3832,Customers!$A$2:$G$751,3,FALSE),"")</f>
        <v>Aran</v>
      </c>
    </row>
    <row r="3833" spans="1:11" x14ac:dyDescent="0.25">
      <c r="A3833" t="s">
        <v>6656</v>
      </c>
      <c r="B3833">
        <v>45970</v>
      </c>
      <c r="C3833" t="s">
        <v>649</v>
      </c>
      <c r="D3833" t="s">
        <v>334</v>
      </c>
      <c r="E3833">
        <v>10</v>
      </c>
      <c r="F3833">
        <f>IFERROR(VLOOKUP(D3833,Products!$A$2:$H$221,6,FALSE),0)</f>
        <v>6.1</v>
      </c>
      <c r="G3833">
        <v>0</v>
      </c>
      <c r="H3833">
        <f t="shared" si="59"/>
        <v>61</v>
      </c>
      <c r="I3833" t="s">
        <v>2827</v>
      </c>
      <c r="J3833" t="str">
        <f>IFERROR(VLOOKUP(D3833,Products!$A$2:$H$221,3,FALSE),"")</f>
        <v>Personal Care</v>
      </c>
      <c r="K3833" t="str">
        <f>IFERROR(VLOOKUP(C3833,Customers!$A$2:$G$751,3,FALSE),"")</f>
        <v>Guba-Khachmaz</v>
      </c>
    </row>
    <row r="3834" spans="1:11" x14ac:dyDescent="0.25">
      <c r="A3834" t="s">
        <v>6657</v>
      </c>
      <c r="B3834">
        <v>45970</v>
      </c>
      <c r="C3834" t="s">
        <v>649</v>
      </c>
      <c r="D3834" t="s">
        <v>442</v>
      </c>
      <c r="E3834">
        <v>11</v>
      </c>
      <c r="F3834">
        <f>IFERROR(VLOOKUP(D3834,Products!$A$2:$H$221,6,FALSE),0)</f>
        <v>1.62</v>
      </c>
      <c r="G3834">
        <v>0</v>
      </c>
      <c r="H3834">
        <f t="shared" si="59"/>
        <v>17.82</v>
      </c>
      <c r="I3834" t="s">
        <v>2830</v>
      </c>
      <c r="J3834" t="str">
        <f>IFERROR(VLOOKUP(D3834,Products!$A$2:$H$221,3,FALSE),"")</f>
        <v>Canned</v>
      </c>
      <c r="K3834" t="str">
        <f>IFERROR(VLOOKUP(C3834,Customers!$A$2:$G$751,3,FALSE),"")</f>
        <v>Guba-Khachmaz</v>
      </c>
    </row>
    <row r="3835" spans="1:11" x14ac:dyDescent="0.25">
      <c r="A3835" t="s">
        <v>6658</v>
      </c>
      <c r="B3835">
        <v>45970</v>
      </c>
      <c r="C3835" t="s">
        <v>863</v>
      </c>
      <c r="D3835" t="s">
        <v>33</v>
      </c>
      <c r="E3835">
        <v>28</v>
      </c>
      <c r="F3835">
        <f>IFERROR(VLOOKUP(D3835,Products!$A$2:$H$221,6,FALSE),0)</f>
        <v>1.21</v>
      </c>
      <c r="G3835">
        <v>0.1</v>
      </c>
      <c r="H3835">
        <f t="shared" si="59"/>
        <v>30.49</v>
      </c>
      <c r="I3835" t="s">
        <v>2870</v>
      </c>
      <c r="J3835" t="str">
        <f>IFERROR(VLOOKUP(D3835,Products!$A$2:$H$221,3,FALSE),"")</f>
        <v>Beverages</v>
      </c>
      <c r="K3835" t="str">
        <f>IFERROR(VLOOKUP(C3835,Customers!$A$2:$G$751,3,FALSE),"")</f>
        <v>Ganja-Dashkasan</v>
      </c>
    </row>
    <row r="3836" spans="1:11" x14ac:dyDescent="0.25">
      <c r="A3836" t="s">
        <v>6659</v>
      </c>
      <c r="B3836">
        <v>45970</v>
      </c>
      <c r="C3836" t="s">
        <v>863</v>
      </c>
      <c r="D3836" t="s">
        <v>447</v>
      </c>
      <c r="E3836">
        <v>3</v>
      </c>
      <c r="F3836">
        <f>IFERROR(VLOOKUP(D3836,Products!$A$2:$H$221,6,FALSE),0)</f>
        <v>5.97</v>
      </c>
      <c r="G3836">
        <v>0</v>
      </c>
      <c r="H3836">
        <f t="shared" si="59"/>
        <v>17.91</v>
      </c>
      <c r="I3836" t="s">
        <v>2837</v>
      </c>
      <c r="J3836" t="str">
        <f>IFERROR(VLOOKUP(D3836,Products!$A$2:$H$221,3,FALSE),"")</f>
        <v>Cleaning</v>
      </c>
      <c r="K3836" t="str">
        <f>IFERROR(VLOOKUP(C3836,Customers!$A$2:$G$751,3,FALSE),"")</f>
        <v>Ganja-Dashkasan</v>
      </c>
    </row>
    <row r="3837" spans="1:11" x14ac:dyDescent="0.25">
      <c r="A3837" t="s">
        <v>6660</v>
      </c>
      <c r="B3837">
        <v>45970</v>
      </c>
      <c r="C3837" t="s">
        <v>917</v>
      </c>
      <c r="D3837" t="s">
        <v>73</v>
      </c>
      <c r="E3837">
        <v>10</v>
      </c>
      <c r="F3837">
        <f>IFERROR(VLOOKUP(D3837,Products!$A$2:$H$221,6,FALSE),0)</f>
        <v>3.84</v>
      </c>
      <c r="G3837">
        <v>0.03</v>
      </c>
      <c r="H3837">
        <f t="shared" si="59"/>
        <v>37.25</v>
      </c>
      <c r="I3837" t="s">
        <v>2818</v>
      </c>
      <c r="J3837" t="str">
        <f>IFERROR(VLOOKUP(D3837,Products!$A$2:$H$221,3,FALSE),"")</f>
        <v>Snacks</v>
      </c>
      <c r="K3837" t="str">
        <f>IFERROR(VLOOKUP(C3837,Customers!$A$2:$G$751,3,FALSE),"")</f>
        <v>Shaki-Zagatala</v>
      </c>
    </row>
    <row r="3838" spans="1:11" x14ac:dyDescent="0.25">
      <c r="A3838" t="s">
        <v>6661</v>
      </c>
      <c r="B3838">
        <v>45970</v>
      </c>
      <c r="C3838" t="s">
        <v>1136</v>
      </c>
      <c r="D3838" t="s">
        <v>170</v>
      </c>
      <c r="E3838">
        <v>13</v>
      </c>
      <c r="F3838">
        <f>IFERROR(VLOOKUP(D3838,Products!$A$2:$H$221,6,FALSE),0)</f>
        <v>2.2000000000000002</v>
      </c>
      <c r="G3838">
        <v>0</v>
      </c>
      <c r="H3838">
        <f t="shared" si="59"/>
        <v>28.6</v>
      </c>
      <c r="I3838" t="s">
        <v>2837</v>
      </c>
      <c r="J3838" t="str">
        <f>IFERROR(VLOOKUP(D3838,Products!$A$2:$H$221,3,FALSE),"")</f>
        <v>Bakery</v>
      </c>
      <c r="K3838" t="str">
        <f>IFERROR(VLOOKUP(C3838,Customers!$A$2:$G$751,3,FALSE),"")</f>
        <v>Absheron</v>
      </c>
    </row>
    <row r="3839" spans="1:11" x14ac:dyDescent="0.25">
      <c r="A3839" t="s">
        <v>6662</v>
      </c>
      <c r="B3839">
        <v>45970</v>
      </c>
      <c r="C3839" t="s">
        <v>1403</v>
      </c>
      <c r="D3839" t="s">
        <v>230</v>
      </c>
      <c r="E3839">
        <v>13</v>
      </c>
      <c r="F3839">
        <f>IFERROR(VLOOKUP(D3839,Products!$A$2:$H$221,6,FALSE),0)</f>
        <v>1.98</v>
      </c>
      <c r="G3839">
        <v>0.03</v>
      </c>
      <c r="H3839">
        <f t="shared" si="59"/>
        <v>24.97</v>
      </c>
      <c r="I3839" t="s">
        <v>2841</v>
      </c>
      <c r="J3839" t="str">
        <f>IFERROR(VLOOKUP(D3839,Products!$A$2:$H$221,3,FALSE),"")</f>
        <v>Grocery</v>
      </c>
      <c r="K3839" t="str">
        <f>IFERROR(VLOOKUP(C3839,Customers!$A$2:$G$751,3,FALSE),"")</f>
        <v>Absheron</v>
      </c>
    </row>
    <row r="3840" spans="1:11" x14ac:dyDescent="0.25">
      <c r="A3840" t="s">
        <v>6663</v>
      </c>
      <c r="B3840">
        <v>45970</v>
      </c>
      <c r="C3840" t="s">
        <v>1559</v>
      </c>
      <c r="D3840" t="s">
        <v>17</v>
      </c>
      <c r="E3840">
        <v>26</v>
      </c>
      <c r="F3840">
        <f>IFERROR(VLOOKUP(D3840,Products!$A$2:$H$221,6,FALSE),0)</f>
        <v>2.5499999999999998</v>
      </c>
      <c r="G3840">
        <v>0.1</v>
      </c>
      <c r="H3840">
        <f t="shared" si="59"/>
        <v>59.67</v>
      </c>
      <c r="I3840" t="s">
        <v>2820</v>
      </c>
      <c r="J3840" t="str">
        <f>IFERROR(VLOOKUP(D3840,Products!$A$2:$H$221,3,FALSE),"")</f>
        <v>Beverages</v>
      </c>
      <c r="K3840" t="str">
        <f>IFERROR(VLOOKUP(C3840,Customers!$A$2:$G$751,3,FALSE),"")</f>
        <v>Aran</v>
      </c>
    </row>
    <row r="3841" spans="1:11" x14ac:dyDescent="0.25">
      <c r="A3841" t="s">
        <v>6664</v>
      </c>
      <c r="B3841">
        <v>45970</v>
      </c>
      <c r="C3841" t="s">
        <v>1700</v>
      </c>
      <c r="D3841" t="s">
        <v>268</v>
      </c>
      <c r="E3841">
        <v>11</v>
      </c>
      <c r="F3841">
        <f>IFERROR(VLOOKUP(D3841,Products!$A$2:$H$221,6,FALSE),0)</f>
        <v>2.12</v>
      </c>
      <c r="G3841">
        <v>0</v>
      </c>
      <c r="H3841">
        <f t="shared" si="59"/>
        <v>23.32</v>
      </c>
      <c r="I3841" t="s">
        <v>2824</v>
      </c>
      <c r="J3841" t="str">
        <f>IFERROR(VLOOKUP(D3841,Products!$A$2:$H$221,3,FALSE),"")</f>
        <v>Household</v>
      </c>
      <c r="K3841" t="str">
        <f>IFERROR(VLOOKUP(C3841,Customers!$A$2:$G$751,3,FALSE),"")</f>
        <v>Karabakh-East Zangezur</v>
      </c>
    </row>
    <row r="3842" spans="1:11" x14ac:dyDescent="0.25">
      <c r="A3842" t="s">
        <v>6665</v>
      </c>
      <c r="B3842">
        <v>45970</v>
      </c>
      <c r="C3842" t="s">
        <v>1709</v>
      </c>
      <c r="D3842" t="s">
        <v>466</v>
      </c>
      <c r="E3842">
        <v>10</v>
      </c>
      <c r="F3842">
        <f>IFERROR(VLOOKUP(D3842,Products!$A$2:$H$221,6,FALSE),0)</f>
        <v>2.06</v>
      </c>
      <c r="G3842">
        <v>7.0000000000000007E-2</v>
      </c>
      <c r="H3842">
        <f t="shared" ref="H3842:H3905" si="60">ROUND(E3842*F3842*(1-G3842),2)</f>
        <v>19.16</v>
      </c>
      <c r="I3842" t="s">
        <v>2870</v>
      </c>
      <c r="J3842" t="str">
        <f>IFERROR(VLOOKUP(D3842,Products!$A$2:$H$221,3,FALSE),"")</f>
        <v>Cleaning</v>
      </c>
      <c r="K3842" t="str">
        <f>IFERROR(VLOOKUP(C3842,Customers!$A$2:$G$751,3,FALSE),"")</f>
        <v>Aran</v>
      </c>
    </row>
    <row r="3843" spans="1:11" x14ac:dyDescent="0.25">
      <c r="A3843" t="s">
        <v>6666</v>
      </c>
      <c r="B3843">
        <v>45970</v>
      </c>
      <c r="C3843" t="s">
        <v>1811</v>
      </c>
      <c r="D3843" t="s">
        <v>280</v>
      </c>
      <c r="E3843">
        <v>11</v>
      </c>
      <c r="F3843">
        <f>IFERROR(VLOOKUP(D3843,Products!$A$2:$H$221,6,FALSE),0)</f>
        <v>4.75</v>
      </c>
      <c r="G3843">
        <v>0.02</v>
      </c>
      <c r="H3843">
        <f t="shared" si="60"/>
        <v>51.21</v>
      </c>
      <c r="I3843" t="s">
        <v>2837</v>
      </c>
      <c r="J3843" t="str">
        <f>IFERROR(VLOOKUP(D3843,Products!$A$2:$H$221,3,FALSE),"")</f>
        <v>Household</v>
      </c>
      <c r="K3843" t="str">
        <f>IFERROR(VLOOKUP(C3843,Customers!$A$2:$G$751,3,FALSE),"")</f>
        <v>Absheron</v>
      </c>
    </row>
    <row r="3844" spans="1:11" x14ac:dyDescent="0.25">
      <c r="A3844" t="s">
        <v>6667</v>
      </c>
      <c r="B3844">
        <v>45970</v>
      </c>
      <c r="C3844" t="s">
        <v>1889</v>
      </c>
      <c r="D3844" t="s">
        <v>415</v>
      </c>
      <c r="E3844">
        <v>4</v>
      </c>
      <c r="F3844">
        <f>IFERROR(VLOOKUP(D3844,Products!$A$2:$H$221,6,FALSE),0)</f>
        <v>4.62</v>
      </c>
      <c r="G3844">
        <v>0.03</v>
      </c>
      <c r="H3844">
        <f t="shared" si="60"/>
        <v>17.93</v>
      </c>
      <c r="I3844" t="s">
        <v>2841</v>
      </c>
      <c r="J3844" t="str">
        <f>IFERROR(VLOOKUP(D3844,Products!$A$2:$H$221,3,FALSE),"")</f>
        <v>Canned</v>
      </c>
      <c r="K3844" t="str">
        <f>IFERROR(VLOOKUP(C3844,Customers!$A$2:$G$751,3,FALSE),"")</f>
        <v>Absheron</v>
      </c>
    </row>
    <row r="3845" spans="1:11" x14ac:dyDescent="0.25">
      <c r="A3845" t="s">
        <v>6668</v>
      </c>
      <c r="B3845">
        <v>45970</v>
      </c>
      <c r="C3845" t="s">
        <v>2153</v>
      </c>
      <c r="D3845" t="s">
        <v>49</v>
      </c>
      <c r="E3845">
        <v>18</v>
      </c>
      <c r="F3845">
        <f>IFERROR(VLOOKUP(D3845,Products!$A$2:$H$221,6,FALSE),0)</f>
        <v>4.04</v>
      </c>
      <c r="G3845">
        <v>0.05</v>
      </c>
      <c r="H3845">
        <f t="shared" si="60"/>
        <v>69.08</v>
      </c>
      <c r="I3845" t="s">
        <v>2870</v>
      </c>
      <c r="J3845" t="str">
        <f>IFERROR(VLOOKUP(D3845,Products!$A$2:$H$221,3,FALSE),"")</f>
        <v>Beverages</v>
      </c>
      <c r="K3845" t="str">
        <f>IFERROR(VLOOKUP(C3845,Customers!$A$2:$G$751,3,FALSE),"")</f>
        <v>Absheron</v>
      </c>
    </row>
    <row r="3846" spans="1:11" x14ac:dyDescent="0.25">
      <c r="A3846" t="s">
        <v>6669</v>
      </c>
      <c r="B3846">
        <v>45971</v>
      </c>
      <c r="C3846" t="s">
        <v>1106</v>
      </c>
      <c r="D3846" t="s">
        <v>480</v>
      </c>
      <c r="E3846">
        <v>8</v>
      </c>
      <c r="F3846">
        <f>IFERROR(VLOOKUP(D3846,Products!$A$2:$H$221,6,FALSE),0)</f>
        <v>4.91</v>
      </c>
      <c r="G3846">
        <v>0.05</v>
      </c>
      <c r="H3846">
        <f t="shared" si="60"/>
        <v>37.32</v>
      </c>
      <c r="I3846" t="s">
        <v>2830</v>
      </c>
      <c r="J3846" t="str">
        <f>IFERROR(VLOOKUP(D3846,Products!$A$2:$H$221,3,FALSE),"")</f>
        <v>Cleaning</v>
      </c>
      <c r="K3846" t="str">
        <f>IFERROR(VLOOKUP(C3846,Customers!$A$2:$G$751,3,FALSE),"")</f>
        <v>Guba-Khachmaz</v>
      </c>
    </row>
    <row r="3847" spans="1:11" x14ac:dyDescent="0.25">
      <c r="A3847" t="s">
        <v>6670</v>
      </c>
      <c r="B3847">
        <v>45971</v>
      </c>
      <c r="C3847" t="s">
        <v>1139</v>
      </c>
      <c r="D3847" t="s">
        <v>359</v>
      </c>
      <c r="E3847">
        <v>4</v>
      </c>
      <c r="F3847">
        <f>IFERROR(VLOOKUP(D3847,Products!$A$2:$H$221,6,FALSE),0)</f>
        <v>7.99</v>
      </c>
      <c r="G3847">
        <v>0.05</v>
      </c>
      <c r="H3847">
        <f t="shared" si="60"/>
        <v>30.36</v>
      </c>
      <c r="I3847" t="s">
        <v>2820</v>
      </c>
      <c r="J3847" t="str">
        <f>IFERROR(VLOOKUP(D3847,Products!$A$2:$H$221,3,FALSE),"")</f>
        <v>Frozen</v>
      </c>
      <c r="K3847" t="str">
        <f>IFERROR(VLOOKUP(C3847,Customers!$A$2:$G$751,3,FALSE),"")</f>
        <v>Shaki-Zagatala</v>
      </c>
    </row>
    <row r="3848" spans="1:11" x14ac:dyDescent="0.25">
      <c r="A3848" t="s">
        <v>6671</v>
      </c>
      <c r="B3848">
        <v>45971</v>
      </c>
      <c r="C3848" t="s">
        <v>1187</v>
      </c>
      <c r="D3848" t="s">
        <v>33</v>
      </c>
      <c r="E3848">
        <v>23</v>
      </c>
      <c r="F3848">
        <f>IFERROR(VLOOKUP(D3848,Products!$A$2:$H$221,6,FALSE),0)</f>
        <v>1.21</v>
      </c>
      <c r="G3848">
        <v>0.1</v>
      </c>
      <c r="H3848">
        <f t="shared" si="60"/>
        <v>25.05</v>
      </c>
      <c r="I3848" t="s">
        <v>2830</v>
      </c>
      <c r="J3848" t="str">
        <f>IFERROR(VLOOKUP(D3848,Products!$A$2:$H$221,3,FALSE),"")</f>
        <v>Beverages</v>
      </c>
      <c r="K3848" t="str">
        <f>IFERROR(VLOOKUP(C3848,Customers!$A$2:$G$751,3,FALSE),"")</f>
        <v>Absheron</v>
      </c>
    </row>
    <row r="3849" spans="1:11" x14ac:dyDescent="0.25">
      <c r="A3849" t="s">
        <v>6672</v>
      </c>
      <c r="B3849">
        <v>45971</v>
      </c>
      <c r="C3849" t="s">
        <v>1424</v>
      </c>
      <c r="D3849" t="s">
        <v>234</v>
      </c>
      <c r="E3849">
        <v>13</v>
      </c>
      <c r="F3849">
        <f>IFERROR(VLOOKUP(D3849,Products!$A$2:$H$221,6,FALSE),0)</f>
        <v>2.0299999999999998</v>
      </c>
      <c r="G3849">
        <v>7.0000000000000007E-2</v>
      </c>
      <c r="H3849">
        <f t="shared" si="60"/>
        <v>24.54</v>
      </c>
      <c r="I3849" t="s">
        <v>2818</v>
      </c>
      <c r="J3849" t="str">
        <f>IFERROR(VLOOKUP(D3849,Products!$A$2:$H$221,3,FALSE),"")</f>
        <v>Grocery</v>
      </c>
      <c r="K3849" t="str">
        <f>IFERROR(VLOOKUP(C3849,Customers!$A$2:$G$751,3,FALSE),"")</f>
        <v>Ganja-Dashkasan</v>
      </c>
    </row>
    <row r="3850" spans="1:11" x14ac:dyDescent="0.25">
      <c r="A3850" t="s">
        <v>6673</v>
      </c>
      <c r="B3850">
        <v>45971</v>
      </c>
      <c r="C3850" t="s">
        <v>1439</v>
      </c>
      <c r="D3850" t="s">
        <v>442</v>
      </c>
      <c r="E3850">
        <v>8</v>
      </c>
      <c r="F3850">
        <f>IFERROR(VLOOKUP(D3850,Products!$A$2:$H$221,6,FALSE),0)</f>
        <v>1.62</v>
      </c>
      <c r="G3850">
        <v>7.0000000000000007E-2</v>
      </c>
      <c r="H3850">
        <f t="shared" si="60"/>
        <v>12.05</v>
      </c>
      <c r="I3850" t="s">
        <v>2837</v>
      </c>
      <c r="J3850" t="str">
        <f>IFERROR(VLOOKUP(D3850,Products!$A$2:$H$221,3,FALSE),"")</f>
        <v>Canned</v>
      </c>
      <c r="K3850" t="str">
        <f>IFERROR(VLOOKUP(C3850,Customers!$A$2:$G$751,3,FALSE),"")</f>
        <v>Ganja-Dashkasan</v>
      </c>
    </row>
    <row r="3851" spans="1:11" x14ac:dyDescent="0.25">
      <c r="A3851" t="s">
        <v>6674</v>
      </c>
      <c r="B3851">
        <v>45971</v>
      </c>
      <c r="C3851" t="s">
        <v>1589</v>
      </c>
      <c r="D3851" t="s">
        <v>263</v>
      </c>
      <c r="E3851">
        <v>5</v>
      </c>
      <c r="F3851">
        <f>IFERROR(VLOOKUP(D3851,Products!$A$2:$H$221,6,FALSE),0)</f>
        <v>1.34</v>
      </c>
      <c r="G3851">
        <v>0.03</v>
      </c>
      <c r="H3851">
        <f t="shared" si="60"/>
        <v>6.5</v>
      </c>
      <c r="I3851" t="s">
        <v>2827</v>
      </c>
      <c r="J3851" t="str">
        <f>IFERROR(VLOOKUP(D3851,Products!$A$2:$H$221,3,FALSE),"")</f>
        <v>Household</v>
      </c>
      <c r="K3851" t="str">
        <f>IFERROR(VLOOKUP(C3851,Customers!$A$2:$G$751,3,FALSE),"")</f>
        <v>Lankaran-Astara</v>
      </c>
    </row>
    <row r="3852" spans="1:11" x14ac:dyDescent="0.25">
      <c r="A3852" t="s">
        <v>6675</v>
      </c>
      <c r="B3852">
        <v>45971</v>
      </c>
      <c r="C3852" t="s">
        <v>2075</v>
      </c>
      <c r="D3852" t="s">
        <v>406</v>
      </c>
      <c r="E3852">
        <v>11</v>
      </c>
      <c r="F3852">
        <f>IFERROR(VLOOKUP(D3852,Products!$A$2:$H$221,6,FALSE),0)</f>
        <v>6.48</v>
      </c>
      <c r="G3852">
        <v>0</v>
      </c>
      <c r="H3852">
        <f t="shared" si="60"/>
        <v>71.28</v>
      </c>
      <c r="I3852" t="s">
        <v>2830</v>
      </c>
      <c r="J3852" t="str">
        <f>IFERROR(VLOOKUP(D3852,Products!$A$2:$H$221,3,FALSE),"")</f>
        <v>Canned</v>
      </c>
      <c r="K3852" t="str">
        <f>IFERROR(VLOOKUP(C3852,Customers!$A$2:$G$751,3,FALSE),"")</f>
        <v>Lankaran-Astara</v>
      </c>
    </row>
    <row r="3853" spans="1:11" x14ac:dyDescent="0.25">
      <c r="A3853" t="s">
        <v>6676</v>
      </c>
      <c r="B3853">
        <v>45971</v>
      </c>
      <c r="C3853" t="s">
        <v>2111</v>
      </c>
      <c r="D3853" t="s">
        <v>338</v>
      </c>
      <c r="E3853">
        <v>4</v>
      </c>
      <c r="F3853">
        <f>IFERROR(VLOOKUP(D3853,Products!$A$2:$H$221,6,FALSE),0)</f>
        <v>2.2000000000000002</v>
      </c>
      <c r="G3853">
        <v>0.05</v>
      </c>
      <c r="H3853">
        <f t="shared" si="60"/>
        <v>8.36</v>
      </c>
      <c r="I3853" t="s">
        <v>2824</v>
      </c>
      <c r="J3853" t="str">
        <f>IFERROR(VLOOKUP(D3853,Products!$A$2:$H$221,3,FALSE),"")</f>
        <v>Personal Care</v>
      </c>
      <c r="K3853" t="str">
        <f>IFERROR(VLOOKUP(C3853,Customers!$A$2:$G$751,3,FALSE),"")</f>
        <v>Shaki-Zagatala</v>
      </c>
    </row>
    <row r="3854" spans="1:11" x14ac:dyDescent="0.25">
      <c r="A3854" t="s">
        <v>6677</v>
      </c>
      <c r="B3854">
        <v>45971</v>
      </c>
      <c r="C3854" t="s">
        <v>2513</v>
      </c>
      <c r="D3854" t="s">
        <v>240</v>
      </c>
      <c r="E3854">
        <v>3</v>
      </c>
      <c r="F3854">
        <f>IFERROR(VLOOKUP(D3854,Products!$A$2:$H$221,6,FALSE),0)</f>
        <v>3.46</v>
      </c>
      <c r="G3854">
        <v>0</v>
      </c>
      <c r="H3854">
        <f t="shared" si="60"/>
        <v>10.38</v>
      </c>
      <c r="I3854" t="s">
        <v>2870</v>
      </c>
      <c r="J3854" t="str">
        <f>IFERROR(VLOOKUP(D3854,Products!$A$2:$H$221,3,FALSE),"")</f>
        <v>Grocery</v>
      </c>
      <c r="K3854" t="str">
        <f>IFERROR(VLOOKUP(C3854,Customers!$A$2:$G$751,3,FALSE),"")</f>
        <v>Absheron</v>
      </c>
    </row>
    <row r="3855" spans="1:11" x14ac:dyDescent="0.25">
      <c r="A3855" t="s">
        <v>6678</v>
      </c>
      <c r="B3855">
        <v>45971</v>
      </c>
      <c r="C3855" t="s">
        <v>2597</v>
      </c>
      <c r="D3855" t="s">
        <v>336</v>
      </c>
      <c r="E3855">
        <v>8</v>
      </c>
      <c r="F3855">
        <f>IFERROR(VLOOKUP(D3855,Products!$A$2:$H$221,6,FALSE),0)</f>
        <v>5.29</v>
      </c>
      <c r="G3855">
        <v>7.0000000000000007E-2</v>
      </c>
      <c r="H3855">
        <f t="shared" si="60"/>
        <v>39.36</v>
      </c>
      <c r="I3855" t="s">
        <v>2820</v>
      </c>
      <c r="J3855" t="str">
        <f>IFERROR(VLOOKUP(D3855,Products!$A$2:$H$221,3,FALSE),"")</f>
        <v>Personal Care</v>
      </c>
      <c r="K3855" t="str">
        <f>IFERROR(VLOOKUP(C3855,Customers!$A$2:$G$751,3,FALSE),"")</f>
        <v>Absheron</v>
      </c>
    </row>
    <row r="3856" spans="1:11" x14ac:dyDescent="0.25">
      <c r="A3856" t="s">
        <v>6679</v>
      </c>
      <c r="B3856">
        <v>45972</v>
      </c>
      <c r="C3856" t="s">
        <v>539</v>
      </c>
      <c r="D3856" t="s">
        <v>49</v>
      </c>
      <c r="E3856">
        <v>18</v>
      </c>
      <c r="F3856">
        <f>IFERROR(VLOOKUP(D3856,Products!$A$2:$H$221,6,FALSE),0)</f>
        <v>4.04</v>
      </c>
      <c r="G3856">
        <v>0.05</v>
      </c>
      <c r="H3856">
        <f t="shared" si="60"/>
        <v>69.08</v>
      </c>
      <c r="I3856" t="s">
        <v>2837</v>
      </c>
      <c r="J3856" t="str">
        <f>IFERROR(VLOOKUP(D3856,Products!$A$2:$H$221,3,FALSE),"")</f>
        <v>Beverages</v>
      </c>
      <c r="K3856" t="str">
        <f>IFERROR(VLOOKUP(C3856,Customers!$A$2:$G$751,3,FALSE),"")</f>
        <v>Karabakh-East Zangezur</v>
      </c>
    </row>
    <row r="3857" spans="1:11" x14ac:dyDescent="0.25">
      <c r="A3857" t="s">
        <v>6680</v>
      </c>
      <c r="B3857">
        <v>45972</v>
      </c>
      <c r="C3857" t="s">
        <v>677</v>
      </c>
      <c r="D3857" t="s">
        <v>172</v>
      </c>
      <c r="E3857">
        <v>9</v>
      </c>
      <c r="F3857">
        <f>IFERROR(VLOOKUP(D3857,Products!$A$2:$H$221,6,FALSE),0)</f>
        <v>0.77</v>
      </c>
      <c r="G3857">
        <v>7.0000000000000007E-2</v>
      </c>
      <c r="H3857">
        <f t="shared" si="60"/>
        <v>6.44</v>
      </c>
      <c r="I3857" t="s">
        <v>2837</v>
      </c>
      <c r="J3857" t="str">
        <f>IFERROR(VLOOKUP(D3857,Products!$A$2:$H$221,3,FALSE),"")</f>
        <v>Bakery</v>
      </c>
      <c r="K3857" t="str">
        <f>IFERROR(VLOOKUP(C3857,Customers!$A$2:$G$751,3,FALSE),"")</f>
        <v>Absheron</v>
      </c>
    </row>
    <row r="3858" spans="1:11" x14ac:dyDescent="0.25">
      <c r="A3858" t="s">
        <v>6681</v>
      </c>
      <c r="B3858">
        <v>45972</v>
      </c>
      <c r="C3858" t="s">
        <v>700</v>
      </c>
      <c r="D3858" t="s">
        <v>23</v>
      </c>
      <c r="E3858">
        <v>29</v>
      </c>
      <c r="F3858">
        <f>IFERROR(VLOOKUP(D3858,Products!$A$2:$H$221,6,FALSE),0)</f>
        <v>2.54</v>
      </c>
      <c r="G3858">
        <v>0.05</v>
      </c>
      <c r="H3858">
        <f t="shared" si="60"/>
        <v>69.98</v>
      </c>
      <c r="I3858" t="s">
        <v>2830</v>
      </c>
      <c r="J3858" t="str">
        <f>IFERROR(VLOOKUP(D3858,Products!$A$2:$H$221,3,FALSE),"")</f>
        <v>Beverages</v>
      </c>
      <c r="K3858" t="str">
        <f>IFERROR(VLOOKUP(C3858,Customers!$A$2:$G$751,3,FALSE),"")</f>
        <v>Shaki-Zagatala</v>
      </c>
    </row>
    <row r="3859" spans="1:11" x14ac:dyDescent="0.25">
      <c r="A3859" t="s">
        <v>6682</v>
      </c>
      <c r="B3859">
        <v>45972</v>
      </c>
      <c r="C3859" t="s">
        <v>700</v>
      </c>
      <c r="D3859" t="s">
        <v>59</v>
      </c>
      <c r="E3859">
        <v>12</v>
      </c>
      <c r="F3859">
        <f>IFERROR(VLOOKUP(D3859,Products!$A$2:$H$221,6,FALSE),0)</f>
        <v>1.45</v>
      </c>
      <c r="G3859">
        <v>0.03</v>
      </c>
      <c r="H3859">
        <f t="shared" si="60"/>
        <v>16.88</v>
      </c>
      <c r="I3859" t="s">
        <v>2841</v>
      </c>
      <c r="J3859" t="str">
        <f>IFERROR(VLOOKUP(D3859,Products!$A$2:$H$221,3,FALSE),"")</f>
        <v>Snacks</v>
      </c>
      <c r="K3859" t="str">
        <f>IFERROR(VLOOKUP(C3859,Customers!$A$2:$G$751,3,FALSE),"")</f>
        <v>Shaki-Zagatala</v>
      </c>
    </row>
    <row r="3860" spans="1:11" x14ac:dyDescent="0.25">
      <c r="A3860" t="s">
        <v>6683</v>
      </c>
      <c r="B3860">
        <v>45972</v>
      </c>
      <c r="C3860" t="s">
        <v>908</v>
      </c>
      <c r="D3860" t="s">
        <v>93</v>
      </c>
      <c r="E3860">
        <v>18</v>
      </c>
      <c r="F3860">
        <f>IFERROR(VLOOKUP(D3860,Products!$A$2:$H$221,6,FALSE),0)</f>
        <v>3.61</v>
      </c>
      <c r="G3860">
        <v>0.03</v>
      </c>
      <c r="H3860">
        <f t="shared" si="60"/>
        <v>63.03</v>
      </c>
      <c r="I3860" t="s">
        <v>2830</v>
      </c>
      <c r="J3860" t="str">
        <f>IFERROR(VLOOKUP(D3860,Products!$A$2:$H$221,3,FALSE),"")</f>
        <v>Snacks</v>
      </c>
      <c r="K3860" t="str">
        <f>IFERROR(VLOOKUP(C3860,Customers!$A$2:$G$751,3,FALSE),"")</f>
        <v>Absheron</v>
      </c>
    </row>
    <row r="3861" spans="1:11" x14ac:dyDescent="0.25">
      <c r="A3861" t="s">
        <v>6684</v>
      </c>
      <c r="B3861">
        <v>45972</v>
      </c>
      <c r="C3861" t="s">
        <v>1316</v>
      </c>
      <c r="D3861" t="s">
        <v>251</v>
      </c>
      <c r="E3861">
        <v>2</v>
      </c>
      <c r="F3861">
        <f>IFERROR(VLOOKUP(D3861,Products!$A$2:$H$221,6,FALSE),0)</f>
        <v>3.27</v>
      </c>
      <c r="G3861">
        <v>0.02</v>
      </c>
      <c r="H3861">
        <f t="shared" si="60"/>
        <v>6.41</v>
      </c>
      <c r="I3861" t="s">
        <v>2824</v>
      </c>
      <c r="J3861" t="str">
        <f>IFERROR(VLOOKUP(D3861,Products!$A$2:$H$221,3,FALSE),"")</f>
        <v>Grocery</v>
      </c>
      <c r="K3861" t="str">
        <f>IFERROR(VLOOKUP(C3861,Customers!$A$2:$G$751,3,FALSE),"")</f>
        <v>Ganja-Dashkasan</v>
      </c>
    </row>
    <row r="3862" spans="1:11" x14ac:dyDescent="0.25">
      <c r="A3862" t="s">
        <v>6685</v>
      </c>
      <c r="B3862">
        <v>45972</v>
      </c>
      <c r="C3862" t="s">
        <v>1472</v>
      </c>
      <c r="D3862" t="s">
        <v>170</v>
      </c>
      <c r="E3862">
        <v>27</v>
      </c>
      <c r="F3862">
        <f>IFERROR(VLOOKUP(D3862,Products!$A$2:$H$221,6,FALSE),0)</f>
        <v>2.2000000000000002</v>
      </c>
      <c r="G3862">
        <v>0</v>
      </c>
      <c r="H3862">
        <f t="shared" si="60"/>
        <v>59.4</v>
      </c>
      <c r="I3862" t="s">
        <v>2841</v>
      </c>
      <c r="J3862" t="str">
        <f>IFERROR(VLOOKUP(D3862,Products!$A$2:$H$221,3,FALSE),"")</f>
        <v>Bakery</v>
      </c>
      <c r="K3862" t="str">
        <f>IFERROR(VLOOKUP(C3862,Customers!$A$2:$G$751,3,FALSE),"")</f>
        <v>Ganja-Dashkasan</v>
      </c>
    </row>
    <row r="3863" spans="1:11" x14ac:dyDescent="0.25">
      <c r="A3863" t="s">
        <v>6686</v>
      </c>
      <c r="B3863">
        <v>45972</v>
      </c>
      <c r="C3863" t="s">
        <v>1922</v>
      </c>
      <c r="D3863" t="s">
        <v>53</v>
      </c>
      <c r="E3863">
        <v>21</v>
      </c>
      <c r="F3863">
        <f>IFERROR(VLOOKUP(D3863,Products!$A$2:$H$221,6,FALSE),0)</f>
        <v>3.46</v>
      </c>
      <c r="G3863">
        <v>0</v>
      </c>
      <c r="H3863">
        <f t="shared" si="60"/>
        <v>72.66</v>
      </c>
      <c r="I3863" t="s">
        <v>2818</v>
      </c>
      <c r="J3863" t="str">
        <f>IFERROR(VLOOKUP(D3863,Products!$A$2:$H$221,3,FALSE),"")</f>
        <v>Beverages</v>
      </c>
      <c r="K3863" t="str">
        <f>IFERROR(VLOOKUP(C3863,Customers!$A$2:$G$751,3,FALSE),"")</f>
        <v>Absheron</v>
      </c>
    </row>
    <row r="3864" spans="1:11" x14ac:dyDescent="0.25">
      <c r="A3864" t="s">
        <v>6687</v>
      </c>
      <c r="B3864">
        <v>45972</v>
      </c>
      <c r="C3864" t="s">
        <v>2048</v>
      </c>
      <c r="D3864" t="s">
        <v>43</v>
      </c>
      <c r="E3864">
        <v>19</v>
      </c>
      <c r="F3864">
        <f>IFERROR(VLOOKUP(D3864,Products!$A$2:$H$221,6,FALSE),0)</f>
        <v>3.28</v>
      </c>
      <c r="G3864">
        <v>7.0000000000000007E-2</v>
      </c>
      <c r="H3864">
        <f t="shared" si="60"/>
        <v>57.96</v>
      </c>
      <c r="I3864" t="s">
        <v>2837</v>
      </c>
      <c r="J3864" t="str">
        <f>IFERROR(VLOOKUP(D3864,Products!$A$2:$H$221,3,FALSE),"")</f>
        <v>Beverages</v>
      </c>
      <c r="K3864" t="str">
        <f>IFERROR(VLOOKUP(C3864,Customers!$A$2:$G$751,3,FALSE),"")</f>
        <v>Guba-Khachmaz</v>
      </c>
    </row>
    <row r="3865" spans="1:11" x14ac:dyDescent="0.25">
      <c r="A3865" t="s">
        <v>6688</v>
      </c>
      <c r="B3865">
        <v>45972</v>
      </c>
      <c r="C3865" t="s">
        <v>2081</v>
      </c>
      <c r="D3865" t="s">
        <v>340</v>
      </c>
      <c r="E3865">
        <v>6</v>
      </c>
      <c r="F3865">
        <f>IFERROR(VLOOKUP(D3865,Products!$A$2:$H$221,6,FALSE),0)</f>
        <v>5.77</v>
      </c>
      <c r="G3865">
        <v>0</v>
      </c>
      <c r="H3865">
        <f t="shared" si="60"/>
        <v>34.619999999999997</v>
      </c>
      <c r="I3865" t="s">
        <v>2824</v>
      </c>
      <c r="J3865" t="str">
        <f>IFERROR(VLOOKUP(D3865,Products!$A$2:$H$221,3,FALSE),"")</f>
        <v>Personal Care</v>
      </c>
      <c r="K3865" t="str">
        <f>IFERROR(VLOOKUP(C3865,Customers!$A$2:$G$751,3,FALSE),"")</f>
        <v>Absheron</v>
      </c>
    </row>
    <row r="3866" spans="1:11" x14ac:dyDescent="0.25">
      <c r="A3866" t="s">
        <v>6689</v>
      </c>
      <c r="B3866">
        <v>45972</v>
      </c>
      <c r="C3866" t="s">
        <v>2558</v>
      </c>
      <c r="D3866" t="s">
        <v>202</v>
      </c>
      <c r="E3866">
        <v>12</v>
      </c>
      <c r="F3866">
        <f>IFERROR(VLOOKUP(D3866,Products!$A$2:$H$221,6,FALSE),0)</f>
        <v>1.82</v>
      </c>
      <c r="G3866">
        <v>0.12</v>
      </c>
      <c r="H3866">
        <f t="shared" si="60"/>
        <v>19.22</v>
      </c>
      <c r="I3866" t="s">
        <v>2841</v>
      </c>
      <c r="J3866" t="str">
        <f>IFERROR(VLOOKUP(D3866,Products!$A$2:$H$221,3,FALSE),"")</f>
        <v>Bakery</v>
      </c>
      <c r="K3866" t="str">
        <f>IFERROR(VLOOKUP(C3866,Customers!$A$2:$G$751,3,FALSE),"")</f>
        <v>Guba-Khachmaz</v>
      </c>
    </row>
    <row r="3867" spans="1:11" x14ac:dyDescent="0.25">
      <c r="A3867" t="s">
        <v>6690</v>
      </c>
      <c r="B3867">
        <v>45973</v>
      </c>
      <c r="C3867" t="s">
        <v>617</v>
      </c>
      <c r="D3867" t="s">
        <v>204</v>
      </c>
      <c r="E3867">
        <v>13</v>
      </c>
      <c r="F3867">
        <f>IFERROR(VLOOKUP(D3867,Products!$A$2:$H$221,6,FALSE),0)</f>
        <v>7.55</v>
      </c>
      <c r="G3867">
        <v>0.03</v>
      </c>
      <c r="H3867">
        <f t="shared" si="60"/>
        <v>95.21</v>
      </c>
      <c r="I3867" t="s">
        <v>2824</v>
      </c>
      <c r="J3867" t="str">
        <f>IFERROR(VLOOKUP(D3867,Products!$A$2:$H$221,3,FALSE),"")</f>
        <v>Grocery</v>
      </c>
      <c r="K3867" t="str">
        <f>IFERROR(VLOOKUP(C3867,Customers!$A$2:$G$751,3,FALSE),"")</f>
        <v>Absheron</v>
      </c>
    </row>
    <row r="3868" spans="1:11" x14ac:dyDescent="0.25">
      <c r="A3868" t="s">
        <v>6691</v>
      </c>
      <c r="B3868">
        <v>45973</v>
      </c>
      <c r="C3868" t="s">
        <v>1004</v>
      </c>
      <c r="D3868" t="s">
        <v>319</v>
      </c>
      <c r="E3868">
        <v>3</v>
      </c>
      <c r="F3868">
        <f>IFERROR(VLOOKUP(D3868,Products!$A$2:$H$221,6,FALSE),0)</f>
        <v>4.9400000000000004</v>
      </c>
      <c r="G3868">
        <v>0.05</v>
      </c>
      <c r="H3868">
        <f t="shared" si="60"/>
        <v>14.08</v>
      </c>
      <c r="I3868" t="s">
        <v>2837</v>
      </c>
      <c r="J3868" t="str">
        <f>IFERROR(VLOOKUP(D3868,Products!$A$2:$H$221,3,FALSE),"")</f>
        <v>Personal Care</v>
      </c>
      <c r="K3868" t="str">
        <f>IFERROR(VLOOKUP(C3868,Customers!$A$2:$G$751,3,FALSE),"")</f>
        <v>Ganja-Dashkasan</v>
      </c>
    </row>
    <row r="3869" spans="1:11" x14ac:dyDescent="0.25">
      <c r="A3869" t="s">
        <v>6692</v>
      </c>
      <c r="B3869">
        <v>45973</v>
      </c>
      <c r="C3869" t="s">
        <v>1475</v>
      </c>
      <c r="D3869" t="s">
        <v>31</v>
      </c>
      <c r="E3869">
        <v>19</v>
      </c>
      <c r="F3869">
        <f>IFERROR(VLOOKUP(D3869,Products!$A$2:$H$221,6,FALSE),0)</f>
        <v>4.05</v>
      </c>
      <c r="G3869">
        <v>7.0000000000000007E-2</v>
      </c>
      <c r="H3869">
        <f t="shared" si="60"/>
        <v>71.56</v>
      </c>
      <c r="I3869" t="s">
        <v>2820</v>
      </c>
      <c r="J3869" t="str">
        <f>IFERROR(VLOOKUP(D3869,Products!$A$2:$H$221,3,FALSE),"")</f>
        <v>Beverages</v>
      </c>
      <c r="K3869" t="str">
        <f>IFERROR(VLOOKUP(C3869,Customers!$A$2:$G$751,3,FALSE),"")</f>
        <v>Absheron</v>
      </c>
    </row>
    <row r="3870" spans="1:11" x14ac:dyDescent="0.25">
      <c r="A3870" t="s">
        <v>6693</v>
      </c>
      <c r="B3870">
        <v>45973</v>
      </c>
      <c r="C3870" t="s">
        <v>1616</v>
      </c>
      <c r="D3870" t="s">
        <v>388</v>
      </c>
      <c r="E3870">
        <v>3</v>
      </c>
      <c r="F3870">
        <f>IFERROR(VLOOKUP(D3870,Products!$A$2:$H$221,6,FALSE),0)</f>
        <v>4.24</v>
      </c>
      <c r="G3870">
        <v>0.1</v>
      </c>
      <c r="H3870">
        <f t="shared" si="60"/>
        <v>11.45</v>
      </c>
      <c r="I3870" t="s">
        <v>2841</v>
      </c>
      <c r="J3870" t="str">
        <f>IFERROR(VLOOKUP(D3870,Products!$A$2:$H$221,3,FALSE),"")</f>
        <v>Frozen</v>
      </c>
      <c r="K3870" t="str">
        <f>IFERROR(VLOOKUP(C3870,Customers!$A$2:$G$751,3,FALSE),"")</f>
        <v>Guba-Khachmaz</v>
      </c>
    </row>
    <row r="3871" spans="1:11" x14ac:dyDescent="0.25">
      <c r="A3871" t="s">
        <v>6694</v>
      </c>
      <c r="B3871">
        <v>45973</v>
      </c>
      <c r="C3871" t="s">
        <v>1706</v>
      </c>
      <c r="D3871" t="s">
        <v>400</v>
      </c>
      <c r="E3871">
        <v>5</v>
      </c>
      <c r="F3871">
        <f>IFERROR(VLOOKUP(D3871,Products!$A$2:$H$221,6,FALSE),0)</f>
        <v>6.11</v>
      </c>
      <c r="G3871">
        <v>7.0000000000000007E-2</v>
      </c>
      <c r="H3871">
        <f t="shared" si="60"/>
        <v>28.41</v>
      </c>
      <c r="I3871" t="s">
        <v>2818</v>
      </c>
      <c r="J3871" t="str">
        <f>IFERROR(VLOOKUP(D3871,Products!$A$2:$H$221,3,FALSE),"")</f>
        <v>Canned</v>
      </c>
      <c r="K3871" t="str">
        <f>IFERROR(VLOOKUP(C3871,Customers!$A$2:$G$751,3,FALSE),"")</f>
        <v>Absheron</v>
      </c>
    </row>
    <row r="3872" spans="1:11" x14ac:dyDescent="0.25">
      <c r="A3872" t="s">
        <v>6695</v>
      </c>
      <c r="B3872">
        <v>45973</v>
      </c>
      <c r="C3872" t="s">
        <v>1763</v>
      </c>
      <c r="D3872" t="s">
        <v>411</v>
      </c>
      <c r="E3872">
        <v>9</v>
      </c>
      <c r="F3872">
        <f>IFERROR(VLOOKUP(D3872,Products!$A$2:$H$221,6,FALSE),0)</f>
        <v>2.21</v>
      </c>
      <c r="G3872">
        <v>0</v>
      </c>
      <c r="H3872">
        <f t="shared" si="60"/>
        <v>19.89</v>
      </c>
      <c r="I3872" t="s">
        <v>2830</v>
      </c>
      <c r="J3872" t="str">
        <f>IFERROR(VLOOKUP(D3872,Products!$A$2:$H$221,3,FALSE),"")</f>
        <v>Canned</v>
      </c>
      <c r="K3872" t="str">
        <f>IFERROR(VLOOKUP(C3872,Customers!$A$2:$G$751,3,FALSE),"")</f>
        <v>Nakhchivan</v>
      </c>
    </row>
    <row r="3873" spans="1:11" x14ac:dyDescent="0.25">
      <c r="A3873" t="s">
        <v>6696</v>
      </c>
      <c r="B3873">
        <v>45973</v>
      </c>
      <c r="C3873" t="s">
        <v>1802</v>
      </c>
      <c r="D3873" t="s">
        <v>103</v>
      </c>
      <c r="E3873">
        <v>3</v>
      </c>
      <c r="F3873">
        <f>IFERROR(VLOOKUP(D3873,Products!$A$2:$H$221,6,FALSE),0)</f>
        <v>1.18</v>
      </c>
      <c r="G3873">
        <v>0.05</v>
      </c>
      <c r="H3873">
        <f t="shared" si="60"/>
        <v>3.36</v>
      </c>
      <c r="I3873" t="s">
        <v>2818</v>
      </c>
      <c r="J3873" t="str">
        <f>IFERROR(VLOOKUP(D3873,Products!$A$2:$H$221,3,FALSE),"")</f>
        <v>Snacks</v>
      </c>
      <c r="K3873" t="str">
        <f>IFERROR(VLOOKUP(C3873,Customers!$A$2:$G$751,3,FALSE),"")</f>
        <v>Karabakh-East Zangezur</v>
      </c>
    </row>
    <row r="3874" spans="1:11" x14ac:dyDescent="0.25">
      <c r="A3874" t="s">
        <v>6697</v>
      </c>
      <c r="B3874">
        <v>45973</v>
      </c>
      <c r="C3874" t="s">
        <v>1934</v>
      </c>
      <c r="D3874" t="s">
        <v>73</v>
      </c>
      <c r="E3874">
        <v>20</v>
      </c>
      <c r="F3874">
        <f>IFERROR(VLOOKUP(D3874,Products!$A$2:$H$221,6,FALSE),0)</f>
        <v>3.84</v>
      </c>
      <c r="G3874">
        <v>0.03</v>
      </c>
      <c r="H3874">
        <f t="shared" si="60"/>
        <v>74.5</v>
      </c>
      <c r="I3874" t="s">
        <v>2837</v>
      </c>
      <c r="J3874" t="str">
        <f>IFERROR(VLOOKUP(D3874,Products!$A$2:$H$221,3,FALSE),"")</f>
        <v>Snacks</v>
      </c>
      <c r="K3874" t="str">
        <f>IFERROR(VLOOKUP(C3874,Customers!$A$2:$G$751,3,FALSE),"")</f>
        <v>Ganja-Dashkasan</v>
      </c>
    </row>
    <row r="3875" spans="1:11" x14ac:dyDescent="0.25">
      <c r="A3875" t="s">
        <v>6698</v>
      </c>
      <c r="B3875">
        <v>45973</v>
      </c>
      <c r="C3875" t="s">
        <v>2396</v>
      </c>
      <c r="D3875" t="s">
        <v>226</v>
      </c>
      <c r="E3875">
        <v>16</v>
      </c>
      <c r="F3875">
        <f>IFERROR(VLOOKUP(D3875,Products!$A$2:$H$221,6,FALSE),0)</f>
        <v>2.0299999999999998</v>
      </c>
      <c r="G3875">
        <v>0.1</v>
      </c>
      <c r="H3875">
        <f t="shared" si="60"/>
        <v>29.23</v>
      </c>
      <c r="I3875" t="s">
        <v>2841</v>
      </c>
      <c r="J3875" t="str">
        <f>IFERROR(VLOOKUP(D3875,Products!$A$2:$H$221,3,FALSE),"")</f>
        <v>Grocery</v>
      </c>
      <c r="K3875" t="str">
        <f>IFERROR(VLOOKUP(C3875,Customers!$A$2:$G$751,3,FALSE),"")</f>
        <v>Absheron</v>
      </c>
    </row>
    <row r="3876" spans="1:11" x14ac:dyDescent="0.25">
      <c r="A3876" t="s">
        <v>6699</v>
      </c>
      <c r="B3876">
        <v>45974</v>
      </c>
      <c r="C3876" t="s">
        <v>629</v>
      </c>
      <c r="D3876" t="s">
        <v>13</v>
      </c>
      <c r="E3876">
        <v>29</v>
      </c>
      <c r="F3876">
        <f>IFERROR(VLOOKUP(D3876,Products!$A$2:$H$221,6,FALSE),0)</f>
        <v>1.77</v>
      </c>
      <c r="G3876">
        <v>7.0000000000000007E-2</v>
      </c>
      <c r="H3876">
        <f t="shared" si="60"/>
        <v>47.74</v>
      </c>
      <c r="I3876" t="s">
        <v>2820</v>
      </c>
      <c r="J3876" t="str">
        <f>IFERROR(VLOOKUP(D3876,Products!$A$2:$H$221,3,FALSE),"")</f>
        <v>Beverages</v>
      </c>
      <c r="K3876" t="str">
        <f>IFERROR(VLOOKUP(C3876,Customers!$A$2:$G$751,3,FALSE),"")</f>
        <v>Shaki-Zagatala</v>
      </c>
    </row>
    <row r="3877" spans="1:11" x14ac:dyDescent="0.25">
      <c r="A3877" t="s">
        <v>6700</v>
      </c>
      <c r="B3877">
        <v>45974</v>
      </c>
      <c r="C3877" t="s">
        <v>655</v>
      </c>
      <c r="D3877" t="s">
        <v>160</v>
      </c>
      <c r="E3877">
        <v>27</v>
      </c>
      <c r="F3877">
        <f>IFERROR(VLOOKUP(D3877,Products!$A$2:$H$221,6,FALSE),0)</f>
        <v>1.26</v>
      </c>
      <c r="G3877">
        <v>0.15</v>
      </c>
      <c r="H3877">
        <f t="shared" si="60"/>
        <v>28.92</v>
      </c>
      <c r="I3877" t="s">
        <v>2827</v>
      </c>
      <c r="J3877" t="str">
        <f>IFERROR(VLOOKUP(D3877,Products!$A$2:$H$221,3,FALSE),"")</f>
        <v>Bakery</v>
      </c>
      <c r="K3877" t="str">
        <f>IFERROR(VLOOKUP(C3877,Customers!$A$2:$G$751,3,FALSE),"")</f>
        <v>Absheron</v>
      </c>
    </row>
    <row r="3878" spans="1:11" x14ac:dyDescent="0.25">
      <c r="A3878" t="s">
        <v>6701</v>
      </c>
      <c r="B3878">
        <v>45974</v>
      </c>
      <c r="C3878" t="s">
        <v>693</v>
      </c>
      <c r="D3878" t="s">
        <v>244</v>
      </c>
      <c r="E3878">
        <v>15</v>
      </c>
      <c r="F3878">
        <f>IFERROR(VLOOKUP(D3878,Products!$A$2:$H$221,6,FALSE),0)</f>
        <v>3.33</v>
      </c>
      <c r="G3878">
        <v>0.15</v>
      </c>
      <c r="H3878">
        <f t="shared" si="60"/>
        <v>42.46</v>
      </c>
      <c r="I3878" t="s">
        <v>2824</v>
      </c>
      <c r="J3878" t="str">
        <f>IFERROR(VLOOKUP(D3878,Products!$A$2:$H$221,3,FALSE),"")</f>
        <v>Grocery</v>
      </c>
      <c r="K3878" t="str">
        <f>IFERROR(VLOOKUP(C3878,Customers!$A$2:$G$751,3,FALSE),"")</f>
        <v>Aran</v>
      </c>
    </row>
    <row r="3879" spans="1:11" x14ac:dyDescent="0.25">
      <c r="A3879" t="s">
        <v>6702</v>
      </c>
      <c r="B3879">
        <v>45974</v>
      </c>
      <c r="C3879" t="s">
        <v>803</v>
      </c>
      <c r="D3879" t="s">
        <v>211</v>
      </c>
      <c r="E3879">
        <v>14</v>
      </c>
      <c r="F3879">
        <f>IFERROR(VLOOKUP(D3879,Products!$A$2:$H$221,6,FALSE),0)</f>
        <v>2.35</v>
      </c>
      <c r="G3879">
        <v>0.05</v>
      </c>
      <c r="H3879">
        <f t="shared" si="60"/>
        <v>31.26</v>
      </c>
      <c r="I3879" t="s">
        <v>2818</v>
      </c>
      <c r="J3879" t="str">
        <f>IFERROR(VLOOKUP(D3879,Products!$A$2:$H$221,3,FALSE),"")</f>
        <v>Grocery</v>
      </c>
      <c r="K3879" t="str">
        <f>IFERROR(VLOOKUP(C3879,Customers!$A$2:$G$751,3,FALSE),"")</f>
        <v>Lankaran-Astara</v>
      </c>
    </row>
    <row r="3880" spans="1:11" x14ac:dyDescent="0.25">
      <c r="A3880" t="s">
        <v>6703</v>
      </c>
      <c r="B3880">
        <v>45974</v>
      </c>
      <c r="C3880" t="s">
        <v>848</v>
      </c>
      <c r="D3880" t="s">
        <v>49</v>
      </c>
      <c r="E3880">
        <v>27</v>
      </c>
      <c r="F3880">
        <f>IFERROR(VLOOKUP(D3880,Products!$A$2:$H$221,6,FALSE),0)</f>
        <v>4.04</v>
      </c>
      <c r="G3880">
        <v>0.02</v>
      </c>
      <c r="H3880">
        <f t="shared" si="60"/>
        <v>106.9</v>
      </c>
      <c r="I3880" t="s">
        <v>2820</v>
      </c>
      <c r="J3880" t="str">
        <f>IFERROR(VLOOKUP(D3880,Products!$A$2:$H$221,3,FALSE),"")</f>
        <v>Beverages</v>
      </c>
      <c r="K3880" t="str">
        <f>IFERROR(VLOOKUP(C3880,Customers!$A$2:$G$751,3,FALSE),"")</f>
        <v>Aran</v>
      </c>
    </row>
    <row r="3881" spans="1:11" x14ac:dyDescent="0.25">
      <c r="A3881" t="s">
        <v>6704</v>
      </c>
      <c r="B3881">
        <v>45974</v>
      </c>
      <c r="C3881" t="s">
        <v>983</v>
      </c>
      <c r="D3881" t="s">
        <v>342</v>
      </c>
      <c r="E3881">
        <v>8</v>
      </c>
      <c r="F3881">
        <f>IFERROR(VLOOKUP(D3881,Products!$A$2:$H$221,6,FALSE),0)</f>
        <v>5.2</v>
      </c>
      <c r="G3881">
        <v>0.05</v>
      </c>
      <c r="H3881">
        <f t="shared" si="60"/>
        <v>39.520000000000003</v>
      </c>
      <c r="I3881" t="s">
        <v>2827</v>
      </c>
      <c r="J3881" t="str">
        <f>IFERROR(VLOOKUP(D3881,Products!$A$2:$H$221,3,FALSE),"")</f>
        <v>Personal Care</v>
      </c>
      <c r="K3881" t="str">
        <f>IFERROR(VLOOKUP(C3881,Customers!$A$2:$G$751,3,FALSE),"")</f>
        <v>Karabakh-East Zangezur</v>
      </c>
    </row>
    <row r="3882" spans="1:11" x14ac:dyDescent="0.25">
      <c r="A3882" t="s">
        <v>6705</v>
      </c>
      <c r="B3882">
        <v>45974</v>
      </c>
      <c r="C3882" t="s">
        <v>1049</v>
      </c>
      <c r="D3882" t="s">
        <v>253</v>
      </c>
      <c r="E3882">
        <v>9</v>
      </c>
      <c r="F3882">
        <f>IFERROR(VLOOKUP(D3882,Products!$A$2:$H$221,6,FALSE),0)</f>
        <v>1.43</v>
      </c>
      <c r="G3882">
        <v>0.15</v>
      </c>
      <c r="H3882">
        <f t="shared" si="60"/>
        <v>10.94</v>
      </c>
      <c r="I3882" t="s">
        <v>2841</v>
      </c>
      <c r="J3882" t="str">
        <f>IFERROR(VLOOKUP(D3882,Products!$A$2:$H$221,3,FALSE),"")</f>
        <v>Household</v>
      </c>
      <c r="K3882" t="str">
        <f>IFERROR(VLOOKUP(C3882,Customers!$A$2:$G$751,3,FALSE),"")</f>
        <v>Shaki-Zagatala</v>
      </c>
    </row>
    <row r="3883" spans="1:11" x14ac:dyDescent="0.25">
      <c r="A3883" t="s">
        <v>6706</v>
      </c>
      <c r="B3883">
        <v>45974</v>
      </c>
      <c r="C3883" t="s">
        <v>1340</v>
      </c>
      <c r="D3883" t="s">
        <v>132</v>
      </c>
      <c r="E3883">
        <v>12</v>
      </c>
      <c r="F3883">
        <f>IFERROR(VLOOKUP(D3883,Products!$A$2:$H$221,6,FALSE),0)</f>
        <v>1.55</v>
      </c>
      <c r="G3883">
        <v>0.05</v>
      </c>
      <c r="H3883">
        <f t="shared" si="60"/>
        <v>17.670000000000002</v>
      </c>
      <c r="I3883" t="s">
        <v>2830</v>
      </c>
      <c r="J3883" t="str">
        <f>IFERROR(VLOOKUP(D3883,Products!$A$2:$H$221,3,FALSE),"")</f>
        <v>Dairy</v>
      </c>
      <c r="K3883" t="str">
        <f>IFERROR(VLOOKUP(C3883,Customers!$A$2:$G$751,3,FALSE),"")</f>
        <v>Guba-Khachmaz</v>
      </c>
    </row>
    <row r="3884" spans="1:11" x14ac:dyDescent="0.25">
      <c r="A3884" t="s">
        <v>6707</v>
      </c>
      <c r="B3884">
        <v>45974</v>
      </c>
      <c r="C3884" t="s">
        <v>1355</v>
      </c>
      <c r="D3884" t="s">
        <v>489</v>
      </c>
      <c r="E3884">
        <v>10</v>
      </c>
      <c r="F3884">
        <f>IFERROR(VLOOKUP(D3884,Products!$A$2:$H$221,6,FALSE),0)</f>
        <v>5.34</v>
      </c>
      <c r="G3884">
        <v>7.0000000000000007E-2</v>
      </c>
      <c r="H3884">
        <f t="shared" si="60"/>
        <v>49.66</v>
      </c>
      <c r="I3884" t="s">
        <v>2830</v>
      </c>
      <c r="J3884" t="str">
        <f>IFERROR(VLOOKUP(D3884,Products!$A$2:$H$221,3,FALSE),"")</f>
        <v>Cleaning</v>
      </c>
      <c r="K3884" t="str">
        <f>IFERROR(VLOOKUP(C3884,Customers!$A$2:$G$751,3,FALSE),"")</f>
        <v>Ganja-Dashkasan</v>
      </c>
    </row>
    <row r="3885" spans="1:11" x14ac:dyDescent="0.25">
      <c r="A3885" t="s">
        <v>6708</v>
      </c>
      <c r="B3885">
        <v>45974</v>
      </c>
      <c r="C3885" t="s">
        <v>1613</v>
      </c>
      <c r="D3885" t="s">
        <v>220</v>
      </c>
      <c r="E3885">
        <v>2</v>
      </c>
      <c r="F3885">
        <f>IFERROR(VLOOKUP(D3885,Products!$A$2:$H$221,6,FALSE),0)</f>
        <v>1.37</v>
      </c>
      <c r="G3885">
        <v>0.03</v>
      </c>
      <c r="H3885">
        <f t="shared" si="60"/>
        <v>2.66</v>
      </c>
      <c r="I3885" t="s">
        <v>2837</v>
      </c>
      <c r="J3885" t="str">
        <f>IFERROR(VLOOKUP(D3885,Products!$A$2:$H$221,3,FALSE),"")</f>
        <v>Grocery</v>
      </c>
      <c r="K3885" t="str">
        <f>IFERROR(VLOOKUP(C3885,Customers!$A$2:$G$751,3,FALSE),"")</f>
        <v>Absheron</v>
      </c>
    </row>
    <row r="3886" spans="1:11" x14ac:dyDescent="0.25">
      <c r="A3886" t="s">
        <v>6709</v>
      </c>
      <c r="B3886">
        <v>45974</v>
      </c>
      <c r="C3886" t="s">
        <v>1886</v>
      </c>
      <c r="D3886" t="s">
        <v>196</v>
      </c>
      <c r="E3886">
        <v>27</v>
      </c>
      <c r="F3886">
        <f>IFERROR(VLOOKUP(D3886,Products!$A$2:$H$221,6,FALSE),0)</f>
        <v>0.54</v>
      </c>
      <c r="G3886">
        <v>0.15</v>
      </c>
      <c r="H3886">
        <f t="shared" si="60"/>
        <v>12.39</v>
      </c>
      <c r="I3886" t="s">
        <v>2824</v>
      </c>
      <c r="J3886" t="str">
        <f>IFERROR(VLOOKUP(D3886,Products!$A$2:$H$221,3,FALSE),"")</f>
        <v>Bakery</v>
      </c>
      <c r="K3886" t="str">
        <f>IFERROR(VLOOKUP(C3886,Customers!$A$2:$G$751,3,FALSE),"")</f>
        <v>Absheron</v>
      </c>
    </row>
    <row r="3887" spans="1:11" x14ac:dyDescent="0.25">
      <c r="A3887" t="s">
        <v>6710</v>
      </c>
      <c r="B3887">
        <v>45974</v>
      </c>
      <c r="C3887" t="s">
        <v>1961</v>
      </c>
      <c r="D3887" t="s">
        <v>257</v>
      </c>
      <c r="E3887">
        <v>9</v>
      </c>
      <c r="F3887">
        <f>IFERROR(VLOOKUP(D3887,Products!$A$2:$H$221,6,FALSE),0)</f>
        <v>2.4300000000000002</v>
      </c>
      <c r="G3887">
        <v>0.05</v>
      </c>
      <c r="H3887">
        <f t="shared" si="60"/>
        <v>20.78</v>
      </c>
      <c r="I3887" t="s">
        <v>2837</v>
      </c>
      <c r="J3887" t="str">
        <f>IFERROR(VLOOKUP(D3887,Products!$A$2:$H$221,3,FALSE),"")</f>
        <v>Household</v>
      </c>
      <c r="K3887" t="str">
        <f>IFERROR(VLOOKUP(C3887,Customers!$A$2:$G$751,3,FALSE),"")</f>
        <v>Absheron</v>
      </c>
    </row>
    <row r="3888" spans="1:11" x14ac:dyDescent="0.25">
      <c r="A3888" t="s">
        <v>6711</v>
      </c>
      <c r="B3888">
        <v>45974</v>
      </c>
      <c r="C3888" t="s">
        <v>2024</v>
      </c>
      <c r="D3888" t="s">
        <v>411</v>
      </c>
      <c r="E3888">
        <v>15</v>
      </c>
      <c r="F3888">
        <f>IFERROR(VLOOKUP(D3888,Products!$A$2:$H$221,6,FALSE),0)</f>
        <v>2.21</v>
      </c>
      <c r="G3888">
        <v>7.0000000000000007E-2</v>
      </c>
      <c r="H3888">
        <f t="shared" si="60"/>
        <v>30.83</v>
      </c>
      <c r="I3888" t="s">
        <v>2830</v>
      </c>
      <c r="J3888" t="str">
        <f>IFERROR(VLOOKUP(D3888,Products!$A$2:$H$221,3,FALSE),"")</f>
        <v>Canned</v>
      </c>
      <c r="K3888" t="str">
        <f>IFERROR(VLOOKUP(C3888,Customers!$A$2:$G$751,3,FALSE),"")</f>
        <v>Lankaran-Astara</v>
      </c>
    </row>
    <row r="3889" spans="1:11" x14ac:dyDescent="0.25">
      <c r="A3889" t="s">
        <v>6712</v>
      </c>
      <c r="B3889">
        <v>45974</v>
      </c>
      <c r="C3889" t="s">
        <v>2162</v>
      </c>
      <c r="D3889" t="s">
        <v>317</v>
      </c>
      <c r="E3889">
        <v>6</v>
      </c>
      <c r="F3889">
        <f>IFERROR(VLOOKUP(D3889,Products!$A$2:$H$221,6,FALSE),0)</f>
        <v>4.76</v>
      </c>
      <c r="G3889">
        <v>0.03</v>
      </c>
      <c r="H3889">
        <f t="shared" si="60"/>
        <v>27.7</v>
      </c>
      <c r="I3889" t="s">
        <v>2830</v>
      </c>
      <c r="J3889" t="str">
        <f>IFERROR(VLOOKUP(D3889,Products!$A$2:$H$221,3,FALSE),"")</f>
        <v>Personal Care</v>
      </c>
      <c r="K3889" t="str">
        <f>IFERROR(VLOOKUP(C3889,Customers!$A$2:$G$751,3,FALSE),"")</f>
        <v>Absheron</v>
      </c>
    </row>
    <row r="3890" spans="1:11" x14ac:dyDescent="0.25">
      <c r="A3890" t="s">
        <v>6713</v>
      </c>
      <c r="B3890">
        <v>45974</v>
      </c>
      <c r="C3890" t="s">
        <v>2189</v>
      </c>
      <c r="D3890" t="s">
        <v>190</v>
      </c>
      <c r="E3890">
        <v>25</v>
      </c>
      <c r="F3890">
        <f>IFERROR(VLOOKUP(D3890,Products!$A$2:$H$221,6,FALSE),0)</f>
        <v>2.85</v>
      </c>
      <c r="G3890">
        <v>0.02</v>
      </c>
      <c r="H3890">
        <f t="shared" si="60"/>
        <v>69.83</v>
      </c>
      <c r="I3890" t="s">
        <v>2827</v>
      </c>
      <c r="J3890" t="str">
        <f>IFERROR(VLOOKUP(D3890,Products!$A$2:$H$221,3,FALSE),"")</f>
        <v>Bakery</v>
      </c>
      <c r="K3890" t="str">
        <f>IFERROR(VLOOKUP(C3890,Customers!$A$2:$G$751,3,FALSE),"")</f>
        <v>Absheron</v>
      </c>
    </row>
    <row r="3891" spans="1:11" x14ac:dyDescent="0.25">
      <c r="A3891" t="s">
        <v>6714</v>
      </c>
      <c r="B3891">
        <v>45975</v>
      </c>
      <c r="C3891" t="s">
        <v>649</v>
      </c>
      <c r="D3891" t="s">
        <v>278</v>
      </c>
      <c r="E3891">
        <v>13</v>
      </c>
      <c r="F3891">
        <f>IFERROR(VLOOKUP(D3891,Products!$A$2:$H$221,6,FALSE),0)</f>
        <v>3.74</v>
      </c>
      <c r="G3891">
        <v>0.1</v>
      </c>
      <c r="H3891">
        <f t="shared" si="60"/>
        <v>43.76</v>
      </c>
      <c r="I3891" t="s">
        <v>2830</v>
      </c>
      <c r="J3891" t="str">
        <f>IFERROR(VLOOKUP(D3891,Products!$A$2:$H$221,3,FALSE),"")</f>
        <v>Household</v>
      </c>
      <c r="K3891" t="str">
        <f>IFERROR(VLOOKUP(C3891,Customers!$A$2:$G$751,3,FALSE),"")</f>
        <v>Guba-Khachmaz</v>
      </c>
    </row>
    <row r="3892" spans="1:11" x14ac:dyDescent="0.25">
      <c r="A3892" t="s">
        <v>6715</v>
      </c>
      <c r="B3892">
        <v>45975</v>
      </c>
      <c r="C3892" t="s">
        <v>854</v>
      </c>
      <c r="D3892" t="s">
        <v>409</v>
      </c>
      <c r="E3892">
        <v>3</v>
      </c>
      <c r="F3892">
        <f>IFERROR(VLOOKUP(D3892,Products!$A$2:$H$221,6,FALSE),0)</f>
        <v>4.0599999999999996</v>
      </c>
      <c r="G3892">
        <v>0</v>
      </c>
      <c r="H3892">
        <f t="shared" si="60"/>
        <v>12.18</v>
      </c>
      <c r="I3892" t="s">
        <v>2820</v>
      </c>
      <c r="J3892" t="str">
        <f>IFERROR(VLOOKUP(D3892,Products!$A$2:$H$221,3,FALSE),"")</f>
        <v>Canned</v>
      </c>
      <c r="K3892" t="str">
        <f>IFERROR(VLOOKUP(C3892,Customers!$A$2:$G$751,3,FALSE),"")</f>
        <v>Absheron</v>
      </c>
    </row>
    <row r="3893" spans="1:11" x14ac:dyDescent="0.25">
      <c r="A3893" t="s">
        <v>6716</v>
      </c>
      <c r="B3893">
        <v>45975</v>
      </c>
      <c r="C3893" t="s">
        <v>1460</v>
      </c>
      <c r="D3893" t="s">
        <v>224</v>
      </c>
      <c r="E3893">
        <v>12</v>
      </c>
      <c r="F3893">
        <f>IFERROR(VLOOKUP(D3893,Products!$A$2:$H$221,6,FALSE),0)</f>
        <v>5.82</v>
      </c>
      <c r="G3893">
        <v>0.05</v>
      </c>
      <c r="H3893">
        <f t="shared" si="60"/>
        <v>66.349999999999994</v>
      </c>
      <c r="I3893" t="s">
        <v>2818</v>
      </c>
      <c r="J3893" t="str">
        <f>IFERROR(VLOOKUP(D3893,Products!$A$2:$H$221,3,FALSE),"")</f>
        <v>Grocery</v>
      </c>
      <c r="K3893" t="str">
        <f>IFERROR(VLOOKUP(C3893,Customers!$A$2:$G$751,3,FALSE),"")</f>
        <v>Aran</v>
      </c>
    </row>
    <row r="3894" spans="1:11" x14ac:dyDescent="0.25">
      <c r="A3894" t="s">
        <v>6717</v>
      </c>
      <c r="B3894">
        <v>45975</v>
      </c>
      <c r="C3894" t="s">
        <v>1973</v>
      </c>
      <c r="D3894" t="s">
        <v>13</v>
      </c>
      <c r="E3894">
        <v>15</v>
      </c>
      <c r="F3894">
        <f>IFERROR(VLOOKUP(D3894,Products!$A$2:$H$221,6,FALSE),0)</f>
        <v>1.77</v>
      </c>
      <c r="G3894">
        <v>0</v>
      </c>
      <c r="H3894">
        <f t="shared" si="60"/>
        <v>26.55</v>
      </c>
      <c r="I3894" t="s">
        <v>2827</v>
      </c>
      <c r="J3894" t="str">
        <f>IFERROR(VLOOKUP(D3894,Products!$A$2:$H$221,3,FALSE),"")</f>
        <v>Beverages</v>
      </c>
      <c r="K3894" t="str">
        <f>IFERROR(VLOOKUP(C3894,Customers!$A$2:$G$751,3,FALSE),"")</f>
        <v>Absheron</v>
      </c>
    </row>
    <row r="3895" spans="1:11" x14ac:dyDescent="0.25">
      <c r="A3895" t="s">
        <v>6718</v>
      </c>
      <c r="B3895">
        <v>45975</v>
      </c>
      <c r="C3895" t="s">
        <v>2114</v>
      </c>
      <c r="D3895" t="s">
        <v>170</v>
      </c>
      <c r="E3895">
        <v>16</v>
      </c>
      <c r="F3895">
        <f>IFERROR(VLOOKUP(D3895,Products!$A$2:$H$221,6,FALSE),0)</f>
        <v>2.2000000000000002</v>
      </c>
      <c r="G3895">
        <v>0</v>
      </c>
      <c r="H3895">
        <f t="shared" si="60"/>
        <v>35.200000000000003</v>
      </c>
      <c r="I3895" t="s">
        <v>2820</v>
      </c>
      <c r="J3895" t="str">
        <f>IFERROR(VLOOKUP(D3895,Products!$A$2:$H$221,3,FALSE),"")</f>
        <v>Bakery</v>
      </c>
      <c r="K3895" t="str">
        <f>IFERROR(VLOOKUP(C3895,Customers!$A$2:$G$751,3,FALSE),"")</f>
        <v>Guba-Khachmaz</v>
      </c>
    </row>
    <row r="3896" spans="1:11" x14ac:dyDescent="0.25">
      <c r="A3896" t="s">
        <v>6719</v>
      </c>
      <c r="B3896">
        <v>45975</v>
      </c>
      <c r="C3896" t="s">
        <v>2231</v>
      </c>
      <c r="D3896" t="s">
        <v>431</v>
      </c>
      <c r="E3896">
        <v>12</v>
      </c>
      <c r="F3896">
        <f>IFERROR(VLOOKUP(D3896,Products!$A$2:$H$221,6,FALSE),0)</f>
        <v>5.65</v>
      </c>
      <c r="G3896">
        <v>0.05</v>
      </c>
      <c r="H3896">
        <f t="shared" si="60"/>
        <v>64.41</v>
      </c>
      <c r="I3896" t="s">
        <v>2870</v>
      </c>
      <c r="J3896" t="str">
        <f>IFERROR(VLOOKUP(D3896,Products!$A$2:$H$221,3,FALSE),"")</f>
        <v>Canned</v>
      </c>
      <c r="K3896" t="str">
        <f>IFERROR(VLOOKUP(C3896,Customers!$A$2:$G$751,3,FALSE),"")</f>
        <v>Lankaran-Astara</v>
      </c>
    </row>
    <row r="3897" spans="1:11" x14ac:dyDescent="0.25">
      <c r="A3897" t="s">
        <v>6720</v>
      </c>
      <c r="B3897">
        <v>45975</v>
      </c>
      <c r="C3897" t="s">
        <v>2336</v>
      </c>
      <c r="D3897" t="s">
        <v>290</v>
      </c>
      <c r="E3897">
        <v>5</v>
      </c>
      <c r="F3897">
        <f>IFERROR(VLOOKUP(D3897,Products!$A$2:$H$221,6,FALSE),0)</f>
        <v>2.31</v>
      </c>
      <c r="G3897">
        <v>0.03</v>
      </c>
      <c r="H3897">
        <f t="shared" si="60"/>
        <v>11.2</v>
      </c>
      <c r="I3897" t="s">
        <v>2837</v>
      </c>
      <c r="J3897" t="str">
        <f>IFERROR(VLOOKUP(D3897,Products!$A$2:$H$221,3,FALSE),"")</f>
        <v>Household</v>
      </c>
      <c r="K3897" t="str">
        <f>IFERROR(VLOOKUP(C3897,Customers!$A$2:$G$751,3,FALSE),"")</f>
        <v>Ganja-Dashkasan</v>
      </c>
    </row>
    <row r="3898" spans="1:11" x14ac:dyDescent="0.25">
      <c r="A3898" t="s">
        <v>6721</v>
      </c>
      <c r="B3898">
        <v>45976</v>
      </c>
      <c r="C3898" t="s">
        <v>633</v>
      </c>
      <c r="D3898" t="s">
        <v>246</v>
      </c>
      <c r="E3898">
        <v>13</v>
      </c>
      <c r="F3898">
        <f>IFERROR(VLOOKUP(D3898,Products!$A$2:$H$221,6,FALSE),0)</f>
        <v>7.97</v>
      </c>
      <c r="G3898">
        <v>7.0000000000000007E-2</v>
      </c>
      <c r="H3898">
        <f t="shared" si="60"/>
        <v>96.36</v>
      </c>
      <c r="I3898" t="s">
        <v>2824</v>
      </c>
      <c r="J3898" t="str">
        <f>IFERROR(VLOOKUP(D3898,Products!$A$2:$H$221,3,FALSE),"")</f>
        <v>Grocery</v>
      </c>
      <c r="K3898" t="str">
        <f>IFERROR(VLOOKUP(C3898,Customers!$A$2:$G$751,3,FALSE),"")</f>
        <v>Nakhchivan</v>
      </c>
    </row>
    <row r="3899" spans="1:11" x14ac:dyDescent="0.25">
      <c r="A3899" t="s">
        <v>6722</v>
      </c>
      <c r="B3899">
        <v>45976</v>
      </c>
      <c r="C3899" t="s">
        <v>680</v>
      </c>
      <c r="D3899" t="s">
        <v>184</v>
      </c>
      <c r="E3899">
        <v>25</v>
      </c>
      <c r="F3899">
        <f>IFERROR(VLOOKUP(D3899,Products!$A$2:$H$221,6,FALSE),0)</f>
        <v>2.5499999999999998</v>
      </c>
      <c r="G3899">
        <v>7.0000000000000007E-2</v>
      </c>
      <c r="H3899">
        <f t="shared" si="60"/>
        <v>59.29</v>
      </c>
      <c r="I3899" t="s">
        <v>2824</v>
      </c>
      <c r="J3899" t="str">
        <f>IFERROR(VLOOKUP(D3899,Products!$A$2:$H$221,3,FALSE),"")</f>
        <v>Bakery</v>
      </c>
      <c r="K3899" t="str">
        <f>IFERROR(VLOOKUP(C3899,Customers!$A$2:$G$751,3,FALSE),"")</f>
        <v>Shaki-Zagatala</v>
      </c>
    </row>
    <row r="3900" spans="1:11" x14ac:dyDescent="0.25">
      <c r="A3900" t="s">
        <v>6723</v>
      </c>
      <c r="B3900">
        <v>45976</v>
      </c>
      <c r="C3900" t="s">
        <v>788</v>
      </c>
      <c r="D3900" t="s">
        <v>155</v>
      </c>
      <c r="E3900">
        <v>8</v>
      </c>
      <c r="F3900">
        <f>IFERROR(VLOOKUP(D3900,Products!$A$2:$H$221,6,FALSE),0)</f>
        <v>5.52</v>
      </c>
      <c r="G3900">
        <v>0.05</v>
      </c>
      <c r="H3900">
        <f t="shared" si="60"/>
        <v>41.95</v>
      </c>
      <c r="I3900" t="s">
        <v>2824</v>
      </c>
      <c r="J3900" t="str">
        <f>IFERROR(VLOOKUP(D3900,Products!$A$2:$H$221,3,FALSE),"")</f>
        <v>Dairy</v>
      </c>
      <c r="K3900" t="str">
        <f>IFERROR(VLOOKUP(C3900,Customers!$A$2:$G$751,3,FALSE),"")</f>
        <v>Aran</v>
      </c>
    </row>
    <row r="3901" spans="1:11" x14ac:dyDescent="0.25">
      <c r="A3901" t="s">
        <v>6724</v>
      </c>
      <c r="B3901">
        <v>45976</v>
      </c>
      <c r="C3901" t="s">
        <v>986</v>
      </c>
      <c r="D3901" t="s">
        <v>466</v>
      </c>
      <c r="E3901">
        <v>10</v>
      </c>
      <c r="F3901">
        <f>IFERROR(VLOOKUP(D3901,Products!$A$2:$H$221,6,FALSE),0)</f>
        <v>2.06</v>
      </c>
      <c r="G3901">
        <v>0.03</v>
      </c>
      <c r="H3901">
        <f t="shared" si="60"/>
        <v>19.98</v>
      </c>
      <c r="I3901" t="s">
        <v>2818</v>
      </c>
      <c r="J3901" t="str">
        <f>IFERROR(VLOOKUP(D3901,Products!$A$2:$H$221,3,FALSE),"")</f>
        <v>Cleaning</v>
      </c>
      <c r="K3901" t="str">
        <f>IFERROR(VLOOKUP(C3901,Customers!$A$2:$G$751,3,FALSE),"")</f>
        <v>Absheron</v>
      </c>
    </row>
    <row r="3902" spans="1:11" x14ac:dyDescent="0.25">
      <c r="A3902" t="s">
        <v>6725</v>
      </c>
      <c r="B3902">
        <v>45976</v>
      </c>
      <c r="C3902" t="s">
        <v>1022</v>
      </c>
      <c r="D3902" t="s">
        <v>222</v>
      </c>
      <c r="E3902">
        <v>6</v>
      </c>
      <c r="F3902">
        <f>IFERROR(VLOOKUP(D3902,Products!$A$2:$H$221,6,FALSE),0)</f>
        <v>7.42</v>
      </c>
      <c r="G3902">
        <v>0.03</v>
      </c>
      <c r="H3902">
        <f t="shared" si="60"/>
        <v>43.18</v>
      </c>
      <c r="I3902" t="s">
        <v>2818</v>
      </c>
      <c r="J3902" t="str">
        <f>IFERROR(VLOOKUP(D3902,Products!$A$2:$H$221,3,FALSE),"")</f>
        <v>Grocery</v>
      </c>
      <c r="K3902" t="str">
        <f>IFERROR(VLOOKUP(C3902,Customers!$A$2:$G$751,3,FALSE),"")</f>
        <v>Lankaran-Astara</v>
      </c>
    </row>
    <row r="3903" spans="1:11" x14ac:dyDescent="0.25">
      <c r="A3903" t="s">
        <v>6726</v>
      </c>
      <c r="B3903">
        <v>45976</v>
      </c>
      <c r="C3903" t="s">
        <v>1142</v>
      </c>
      <c r="D3903" t="s">
        <v>274</v>
      </c>
      <c r="E3903">
        <v>6</v>
      </c>
      <c r="F3903">
        <f>IFERROR(VLOOKUP(D3903,Products!$A$2:$H$221,6,FALSE),0)</f>
        <v>1.23</v>
      </c>
      <c r="G3903">
        <v>0.02</v>
      </c>
      <c r="H3903">
        <f t="shared" si="60"/>
        <v>7.23</v>
      </c>
      <c r="I3903" t="s">
        <v>2824</v>
      </c>
      <c r="J3903" t="str">
        <f>IFERROR(VLOOKUP(D3903,Products!$A$2:$H$221,3,FALSE),"")</f>
        <v>Household</v>
      </c>
      <c r="K3903" t="str">
        <f>IFERROR(VLOOKUP(C3903,Customers!$A$2:$G$751,3,FALSE),"")</f>
        <v>Absheron</v>
      </c>
    </row>
    <row r="3904" spans="1:11" x14ac:dyDescent="0.25">
      <c r="A3904" t="s">
        <v>6727</v>
      </c>
      <c r="B3904">
        <v>45976</v>
      </c>
      <c r="C3904" t="s">
        <v>1640</v>
      </c>
      <c r="D3904" t="s">
        <v>260</v>
      </c>
      <c r="E3904">
        <v>2</v>
      </c>
      <c r="F3904">
        <f>IFERROR(VLOOKUP(D3904,Products!$A$2:$H$221,6,FALSE),0)</f>
        <v>1.21</v>
      </c>
      <c r="G3904">
        <v>0.12</v>
      </c>
      <c r="H3904">
        <f t="shared" si="60"/>
        <v>2.13</v>
      </c>
      <c r="I3904" t="s">
        <v>2830</v>
      </c>
      <c r="J3904" t="str">
        <f>IFERROR(VLOOKUP(D3904,Products!$A$2:$H$221,3,FALSE),"")</f>
        <v>Household</v>
      </c>
      <c r="K3904" t="str">
        <f>IFERROR(VLOOKUP(C3904,Customers!$A$2:$G$751,3,FALSE),"")</f>
        <v>Absheron</v>
      </c>
    </row>
    <row r="3905" spans="1:11" x14ac:dyDescent="0.25">
      <c r="A3905" t="s">
        <v>6728</v>
      </c>
      <c r="B3905">
        <v>45976</v>
      </c>
      <c r="C3905" t="s">
        <v>2048</v>
      </c>
      <c r="D3905" t="s">
        <v>421</v>
      </c>
      <c r="E3905">
        <v>8</v>
      </c>
      <c r="F3905">
        <f>IFERROR(VLOOKUP(D3905,Products!$A$2:$H$221,6,FALSE),0)</f>
        <v>2.52</v>
      </c>
      <c r="G3905">
        <v>7.0000000000000007E-2</v>
      </c>
      <c r="H3905">
        <f t="shared" si="60"/>
        <v>18.75</v>
      </c>
      <c r="I3905" t="s">
        <v>2820</v>
      </c>
      <c r="J3905" t="str">
        <f>IFERROR(VLOOKUP(D3905,Products!$A$2:$H$221,3,FALSE),"")</f>
        <v>Canned</v>
      </c>
      <c r="K3905" t="str">
        <f>IFERROR(VLOOKUP(C3905,Customers!$A$2:$G$751,3,FALSE),"")</f>
        <v>Guba-Khachmaz</v>
      </c>
    </row>
    <row r="3906" spans="1:11" x14ac:dyDescent="0.25">
      <c r="A3906" t="s">
        <v>6729</v>
      </c>
      <c r="B3906">
        <v>45976</v>
      </c>
      <c r="C3906" t="s">
        <v>2165</v>
      </c>
      <c r="D3906" t="s">
        <v>284</v>
      </c>
      <c r="E3906">
        <v>3</v>
      </c>
      <c r="F3906">
        <f>IFERROR(VLOOKUP(D3906,Products!$A$2:$H$221,6,FALSE),0)</f>
        <v>4.96</v>
      </c>
      <c r="G3906">
        <v>0</v>
      </c>
      <c r="H3906">
        <f t="shared" ref="H3906:H3969" si="61">ROUND(E3906*F3906*(1-G3906),2)</f>
        <v>14.88</v>
      </c>
      <c r="I3906" t="s">
        <v>2841</v>
      </c>
      <c r="J3906" t="str">
        <f>IFERROR(VLOOKUP(D3906,Products!$A$2:$H$221,3,FALSE),"")</f>
        <v>Household</v>
      </c>
      <c r="K3906" t="str">
        <f>IFERROR(VLOOKUP(C3906,Customers!$A$2:$G$751,3,FALSE),"")</f>
        <v>Lankaran-Astara</v>
      </c>
    </row>
    <row r="3907" spans="1:11" x14ac:dyDescent="0.25">
      <c r="A3907" t="s">
        <v>6730</v>
      </c>
      <c r="B3907">
        <v>45976</v>
      </c>
      <c r="C3907" t="s">
        <v>2366</v>
      </c>
      <c r="D3907" t="s">
        <v>31</v>
      </c>
      <c r="E3907">
        <v>22</v>
      </c>
      <c r="F3907">
        <f>IFERROR(VLOOKUP(D3907,Products!$A$2:$H$221,6,FALSE),0)</f>
        <v>4.05</v>
      </c>
      <c r="G3907">
        <v>0.05</v>
      </c>
      <c r="H3907">
        <f t="shared" si="61"/>
        <v>84.65</v>
      </c>
      <c r="I3907" t="s">
        <v>2827</v>
      </c>
      <c r="J3907" t="str">
        <f>IFERROR(VLOOKUP(D3907,Products!$A$2:$H$221,3,FALSE),"")</f>
        <v>Beverages</v>
      </c>
      <c r="K3907" t="str">
        <f>IFERROR(VLOOKUP(C3907,Customers!$A$2:$G$751,3,FALSE),"")</f>
        <v>Aran</v>
      </c>
    </row>
    <row r="3908" spans="1:11" x14ac:dyDescent="0.25">
      <c r="A3908" t="s">
        <v>6731</v>
      </c>
      <c r="B3908">
        <v>45976</v>
      </c>
      <c r="C3908" t="s">
        <v>2603</v>
      </c>
      <c r="D3908" t="s">
        <v>458</v>
      </c>
      <c r="E3908">
        <v>6</v>
      </c>
      <c r="F3908">
        <f>IFERROR(VLOOKUP(D3908,Products!$A$2:$H$221,6,FALSE),0)</f>
        <v>7.58</v>
      </c>
      <c r="G3908">
        <v>0.02</v>
      </c>
      <c r="H3908">
        <f t="shared" si="61"/>
        <v>44.57</v>
      </c>
      <c r="I3908" t="s">
        <v>2841</v>
      </c>
      <c r="J3908" t="str">
        <f>IFERROR(VLOOKUP(D3908,Products!$A$2:$H$221,3,FALSE),"")</f>
        <v>Cleaning</v>
      </c>
      <c r="K3908" t="str">
        <f>IFERROR(VLOOKUP(C3908,Customers!$A$2:$G$751,3,FALSE),"")</f>
        <v>Shaki-Zagatala</v>
      </c>
    </row>
    <row r="3909" spans="1:11" x14ac:dyDescent="0.25">
      <c r="A3909" t="s">
        <v>6732</v>
      </c>
      <c r="B3909">
        <v>45976</v>
      </c>
      <c r="C3909" t="s">
        <v>2645</v>
      </c>
      <c r="D3909" t="s">
        <v>59</v>
      </c>
      <c r="E3909">
        <v>10</v>
      </c>
      <c r="F3909">
        <f>IFERROR(VLOOKUP(D3909,Products!$A$2:$H$221,6,FALSE),0)</f>
        <v>1.45</v>
      </c>
      <c r="G3909">
        <v>7.0000000000000007E-2</v>
      </c>
      <c r="H3909">
        <f t="shared" si="61"/>
        <v>13.49</v>
      </c>
      <c r="I3909" t="s">
        <v>2827</v>
      </c>
      <c r="J3909" t="str">
        <f>IFERROR(VLOOKUP(D3909,Products!$A$2:$H$221,3,FALSE),"")</f>
        <v>Snacks</v>
      </c>
      <c r="K3909" t="str">
        <f>IFERROR(VLOOKUP(C3909,Customers!$A$2:$G$751,3,FALSE),"")</f>
        <v>Shaki-Zagatala</v>
      </c>
    </row>
    <row r="3910" spans="1:11" x14ac:dyDescent="0.25">
      <c r="A3910" t="s">
        <v>6733</v>
      </c>
      <c r="B3910">
        <v>45977</v>
      </c>
      <c r="C3910" t="s">
        <v>755</v>
      </c>
      <c r="D3910" t="s">
        <v>154</v>
      </c>
      <c r="E3910">
        <v>2</v>
      </c>
      <c r="F3910">
        <f>IFERROR(VLOOKUP(D3910,Products!$A$2:$H$221,6,FALSE),0)</f>
        <v>5.47</v>
      </c>
      <c r="G3910">
        <v>0.1</v>
      </c>
      <c r="H3910">
        <f t="shared" si="61"/>
        <v>9.85</v>
      </c>
      <c r="I3910" t="s">
        <v>2837</v>
      </c>
      <c r="J3910" t="str">
        <f>IFERROR(VLOOKUP(D3910,Products!$A$2:$H$221,3,FALSE),"")</f>
        <v>Dairy</v>
      </c>
      <c r="K3910" t="str">
        <f>IFERROR(VLOOKUP(C3910,Customers!$A$2:$G$751,3,FALSE),"")</f>
        <v>Absheron</v>
      </c>
    </row>
    <row r="3911" spans="1:11" x14ac:dyDescent="0.25">
      <c r="A3911" t="s">
        <v>6734</v>
      </c>
      <c r="B3911">
        <v>45977</v>
      </c>
      <c r="C3911" t="s">
        <v>980</v>
      </c>
      <c r="D3911" t="s">
        <v>346</v>
      </c>
      <c r="E3911">
        <v>4</v>
      </c>
      <c r="F3911">
        <f>IFERROR(VLOOKUP(D3911,Products!$A$2:$H$221,6,FALSE),0)</f>
        <v>2.16</v>
      </c>
      <c r="G3911">
        <v>0.1</v>
      </c>
      <c r="H3911">
        <f t="shared" si="61"/>
        <v>7.78</v>
      </c>
      <c r="I3911" t="s">
        <v>2820</v>
      </c>
      <c r="J3911" t="str">
        <f>IFERROR(VLOOKUP(D3911,Products!$A$2:$H$221,3,FALSE),"")</f>
        <v>Personal Care</v>
      </c>
      <c r="K3911" t="str">
        <f>IFERROR(VLOOKUP(C3911,Customers!$A$2:$G$751,3,FALSE),"")</f>
        <v>Absheron</v>
      </c>
    </row>
    <row r="3912" spans="1:11" x14ac:dyDescent="0.25">
      <c r="A3912" t="s">
        <v>6735</v>
      </c>
      <c r="B3912">
        <v>45977</v>
      </c>
      <c r="C3912" t="s">
        <v>1010</v>
      </c>
      <c r="D3912" t="s">
        <v>228</v>
      </c>
      <c r="E3912">
        <v>8</v>
      </c>
      <c r="F3912">
        <f>IFERROR(VLOOKUP(D3912,Products!$A$2:$H$221,6,FALSE),0)</f>
        <v>5.38</v>
      </c>
      <c r="G3912">
        <v>0</v>
      </c>
      <c r="H3912">
        <f t="shared" si="61"/>
        <v>43.04</v>
      </c>
      <c r="I3912" t="s">
        <v>2837</v>
      </c>
      <c r="J3912" t="str">
        <f>IFERROR(VLOOKUP(D3912,Products!$A$2:$H$221,3,FALSE),"")</f>
        <v>Grocery</v>
      </c>
      <c r="K3912" t="str">
        <f>IFERROR(VLOOKUP(C3912,Customers!$A$2:$G$751,3,FALSE),"")</f>
        <v>Absheron</v>
      </c>
    </row>
    <row r="3913" spans="1:11" x14ac:dyDescent="0.25">
      <c r="A3913" t="s">
        <v>6736</v>
      </c>
      <c r="B3913">
        <v>45977</v>
      </c>
      <c r="C3913" t="s">
        <v>1151</v>
      </c>
      <c r="D3913" t="s">
        <v>344</v>
      </c>
      <c r="E3913">
        <v>7</v>
      </c>
      <c r="F3913">
        <f>IFERROR(VLOOKUP(D3913,Products!$A$2:$H$221,6,FALSE),0)</f>
        <v>2.2000000000000002</v>
      </c>
      <c r="G3913">
        <v>0.02</v>
      </c>
      <c r="H3913">
        <f t="shared" si="61"/>
        <v>15.09</v>
      </c>
      <c r="I3913" t="s">
        <v>2837</v>
      </c>
      <c r="J3913" t="str">
        <f>IFERROR(VLOOKUP(D3913,Products!$A$2:$H$221,3,FALSE),"")</f>
        <v>Personal Care</v>
      </c>
      <c r="K3913" t="str">
        <f>IFERROR(VLOOKUP(C3913,Customers!$A$2:$G$751,3,FALSE),"")</f>
        <v>Guba-Khachmaz</v>
      </c>
    </row>
    <row r="3914" spans="1:11" x14ac:dyDescent="0.25">
      <c r="A3914" t="s">
        <v>6737</v>
      </c>
      <c r="B3914">
        <v>45977</v>
      </c>
      <c r="C3914" t="s">
        <v>1478</v>
      </c>
      <c r="D3914" t="s">
        <v>83</v>
      </c>
      <c r="E3914">
        <v>13</v>
      </c>
      <c r="F3914">
        <f>IFERROR(VLOOKUP(D3914,Products!$A$2:$H$221,6,FALSE),0)</f>
        <v>2.52</v>
      </c>
      <c r="G3914">
        <v>0.05</v>
      </c>
      <c r="H3914">
        <f t="shared" si="61"/>
        <v>31.12</v>
      </c>
      <c r="I3914" t="s">
        <v>2830</v>
      </c>
      <c r="J3914" t="str">
        <f>IFERROR(VLOOKUP(D3914,Products!$A$2:$H$221,3,FALSE),"")</f>
        <v>Snacks</v>
      </c>
      <c r="K3914" t="str">
        <f>IFERROR(VLOOKUP(C3914,Customers!$A$2:$G$751,3,FALSE),"")</f>
        <v>Aran</v>
      </c>
    </row>
    <row r="3915" spans="1:11" x14ac:dyDescent="0.25">
      <c r="A3915" t="s">
        <v>6738</v>
      </c>
      <c r="B3915">
        <v>45977</v>
      </c>
      <c r="C3915" t="s">
        <v>1838</v>
      </c>
      <c r="D3915" t="s">
        <v>154</v>
      </c>
      <c r="E3915">
        <v>11</v>
      </c>
      <c r="F3915">
        <f>IFERROR(VLOOKUP(D3915,Products!$A$2:$H$221,6,FALSE),0)</f>
        <v>5.47</v>
      </c>
      <c r="G3915">
        <v>0.1</v>
      </c>
      <c r="H3915">
        <f t="shared" si="61"/>
        <v>54.15</v>
      </c>
      <c r="I3915" t="s">
        <v>2870</v>
      </c>
      <c r="J3915" t="str">
        <f>IFERROR(VLOOKUP(D3915,Products!$A$2:$H$221,3,FALSE),"")</f>
        <v>Dairy</v>
      </c>
      <c r="K3915" t="str">
        <f>IFERROR(VLOOKUP(C3915,Customers!$A$2:$G$751,3,FALSE),"")</f>
        <v>Karabakh-East Zangezur</v>
      </c>
    </row>
    <row r="3916" spans="1:11" x14ac:dyDescent="0.25">
      <c r="A3916" t="s">
        <v>6739</v>
      </c>
      <c r="B3916">
        <v>45977</v>
      </c>
      <c r="C3916" t="s">
        <v>1982</v>
      </c>
      <c r="D3916" t="s">
        <v>45</v>
      </c>
      <c r="E3916">
        <v>16</v>
      </c>
      <c r="F3916">
        <f>IFERROR(VLOOKUP(D3916,Products!$A$2:$H$221,6,FALSE),0)</f>
        <v>2.7</v>
      </c>
      <c r="G3916">
        <v>0.05</v>
      </c>
      <c r="H3916">
        <f t="shared" si="61"/>
        <v>41.04</v>
      </c>
      <c r="I3916" t="s">
        <v>2824</v>
      </c>
      <c r="J3916" t="str">
        <f>IFERROR(VLOOKUP(D3916,Products!$A$2:$H$221,3,FALSE),"")</f>
        <v>Beverages</v>
      </c>
      <c r="K3916" t="str">
        <f>IFERROR(VLOOKUP(C3916,Customers!$A$2:$G$751,3,FALSE),"")</f>
        <v>Lankaran-Astara</v>
      </c>
    </row>
    <row r="3917" spans="1:11" x14ac:dyDescent="0.25">
      <c r="A3917" t="s">
        <v>6740</v>
      </c>
      <c r="B3917">
        <v>45977</v>
      </c>
      <c r="C3917" t="s">
        <v>2081</v>
      </c>
      <c r="D3917" t="s">
        <v>263</v>
      </c>
      <c r="E3917">
        <v>4</v>
      </c>
      <c r="F3917">
        <f>IFERROR(VLOOKUP(D3917,Products!$A$2:$H$221,6,FALSE),0)</f>
        <v>1.34</v>
      </c>
      <c r="G3917">
        <v>0</v>
      </c>
      <c r="H3917">
        <f t="shared" si="61"/>
        <v>5.36</v>
      </c>
      <c r="I3917" t="s">
        <v>2820</v>
      </c>
      <c r="J3917" t="str">
        <f>IFERROR(VLOOKUP(D3917,Products!$A$2:$H$221,3,FALSE),"")</f>
        <v>Household</v>
      </c>
      <c r="K3917" t="str">
        <f>IFERROR(VLOOKUP(C3917,Customers!$A$2:$G$751,3,FALSE),"")</f>
        <v>Absheron</v>
      </c>
    </row>
    <row r="3918" spans="1:11" x14ac:dyDescent="0.25">
      <c r="A3918" t="s">
        <v>6741</v>
      </c>
      <c r="B3918">
        <v>45977</v>
      </c>
      <c r="C3918" t="s">
        <v>2225</v>
      </c>
      <c r="D3918" t="s">
        <v>244</v>
      </c>
      <c r="E3918">
        <v>2</v>
      </c>
      <c r="F3918">
        <f>IFERROR(VLOOKUP(D3918,Products!$A$2:$H$221,6,FALSE),0)</f>
        <v>3.33</v>
      </c>
      <c r="G3918">
        <v>0.05</v>
      </c>
      <c r="H3918">
        <f t="shared" si="61"/>
        <v>6.33</v>
      </c>
      <c r="I3918" t="s">
        <v>2818</v>
      </c>
      <c r="J3918" t="str">
        <f>IFERROR(VLOOKUP(D3918,Products!$A$2:$H$221,3,FALSE),"")</f>
        <v>Grocery</v>
      </c>
      <c r="K3918" t="str">
        <f>IFERROR(VLOOKUP(C3918,Customers!$A$2:$G$751,3,FALSE),"")</f>
        <v>Absheron</v>
      </c>
    </row>
    <row r="3919" spans="1:11" x14ac:dyDescent="0.25">
      <c r="A3919" t="s">
        <v>6742</v>
      </c>
      <c r="B3919">
        <v>45977</v>
      </c>
      <c r="C3919" t="s">
        <v>2525</v>
      </c>
      <c r="D3919" t="s">
        <v>73</v>
      </c>
      <c r="E3919">
        <v>17</v>
      </c>
      <c r="F3919">
        <f>IFERROR(VLOOKUP(D3919,Products!$A$2:$H$221,6,FALSE),0)</f>
        <v>3.84</v>
      </c>
      <c r="G3919">
        <v>0.03</v>
      </c>
      <c r="H3919">
        <f t="shared" si="61"/>
        <v>63.32</v>
      </c>
      <c r="I3919" t="s">
        <v>2818</v>
      </c>
      <c r="J3919" t="str">
        <f>IFERROR(VLOOKUP(D3919,Products!$A$2:$H$221,3,FALSE),"")</f>
        <v>Snacks</v>
      </c>
      <c r="K3919" t="str">
        <f>IFERROR(VLOOKUP(C3919,Customers!$A$2:$G$751,3,FALSE),"")</f>
        <v>Guba-Khachmaz</v>
      </c>
    </row>
    <row r="3920" spans="1:11" x14ac:dyDescent="0.25">
      <c r="A3920" t="s">
        <v>6743</v>
      </c>
      <c r="B3920">
        <v>45977</v>
      </c>
      <c r="C3920" t="s">
        <v>2741</v>
      </c>
      <c r="D3920" t="s">
        <v>376</v>
      </c>
      <c r="E3920">
        <v>7</v>
      </c>
      <c r="F3920">
        <f>IFERROR(VLOOKUP(D3920,Products!$A$2:$H$221,6,FALSE),0)</f>
        <v>2.4700000000000002</v>
      </c>
      <c r="G3920">
        <v>0.1</v>
      </c>
      <c r="H3920">
        <f t="shared" si="61"/>
        <v>15.56</v>
      </c>
      <c r="I3920" t="s">
        <v>2870</v>
      </c>
      <c r="J3920" t="str">
        <f>IFERROR(VLOOKUP(D3920,Products!$A$2:$H$221,3,FALSE),"")</f>
        <v>Frozen</v>
      </c>
      <c r="K3920" t="str">
        <f>IFERROR(VLOOKUP(C3920,Customers!$A$2:$G$751,3,FALSE),"")</f>
        <v>Aran</v>
      </c>
    </row>
    <row r="3921" spans="1:11" x14ac:dyDescent="0.25">
      <c r="A3921" t="s">
        <v>6744</v>
      </c>
      <c r="B3921">
        <v>45978</v>
      </c>
      <c r="C3921" t="s">
        <v>658</v>
      </c>
      <c r="D3921" t="s">
        <v>240</v>
      </c>
      <c r="E3921">
        <v>2</v>
      </c>
      <c r="F3921">
        <f>IFERROR(VLOOKUP(D3921,Products!$A$2:$H$221,6,FALSE),0)</f>
        <v>3.46</v>
      </c>
      <c r="G3921">
        <v>0.1</v>
      </c>
      <c r="H3921">
        <f t="shared" si="61"/>
        <v>6.23</v>
      </c>
      <c r="I3921" t="s">
        <v>2870</v>
      </c>
      <c r="J3921" t="str">
        <f>IFERROR(VLOOKUP(D3921,Products!$A$2:$H$221,3,FALSE),"")</f>
        <v>Grocery</v>
      </c>
      <c r="K3921" t="str">
        <f>IFERROR(VLOOKUP(C3921,Customers!$A$2:$G$751,3,FALSE),"")</f>
        <v>Nakhchivan</v>
      </c>
    </row>
    <row r="3922" spans="1:11" x14ac:dyDescent="0.25">
      <c r="A3922" t="s">
        <v>6745</v>
      </c>
      <c r="B3922">
        <v>45978</v>
      </c>
      <c r="C3922" t="s">
        <v>1373</v>
      </c>
      <c r="D3922" t="s">
        <v>91</v>
      </c>
      <c r="E3922">
        <v>11</v>
      </c>
      <c r="F3922">
        <f>IFERROR(VLOOKUP(D3922,Products!$A$2:$H$221,6,FALSE),0)</f>
        <v>1.36</v>
      </c>
      <c r="G3922">
        <v>0.03</v>
      </c>
      <c r="H3922">
        <f t="shared" si="61"/>
        <v>14.51</v>
      </c>
      <c r="I3922" t="s">
        <v>2841</v>
      </c>
      <c r="J3922" t="str">
        <f>IFERROR(VLOOKUP(D3922,Products!$A$2:$H$221,3,FALSE),"")</f>
        <v>Snacks</v>
      </c>
      <c r="K3922" t="str">
        <f>IFERROR(VLOOKUP(C3922,Customers!$A$2:$G$751,3,FALSE),"")</f>
        <v>Karabakh-East Zangezur</v>
      </c>
    </row>
    <row r="3923" spans="1:11" x14ac:dyDescent="0.25">
      <c r="A3923" t="s">
        <v>6746</v>
      </c>
      <c r="B3923">
        <v>45978</v>
      </c>
      <c r="C3923" t="s">
        <v>1559</v>
      </c>
      <c r="D3923" t="s">
        <v>51</v>
      </c>
      <c r="E3923">
        <v>5</v>
      </c>
      <c r="F3923">
        <f>IFERROR(VLOOKUP(D3923,Products!$A$2:$H$221,6,FALSE),0)</f>
        <v>4.46</v>
      </c>
      <c r="G3923">
        <v>0.12</v>
      </c>
      <c r="H3923">
        <f t="shared" si="61"/>
        <v>19.62</v>
      </c>
      <c r="I3923" t="s">
        <v>2841</v>
      </c>
      <c r="J3923" t="str">
        <f>IFERROR(VLOOKUP(D3923,Products!$A$2:$H$221,3,FALSE),"")</f>
        <v>Beverages</v>
      </c>
      <c r="K3923" t="str">
        <f>IFERROR(VLOOKUP(C3923,Customers!$A$2:$G$751,3,FALSE),"")</f>
        <v>Aran</v>
      </c>
    </row>
    <row r="3924" spans="1:11" x14ac:dyDescent="0.25">
      <c r="A3924" t="s">
        <v>6747</v>
      </c>
      <c r="B3924">
        <v>45978</v>
      </c>
      <c r="C3924" t="s">
        <v>1613</v>
      </c>
      <c r="D3924" t="s">
        <v>170</v>
      </c>
      <c r="E3924">
        <v>11</v>
      </c>
      <c r="F3924">
        <f>IFERROR(VLOOKUP(D3924,Products!$A$2:$H$221,6,FALSE),0)</f>
        <v>2.2000000000000002</v>
      </c>
      <c r="G3924">
        <v>0.03</v>
      </c>
      <c r="H3924">
        <f t="shared" si="61"/>
        <v>23.47</v>
      </c>
      <c r="I3924" t="s">
        <v>2870</v>
      </c>
      <c r="J3924" t="str">
        <f>IFERROR(VLOOKUP(D3924,Products!$A$2:$H$221,3,FALSE),"")</f>
        <v>Bakery</v>
      </c>
      <c r="K3924" t="str">
        <f>IFERROR(VLOOKUP(C3924,Customers!$A$2:$G$751,3,FALSE),"")</f>
        <v>Absheron</v>
      </c>
    </row>
    <row r="3925" spans="1:11" x14ac:dyDescent="0.25">
      <c r="A3925" t="s">
        <v>6748</v>
      </c>
      <c r="B3925">
        <v>45978</v>
      </c>
      <c r="C3925" t="s">
        <v>2054</v>
      </c>
      <c r="D3925" t="s">
        <v>152</v>
      </c>
      <c r="E3925">
        <v>11</v>
      </c>
      <c r="F3925">
        <f>IFERROR(VLOOKUP(D3925,Products!$A$2:$H$221,6,FALSE),0)</f>
        <v>2.0699999999999998</v>
      </c>
      <c r="G3925">
        <v>0.05</v>
      </c>
      <c r="H3925">
        <f t="shared" si="61"/>
        <v>21.63</v>
      </c>
      <c r="I3925" t="s">
        <v>2827</v>
      </c>
      <c r="J3925" t="str">
        <f>IFERROR(VLOOKUP(D3925,Products!$A$2:$H$221,3,FALSE),"")</f>
        <v>Dairy</v>
      </c>
      <c r="K3925" t="str">
        <f>IFERROR(VLOOKUP(C3925,Customers!$A$2:$G$751,3,FALSE),"")</f>
        <v>Shaki-Zagatala</v>
      </c>
    </row>
    <row r="3926" spans="1:11" x14ac:dyDescent="0.25">
      <c r="A3926" t="s">
        <v>6749</v>
      </c>
      <c r="B3926">
        <v>45978</v>
      </c>
      <c r="C3926" t="s">
        <v>2072</v>
      </c>
      <c r="D3926" t="s">
        <v>429</v>
      </c>
      <c r="E3926">
        <v>9</v>
      </c>
      <c r="F3926">
        <f>IFERROR(VLOOKUP(D3926,Products!$A$2:$H$221,6,FALSE),0)</f>
        <v>6.04</v>
      </c>
      <c r="G3926">
        <v>0.15</v>
      </c>
      <c r="H3926">
        <f t="shared" si="61"/>
        <v>46.21</v>
      </c>
      <c r="I3926" t="s">
        <v>2830</v>
      </c>
      <c r="J3926" t="str">
        <f>IFERROR(VLOOKUP(D3926,Products!$A$2:$H$221,3,FALSE),"")</f>
        <v>Canned</v>
      </c>
      <c r="K3926" t="str">
        <f>IFERROR(VLOOKUP(C3926,Customers!$A$2:$G$751,3,FALSE),"")</f>
        <v>Absheron</v>
      </c>
    </row>
    <row r="3927" spans="1:11" x14ac:dyDescent="0.25">
      <c r="A3927" t="s">
        <v>6750</v>
      </c>
      <c r="B3927">
        <v>45978</v>
      </c>
      <c r="C3927" t="s">
        <v>2201</v>
      </c>
      <c r="D3927" t="s">
        <v>226</v>
      </c>
      <c r="E3927">
        <v>11</v>
      </c>
      <c r="F3927">
        <f>IFERROR(VLOOKUP(D3927,Products!$A$2:$H$221,6,FALSE),0)</f>
        <v>2.0299999999999998</v>
      </c>
      <c r="G3927">
        <v>0.05</v>
      </c>
      <c r="H3927">
        <f t="shared" si="61"/>
        <v>21.21</v>
      </c>
      <c r="I3927" t="s">
        <v>2841</v>
      </c>
      <c r="J3927" t="str">
        <f>IFERROR(VLOOKUP(D3927,Products!$A$2:$H$221,3,FALSE),"")</f>
        <v>Grocery</v>
      </c>
      <c r="K3927" t="str">
        <f>IFERROR(VLOOKUP(C3927,Customers!$A$2:$G$751,3,FALSE),"")</f>
        <v>Shaki-Zagatala</v>
      </c>
    </row>
    <row r="3928" spans="1:11" x14ac:dyDescent="0.25">
      <c r="A3928" t="s">
        <v>6751</v>
      </c>
      <c r="B3928">
        <v>45978</v>
      </c>
      <c r="C3928" t="s">
        <v>2684</v>
      </c>
      <c r="D3928" t="s">
        <v>43</v>
      </c>
      <c r="E3928">
        <v>26</v>
      </c>
      <c r="F3928">
        <f>IFERROR(VLOOKUP(D3928,Products!$A$2:$H$221,6,FALSE),0)</f>
        <v>3.28</v>
      </c>
      <c r="G3928">
        <v>0.03</v>
      </c>
      <c r="H3928">
        <f t="shared" si="61"/>
        <v>82.72</v>
      </c>
      <c r="I3928" t="s">
        <v>2824</v>
      </c>
      <c r="J3928" t="str">
        <f>IFERROR(VLOOKUP(D3928,Products!$A$2:$H$221,3,FALSE),"")</f>
        <v>Beverages</v>
      </c>
      <c r="K3928" t="str">
        <f>IFERROR(VLOOKUP(C3928,Customers!$A$2:$G$751,3,FALSE),"")</f>
        <v>Absheron</v>
      </c>
    </row>
    <row r="3929" spans="1:11" x14ac:dyDescent="0.25">
      <c r="A3929" t="s">
        <v>6752</v>
      </c>
      <c r="B3929">
        <v>45979</v>
      </c>
      <c r="C3929" t="s">
        <v>833</v>
      </c>
      <c r="D3929" t="s">
        <v>25</v>
      </c>
      <c r="E3929">
        <v>6</v>
      </c>
      <c r="F3929">
        <f>IFERROR(VLOOKUP(D3929,Products!$A$2:$H$221,6,FALSE),0)</f>
        <v>3.86</v>
      </c>
      <c r="G3929">
        <v>7.0000000000000007E-2</v>
      </c>
      <c r="H3929">
        <f t="shared" si="61"/>
        <v>21.54</v>
      </c>
      <c r="I3929" t="s">
        <v>2837</v>
      </c>
      <c r="J3929" t="str">
        <f>IFERROR(VLOOKUP(D3929,Products!$A$2:$H$221,3,FALSE),"")</f>
        <v>Beverages</v>
      </c>
      <c r="K3929" t="str">
        <f>IFERROR(VLOOKUP(C3929,Customers!$A$2:$G$751,3,FALSE),"")</f>
        <v>Aran</v>
      </c>
    </row>
    <row r="3930" spans="1:11" x14ac:dyDescent="0.25">
      <c r="A3930" t="s">
        <v>6753</v>
      </c>
      <c r="B3930">
        <v>45979</v>
      </c>
      <c r="C3930" t="s">
        <v>941</v>
      </c>
      <c r="D3930" t="s">
        <v>268</v>
      </c>
      <c r="E3930">
        <v>6</v>
      </c>
      <c r="F3930">
        <f>IFERROR(VLOOKUP(D3930,Products!$A$2:$H$221,6,FALSE),0)</f>
        <v>2.12</v>
      </c>
      <c r="G3930">
        <v>0.03</v>
      </c>
      <c r="H3930">
        <f t="shared" si="61"/>
        <v>12.34</v>
      </c>
      <c r="I3930" t="s">
        <v>2818</v>
      </c>
      <c r="J3930" t="str">
        <f>IFERROR(VLOOKUP(D3930,Products!$A$2:$H$221,3,FALSE),"")</f>
        <v>Household</v>
      </c>
      <c r="K3930" t="str">
        <f>IFERROR(VLOOKUP(C3930,Customers!$A$2:$G$751,3,FALSE),"")</f>
        <v>Shaki-Zagatala</v>
      </c>
    </row>
    <row r="3931" spans="1:11" x14ac:dyDescent="0.25">
      <c r="A3931" t="s">
        <v>6754</v>
      </c>
      <c r="B3931">
        <v>45979</v>
      </c>
      <c r="C3931" t="s">
        <v>965</v>
      </c>
      <c r="D3931" t="s">
        <v>460</v>
      </c>
      <c r="E3931">
        <v>3</v>
      </c>
      <c r="F3931">
        <f>IFERROR(VLOOKUP(D3931,Products!$A$2:$H$221,6,FALSE),0)</f>
        <v>4.2699999999999996</v>
      </c>
      <c r="G3931">
        <v>0.02</v>
      </c>
      <c r="H3931">
        <f t="shared" si="61"/>
        <v>12.55</v>
      </c>
      <c r="I3931" t="s">
        <v>2837</v>
      </c>
      <c r="J3931" t="str">
        <f>IFERROR(VLOOKUP(D3931,Products!$A$2:$H$221,3,FALSE),"")</f>
        <v>Cleaning</v>
      </c>
      <c r="K3931" t="str">
        <f>IFERROR(VLOOKUP(C3931,Customers!$A$2:$G$751,3,FALSE),"")</f>
        <v>Karabakh-East Zangezur</v>
      </c>
    </row>
    <row r="3932" spans="1:11" x14ac:dyDescent="0.25">
      <c r="A3932" t="s">
        <v>6755</v>
      </c>
      <c r="B3932">
        <v>45979</v>
      </c>
      <c r="C3932" t="s">
        <v>980</v>
      </c>
      <c r="D3932" t="s">
        <v>280</v>
      </c>
      <c r="E3932">
        <v>8</v>
      </c>
      <c r="F3932">
        <f>IFERROR(VLOOKUP(D3932,Products!$A$2:$H$221,6,FALSE),0)</f>
        <v>4.75</v>
      </c>
      <c r="G3932">
        <v>0</v>
      </c>
      <c r="H3932">
        <f t="shared" si="61"/>
        <v>38</v>
      </c>
      <c r="I3932" t="s">
        <v>2870</v>
      </c>
      <c r="J3932" t="str">
        <f>IFERROR(VLOOKUP(D3932,Products!$A$2:$H$221,3,FALSE),"")</f>
        <v>Household</v>
      </c>
      <c r="K3932" t="str">
        <f>IFERROR(VLOOKUP(C3932,Customers!$A$2:$G$751,3,FALSE),"")</f>
        <v>Absheron</v>
      </c>
    </row>
    <row r="3933" spans="1:11" x14ac:dyDescent="0.25">
      <c r="A3933" t="s">
        <v>6756</v>
      </c>
      <c r="B3933">
        <v>45979</v>
      </c>
      <c r="C3933" t="s">
        <v>1097</v>
      </c>
      <c r="D3933" t="s">
        <v>486</v>
      </c>
      <c r="E3933">
        <v>6</v>
      </c>
      <c r="F3933">
        <f>IFERROR(VLOOKUP(D3933,Products!$A$2:$H$221,6,FALSE),0)</f>
        <v>2.46</v>
      </c>
      <c r="G3933">
        <v>0.15</v>
      </c>
      <c r="H3933">
        <f t="shared" si="61"/>
        <v>12.55</v>
      </c>
      <c r="I3933" t="s">
        <v>2841</v>
      </c>
      <c r="J3933" t="str">
        <f>IFERROR(VLOOKUP(D3933,Products!$A$2:$H$221,3,FALSE),"")</f>
        <v>Cleaning</v>
      </c>
      <c r="K3933" t="str">
        <f>IFERROR(VLOOKUP(C3933,Customers!$A$2:$G$751,3,FALSE),"")</f>
        <v>Absheron</v>
      </c>
    </row>
    <row r="3934" spans="1:11" x14ac:dyDescent="0.25">
      <c r="A3934" t="s">
        <v>6757</v>
      </c>
      <c r="B3934">
        <v>45979</v>
      </c>
      <c r="C3934" t="s">
        <v>1115</v>
      </c>
      <c r="D3934" t="s">
        <v>272</v>
      </c>
      <c r="E3934">
        <v>3</v>
      </c>
      <c r="F3934">
        <f>IFERROR(VLOOKUP(D3934,Products!$A$2:$H$221,6,FALSE),0)</f>
        <v>1.81</v>
      </c>
      <c r="G3934">
        <v>0.05</v>
      </c>
      <c r="H3934">
        <f t="shared" si="61"/>
        <v>5.16</v>
      </c>
      <c r="I3934" t="s">
        <v>2837</v>
      </c>
      <c r="J3934" t="str">
        <f>IFERROR(VLOOKUP(D3934,Products!$A$2:$H$221,3,FALSE),"")</f>
        <v>Household</v>
      </c>
      <c r="K3934" t="str">
        <f>IFERROR(VLOOKUP(C3934,Customers!$A$2:$G$751,3,FALSE),"")</f>
        <v>Ganja-Dashkasan</v>
      </c>
    </row>
    <row r="3935" spans="1:11" x14ac:dyDescent="0.25">
      <c r="A3935" t="s">
        <v>6758</v>
      </c>
      <c r="B3935">
        <v>45979</v>
      </c>
      <c r="C3935" t="s">
        <v>1538</v>
      </c>
      <c r="D3935" t="s">
        <v>150</v>
      </c>
      <c r="E3935">
        <v>6</v>
      </c>
      <c r="F3935">
        <f>IFERROR(VLOOKUP(D3935,Products!$A$2:$H$221,6,FALSE),0)</f>
        <v>3.64</v>
      </c>
      <c r="G3935">
        <v>0.03</v>
      </c>
      <c r="H3935">
        <f t="shared" si="61"/>
        <v>21.18</v>
      </c>
      <c r="I3935" t="s">
        <v>2818</v>
      </c>
      <c r="J3935" t="str">
        <f>IFERROR(VLOOKUP(D3935,Products!$A$2:$H$221,3,FALSE),"")</f>
        <v>Dairy</v>
      </c>
      <c r="K3935" t="str">
        <f>IFERROR(VLOOKUP(C3935,Customers!$A$2:$G$751,3,FALSE),"")</f>
        <v>Lankaran-Astara</v>
      </c>
    </row>
    <row r="3936" spans="1:11" x14ac:dyDescent="0.25">
      <c r="A3936" t="s">
        <v>6759</v>
      </c>
      <c r="B3936">
        <v>45979</v>
      </c>
      <c r="C3936" t="s">
        <v>1670</v>
      </c>
      <c r="D3936" t="s">
        <v>203</v>
      </c>
      <c r="E3936">
        <v>15</v>
      </c>
      <c r="F3936">
        <f>IFERROR(VLOOKUP(D3936,Products!$A$2:$H$221,6,FALSE),0)</f>
        <v>3.39</v>
      </c>
      <c r="G3936">
        <v>0.05</v>
      </c>
      <c r="H3936">
        <f t="shared" si="61"/>
        <v>48.31</v>
      </c>
      <c r="I3936" t="s">
        <v>2830</v>
      </c>
      <c r="J3936" t="str">
        <f>IFERROR(VLOOKUP(D3936,Products!$A$2:$H$221,3,FALSE),"")</f>
        <v>Bakery</v>
      </c>
      <c r="K3936" t="str">
        <f>IFERROR(VLOOKUP(C3936,Customers!$A$2:$G$751,3,FALSE),"")</f>
        <v>Nakhchivan</v>
      </c>
    </row>
    <row r="3937" spans="1:11" x14ac:dyDescent="0.25">
      <c r="A3937" t="s">
        <v>6760</v>
      </c>
      <c r="B3937">
        <v>45979</v>
      </c>
      <c r="C3937" t="s">
        <v>1673</v>
      </c>
      <c r="D3937" t="s">
        <v>222</v>
      </c>
      <c r="E3937">
        <v>4</v>
      </c>
      <c r="F3937">
        <f>IFERROR(VLOOKUP(D3937,Products!$A$2:$H$221,6,FALSE),0)</f>
        <v>7.42</v>
      </c>
      <c r="G3937">
        <v>0.12</v>
      </c>
      <c r="H3937">
        <f t="shared" si="61"/>
        <v>26.12</v>
      </c>
      <c r="I3937" t="s">
        <v>2824</v>
      </c>
      <c r="J3937" t="str">
        <f>IFERROR(VLOOKUP(D3937,Products!$A$2:$H$221,3,FALSE),"")</f>
        <v>Grocery</v>
      </c>
      <c r="K3937" t="str">
        <f>IFERROR(VLOOKUP(C3937,Customers!$A$2:$G$751,3,FALSE),"")</f>
        <v>Ganja-Dashkasan</v>
      </c>
    </row>
    <row r="3938" spans="1:11" x14ac:dyDescent="0.25">
      <c r="A3938" t="s">
        <v>6761</v>
      </c>
      <c r="B3938">
        <v>45979</v>
      </c>
      <c r="C3938" t="s">
        <v>1847</v>
      </c>
      <c r="D3938" t="s">
        <v>431</v>
      </c>
      <c r="E3938">
        <v>8</v>
      </c>
      <c r="F3938">
        <f>IFERROR(VLOOKUP(D3938,Products!$A$2:$H$221,6,FALSE),0)</f>
        <v>5.65</v>
      </c>
      <c r="G3938">
        <v>7.0000000000000007E-2</v>
      </c>
      <c r="H3938">
        <f t="shared" si="61"/>
        <v>42.04</v>
      </c>
      <c r="I3938" t="s">
        <v>2824</v>
      </c>
      <c r="J3938" t="str">
        <f>IFERROR(VLOOKUP(D3938,Products!$A$2:$H$221,3,FALSE),"")</f>
        <v>Canned</v>
      </c>
      <c r="K3938" t="str">
        <f>IFERROR(VLOOKUP(C3938,Customers!$A$2:$G$751,3,FALSE),"")</f>
        <v>Guba-Khachmaz</v>
      </c>
    </row>
    <row r="3939" spans="1:11" x14ac:dyDescent="0.25">
      <c r="A3939" t="s">
        <v>6762</v>
      </c>
      <c r="B3939">
        <v>45979</v>
      </c>
      <c r="C3939" t="s">
        <v>1985</v>
      </c>
      <c r="D3939" t="s">
        <v>346</v>
      </c>
      <c r="E3939">
        <v>7</v>
      </c>
      <c r="F3939">
        <f>IFERROR(VLOOKUP(D3939,Products!$A$2:$H$221,6,FALSE),0)</f>
        <v>2.16</v>
      </c>
      <c r="G3939">
        <v>0</v>
      </c>
      <c r="H3939">
        <f t="shared" si="61"/>
        <v>15.12</v>
      </c>
      <c r="I3939" t="s">
        <v>2837</v>
      </c>
      <c r="J3939" t="str">
        <f>IFERROR(VLOOKUP(D3939,Products!$A$2:$H$221,3,FALSE),"")</f>
        <v>Personal Care</v>
      </c>
      <c r="K3939" t="str">
        <f>IFERROR(VLOOKUP(C3939,Customers!$A$2:$G$751,3,FALSE),"")</f>
        <v>Ganja-Dashkasan</v>
      </c>
    </row>
    <row r="3940" spans="1:11" x14ac:dyDescent="0.25">
      <c r="A3940" t="s">
        <v>6763</v>
      </c>
      <c r="B3940">
        <v>45979</v>
      </c>
      <c r="C3940" t="s">
        <v>2612</v>
      </c>
      <c r="D3940" t="s">
        <v>388</v>
      </c>
      <c r="E3940">
        <v>3</v>
      </c>
      <c r="F3940">
        <f>IFERROR(VLOOKUP(D3940,Products!$A$2:$H$221,6,FALSE),0)</f>
        <v>4.24</v>
      </c>
      <c r="G3940">
        <v>0.12</v>
      </c>
      <c r="H3940">
        <f t="shared" si="61"/>
        <v>11.19</v>
      </c>
      <c r="I3940" t="s">
        <v>2837</v>
      </c>
      <c r="J3940" t="str">
        <f>IFERROR(VLOOKUP(D3940,Products!$A$2:$H$221,3,FALSE),"")</f>
        <v>Frozen</v>
      </c>
      <c r="K3940" t="str">
        <f>IFERROR(VLOOKUP(C3940,Customers!$A$2:$G$751,3,FALSE),"")</f>
        <v>Absheron</v>
      </c>
    </row>
    <row r="3941" spans="1:11" x14ac:dyDescent="0.25">
      <c r="A3941" t="s">
        <v>6764</v>
      </c>
      <c r="B3941">
        <v>45979</v>
      </c>
      <c r="C3941" t="s">
        <v>2737</v>
      </c>
      <c r="D3941" t="s">
        <v>328</v>
      </c>
      <c r="E3941">
        <v>8</v>
      </c>
      <c r="F3941">
        <f>IFERROR(VLOOKUP(D3941,Products!$A$2:$H$221,6,FALSE),0)</f>
        <v>6.09</v>
      </c>
      <c r="G3941">
        <v>0.05</v>
      </c>
      <c r="H3941">
        <f t="shared" si="61"/>
        <v>46.28</v>
      </c>
      <c r="I3941" t="s">
        <v>2818</v>
      </c>
      <c r="J3941" t="str">
        <f>IFERROR(VLOOKUP(D3941,Products!$A$2:$H$221,3,FALSE),"")</f>
        <v>Personal Care</v>
      </c>
      <c r="K3941" t="str">
        <f>IFERROR(VLOOKUP(C3941,Customers!$A$2:$G$751,3,FALSE),"")</f>
        <v>Absheron</v>
      </c>
    </row>
    <row r="3942" spans="1:11" x14ac:dyDescent="0.25">
      <c r="A3942" t="s">
        <v>6765</v>
      </c>
      <c r="B3942">
        <v>45980</v>
      </c>
      <c r="C3942" t="s">
        <v>572</v>
      </c>
      <c r="D3942" t="s">
        <v>356</v>
      </c>
      <c r="E3942">
        <v>4</v>
      </c>
      <c r="F3942">
        <f>IFERROR(VLOOKUP(D3942,Products!$A$2:$H$221,6,FALSE),0)</f>
        <v>2.87</v>
      </c>
      <c r="G3942">
        <v>0.05</v>
      </c>
      <c r="H3942">
        <f t="shared" si="61"/>
        <v>10.91</v>
      </c>
      <c r="I3942" t="s">
        <v>2841</v>
      </c>
      <c r="J3942" t="str">
        <f>IFERROR(VLOOKUP(D3942,Products!$A$2:$H$221,3,FALSE),"")</f>
        <v>Frozen</v>
      </c>
      <c r="K3942" t="str">
        <f>IFERROR(VLOOKUP(C3942,Customers!$A$2:$G$751,3,FALSE),"")</f>
        <v>Absheron</v>
      </c>
    </row>
    <row r="3943" spans="1:11" x14ac:dyDescent="0.25">
      <c r="A3943" t="s">
        <v>6766</v>
      </c>
      <c r="B3943">
        <v>45980</v>
      </c>
      <c r="C3943" t="s">
        <v>604</v>
      </c>
      <c r="D3943" t="s">
        <v>441</v>
      </c>
      <c r="E3943">
        <v>10</v>
      </c>
      <c r="F3943">
        <f>IFERROR(VLOOKUP(D3943,Products!$A$2:$H$221,6,FALSE),0)</f>
        <v>4.0999999999999996</v>
      </c>
      <c r="G3943">
        <v>0.1</v>
      </c>
      <c r="H3943">
        <f t="shared" si="61"/>
        <v>36.9</v>
      </c>
      <c r="I3943" t="s">
        <v>2824</v>
      </c>
      <c r="J3943" t="str">
        <f>IFERROR(VLOOKUP(D3943,Products!$A$2:$H$221,3,FALSE),"")</f>
        <v>Canned</v>
      </c>
      <c r="K3943" t="str">
        <f>IFERROR(VLOOKUP(C3943,Customers!$A$2:$G$751,3,FALSE),"")</f>
        <v>Karabakh-East Zangezur</v>
      </c>
    </row>
    <row r="3944" spans="1:11" x14ac:dyDescent="0.25">
      <c r="A3944" t="s">
        <v>6767</v>
      </c>
      <c r="B3944">
        <v>45980</v>
      </c>
      <c r="C3944" t="s">
        <v>1253</v>
      </c>
      <c r="D3944" t="s">
        <v>260</v>
      </c>
      <c r="E3944">
        <v>10</v>
      </c>
      <c r="F3944">
        <f>IFERROR(VLOOKUP(D3944,Products!$A$2:$H$221,6,FALSE),0)</f>
        <v>1.21</v>
      </c>
      <c r="G3944">
        <v>0</v>
      </c>
      <c r="H3944">
        <f t="shared" si="61"/>
        <v>12.1</v>
      </c>
      <c r="I3944" t="s">
        <v>2830</v>
      </c>
      <c r="J3944" t="str">
        <f>IFERROR(VLOOKUP(D3944,Products!$A$2:$H$221,3,FALSE),"")</f>
        <v>Household</v>
      </c>
      <c r="K3944" t="str">
        <f>IFERROR(VLOOKUP(C3944,Customers!$A$2:$G$751,3,FALSE),"")</f>
        <v>Aran</v>
      </c>
    </row>
    <row r="3945" spans="1:11" x14ac:dyDescent="0.25">
      <c r="A3945" t="s">
        <v>6768</v>
      </c>
      <c r="B3945">
        <v>45980</v>
      </c>
      <c r="C3945" t="s">
        <v>1364</v>
      </c>
      <c r="D3945" t="s">
        <v>431</v>
      </c>
      <c r="E3945">
        <v>4</v>
      </c>
      <c r="F3945">
        <f>IFERROR(VLOOKUP(D3945,Products!$A$2:$H$221,6,FALSE),0)</f>
        <v>5.65</v>
      </c>
      <c r="G3945">
        <v>0.05</v>
      </c>
      <c r="H3945">
        <f t="shared" si="61"/>
        <v>21.47</v>
      </c>
      <c r="I3945" t="s">
        <v>2824</v>
      </c>
      <c r="J3945" t="str">
        <f>IFERROR(VLOOKUP(D3945,Products!$A$2:$H$221,3,FALSE),"")</f>
        <v>Canned</v>
      </c>
      <c r="K3945" t="str">
        <f>IFERROR(VLOOKUP(C3945,Customers!$A$2:$G$751,3,FALSE),"")</f>
        <v>Guba-Khachmaz</v>
      </c>
    </row>
    <row r="3946" spans="1:11" x14ac:dyDescent="0.25">
      <c r="A3946" t="s">
        <v>6769</v>
      </c>
      <c r="B3946">
        <v>45980</v>
      </c>
      <c r="C3946" t="s">
        <v>1478</v>
      </c>
      <c r="D3946" t="s">
        <v>336</v>
      </c>
      <c r="E3946">
        <v>9</v>
      </c>
      <c r="F3946">
        <f>IFERROR(VLOOKUP(D3946,Products!$A$2:$H$221,6,FALSE),0)</f>
        <v>5.29</v>
      </c>
      <c r="G3946">
        <v>7.0000000000000007E-2</v>
      </c>
      <c r="H3946">
        <f t="shared" si="61"/>
        <v>44.28</v>
      </c>
      <c r="I3946" t="s">
        <v>2837</v>
      </c>
      <c r="J3946" t="str">
        <f>IFERROR(VLOOKUP(D3946,Products!$A$2:$H$221,3,FALSE),"")</f>
        <v>Personal Care</v>
      </c>
      <c r="K3946" t="str">
        <f>IFERROR(VLOOKUP(C3946,Customers!$A$2:$G$751,3,FALSE),"")</f>
        <v>Aran</v>
      </c>
    </row>
    <row r="3947" spans="1:11" x14ac:dyDescent="0.25">
      <c r="A3947" t="s">
        <v>6770</v>
      </c>
      <c r="B3947">
        <v>45980</v>
      </c>
      <c r="C3947" t="s">
        <v>2114</v>
      </c>
      <c r="D3947" t="s">
        <v>321</v>
      </c>
      <c r="E3947">
        <v>10</v>
      </c>
      <c r="F3947">
        <f>IFERROR(VLOOKUP(D3947,Products!$A$2:$H$221,6,FALSE),0)</f>
        <v>4.1100000000000003</v>
      </c>
      <c r="G3947">
        <v>0</v>
      </c>
      <c r="H3947">
        <f t="shared" si="61"/>
        <v>41.1</v>
      </c>
      <c r="I3947" t="s">
        <v>2837</v>
      </c>
      <c r="J3947" t="str">
        <f>IFERROR(VLOOKUP(D3947,Products!$A$2:$H$221,3,FALSE),"")</f>
        <v>Personal Care</v>
      </c>
      <c r="K3947" t="str">
        <f>IFERROR(VLOOKUP(C3947,Customers!$A$2:$G$751,3,FALSE),"")</f>
        <v>Guba-Khachmaz</v>
      </c>
    </row>
    <row r="3948" spans="1:11" x14ac:dyDescent="0.25">
      <c r="A3948" t="s">
        <v>6771</v>
      </c>
      <c r="B3948">
        <v>45980</v>
      </c>
      <c r="C3948" t="s">
        <v>2117</v>
      </c>
      <c r="D3948" t="s">
        <v>374</v>
      </c>
      <c r="E3948">
        <v>8</v>
      </c>
      <c r="F3948">
        <f>IFERROR(VLOOKUP(D3948,Products!$A$2:$H$221,6,FALSE),0)</f>
        <v>7.83</v>
      </c>
      <c r="G3948">
        <v>0.12</v>
      </c>
      <c r="H3948">
        <f t="shared" si="61"/>
        <v>55.12</v>
      </c>
      <c r="I3948" t="s">
        <v>2827</v>
      </c>
      <c r="J3948" t="str">
        <f>IFERROR(VLOOKUP(D3948,Products!$A$2:$H$221,3,FALSE),"")</f>
        <v>Frozen</v>
      </c>
      <c r="K3948" t="str">
        <f>IFERROR(VLOOKUP(C3948,Customers!$A$2:$G$751,3,FALSE),"")</f>
        <v>Ganja-Dashkasan</v>
      </c>
    </row>
    <row r="3949" spans="1:11" x14ac:dyDescent="0.25">
      <c r="A3949" t="s">
        <v>6772</v>
      </c>
      <c r="B3949">
        <v>45980</v>
      </c>
      <c r="C3949" t="s">
        <v>2201</v>
      </c>
      <c r="D3949" t="s">
        <v>480</v>
      </c>
      <c r="E3949">
        <v>5</v>
      </c>
      <c r="F3949">
        <f>IFERROR(VLOOKUP(D3949,Products!$A$2:$H$221,6,FALSE),0)</f>
        <v>4.91</v>
      </c>
      <c r="G3949">
        <v>0.1</v>
      </c>
      <c r="H3949">
        <f t="shared" si="61"/>
        <v>22.1</v>
      </c>
      <c r="I3949" t="s">
        <v>2841</v>
      </c>
      <c r="J3949" t="str">
        <f>IFERROR(VLOOKUP(D3949,Products!$A$2:$H$221,3,FALSE),"")</f>
        <v>Cleaning</v>
      </c>
      <c r="K3949" t="str">
        <f>IFERROR(VLOOKUP(C3949,Customers!$A$2:$G$751,3,FALSE),"")</f>
        <v>Shaki-Zagatala</v>
      </c>
    </row>
    <row r="3950" spans="1:11" x14ac:dyDescent="0.25">
      <c r="A3950" t="s">
        <v>6773</v>
      </c>
      <c r="B3950">
        <v>45980</v>
      </c>
      <c r="C3950" t="s">
        <v>2210</v>
      </c>
      <c r="D3950" t="s">
        <v>51</v>
      </c>
      <c r="E3950">
        <v>22</v>
      </c>
      <c r="F3950">
        <f>IFERROR(VLOOKUP(D3950,Products!$A$2:$H$221,6,FALSE),0)</f>
        <v>4.46</v>
      </c>
      <c r="G3950">
        <v>0.15</v>
      </c>
      <c r="H3950">
        <f t="shared" si="61"/>
        <v>83.4</v>
      </c>
      <c r="I3950" t="s">
        <v>2837</v>
      </c>
      <c r="J3950" t="str">
        <f>IFERROR(VLOOKUP(D3950,Products!$A$2:$H$221,3,FALSE),"")</f>
        <v>Beverages</v>
      </c>
      <c r="K3950" t="str">
        <f>IFERROR(VLOOKUP(C3950,Customers!$A$2:$G$751,3,FALSE),"")</f>
        <v>Guba-Khachmaz</v>
      </c>
    </row>
    <row r="3951" spans="1:11" x14ac:dyDescent="0.25">
      <c r="A3951" t="s">
        <v>6774</v>
      </c>
      <c r="B3951">
        <v>45980</v>
      </c>
      <c r="C3951" t="s">
        <v>2333</v>
      </c>
      <c r="D3951" t="s">
        <v>105</v>
      </c>
      <c r="E3951">
        <v>13</v>
      </c>
      <c r="F3951">
        <f>IFERROR(VLOOKUP(D3951,Products!$A$2:$H$221,6,FALSE),0)</f>
        <v>1.37</v>
      </c>
      <c r="G3951">
        <v>0</v>
      </c>
      <c r="H3951">
        <f t="shared" si="61"/>
        <v>17.809999999999999</v>
      </c>
      <c r="I3951" t="s">
        <v>2818</v>
      </c>
      <c r="J3951" t="str">
        <f>IFERROR(VLOOKUP(D3951,Products!$A$2:$H$221,3,FALSE),"")</f>
        <v>Snacks</v>
      </c>
      <c r="K3951" t="str">
        <f>IFERROR(VLOOKUP(C3951,Customers!$A$2:$G$751,3,FALSE),"")</f>
        <v>Guba-Khachmaz</v>
      </c>
    </row>
    <row r="3952" spans="1:11" x14ac:dyDescent="0.25">
      <c r="A3952" t="s">
        <v>6775</v>
      </c>
      <c r="B3952">
        <v>45980</v>
      </c>
      <c r="C3952" t="s">
        <v>2357</v>
      </c>
      <c r="D3952" t="s">
        <v>266</v>
      </c>
      <c r="E3952">
        <v>2</v>
      </c>
      <c r="F3952">
        <f>IFERROR(VLOOKUP(D3952,Products!$A$2:$H$221,6,FALSE),0)</f>
        <v>1.89</v>
      </c>
      <c r="G3952">
        <v>0.1</v>
      </c>
      <c r="H3952">
        <f t="shared" si="61"/>
        <v>3.4</v>
      </c>
      <c r="I3952" t="s">
        <v>2827</v>
      </c>
      <c r="J3952" t="str">
        <f>IFERROR(VLOOKUP(D3952,Products!$A$2:$H$221,3,FALSE),"")</f>
        <v>Household</v>
      </c>
      <c r="K3952" t="str">
        <f>IFERROR(VLOOKUP(C3952,Customers!$A$2:$G$751,3,FALSE),"")</f>
        <v>Nakhchivan</v>
      </c>
    </row>
    <row r="3953" spans="1:11" x14ac:dyDescent="0.25">
      <c r="A3953" t="s">
        <v>6776</v>
      </c>
      <c r="B3953">
        <v>45980</v>
      </c>
      <c r="C3953" t="s">
        <v>2378</v>
      </c>
      <c r="D3953" t="s">
        <v>196</v>
      </c>
      <c r="E3953">
        <v>27</v>
      </c>
      <c r="F3953">
        <f>IFERROR(VLOOKUP(D3953,Products!$A$2:$H$221,6,FALSE),0)</f>
        <v>0.54</v>
      </c>
      <c r="G3953">
        <v>7.0000000000000007E-2</v>
      </c>
      <c r="H3953">
        <f t="shared" si="61"/>
        <v>13.56</v>
      </c>
      <c r="I3953" t="s">
        <v>2830</v>
      </c>
      <c r="J3953" t="str">
        <f>IFERROR(VLOOKUP(D3953,Products!$A$2:$H$221,3,FALSE),"")</f>
        <v>Bakery</v>
      </c>
      <c r="K3953" t="str">
        <f>IFERROR(VLOOKUP(C3953,Customers!$A$2:$G$751,3,FALSE),"")</f>
        <v>Nakhchivan</v>
      </c>
    </row>
    <row r="3954" spans="1:11" x14ac:dyDescent="0.25">
      <c r="A3954" t="s">
        <v>6777</v>
      </c>
      <c r="B3954">
        <v>45980</v>
      </c>
      <c r="C3954" t="s">
        <v>2711</v>
      </c>
      <c r="D3954" t="s">
        <v>43</v>
      </c>
      <c r="E3954">
        <v>5</v>
      </c>
      <c r="F3954">
        <f>IFERROR(VLOOKUP(D3954,Products!$A$2:$H$221,6,FALSE),0)</f>
        <v>3.28</v>
      </c>
      <c r="G3954">
        <v>0.1</v>
      </c>
      <c r="H3954">
        <f t="shared" si="61"/>
        <v>14.76</v>
      </c>
      <c r="I3954" t="s">
        <v>2818</v>
      </c>
      <c r="J3954" t="str">
        <f>IFERROR(VLOOKUP(D3954,Products!$A$2:$H$221,3,FALSE),"")</f>
        <v>Beverages</v>
      </c>
      <c r="K3954" t="str">
        <f>IFERROR(VLOOKUP(C3954,Customers!$A$2:$G$751,3,FALSE),"")</f>
        <v>Shaki-Zagatala</v>
      </c>
    </row>
    <row r="3955" spans="1:11" x14ac:dyDescent="0.25">
      <c r="A3955" t="s">
        <v>6778</v>
      </c>
      <c r="B3955">
        <v>45980</v>
      </c>
      <c r="C3955" t="s">
        <v>2741</v>
      </c>
      <c r="D3955" t="s">
        <v>437</v>
      </c>
      <c r="E3955">
        <v>12</v>
      </c>
      <c r="F3955">
        <f>IFERROR(VLOOKUP(D3955,Products!$A$2:$H$221,6,FALSE),0)</f>
        <v>4.6100000000000003</v>
      </c>
      <c r="G3955">
        <v>0.03</v>
      </c>
      <c r="H3955">
        <f t="shared" si="61"/>
        <v>53.66</v>
      </c>
      <c r="I3955" t="s">
        <v>2870</v>
      </c>
      <c r="J3955" t="str">
        <f>IFERROR(VLOOKUP(D3955,Products!$A$2:$H$221,3,FALSE),"")</f>
        <v>Canned</v>
      </c>
      <c r="K3955" t="str">
        <f>IFERROR(VLOOKUP(C3955,Customers!$A$2:$G$751,3,FALSE),"")</f>
        <v>Aran</v>
      </c>
    </row>
    <row r="3956" spans="1:11" x14ac:dyDescent="0.25">
      <c r="A3956" t="s">
        <v>6779</v>
      </c>
      <c r="B3956">
        <v>45981</v>
      </c>
      <c r="C3956" t="s">
        <v>1370</v>
      </c>
      <c r="D3956" t="s">
        <v>140</v>
      </c>
      <c r="E3956">
        <v>13</v>
      </c>
      <c r="F3956">
        <f>IFERROR(VLOOKUP(D3956,Products!$A$2:$H$221,6,FALSE),0)</f>
        <v>2.6</v>
      </c>
      <c r="G3956">
        <v>0.03</v>
      </c>
      <c r="H3956">
        <f t="shared" si="61"/>
        <v>32.79</v>
      </c>
      <c r="I3956" t="s">
        <v>2827</v>
      </c>
      <c r="J3956" t="str">
        <f>IFERROR(VLOOKUP(D3956,Products!$A$2:$H$221,3,FALSE),"")</f>
        <v>Dairy</v>
      </c>
      <c r="K3956" t="str">
        <f>IFERROR(VLOOKUP(C3956,Customers!$A$2:$G$751,3,FALSE),"")</f>
        <v>Absheron</v>
      </c>
    </row>
    <row r="3957" spans="1:11" x14ac:dyDescent="0.25">
      <c r="A3957" t="s">
        <v>6780</v>
      </c>
      <c r="B3957">
        <v>45981</v>
      </c>
      <c r="C3957" t="s">
        <v>2042</v>
      </c>
      <c r="D3957" t="s">
        <v>222</v>
      </c>
      <c r="E3957">
        <v>12</v>
      </c>
      <c r="F3957">
        <f>IFERROR(VLOOKUP(D3957,Products!$A$2:$H$221,6,FALSE),0)</f>
        <v>7.42</v>
      </c>
      <c r="G3957">
        <v>7.0000000000000007E-2</v>
      </c>
      <c r="H3957">
        <f t="shared" si="61"/>
        <v>82.81</v>
      </c>
      <c r="I3957" t="s">
        <v>2820</v>
      </c>
      <c r="J3957" t="str">
        <f>IFERROR(VLOOKUP(D3957,Products!$A$2:$H$221,3,FALSE),"")</f>
        <v>Grocery</v>
      </c>
      <c r="K3957" t="str">
        <f>IFERROR(VLOOKUP(C3957,Customers!$A$2:$G$751,3,FALSE),"")</f>
        <v>Ganja-Dashkasan</v>
      </c>
    </row>
    <row r="3958" spans="1:11" x14ac:dyDescent="0.25">
      <c r="A3958" t="s">
        <v>6781</v>
      </c>
      <c r="B3958">
        <v>45981</v>
      </c>
      <c r="C3958" t="s">
        <v>2393</v>
      </c>
      <c r="D3958" t="s">
        <v>188</v>
      </c>
      <c r="E3958">
        <v>5</v>
      </c>
      <c r="F3958">
        <f>IFERROR(VLOOKUP(D3958,Products!$A$2:$H$221,6,FALSE),0)</f>
        <v>2.31</v>
      </c>
      <c r="G3958">
        <v>0.12</v>
      </c>
      <c r="H3958">
        <f t="shared" si="61"/>
        <v>10.16</v>
      </c>
      <c r="I3958" t="s">
        <v>2820</v>
      </c>
      <c r="J3958" t="str">
        <f>IFERROR(VLOOKUP(D3958,Products!$A$2:$H$221,3,FALSE),"")</f>
        <v>Bakery</v>
      </c>
      <c r="K3958" t="str">
        <f>IFERROR(VLOOKUP(C3958,Customers!$A$2:$G$751,3,FALSE),"")</f>
        <v>Ganja-Dashkasan</v>
      </c>
    </row>
    <row r="3959" spans="1:11" x14ac:dyDescent="0.25">
      <c r="A3959" t="s">
        <v>6782</v>
      </c>
      <c r="B3959">
        <v>45981</v>
      </c>
      <c r="C3959" t="s">
        <v>2414</v>
      </c>
      <c r="D3959" t="s">
        <v>204</v>
      </c>
      <c r="E3959">
        <v>13</v>
      </c>
      <c r="F3959">
        <f>IFERROR(VLOOKUP(D3959,Products!$A$2:$H$221,6,FALSE),0)</f>
        <v>7.55</v>
      </c>
      <c r="G3959">
        <v>0.15</v>
      </c>
      <c r="H3959">
        <f t="shared" si="61"/>
        <v>83.43</v>
      </c>
      <c r="I3959" t="s">
        <v>2818</v>
      </c>
      <c r="J3959" t="str">
        <f>IFERROR(VLOOKUP(D3959,Products!$A$2:$H$221,3,FALSE),"")</f>
        <v>Grocery</v>
      </c>
      <c r="K3959" t="str">
        <f>IFERROR(VLOOKUP(C3959,Customers!$A$2:$G$751,3,FALSE),"")</f>
        <v>Lankaran-Astara</v>
      </c>
    </row>
    <row r="3960" spans="1:11" x14ac:dyDescent="0.25">
      <c r="A3960" t="s">
        <v>6783</v>
      </c>
      <c r="B3960">
        <v>45982</v>
      </c>
      <c r="C3960" t="s">
        <v>785</v>
      </c>
      <c r="D3960" t="s">
        <v>253</v>
      </c>
      <c r="E3960">
        <v>5</v>
      </c>
      <c r="F3960">
        <f>IFERROR(VLOOKUP(D3960,Products!$A$2:$H$221,6,FALSE),0)</f>
        <v>1.43</v>
      </c>
      <c r="G3960">
        <v>0.15</v>
      </c>
      <c r="H3960">
        <f t="shared" si="61"/>
        <v>6.08</v>
      </c>
      <c r="I3960" t="s">
        <v>2824</v>
      </c>
      <c r="J3960" t="str">
        <f>IFERROR(VLOOKUP(D3960,Products!$A$2:$H$221,3,FALSE),"")</f>
        <v>Household</v>
      </c>
      <c r="K3960" t="str">
        <f>IFERROR(VLOOKUP(C3960,Customers!$A$2:$G$751,3,FALSE),"")</f>
        <v>Absheron</v>
      </c>
    </row>
    <row r="3961" spans="1:11" x14ac:dyDescent="0.25">
      <c r="A3961" t="s">
        <v>6784</v>
      </c>
      <c r="B3961">
        <v>45982</v>
      </c>
      <c r="C3961" t="s">
        <v>1130</v>
      </c>
      <c r="D3961" t="s">
        <v>107</v>
      </c>
      <c r="E3961">
        <v>6</v>
      </c>
      <c r="F3961">
        <f>IFERROR(VLOOKUP(D3961,Products!$A$2:$H$221,6,FALSE),0)</f>
        <v>4.54</v>
      </c>
      <c r="G3961">
        <v>0.05</v>
      </c>
      <c r="H3961">
        <f t="shared" si="61"/>
        <v>25.88</v>
      </c>
      <c r="I3961" t="s">
        <v>2837</v>
      </c>
      <c r="J3961" t="str">
        <f>IFERROR(VLOOKUP(D3961,Products!$A$2:$H$221,3,FALSE),"")</f>
        <v>Snacks</v>
      </c>
      <c r="K3961" t="str">
        <f>IFERROR(VLOOKUP(C3961,Customers!$A$2:$G$751,3,FALSE),"")</f>
        <v>Shaki-Zagatala</v>
      </c>
    </row>
    <row r="3962" spans="1:11" x14ac:dyDescent="0.25">
      <c r="A3962" t="s">
        <v>6785</v>
      </c>
      <c r="B3962">
        <v>45982</v>
      </c>
      <c r="C3962" t="s">
        <v>1556</v>
      </c>
      <c r="D3962" t="s">
        <v>242</v>
      </c>
      <c r="E3962">
        <v>2</v>
      </c>
      <c r="F3962">
        <f>IFERROR(VLOOKUP(D3962,Products!$A$2:$H$221,6,FALSE),0)</f>
        <v>3.43</v>
      </c>
      <c r="G3962">
        <v>7.0000000000000007E-2</v>
      </c>
      <c r="H3962">
        <f t="shared" si="61"/>
        <v>6.38</v>
      </c>
      <c r="I3962" t="s">
        <v>2841</v>
      </c>
      <c r="J3962" t="str">
        <f>IFERROR(VLOOKUP(D3962,Products!$A$2:$H$221,3,FALSE),"")</f>
        <v>Grocery</v>
      </c>
      <c r="K3962" t="str">
        <f>IFERROR(VLOOKUP(C3962,Customers!$A$2:$G$751,3,FALSE),"")</f>
        <v>Absheron</v>
      </c>
    </row>
    <row r="3963" spans="1:11" x14ac:dyDescent="0.25">
      <c r="A3963" t="s">
        <v>6786</v>
      </c>
      <c r="B3963">
        <v>45982</v>
      </c>
      <c r="C3963" t="s">
        <v>1778</v>
      </c>
      <c r="D3963" t="s">
        <v>325</v>
      </c>
      <c r="E3963">
        <v>6</v>
      </c>
      <c r="F3963">
        <f>IFERROR(VLOOKUP(D3963,Products!$A$2:$H$221,6,FALSE),0)</f>
        <v>4.2699999999999996</v>
      </c>
      <c r="G3963">
        <v>0.05</v>
      </c>
      <c r="H3963">
        <f t="shared" si="61"/>
        <v>24.34</v>
      </c>
      <c r="I3963" t="s">
        <v>2820</v>
      </c>
      <c r="J3963" t="str">
        <f>IFERROR(VLOOKUP(D3963,Products!$A$2:$H$221,3,FALSE),"")</f>
        <v>Personal Care</v>
      </c>
      <c r="K3963" t="str">
        <f>IFERROR(VLOOKUP(C3963,Customers!$A$2:$G$751,3,FALSE),"")</f>
        <v>Karabakh-East Zangezur</v>
      </c>
    </row>
    <row r="3964" spans="1:11" x14ac:dyDescent="0.25">
      <c r="A3964" t="s">
        <v>6787</v>
      </c>
      <c r="B3964">
        <v>45982</v>
      </c>
      <c r="C3964" t="s">
        <v>2117</v>
      </c>
      <c r="D3964" t="s">
        <v>204</v>
      </c>
      <c r="E3964">
        <v>2</v>
      </c>
      <c r="F3964">
        <f>IFERROR(VLOOKUP(D3964,Products!$A$2:$H$221,6,FALSE),0)</f>
        <v>7.55</v>
      </c>
      <c r="G3964">
        <v>0.05</v>
      </c>
      <c r="H3964">
        <f t="shared" si="61"/>
        <v>14.35</v>
      </c>
      <c r="I3964" t="s">
        <v>2837</v>
      </c>
      <c r="J3964" t="str">
        <f>IFERROR(VLOOKUP(D3964,Products!$A$2:$H$221,3,FALSE),"")</f>
        <v>Grocery</v>
      </c>
      <c r="K3964" t="str">
        <f>IFERROR(VLOOKUP(C3964,Customers!$A$2:$G$751,3,FALSE),"")</f>
        <v>Ganja-Dashkasan</v>
      </c>
    </row>
    <row r="3965" spans="1:11" x14ac:dyDescent="0.25">
      <c r="A3965" t="s">
        <v>6788</v>
      </c>
      <c r="B3965">
        <v>45982</v>
      </c>
      <c r="C3965" t="s">
        <v>2153</v>
      </c>
      <c r="D3965" t="s">
        <v>101</v>
      </c>
      <c r="E3965">
        <v>18</v>
      </c>
      <c r="F3965">
        <f>IFERROR(VLOOKUP(D3965,Products!$A$2:$H$221,6,FALSE),0)</f>
        <v>2.82</v>
      </c>
      <c r="G3965">
        <v>7.0000000000000007E-2</v>
      </c>
      <c r="H3965">
        <f t="shared" si="61"/>
        <v>47.21</v>
      </c>
      <c r="I3965" t="s">
        <v>2870</v>
      </c>
      <c r="J3965" t="str">
        <f>IFERROR(VLOOKUP(D3965,Products!$A$2:$H$221,3,FALSE),"")</f>
        <v>Snacks</v>
      </c>
      <c r="K3965" t="str">
        <f>IFERROR(VLOOKUP(C3965,Customers!$A$2:$G$751,3,FALSE),"")</f>
        <v>Absheron</v>
      </c>
    </row>
    <row r="3966" spans="1:11" x14ac:dyDescent="0.25">
      <c r="A3966" t="s">
        <v>6789</v>
      </c>
      <c r="B3966">
        <v>45982</v>
      </c>
      <c r="C3966" t="s">
        <v>2690</v>
      </c>
      <c r="D3966" t="s">
        <v>294</v>
      </c>
      <c r="E3966">
        <v>12</v>
      </c>
      <c r="F3966">
        <f>IFERROR(VLOOKUP(D3966,Products!$A$2:$H$221,6,FALSE),0)</f>
        <v>1.7</v>
      </c>
      <c r="G3966">
        <v>0.05</v>
      </c>
      <c r="H3966">
        <f t="shared" si="61"/>
        <v>19.38</v>
      </c>
      <c r="I3966" t="s">
        <v>2820</v>
      </c>
      <c r="J3966" t="str">
        <f>IFERROR(VLOOKUP(D3966,Products!$A$2:$H$221,3,FALSE),"")</f>
        <v>Household</v>
      </c>
      <c r="K3966" t="str">
        <f>IFERROR(VLOOKUP(C3966,Customers!$A$2:$G$751,3,FALSE),"")</f>
        <v>Aran</v>
      </c>
    </row>
    <row r="3967" spans="1:11" x14ac:dyDescent="0.25">
      <c r="A3967" t="s">
        <v>6790</v>
      </c>
      <c r="B3967">
        <v>45982</v>
      </c>
      <c r="C3967" t="s">
        <v>2801</v>
      </c>
      <c r="D3967" t="s">
        <v>29</v>
      </c>
      <c r="E3967">
        <v>8</v>
      </c>
      <c r="F3967">
        <f>IFERROR(VLOOKUP(D3967,Products!$A$2:$H$221,6,FALSE),0)</f>
        <v>1.26</v>
      </c>
      <c r="G3967">
        <v>0</v>
      </c>
      <c r="H3967">
        <f t="shared" si="61"/>
        <v>10.08</v>
      </c>
      <c r="I3967" t="s">
        <v>2820</v>
      </c>
      <c r="J3967" t="str">
        <f>IFERROR(VLOOKUP(D3967,Products!$A$2:$H$221,3,FALSE),"")</f>
        <v>Beverages</v>
      </c>
      <c r="K3967" t="str">
        <f>IFERROR(VLOOKUP(C3967,Customers!$A$2:$G$751,3,FALSE),"")</f>
        <v>Aran</v>
      </c>
    </row>
    <row r="3968" spans="1:11" x14ac:dyDescent="0.25">
      <c r="A3968" t="s">
        <v>6791</v>
      </c>
      <c r="B3968">
        <v>45983</v>
      </c>
      <c r="C3968" t="s">
        <v>572</v>
      </c>
      <c r="D3968" t="s">
        <v>57</v>
      </c>
      <c r="E3968">
        <v>27</v>
      </c>
      <c r="F3968">
        <f>IFERROR(VLOOKUP(D3968,Products!$A$2:$H$221,6,FALSE),0)</f>
        <v>2.57</v>
      </c>
      <c r="G3968">
        <v>7.0000000000000007E-2</v>
      </c>
      <c r="H3968">
        <f t="shared" si="61"/>
        <v>64.53</v>
      </c>
      <c r="I3968" t="s">
        <v>2830</v>
      </c>
      <c r="J3968" t="str">
        <f>IFERROR(VLOOKUP(D3968,Products!$A$2:$H$221,3,FALSE),"")</f>
        <v>Beverages</v>
      </c>
      <c r="K3968" t="str">
        <f>IFERROR(VLOOKUP(C3968,Customers!$A$2:$G$751,3,FALSE),"")</f>
        <v>Absheron</v>
      </c>
    </row>
    <row r="3969" spans="1:11" x14ac:dyDescent="0.25">
      <c r="A3969" t="s">
        <v>6792</v>
      </c>
      <c r="B3969">
        <v>45983</v>
      </c>
      <c r="C3969" t="s">
        <v>878</v>
      </c>
      <c r="D3969" t="s">
        <v>290</v>
      </c>
      <c r="E3969">
        <v>13</v>
      </c>
      <c r="F3969">
        <f>IFERROR(VLOOKUP(D3969,Products!$A$2:$H$221,6,FALSE),0)</f>
        <v>2.31</v>
      </c>
      <c r="G3969">
        <v>7.0000000000000007E-2</v>
      </c>
      <c r="H3969">
        <f t="shared" si="61"/>
        <v>27.93</v>
      </c>
      <c r="I3969" t="s">
        <v>2841</v>
      </c>
      <c r="J3969" t="str">
        <f>IFERROR(VLOOKUP(D3969,Products!$A$2:$H$221,3,FALSE),"")</f>
        <v>Household</v>
      </c>
      <c r="K3969" t="str">
        <f>IFERROR(VLOOKUP(C3969,Customers!$A$2:$G$751,3,FALSE),"")</f>
        <v>Lankaran-Astara</v>
      </c>
    </row>
    <row r="3970" spans="1:11" x14ac:dyDescent="0.25">
      <c r="A3970" t="s">
        <v>6793</v>
      </c>
      <c r="B3970">
        <v>45983</v>
      </c>
      <c r="C3970" t="s">
        <v>917</v>
      </c>
      <c r="D3970" t="s">
        <v>122</v>
      </c>
      <c r="E3970">
        <v>14</v>
      </c>
      <c r="F3970">
        <f>IFERROR(VLOOKUP(D3970,Products!$A$2:$H$221,6,FALSE),0)</f>
        <v>4.5999999999999996</v>
      </c>
      <c r="G3970">
        <v>0</v>
      </c>
      <c r="H3970">
        <f t="shared" ref="H3970:H4033" si="62">ROUND(E3970*F3970*(1-G3970),2)</f>
        <v>64.400000000000006</v>
      </c>
      <c r="I3970" t="s">
        <v>2827</v>
      </c>
      <c r="J3970" t="str">
        <f>IFERROR(VLOOKUP(D3970,Products!$A$2:$H$221,3,FALSE),"")</f>
        <v>Dairy</v>
      </c>
      <c r="K3970" t="str">
        <f>IFERROR(VLOOKUP(C3970,Customers!$A$2:$G$751,3,FALSE),"")</f>
        <v>Shaki-Zagatala</v>
      </c>
    </row>
    <row r="3971" spans="1:11" x14ac:dyDescent="0.25">
      <c r="A3971" t="s">
        <v>6794</v>
      </c>
      <c r="B3971">
        <v>45983</v>
      </c>
      <c r="C3971" t="s">
        <v>1133</v>
      </c>
      <c r="D3971" t="s">
        <v>334</v>
      </c>
      <c r="E3971">
        <v>8</v>
      </c>
      <c r="F3971">
        <f>IFERROR(VLOOKUP(D3971,Products!$A$2:$H$221,6,FALSE),0)</f>
        <v>6.1</v>
      </c>
      <c r="G3971">
        <v>0.03</v>
      </c>
      <c r="H3971">
        <f t="shared" si="62"/>
        <v>47.34</v>
      </c>
      <c r="I3971" t="s">
        <v>2824</v>
      </c>
      <c r="J3971" t="str">
        <f>IFERROR(VLOOKUP(D3971,Products!$A$2:$H$221,3,FALSE),"")</f>
        <v>Personal Care</v>
      </c>
      <c r="K3971" t="str">
        <f>IFERROR(VLOOKUP(C3971,Customers!$A$2:$G$751,3,FALSE),"")</f>
        <v>Shaki-Zagatala</v>
      </c>
    </row>
    <row r="3972" spans="1:11" x14ac:dyDescent="0.25">
      <c r="A3972" t="s">
        <v>6795</v>
      </c>
      <c r="B3972">
        <v>45983</v>
      </c>
      <c r="C3972" t="s">
        <v>1685</v>
      </c>
      <c r="D3972" t="s">
        <v>348</v>
      </c>
      <c r="E3972">
        <v>12</v>
      </c>
      <c r="F3972">
        <f>IFERROR(VLOOKUP(D3972,Products!$A$2:$H$221,6,FALSE),0)</f>
        <v>3.09</v>
      </c>
      <c r="G3972">
        <v>0.05</v>
      </c>
      <c r="H3972">
        <f t="shared" si="62"/>
        <v>35.229999999999997</v>
      </c>
      <c r="I3972" t="s">
        <v>2837</v>
      </c>
      <c r="J3972" t="str">
        <f>IFERROR(VLOOKUP(D3972,Products!$A$2:$H$221,3,FALSE),"")</f>
        <v>Frozen</v>
      </c>
      <c r="K3972" t="str">
        <f>IFERROR(VLOOKUP(C3972,Customers!$A$2:$G$751,3,FALSE),"")</f>
        <v>Absheron</v>
      </c>
    </row>
    <row r="3973" spans="1:11" x14ac:dyDescent="0.25">
      <c r="A3973" t="s">
        <v>6796</v>
      </c>
      <c r="B3973">
        <v>45983</v>
      </c>
      <c r="C3973" t="s">
        <v>1769</v>
      </c>
      <c r="D3973" t="s">
        <v>174</v>
      </c>
      <c r="E3973">
        <v>5</v>
      </c>
      <c r="F3973">
        <f>IFERROR(VLOOKUP(D3973,Products!$A$2:$H$221,6,FALSE),0)</f>
        <v>0.99</v>
      </c>
      <c r="G3973">
        <v>0.03</v>
      </c>
      <c r="H3973">
        <f t="shared" si="62"/>
        <v>4.8</v>
      </c>
      <c r="I3973" t="s">
        <v>2841</v>
      </c>
      <c r="J3973" t="str">
        <f>IFERROR(VLOOKUP(D3973,Products!$A$2:$H$221,3,FALSE),"")</f>
        <v>Bakery</v>
      </c>
      <c r="K3973" t="str">
        <f>IFERROR(VLOOKUP(C3973,Customers!$A$2:$G$751,3,FALSE),"")</f>
        <v>Karabakh-East Zangezur</v>
      </c>
    </row>
    <row r="3974" spans="1:11" x14ac:dyDescent="0.25">
      <c r="A3974" t="s">
        <v>6797</v>
      </c>
      <c r="B3974">
        <v>45983</v>
      </c>
      <c r="C3974" t="s">
        <v>1838</v>
      </c>
      <c r="D3974" t="s">
        <v>362</v>
      </c>
      <c r="E3974">
        <v>3</v>
      </c>
      <c r="F3974">
        <f>IFERROR(VLOOKUP(D3974,Products!$A$2:$H$221,6,FALSE),0)</f>
        <v>7.21</v>
      </c>
      <c r="G3974">
        <v>0.03</v>
      </c>
      <c r="H3974">
        <f t="shared" si="62"/>
        <v>20.98</v>
      </c>
      <c r="I3974" t="s">
        <v>2837</v>
      </c>
      <c r="J3974" t="str">
        <f>IFERROR(VLOOKUP(D3974,Products!$A$2:$H$221,3,FALSE),"")</f>
        <v>Frozen</v>
      </c>
      <c r="K3974" t="str">
        <f>IFERROR(VLOOKUP(C3974,Customers!$A$2:$G$751,3,FALSE),"")</f>
        <v>Karabakh-East Zangezur</v>
      </c>
    </row>
    <row r="3975" spans="1:11" x14ac:dyDescent="0.25">
      <c r="A3975" t="s">
        <v>6798</v>
      </c>
      <c r="B3975">
        <v>45983</v>
      </c>
      <c r="C3975" t="s">
        <v>1973</v>
      </c>
      <c r="D3975" t="s">
        <v>260</v>
      </c>
      <c r="E3975">
        <v>14</v>
      </c>
      <c r="F3975">
        <f>IFERROR(VLOOKUP(D3975,Products!$A$2:$H$221,6,FALSE),0)</f>
        <v>1.21</v>
      </c>
      <c r="G3975">
        <v>0.12</v>
      </c>
      <c r="H3975">
        <f t="shared" si="62"/>
        <v>14.91</v>
      </c>
      <c r="I3975" t="s">
        <v>2830</v>
      </c>
      <c r="J3975" t="str">
        <f>IFERROR(VLOOKUP(D3975,Products!$A$2:$H$221,3,FALSE),"")</f>
        <v>Household</v>
      </c>
      <c r="K3975" t="str">
        <f>IFERROR(VLOOKUP(C3975,Customers!$A$2:$G$751,3,FALSE),"")</f>
        <v>Absheron</v>
      </c>
    </row>
    <row r="3976" spans="1:11" x14ac:dyDescent="0.25">
      <c r="A3976" t="s">
        <v>6799</v>
      </c>
      <c r="B3976">
        <v>45983</v>
      </c>
      <c r="C3976" t="s">
        <v>1976</v>
      </c>
      <c r="D3976" t="s">
        <v>376</v>
      </c>
      <c r="E3976">
        <v>10</v>
      </c>
      <c r="F3976">
        <f>IFERROR(VLOOKUP(D3976,Products!$A$2:$H$221,6,FALSE),0)</f>
        <v>2.4700000000000002</v>
      </c>
      <c r="G3976">
        <v>0.03</v>
      </c>
      <c r="H3976">
        <f t="shared" si="62"/>
        <v>23.96</v>
      </c>
      <c r="I3976" t="s">
        <v>2820</v>
      </c>
      <c r="J3976" t="str">
        <f>IFERROR(VLOOKUP(D3976,Products!$A$2:$H$221,3,FALSE),"")</f>
        <v>Frozen</v>
      </c>
      <c r="K3976" t="str">
        <f>IFERROR(VLOOKUP(C3976,Customers!$A$2:$G$751,3,FALSE),"")</f>
        <v>Nakhchivan</v>
      </c>
    </row>
    <row r="3977" spans="1:11" x14ac:dyDescent="0.25">
      <c r="A3977" t="s">
        <v>6800</v>
      </c>
      <c r="B3977">
        <v>45983</v>
      </c>
      <c r="C3977" t="s">
        <v>2021</v>
      </c>
      <c r="D3977" t="s">
        <v>186</v>
      </c>
      <c r="E3977">
        <v>6</v>
      </c>
      <c r="F3977">
        <f>IFERROR(VLOOKUP(D3977,Products!$A$2:$H$221,6,FALSE),0)</f>
        <v>1.77</v>
      </c>
      <c r="G3977">
        <v>7.0000000000000007E-2</v>
      </c>
      <c r="H3977">
        <f t="shared" si="62"/>
        <v>9.8800000000000008</v>
      </c>
      <c r="I3977" t="s">
        <v>2837</v>
      </c>
      <c r="J3977" t="str">
        <f>IFERROR(VLOOKUP(D3977,Products!$A$2:$H$221,3,FALSE),"")</f>
        <v>Bakery</v>
      </c>
      <c r="K3977" t="str">
        <f>IFERROR(VLOOKUP(C3977,Customers!$A$2:$G$751,3,FALSE),"")</f>
        <v>Aran</v>
      </c>
    </row>
    <row r="3978" spans="1:11" x14ac:dyDescent="0.25">
      <c r="A3978" t="s">
        <v>6801</v>
      </c>
      <c r="B3978">
        <v>45983</v>
      </c>
      <c r="C3978" t="s">
        <v>2051</v>
      </c>
      <c r="D3978" t="s">
        <v>266</v>
      </c>
      <c r="E3978">
        <v>14</v>
      </c>
      <c r="F3978">
        <f>IFERROR(VLOOKUP(D3978,Products!$A$2:$H$221,6,FALSE),0)</f>
        <v>1.89</v>
      </c>
      <c r="G3978">
        <v>0.1</v>
      </c>
      <c r="H3978">
        <f t="shared" si="62"/>
        <v>23.81</v>
      </c>
      <c r="I3978" t="s">
        <v>2820</v>
      </c>
      <c r="J3978" t="str">
        <f>IFERROR(VLOOKUP(D3978,Products!$A$2:$H$221,3,FALSE),"")</f>
        <v>Household</v>
      </c>
      <c r="K3978" t="str">
        <f>IFERROR(VLOOKUP(C3978,Customers!$A$2:$G$751,3,FALSE),"")</f>
        <v>Absheron</v>
      </c>
    </row>
    <row r="3979" spans="1:11" x14ac:dyDescent="0.25">
      <c r="A3979" t="s">
        <v>6802</v>
      </c>
      <c r="B3979">
        <v>45983</v>
      </c>
      <c r="C3979" t="s">
        <v>2126</v>
      </c>
      <c r="D3979" t="s">
        <v>200</v>
      </c>
      <c r="E3979">
        <v>14</v>
      </c>
      <c r="F3979">
        <f>IFERROR(VLOOKUP(D3979,Products!$A$2:$H$221,6,FALSE),0)</f>
        <v>0.97</v>
      </c>
      <c r="G3979">
        <v>0.1</v>
      </c>
      <c r="H3979">
        <f t="shared" si="62"/>
        <v>12.22</v>
      </c>
      <c r="I3979" t="s">
        <v>2830</v>
      </c>
      <c r="J3979" t="str">
        <f>IFERROR(VLOOKUP(D3979,Products!$A$2:$H$221,3,FALSE),"")</f>
        <v>Bakery</v>
      </c>
      <c r="K3979" t="str">
        <f>IFERROR(VLOOKUP(C3979,Customers!$A$2:$G$751,3,FALSE),"")</f>
        <v>Absheron</v>
      </c>
    </row>
    <row r="3980" spans="1:11" x14ac:dyDescent="0.25">
      <c r="A3980" t="s">
        <v>6803</v>
      </c>
      <c r="B3980">
        <v>45983</v>
      </c>
      <c r="C3980" t="s">
        <v>2213</v>
      </c>
      <c r="D3980" t="s">
        <v>292</v>
      </c>
      <c r="E3980">
        <v>1</v>
      </c>
      <c r="F3980">
        <f>IFERROR(VLOOKUP(D3980,Products!$A$2:$H$221,6,FALSE),0)</f>
        <v>1.37</v>
      </c>
      <c r="G3980">
        <v>0.1</v>
      </c>
      <c r="H3980">
        <f t="shared" si="62"/>
        <v>1.23</v>
      </c>
      <c r="I3980" t="s">
        <v>2870</v>
      </c>
      <c r="J3980" t="str">
        <f>IFERROR(VLOOKUP(D3980,Products!$A$2:$H$221,3,FALSE),"")</f>
        <v>Household</v>
      </c>
      <c r="K3980" t="str">
        <f>IFERROR(VLOOKUP(C3980,Customers!$A$2:$G$751,3,FALSE),"")</f>
        <v>Aran</v>
      </c>
    </row>
    <row r="3981" spans="1:11" x14ac:dyDescent="0.25">
      <c r="A3981" t="s">
        <v>6804</v>
      </c>
      <c r="B3981">
        <v>45983</v>
      </c>
      <c r="C3981" t="s">
        <v>2246</v>
      </c>
      <c r="D3981" t="s">
        <v>75</v>
      </c>
      <c r="E3981">
        <v>16</v>
      </c>
      <c r="F3981">
        <f>IFERROR(VLOOKUP(D3981,Products!$A$2:$H$221,6,FALSE),0)</f>
        <v>3.54</v>
      </c>
      <c r="G3981">
        <v>0.02</v>
      </c>
      <c r="H3981">
        <f t="shared" si="62"/>
        <v>55.51</v>
      </c>
      <c r="I3981" t="s">
        <v>2820</v>
      </c>
      <c r="J3981" t="str">
        <f>IFERROR(VLOOKUP(D3981,Products!$A$2:$H$221,3,FALSE),"")</f>
        <v>Snacks</v>
      </c>
      <c r="K3981" t="str">
        <f>IFERROR(VLOOKUP(C3981,Customers!$A$2:$G$751,3,FALSE),"")</f>
        <v>Aran</v>
      </c>
    </row>
    <row r="3982" spans="1:11" x14ac:dyDescent="0.25">
      <c r="A3982" t="s">
        <v>6805</v>
      </c>
      <c r="B3982">
        <v>45983</v>
      </c>
      <c r="C3982" t="s">
        <v>2354</v>
      </c>
      <c r="D3982" t="s">
        <v>25</v>
      </c>
      <c r="E3982">
        <v>23</v>
      </c>
      <c r="F3982">
        <f>IFERROR(VLOOKUP(D3982,Products!$A$2:$H$221,6,FALSE),0)</f>
        <v>3.86</v>
      </c>
      <c r="G3982">
        <v>0.05</v>
      </c>
      <c r="H3982">
        <f t="shared" si="62"/>
        <v>84.34</v>
      </c>
      <c r="I3982" t="s">
        <v>2870</v>
      </c>
      <c r="J3982" t="str">
        <f>IFERROR(VLOOKUP(D3982,Products!$A$2:$H$221,3,FALSE),"")</f>
        <v>Beverages</v>
      </c>
      <c r="K3982" t="str">
        <f>IFERROR(VLOOKUP(C3982,Customers!$A$2:$G$751,3,FALSE),"")</f>
        <v>Shaki-Zagatala</v>
      </c>
    </row>
    <row r="3983" spans="1:11" x14ac:dyDescent="0.25">
      <c r="A3983" t="s">
        <v>6806</v>
      </c>
      <c r="B3983">
        <v>45984</v>
      </c>
      <c r="C3983" t="s">
        <v>592</v>
      </c>
      <c r="D3983" t="s">
        <v>222</v>
      </c>
      <c r="E3983">
        <v>7</v>
      </c>
      <c r="F3983">
        <f>IFERROR(VLOOKUP(D3983,Products!$A$2:$H$221,6,FALSE),0)</f>
        <v>7.42</v>
      </c>
      <c r="G3983">
        <v>7.0000000000000007E-2</v>
      </c>
      <c r="H3983">
        <f t="shared" si="62"/>
        <v>48.3</v>
      </c>
      <c r="I3983" t="s">
        <v>2827</v>
      </c>
      <c r="J3983" t="str">
        <f>IFERROR(VLOOKUP(D3983,Products!$A$2:$H$221,3,FALSE),"")</f>
        <v>Grocery</v>
      </c>
      <c r="K3983" t="str">
        <f>IFERROR(VLOOKUP(C3983,Customers!$A$2:$G$751,3,FALSE),"")</f>
        <v>Ganja-Dashkasan</v>
      </c>
    </row>
    <row r="3984" spans="1:11" x14ac:dyDescent="0.25">
      <c r="A3984" t="s">
        <v>6807</v>
      </c>
      <c r="B3984">
        <v>45984</v>
      </c>
      <c r="C3984" t="s">
        <v>836</v>
      </c>
      <c r="D3984" t="s">
        <v>20</v>
      </c>
      <c r="E3984">
        <v>15</v>
      </c>
      <c r="F3984">
        <f>IFERROR(VLOOKUP(D3984,Products!$A$2:$H$221,6,FALSE),0)</f>
        <v>2.87</v>
      </c>
      <c r="G3984">
        <v>0.02</v>
      </c>
      <c r="H3984">
        <f t="shared" si="62"/>
        <v>42.19</v>
      </c>
      <c r="I3984" t="s">
        <v>2870</v>
      </c>
      <c r="J3984" t="str">
        <f>IFERROR(VLOOKUP(D3984,Products!$A$2:$H$221,3,FALSE),"")</f>
        <v>Beverages</v>
      </c>
      <c r="K3984" t="str">
        <f>IFERROR(VLOOKUP(C3984,Customers!$A$2:$G$751,3,FALSE),"")</f>
        <v>Aran</v>
      </c>
    </row>
    <row r="3985" spans="1:11" x14ac:dyDescent="0.25">
      <c r="A3985" t="s">
        <v>6808</v>
      </c>
      <c r="B3985">
        <v>45984</v>
      </c>
      <c r="C3985" t="s">
        <v>920</v>
      </c>
      <c r="D3985" t="s">
        <v>49</v>
      </c>
      <c r="E3985">
        <v>21</v>
      </c>
      <c r="F3985">
        <f>IFERROR(VLOOKUP(D3985,Products!$A$2:$H$221,6,FALSE),0)</f>
        <v>4.04</v>
      </c>
      <c r="G3985">
        <v>0.05</v>
      </c>
      <c r="H3985">
        <f t="shared" si="62"/>
        <v>80.599999999999994</v>
      </c>
      <c r="I3985" t="s">
        <v>2824</v>
      </c>
      <c r="J3985" t="str">
        <f>IFERROR(VLOOKUP(D3985,Products!$A$2:$H$221,3,FALSE),"")</f>
        <v>Beverages</v>
      </c>
      <c r="K3985" t="str">
        <f>IFERROR(VLOOKUP(C3985,Customers!$A$2:$G$751,3,FALSE),"")</f>
        <v>Ganja-Dashkasan</v>
      </c>
    </row>
    <row r="3986" spans="1:11" x14ac:dyDescent="0.25">
      <c r="A3986" t="s">
        <v>6809</v>
      </c>
      <c r="B3986">
        <v>45984</v>
      </c>
      <c r="C3986" t="s">
        <v>1271</v>
      </c>
      <c r="D3986" t="s">
        <v>128</v>
      </c>
      <c r="E3986">
        <v>15</v>
      </c>
      <c r="F3986">
        <f>IFERROR(VLOOKUP(D3986,Products!$A$2:$H$221,6,FALSE),0)</f>
        <v>3.37</v>
      </c>
      <c r="G3986">
        <v>0.03</v>
      </c>
      <c r="H3986">
        <f t="shared" si="62"/>
        <v>49.03</v>
      </c>
      <c r="I3986" t="s">
        <v>2827</v>
      </c>
      <c r="J3986" t="str">
        <f>IFERROR(VLOOKUP(D3986,Products!$A$2:$H$221,3,FALSE),"")</f>
        <v>Dairy</v>
      </c>
      <c r="K3986" t="str">
        <f>IFERROR(VLOOKUP(C3986,Customers!$A$2:$G$751,3,FALSE),"")</f>
        <v>Guba-Khachmaz</v>
      </c>
    </row>
    <row r="3987" spans="1:11" x14ac:dyDescent="0.25">
      <c r="A3987" t="s">
        <v>6810</v>
      </c>
      <c r="B3987">
        <v>45984</v>
      </c>
      <c r="C3987" t="s">
        <v>1340</v>
      </c>
      <c r="D3987" t="s">
        <v>31</v>
      </c>
      <c r="E3987">
        <v>23</v>
      </c>
      <c r="F3987">
        <f>IFERROR(VLOOKUP(D3987,Products!$A$2:$H$221,6,FALSE),0)</f>
        <v>4.05</v>
      </c>
      <c r="G3987">
        <v>0.03</v>
      </c>
      <c r="H3987">
        <f t="shared" si="62"/>
        <v>90.36</v>
      </c>
      <c r="I3987" t="s">
        <v>2841</v>
      </c>
      <c r="J3987" t="str">
        <f>IFERROR(VLOOKUP(D3987,Products!$A$2:$H$221,3,FALSE),"")</f>
        <v>Beverages</v>
      </c>
      <c r="K3987" t="str">
        <f>IFERROR(VLOOKUP(C3987,Customers!$A$2:$G$751,3,FALSE),"")</f>
        <v>Guba-Khachmaz</v>
      </c>
    </row>
    <row r="3988" spans="1:11" x14ac:dyDescent="0.25">
      <c r="A3988" t="s">
        <v>6811</v>
      </c>
      <c r="B3988">
        <v>45984</v>
      </c>
      <c r="C3988" t="s">
        <v>1343</v>
      </c>
      <c r="D3988" t="s">
        <v>224</v>
      </c>
      <c r="E3988">
        <v>4</v>
      </c>
      <c r="F3988">
        <f>IFERROR(VLOOKUP(D3988,Products!$A$2:$H$221,6,FALSE),0)</f>
        <v>5.82</v>
      </c>
      <c r="G3988">
        <v>0.1</v>
      </c>
      <c r="H3988">
        <f t="shared" si="62"/>
        <v>20.95</v>
      </c>
      <c r="I3988" t="s">
        <v>2837</v>
      </c>
      <c r="J3988" t="str">
        <f>IFERROR(VLOOKUP(D3988,Products!$A$2:$H$221,3,FALSE),"")</f>
        <v>Grocery</v>
      </c>
      <c r="K3988" t="str">
        <f>IFERROR(VLOOKUP(C3988,Customers!$A$2:$G$751,3,FALSE),"")</f>
        <v>Absheron</v>
      </c>
    </row>
    <row r="3989" spans="1:11" x14ac:dyDescent="0.25">
      <c r="A3989" t="s">
        <v>6812</v>
      </c>
      <c r="B3989">
        <v>45984</v>
      </c>
      <c r="C3989" t="s">
        <v>1400</v>
      </c>
      <c r="D3989" t="s">
        <v>39</v>
      </c>
      <c r="E3989">
        <v>27</v>
      </c>
      <c r="F3989">
        <f>IFERROR(VLOOKUP(D3989,Products!$A$2:$H$221,6,FALSE),0)</f>
        <v>1.98</v>
      </c>
      <c r="G3989">
        <v>0.12</v>
      </c>
      <c r="H3989">
        <f t="shared" si="62"/>
        <v>47.04</v>
      </c>
      <c r="I3989" t="s">
        <v>2820</v>
      </c>
      <c r="J3989" t="str">
        <f>IFERROR(VLOOKUP(D3989,Products!$A$2:$H$221,3,FALSE),"")</f>
        <v>Beverages</v>
      </c>
      <c r="K3989" t="str">
        <f>IFERROR(VLOOKUP(C3989,Customers!$A$2:$G$751,3,FALSE),"")</f>
        <v>Guba-Khachmaz</v>
      </c>
    </row>
    <row r="3990" spans="1:11" x14ac:dyDescent="0.25">
      <c r="A3990" t="s">
        <v>6813</v>
      </c>
      <c r="B3990">
        <v>45984</v>
      </c>
      <c r="C3990" t="s">
        <v>1457</v>
      </c>
      <c r="D3990" t="s">
        <v>460</v>
      </c>
      <c r="E3990">
        <v>7</v>
      </c>
      <c r="F3990">
        <f>IFERROR(VLOOKUP(D3990,Products!$A$2:$H$221,6,FALSE),0)</f>
        <v>4.2699999999999996</v>
      </c>
      <c r="G3990">
        <v>7.0000000000000007E-2</v>
      </c>
      <c r="H3990">
        <f t="shared" si="62"/>
        <v>27.8</v>
      </c>
      <c r="I3990" t="s">
        <v>2827</v>
      </c>
      <c r="J3990" t="str">
        <f>IFERROR(VLOOKUP(D3990,Products!$A$2:$H$221,3,FALSE),"")</f>
        <v>Cleaning</v>
      </c>
      <c r="K3990" t="str">
        <f>IFERROR(VLOOKUP(C3990,Customers!$A$2:$G$751,3,FALSE),"")</f>
        <v>Karabakh-East Zangezur</v>
      </c>
    </row>
    <row r="3991" spans="1:11" x14ac:dyDescent="0.25">
      <c r="A3991" t="s">
        <v>6814</v>
      </c>
      <c r="B3991">
        <v>45984</v>
      </c>
      <c r="C3991" t="s">
        <v>2054</v>
      </c>
      <c r="D3991" t="s">
        <v>25</v>
      </c>
      <c r="E3991">
        <v>24</v>
      </c>
      <c r="F3991">
        <f>IFERROR(VLOOKUP(D3991,Products!$A$2:$H$221,6,FALSE),0)</f>
        <v>3.86</v>
      </c>
      <c r="G3991">
        <v>0.05</v>
      </c>
      <c r="H3991">
        <f t="shared" si="62"/>
        <v>88.01</v>
      </c>
      <c r="I3991" t="s">
        <v>2820</v>
      </c>
      <c r="J3991" t="str">
        <f>IFERROR(VLOOKUP(D3991,Products!$A$2:$H$221,3,FALSE),"")</f>
        <v>Beverages</v>
      </c>
      <c r="K3991" t="str">
        <f>IFERROR(VLOOKUP(C3991,Customers!$A$2:$G$751,3,FALSE),"")</f>
        <v>Shaki-Zagatala</v>
      </c>
    </row>
    <row r="3992" spans="1:11" x14ac:dyDescent="0.25">
      <c r="A3992" t="s">
        <v>6815</v>
      </c>
      <c r="B3992">
        <v>45984</v>
      </c>
      <c r="C3992" t="s">
        <v>2525</v>
      </c>
      <c r="D3992" t="s">
        <v>325</v>
      </c>
      <c r="E3992">
        <v>2</v>
      </c>
      <c r="F3992">
        <f>IFERROR(VLOOKUP(D3992,Products!$A$2:$H$221,6,FALSE),0)</f>
        <v>4.2699999999999996</v>
      </c>
      <c r="G3992">
        <v>7.0000000000000007E-2</v>
      </c>
      <c r="H3992">
        <f t="shared" si="62"/>
        <v>7.94</v>
      </c>
      <c r="I3992" t="s">
        <v>2841</v>
      </c>
      <c r="J3992" t="str">
        <f>IFERROR(VLOOKUP(D3992,Products!$A$2:$H$221,3,FALSE),"")</f>
        <v>Personal Care</v>
      </c>
      <c r="K3992" t="str">
        <f>IFERROR(VLOOKUP(C3992,Customers!$A$2:$G$751,3,FALSE),"")</f>
        <v>Guba-Khachmaz</v>
      </c>
    </row>
    <row r="3993" spans="1:11" x14ac:dyDescent="0.25">
      <c r="A3993" t="s">
        <v>6816</v>
      </c>
      <c r="B3993">
        <v>45984</v>
      </c>
      <c r="C3993" t="s">
        <v>2684</v>
      </c>
      <c r="D3993" t="s">
        <v>45</v>
      </c>
      <c r="E3993">
        <v>13</v>
      </c>
      <c r="F3993">
        <f>IFERROR(VLOOKUP(D3993,Products!$A$2:$H$221,6,FALSE),0)</f>
        <v>2.7</v>
      </c>
      <c r="G3993">
        <v>0.03</v>
      </c>
      <c r="H3993">
        <f t="shared" si="62"/>
        <v>34.049999999999997</v>
      </c>
      <c r="I3993" t="s">
        <v>2870</v>
      </c>
      <c r="J3993" t="str">
        <f>IFERROR(VLOOKUP(D3993,Products!$A$2:$H$221,3,FALSE),"")</f>
        <v>Beverages</v>
      </c>
      <c r="K3993" t="str">
        <f>IFERROR(VLOOKUP(C3993,Customers!$A$2:$G$751,3,FALSE),"")</f>
        <v>Absheron</v>
      </c>
    </row>
    <row r="3994" spans="1:11" x14ac:dyDescent="0.25">
      <c r="A3994" t="s">
        <v>6817</v>
      </c>
      <c r="B3994">
        <v>45985</v>
      </c>
      <c r="C3994" t="s">
        <v>592</v>
      </c>
      <c r="D3994" t="s">
        <v>150</v>
      </c>
      <c r="E3994">
        <v>2</v>
      </c>
      <c r="F3994">
        <f>IFERROR(VLOOKUP(D3994,Products!$A$2:$H$221,6,FALSE),0)</f>
        <v>3.64</v>
      </c>
      <c r="G3994">
        <v>0.05</v>
      </c>
      <c r="H3994">
        <f t="shared" si="62"/>
        <v>6.92</v>
      </c>
      <c r="I3994" t="s">
        <v>2824</v>
      </c>
      <c r="J3994" t="str">
        <f>IFERROR(VLOOKUP(D3994,Products!$A$2:$H$221,3,FALSE),"")</f>
        <v>Dairy</v>
      </c>
      <c r="K3994" t="str">
        <f>IFERROR(VLOOKUP(C3994,Customers!$A$2:$G$751,3,FALSE),"")</f>
        <v>Ganja-Dashkasan</v>
      </c>
    </row>
    <row r="3995" spans="1:11" x14ac:dyDescent="0.25">
      <c r="A3995" t="s">
        <v>6818</v>
      </c>
      <c r="B3995">
        <v>45985</v>
      </c>
      <c r="C3995" t="s">
        <v>752</v>
      </c>
      <c r="D3995" t="s">
        <v>203</v>
      </c>
      <c r="E3995">
        <v>22</v>
      </c>
      <c r="F3995">
        <f>IFERROR(VLOOKUP(D3995,Products!$A$2:$H$221,6,FALSE),0)</f>
        <v>3.39</v>
      </c>
      <c r="G3995">
        <v>0.05</v>
      </c>
      <c r="H3995">
        <f t="shared" si="62"/>
        <v>70.849999999999994</v>
      </c>
      <c r="I3995" t="s">
        <v>2830</v>
      </c>
      <c r="J3995" t="str">
        <f>IFERROR(VLOOKUP(D3995,Products!$A$2:$H$221,3,FALSE),"")</f>
        <v>Bakery</v>
      </c>
      <c r="K3995" t="str">
        <f>IFERROR(VLOOKUP(C3995,Customers!$A$2:$G$751,3,FALSE),"")</f>
        <v>Absheron</v>
      </c>
    </row>
    <row r="3996" spans="1:11" x14ac:dyDescent="0.25">
      <c r="A3996" t="s">
        <v>6819</v>
      </c>
      <c r="B3996">
        <v>45985</v>
      </c>
      <c r="C3996" t="s">
        <v>956</v>
      </c>
      <c r="D3996" t="s">
        <v>294</v>
      </c>
      <c r="E3996">
        <v>7</v>
      </c>
      <c r="F3996">
        <f>IFERROR(VLOOKUP(D3996,Products!$A$2:$H$221,6,FALSE),0)</f>
        <v>1.7</v>
      </c>
      <c r="G3996">
        <v>0.1</v>
      </c>
      <c r="H3996">
        <f t="shared" si="62"/>
        <v>10.71</v>
      </c>
      <c r="I3996" t="s">
        <v>2820</v>
      </c>
      <c r="J3996" t="str">
        <f>IFERROR(VLOOKUP(D3996,Products!$A$2:$H$221,3,FALSE),"")</f>
        <v>Household</v>
      </c>
      <c r="K3996" t="str">
        <f>IFERROR(VLOOKUP(C3996,Customers!$A$2:$G$751,3,FALSE),"")</f>
        <v>Ganja-Dashkasan</v>
      </c>
    </row>
    <row r="3997" spans="1:11" x14ac:dyDescent="0.25">
      <c r="A3997" t="s">
        <v>6820</v>
      </c>
      <c r="B3997">
        <v>45985</v>
      </c>
      <c r="C3997" t="s">
        <v>1028</v>
      </c>
      <c r="D3997" t="s">
        <v>238</v>
      </c>
      <c r="E3997">
        <v>11</v>
      </c>
      <c r="F3997">
        <f>IFERROR(VLOOKUP(D3997,Products!$A$2:$H$221,6,FALSE),0)</f>
        <v>4.3099999999999996</v>
      </c>
      <c r="G3997">
        <v>7.0000000000000007E-2</v>
      </c>
      <c r="H3997">
        <f t="shared" si="62"/>
        <v>44.09</v>
      </c>
      <c r="I3997" t="s">
        <v>2818</v>
      </c>
      <c r="J3997" t="str">
        <f>IFERROR(VLOOKUP(D3997,Products!$A$2:$H$221,3,FALSE),"")</f>
        <v>Grocery</v>
      </c>
      <c r="K3997" t="str">
        <f>IFERROR(VLOOKUP(C3997,Customers!$A$2:$G$751,3,FALSE),"")</f>
        <v>Nakhchivan</v>
      </c>
    </row>
    <row r="3998" spans="1:11" x14ac:dyDescent="0.25">
      <c r="A3998" t="s">
        <v>6821</v>
      </c>
      <c r="B3998">
        <v>45985</v>
      </c>
      <c r="C3998" t="s">
        <v>1046</v>
      </c>
      <c r="D3998" t="s">
        <v>93</v>
      </c>
      <c r="E3998">
        <v>22</v>
      </c>
      <c r="F3998">
        <f>IFERROR(VLOOKUP(D3998,Products!$A$2:$H$221,6,FALSE),0)</f>
        <v>3.61</v>
      </c>
      <c r="G3998">
        <v>0.02</v>
      </c>
      <c r="H3998">
        <f t="shared" si="62"/>
        <v>77.83</v>
      </c>
      <c r="I3998" t="s">
        <v>2870</v>
      </c>
      <c r="J3998" t="str">
        <f>IFERROR(VLOOKUP(D3998,Products!$A$2:$H$221,3,FALSE),"")</f>
        <v>Snacks</v>
      </c>
      <c r="K3998" t="str">
        <f>IFERROR(VLOOKUP(C3998,Customers!$A$2:$G$751,3,FALSE),"")</f>
        <v>Aran</v>
      </c>
    </row>
    <row r="3999" spans="1:11" x14ac:dyDescent="0.25">
      <c r="A3999" t="s">
        <v>6822</v>
      </c>
      <c r="B3999">
        <v>45985</v>
      </c>
      <c r="C3999" t="s">
        <v>1049</v>
      </c>
      <c r="D3999" t="s">
        <v>33</v>
      </c>
      <c r="E3999">
        <v>18</v>
      </c>
      <c r="F3999">
        <f>IFERROR(VLOOKUP(D3999,Products!$A$2:$H$221,6,FALSE),0)</f>
        <v>1.21</v>
      </c>
      <c r="G3999">
        <v>0.05</v>
      </c>
      <c r="H3999">
        <f t="shared" si="62"/>
        <v>20.69</v>
      </c>
      <c r="I3999" t="s">
        <v>2827</v>
      </c>
      <c r="J3999" t="str">
        <f>IFERROR(VLOOKUP(D3999,Products!$A$2:$H$221,3,FALSE),"")</f>
        <v>Beverages</v>
      </c>
      <c r="K3999" t="str">
        <f>IFERROR(VLOOKUP(C3999,Customers!$A$2:$G$751,3,FALSE),"")</f>
        <v>Shaki-Zagatala</v>
      </c>
    </row>
    <row r="4000" spans="1:11" x14ac:dyDescent="0.25">
      <c r="A4000" t="s">
        <v>6823</v>
      </c>
      <c r="B4000">
        <v>45985</v>
      </c>
      <c r="C4000" t="s">
        <v>1163</v>
      </c>
      <c r="D4000" t="s">
        <v>488</v>
      </c>
      <c r="E4000">
        <v>6</v>
      </c>
      <c r="F4000">
        <f>IFERROR(VLOOKUP(D4000,Products!$A$2:$H$221,6,FALSE),0)</f>
        <v>5.08</v>
      </c>
      <c r="G4000">
        <v>0.1</v>
      </c>
      <c r="H4000">
        <f t="shared" si="62"/>
        <v>27.43</v>
      </c>
      <c r="I4000" t="s">
        <v>2827</v>
      </c>
      <c r="J4000" t="str">
        <f>IFERROR(VLOOKUP(D4000,Products!$A$2:$H$221,3,FALSE),"")</f>
        <v>Cleaning</v>
      </c>
      <c r="K4000" t="str">
        <f>IFERROR(VLOOKUP(C4000,Customers!$A$2:$G$751,3,FALSE),"")</f>
        <v>Aran</v>
      </c>
    </row>
    <row r="4001" spans="1:11" x14ac:dyDescent="0.25">
      <c r="A4001" t="s">
        <v>6824</v>
      </c>
      <c r="B4001">
        <v>45985</v>
      </c>
      <c r="C4001" t="s">
        <v>1235</v>
      </c>
      <c r="D4001" t="s">
        <v>232</v>
      </c>
      <c r="E4001">
        <v>4</v>
      </c>
      <c r="F4001">
        <f>IFERROR(VLOOKUP(D4001,Products!$A$2:$H$221,6,FALSE),0)</f>
        <v>6.86</v>
      </c>
      <c r="G4001">
        <v>0.02</v>
      </c>
      <c r="H4001">
        <f t="shared" si="62"/>
        <v>26.89</v>
      </c>
      <c r="I4001" t="s">
        <v>2830</v>
      </c>
      <c r="J4001" t="str">
        <f>IFERROR(VLOOKUP(D4001,Products!$A$2:$H$221,3,FALSE),"")</f>
        <v>Grocery</v>
      </c>
      <c r="K4001" t="str">
        <f>IFERROR(VLOOKUP(C4001,Customers!$A$2:$G$751,3,FALSE),"")</f>
        <v>Absheron</v>
      </c>
    </row>
    <row r="4002" spans="1:11" x14ac:dyDescent="0.25">
      <c r="A4002" t="s">
        <v>6825</v>
      </c>
      <c r="B4002">
        <v>45985</v>
      </c>
      <c r="C4002" t="s">
        <v>1583</v>
      </c>
      <c r="D4002" t="s">
        <v>384</v>
      </c>
      <c r="E4002">
        <v>9</v>
      </c>
      <c r="F4002">
        <f>IFERROR(VLOOKUP(D4002,Products!$A$2:$H$221,6,FALSE),0)</f>
        <v>6.91</v>
      </c>
      <c r="G4002">
        <v>0.1</v>
      </c>
      <c r="H4002">
        <f t="shared" si="62"/>
        <v>55.97</v>
      </c>
      <c r="I4002" t="s">
        <v>2830</v>
      </c>
      <c r="J4002" t="str">
        <f>IFERROR(VLOOKUP(D4002,Products!$A$2:$H$221,3,FALSE),"")</f>
        <v>Frozen</v>
      </c>
      <c r="K4002" t="str">
        <f>IFERROR(VLOOKUP(C4002,Customers!$A$2:$G$751,3,FALSE),"")</f>
        <v>Absheron</v>
      </c>
    </row>
    <row r="4003" spans="1:11" x14ac:dyDescent="0.25">
      <c r="A4003" t="s">
        <v>6826</v>
      </c>
      <c r="B4003">
        <v>45985</v>
      </c>
      <c r="C4003" t="s">
        <v>1667</v>
      </c>
      <c r="D4003" t="s">
        <v>17</v>
      </c>
      <c r="E4003">
        <v>16</v>
      </c>
      <c r="F4003">
        <f>IFERROR(VLOOKUP(D4003,Products!$A$2:$H$221,6,FALSE),0)</f>
        <v>2.5499999999999998</v>
      </c>
      <c r="G4003">
        <v>0.03</v>
      </c>
      <c r="H4003">
        <f t="shared" si="62"/>
        <v>39.58</v>
      </c>
      <c r="I4003" t="s">
        <v>2837</v>
      </c>
      <c r="J4003" t="str">
        <f>IFERROR(VLOOKUP(D4003,Products!$A$2:$H$221,3,FALSE),"")</f>
        <v>Beverages</v>
      </c>
      <c r="K4003" t="str">
        <f>IFERROR(VLOOKUP(C4003,Customers!$A$2:$G$751,3,FALSE),"")</f>
        <v>Ganja-Dashkasan</v>
      </c>
    </row>
    <row r="4004" spans="1:11" x14ac:dyDescent="0.25">
      <c r="A4004" t="s">
        <v>6827</v>
      </c>
      <c r="B4004">
        <v>45985</v>
      </c>
      <c r="C4004" t="s">
        <v>1697</v>
      </c>
      <c r="D4004" t="s">
        <v>260</v>
      </c>
      <c r="E4004">
        <v>7</v>
      </c>
      <c r="F4004">
        <f>IFERROR(VLOOKUP(D4004,Products!$A$2:$H$221,6,FALSE),0)</f>
        <v>1.21</v>
      </c>
      <c r="G4004">
        <v>0.03</v>
      </c>
      <c r="H4004">
        <f t="shared" si="62"/>
        <v>8.2200000000000006</v>
      </c>
      <c r="I4004" t="s">
        <v>2827</v>
      </c>
      <c r="J4004" t="str">
        <f>IFERROR(VLOOKUP(D4004,Products!$A$2:$H$221,3,FALSE),"")</f>
        <v>Household</v>
      </c>
      <c r="K4004" t="str">
        <f>IFERROR(VLOOKUP(C4004,Customers!$A$2:$G$751,3,FALSE),"")</f>
        <v>Nakhchivan</v>
      </c>
    </row>
    <row r="4005" spans="1:11" x14ac:dyDescent="0.25">
      <c r="A4005" t="s">
        <v>6828</v>
      </c>
      <c r="B4005">
        <v>45985</v>
      </c>
      <c r="C4005" t="s">
        <v>1982</v>
      </c>
      <c r="D4005" t="s">
        <v>91</v>
      </c>
      <c r="E4005">
        <v>11</v>
      </c>
      <c r="F4005">
        <f>IFERROR(VLOOKUP(D4005,Products!$A$2:$H$221,6,FALSE),0)</f>
        <v>1.36</v>
      </c>
      <c r="G4005">
        <v>7.0000000000000007E-2</v>
      </c>
      <c r="H4005">
        <f t="shared" si="62"/>
        <v>13.91</v>
      </c>
      <c r="I4005" t="s">
        <v>2824</v>
      </c>
      <c r="J4005" t="str">
        <f>IFERROR(VLOOKUP(D4005,Products!$A$2:$H$221,3,FALSE),"")</f>
        <v>Snacks</v>
      </c>
      <c r="K4005" t="str">
        <f>IFERROR(VLOOKUP(C4005,Customers!$A$2:$G$751,3,FALSE),"")</f>
        <v>Lankaran-Astara</v>
      </c>
    </row>
    <row r="4006" spans="1:11" x14ac:dyDescent="0.25">
      <c r="A4006" t="s">
        <v>6829</v>
      </c>
      <c r="B4006">
        <v>45985</v>
      </c>
      <c r="C4006" t="s">
        <v>2597</v>
      </c>
      <c r="D4006" t="s">
        <v>299</v>
      </c>
      <c r="E4006">
        <v>3</v>
      </c>
      <c r="F4006">
        <f>IFERROR(VLOOKUP(D4006,Products!$A$2:$H$221,6,FALSE),0)</f>
        <v>1.0900000000000001</v>
      </c>
      <c r="G4006">
        <v>7.0000000000000007E-2</v>
      </c>
      <c r="H4006">
        <f t="shared" si="62"/>
        <v>3.04</v>
      </c>
      <c r="I4006" t="s">
        <v>2870</v>
      </c>
      <c r="J4006" t="str">
        <f>IFERROR(VLOOKUP(D4006,Products!$A$2:$H$221,3,FALSE),"")</f>
        <v>Household</v>
      </c>
      <c r="K4006" t="str">
        <f>IFERROR(VLOOKUP(C4006,Customers!$A$2:$G$751,3,FALSE),"")</f>
        <v>Absheron</v>
      </c>
    </row>
    <row r="4007" spans="1:11" x14ac:dyDescent="0.25">
      <c r="A4007" t="s">
        <v>6830</v>
      </c>
      <c r="B4007">
        <v>45986</v>
      </c>
      <c r="C4007" t="s">
        <v>1115</v>
      </c>
      <c r="D4007" t="s">
        <v>489</v>
      </c>
      <c r="E4007">
        <v>8</v>
      </c>
      <c r="F4007">
        <f>IFERROR(VLOOKUP(D4007,Products!$A$2:$H$221,6,FALSE),0)</f>
        <v>5.34</v>
      </c>
      <c r="G4007">
        <v>0.1</v>
      </c>
      <c r="H4007">
        <f t="shared" si="62"/>
        <v>38.450000000000003</v>
      </c>
      <c r="I4007" t="s">
        <v>2827</v>
      </c>
      <c r="J4007" t="str">
        <f>IFERROR(VLOOKUP(D4007,Products!$A$2:$H$221,3,FALSE),"")</f>
        <v>Cleaning</v>
      </c>
      <c r="K4007" t="str">
        <f>IFERROR(VLOOKUP(C4007,Customers!$A$2:$G$751,3,FALSE),"")</f>
        <v>Ganja-Dashkasan</v>
      </c>
    </row>
    <row r="4008" spans="1:11" x14ac:dyDescent="0.25">
      <c r="A4008" t="s">
        <v>6831</v>
      </c>
      <c r="B4008">
        <v>45986</v>
      </c>
      <c r="C4008" t="s">
        <v>1157</v>
      </c>
      <c r="D4008" t="s">
        <v>91</v>
      </c>
      <c r="E4008">
        <v>6</v>
      </c>
      <c r="F4008">
        <f>IFERROR(VLOOKUP(D4008,Products!$A$2:$H$221,6,FALSE),0)</f>
        <v>1.36</v>
      </c>
      <c r="G4008">
        <v>0.03</v>
      </c>
      <c r="H4008">
        <f t="shared" si="62"/>
        <v>7.92</v>
      </c>
      <c r="I4008" t="s">
        <v>2818</v>
      </c>
      <c r="J4008" t="str">
        <f>IFERROR(VLOOKUP(D4008,Products!$A$2:$H$221,3,FALSE),"")</f>
        <v>Snacks</v>
      </c>
      <c r="K4008" t="str">
        <f>IFERROR(VLOOKUP(C4008,Customers!$A$2:$G$751,3,FALSE),"")</f>
        <v>Ganja-Dashkasan</v>
      </c>
    </row>
    <row r="4009" spans="1:11" x14ac:dyDescent="0.25">
      <c r="A4009" t="s">
        <v>6832</v>
      </c>
      <c r="B4009">
        <v>45986</v>
      </c>
      <c r="C4009" t="s">
        <v>1457</v>
      </c>
      <c r="D4009" t="s">
        <v>347</v>
      </c>
      <c r="E4009">
        <v>4</v>
      </c>
      <c r="F4009">
        <f>IFERROR(VLOOKUP(D4009,Products!$A$2:$H$221,6,FALSE),0)</f>
        <v>5.63</v>
      </c>
      <c r="G4009">
        <v>0</v>
      </c>
      <c r="H4009">
        <f t="shared" si="62"/>
        <v>22.52</v>
      </c>
      <c r="I4009" t="s">
        <v>2824</v>
      </c>
      <c r="J4009" t="str">
        <f>IFERROR(VLOOKUP(D4009,Products!$A$2:$H$221,3,FALSE),"")</f>
        <v>Personal Care</v>
      </c>
      <c r="K4009" t="str">
        <f>IFERROR(VLOOKUP(C4009,Customers!$A$2:$G$751,3,FALSE),"")</f>
        <v>Karabakh-East Zangezur</v>
      </c>
    </row>
    <row r="4010" spans="1:11" x14ac:dyDescent="0.25">
      <c r="A4010" t="s">
        <v>6833</v>
      </c>
      <c r="B4010">
        <v>45986</v>
      </c>
      <c r="C4010" t="s">
        <v>1475</v>
      </c>
      <c r="D4010" t="s">
        <v>57</v>
      </c>
      <c r="E4010">
        <v>27</v>
      </c>
      <c r="F4010">
        <f>IFERROR(VLOOKUP(D4010,Products!$A$2:$H$221,6,FALSE),0)</f>
        <v>2.57</v>
      </c>
      <c r="G4010">
        <v>0.03</v>
      </c>
      <c r="H4010">
        <f t="shared" si="62"/>
        <v>67.31</v>
      </c>
      <c r="I4010" t="s">
        <v>2820</v>
      </c>
      <c r="J4010" t="str">
        <f>IFERROR(VLOOKUP(D4010,Products!$A$2:$H$221,3,FALSE),"")</f>
        <v>Beverages</v>
      </c>
      <c r="K4010" t="str">
        <f>IFERROR(VLOOKUP(C4010,Customers!$A$2:$G$751,3,FALSE),"")</f>
        <v>Absheron</v>
      </c>
    </row>
    <row r="4011" spans="1:11" x14ac:dyDescent="0.25">
      <c r="A4011" t="s">
        <v>6834</v>
      </c>
      <c r="B4011">
        <v>45986</v>
      </c>
      <c r="C4011" t="s">
        <v>1535</v>
      </c>
      <c r="D4011" t="s">
        <v>423</v>
      </c>
      <c r="E4011">
        <v>11</v>
      </c>
      <c r="F4011">
        <f>IFERROR(VLOOKUP(D4011,Products!$A$2:$H$221,6,FALSE),0)</f>
        <v>2.7</v>
      </c>
      <c r="G4011">
        <v>0.03</v>
      </c>
      <c r="H4011">
        <f t="shared" si="62"/>
        <v>28.81</v>
      </c>
      <c r="I4011" t="s">
        <v>2841</v>
      </c>
      <c r="J4011" t="str">
        <f>IFERROR(VLOOKUP(D4011,Products!$A$2:$H$221,3,FALSE),"")</f>
        <v>Canned</v>
      </c>
      <c r="K4011" t="str">
        <f>IFERROR(VLOOKUP(C4011,Customers!$A$2:$G$751,3,FALSE),"")</f>
        <v>Lankaran-Astara</v>
      </c>
    </row>
    <row r="4012" spans="1:11" x14ac:dyDescent="0.25">
      <c r="A4012" t="s">
        <v>6835</v>
      </c>
      <c r="B4012">
        <v>45986</v>
      </c>
      <c r="C4012" t="s">
        <v>1631</v>
      </c>
      <c r="D4012" t="s">
        <v>27</v>
      </c>
      <c r="E4012">
        <v>26</v>
      </c>
      <c r="F4012">
        <f>IFERROR(VLOOKUP(D4012,Products!$A$2:$H$221,6,FALSE),0)</f>
        <v>1.98</v>
      </c>
      <c r="G4012">
        <v>7.0000000000000007E-2</v>
      </c>
      <c r="H4012">
        <f t="shared" si="62"/>
        <v>47.88</v>
      </c>
      <c r="I4012" t="s">
        <v>2820</v>
      </c>
      <c r="J4012" t="str">
        <f>IFERROR(VLOOKUP(D4012,Products!$A$2:$H$221,3,FALSE),"")</f>
        <v>Beverages</v>
      </c>
      <c r="K4012" t="str">
        <f>IFERROR(VLOOKUP(C4012,Customers!$A$2:$G$751,3,FALSE),"")</f>
        <v>Aran</v>
      </c>
    </row>
    <row r="4013" spans="1:11" x14ac:dyDescent="0.25">
      <c r="A4013" t="s">
        <v>6836</v>
      </c>
      <c r="B4013">
        <v>45986</v>
      </c>
      <c r="C4013" t="s">
        <v>1718</v>
      </c>
      <c r="D4013" t="s">
        <v>164</v>
      </c>
      <c r="E4013">
        <v>20</v>
      </c>
      <c r="F4013">
        <f>IFERROR(VLOOKUP(D4013,Products!$A$2:$H$221,6,FALSE),0)</f>
        <v>1.96</v>
      </c>
      <c r="G4013">
        <v>0.1</v>
      </c>
      <c r="H4013">
        <f t="shared" si="62"/>
        <v>35.28</v>
      </c>
      <c r="I4013" t="s">
        <v>2820</v>
      </c>
      <c r="J4013" t="str">
        <f>IFERROR(VLOOKUP(D4013,Products!$A$2:$H$221,3,FALSE),"")</f>
        <v>Bakery</v>
      </c>
      <c r="K4013" t="str">
        <f>IFERROR(VLOOKUP(C4013,Customers!$A$2:$G$751,3,FALSE),"")</f>
        <v>Aran</v>
      </c>
    </row>
    <row r="4014" spans="1:11" x14ac:dyDescent="0.25">
      <c r="A4014" t="s">
        <v>6837</v>
      </c>
      <c r="B4014">
        <v>45986</v>
      </c>
      <c r="C4014" t="s">
        <v>1781</v>
      </c>
      <c r="D4014" t="s">
        <v>390</v>
      </c>
      <c r="E4014">
        <v>3</v>
      </c>
      <c r="F4014">
        <f>IFERROR(VLOOKUP(D4014,Products!$A$2:$H$221,6,FALSE),0)</f>
        <v>4.55</v>
      </c>
      <c r="G4014">
        <v>0.1</v>
      </c>
      <c r="H4014">
        <f t="shared" si="62"/>
        <v>12.29</v>
      </c>
      <c r="I4014" t="s">
        <v>2837</v>
      </c>
      <c r="J4014" t="str">
        <f>IFERROR(VLOOKUP(D4014,Products!$A$2:$H$221,3,FALSE),"")</f>
        <v>Frozen</v>
      </c>
      <c r="K4014" t="str">
        <f>IFERROR(VLOOKUP(C4014,Customers!$A$2:$G$751,3,FALSE),"")</f>
        <v>Guba-Khachmaz</v>
      </c>
    </row>
    <row r="4015" spans="1:11" x14ac:dyDescent="0.25">
      <c r="A4015" t="s">
        <v>6838</v>
      </c>
      <c r="B4015">
        <v>45986</v>
      </c>
      <c r="C4015" t="s">
        <v>2000</v>
      </c>
      <c r="D4015" t="s">
        <v>268</v>
      </c>
      <c r="E4015">
        <v>2</v>
      </c>
      <c r="F4015">
        <f>IFERROR(VLOOKUP(D4015,Products!$A$2:$H$221,6,FALSE),0)</f>
        <v>2.12</v>
      </c>
      <c r="G4015">
        <v>0</v>
      </c>
      <c r="H4015">
        <f t="shared" si="62"/>
        <v>4.24</v>
      </c>
      <c r="I4015" t="s">
        <v>2818</v>
      </c>
      <c r="J4015" t="str">
        <f>IFERROR(VLOOKUP(D4015,Products!$A$2:$H$221,3,FALSE),"")</f>
        <v>Household</v>
      </c>
      <c r="K4015" t="str">
        <f>IFERROR(VLOOKUP(C4015,Customers!$A$2:$G$751,3,FALSE),"")</f>
        <v>Karabakh-East Zangezur</v>
      </c>
    </row>
    <row r="4016" spans="1:11" x14ac:dyDescent="0.25">
      <c r="A4016" t="s">
        <v>6839</v>
      </c>
      <c r="B4016">
        <v>45986</v>
      </c>
      <c r="C4016" t="s">
        <v>2324</v>
      </c>
      <c r="D4016" t="s">
        <v>298</v>
      </c>
      <c r="E4016">
        <v>9</v>
      </c>
      <c r="F4016">
        <f>IFERROR(VLOOKUP(D4016,Products!$A$2:$H$221,6,FALSE),0)</f>
        <v>4.83</v>
      </c>
      <c r="G4016">
        <v>0.1</v>
      </c>
      <c r="H4016">
        <f t="shared" si="62"/>
        <v>39.119999999999997</v>
      </c>
      <c r="I4016" t="s">
        <v>2837</v>
      </c>
      <c r="J4016" t="str">
        <f>IFERROR(VLOOKUP(D4016,Products!$A$2:$H$221,3,FALSE),"")</f>
        <v>Household</v>
      </c>
      <c r="K4016" t="str">
        <f>IFERROR(VLOOKUP(C4016,Customers!$A$2:$G$751,3,FALSE),"")</f>
        <v>Ganja-Dashkasan</v>
      </c>
    </row>
    <row r="4017" spans="1:11" x14ac:dyDescent="0.25">
      <c r="A4017" t="s">
        <v>6840</v>
      </c>
      <c r="B4017">
        <v>45986</v>
      </c>
      <c r="C4017" t="s">
        <v>2723</v>
      </c>
      <c r="D4017" t="s">
        <v>51</v>
      </c>
      <c r="E4017">
        <v>15</v>
      </c>
      <c r="F4017">
        <f>IFERROR(VLOOKUP(D4017,Products!$A$2:$H$221,6,FALSE),0)</f>
        <v>4.46</v>
      </c>
      <c r="G4017">
        <v>0.12</v>
      </c>
      <c r="H4017">
        <f t="shared" si="62"/>
        <v>58.87</v>
      </c>
      <c r="I4017" t="s">
        <v>2827</v>
      </c>
      <c r="J4017" t="str">
        <f>IFERROR(VLOOKUP(D4017,Products!$A$2:$H$221,3,FALSE),"")</f>
        <v>Beverages</v>
      </c>
      <c r="K4017" t="str">
        <f>IFERROR(VLOOKUP(C4017,Customers!$A$2:$G$751,3,FALSE),"")</f>
        <v>Karabakh-East Zangezur</v>
      </c>
    </row>
    <row r="4018" spans="1:11" x14ac:dyDescent="0.25">
      <c r="A4018" t="s">
        <v>6841</v>
      </c>
      <c r="B4018">
        <v>45987</v>
      </c>
      <c r="C4018" t="s">
        <v>565</v>
      </c>
      <c r="D4018" t="s">
        <v>238</v>
      </c>
      <c r="E4018">
        <v>16</v>
      </c>
      <c r="F4018">
        <f>IFERROR(VLOOKUP(D4018,Products!$A$2:$H$221,6,FALSE),0)</f>
        <v>4.3099999999999996</v>
      </c>
      <c r="G4018">
        <v>0.12</v>
      </c>
      <c r="H4018">
        <f t="shared" si="62"/>
        <v>60.68</v>
      </c>
      <c r="I4018" t="s">
        <v>2818</v>
      </c>
      <c r="J4018" t="str">
        <f>IFERROR(VLOOKUP(D4018,Products!$A$2:$H$221,3,FALSE),"")</f>
        <v>Grocery</v>
      </c>
      <c r="K4018" t="str">
        <f>IFERROR(VLOOKUP(C4018,Customers!$A$2:$G$751,3,FALSE),"")</f>
        <v>Guba-Khachmaz</v>
      </c>
    </row>
    <row r="4019" spans="1:11" x14ac:dyDescent="0.25">
      <c r="A4019" t="s">
        <v>6842</v>
      </c>
      <c r="B4019">
        <v>45987</v>
      </c>
      <c r="C4019" t="s">
        <v>878</v>
      </c>
      <c r="D4019" t="s">
        <v>45</v>
      </c>
      <c r="E4019">
        <v>28</v>
      </c>
      <c r="F4019">
        <f>IFERROR(VLOOKUP(D4019,Products!$A$2:$H$221,6,FALSE),0)</f>
        <v>2.7</v>
      </c>
      <c r="G4019">
        <v>0</v>
      </c>
      <c r="H4019">
        <f t="shared" si="62"/>
        <v>75.599999999999994</v>
      </c>
      <c r="I4019" t="s">
        <v>2870</v>
      </c>
      <c r="J4019" t="str">
        <f>IFERROR(VLOOKUP(D4019,Products!$A$2:$H$221,3,FALSE),"")</f>
        <v>Beverages</v>
      </c>
      <c r="K4019" t="str">
        <f>IFERROR(VLOOKUP(C4019,Customers!$A$2:$G$751,3,FALSE),"")</f>
        <v>Lankaran-Astara</v>
      </c>
    </row>
    <row r="4020" spans="1:11" x14ac:dyDescent="0.25">
      <c r="A4020" t="s">
        <v>6843</v>
      </c>
      <c r="B4020">
        <v>45987</v>
      </c>
      <c r="C4020" t="s">
        <v>980</v>
      </c>
      <c r="D4020" t="s">
        <v>368</v>
      </c>
      <c r="E4020">
        <v>10</v>
      </c>
      <c r="F4020">
        <f>IFERROR(VLOOKUP(D4020,Products!$A$2:$H$221,6,FALSE),0)</f>
        <v>8.4</v>
      </c>
      <c r="G4020">
        <v>7.0000000000000007E-2</v>
      </c>
      <c r="H4020">
        <f t="shared" si="62"/>
        <v>78.12</v>
      </c>
      <c r="I4020" t="s">
        <v>2818</v>
      </c>
      <c r="J4020" t="str">
        <f>IFERROR(VLOOKUP(D4020,Products!$A$2:$H$221,3,FALSE),"")</f>
        <v>Frozen</v>
      </c>
      <c r="K4020" t="str">
        <f>IFERROR(VLOOKUP(C4020,Customers!$A$2:$G$751,3,FALSE),"")</f>
        <v>Absheron</v>
      </c>
    </row>
    <row r="4021" spans="1:11" x14ac:dyDescent="0.25">
      <c r="A4021" t="s">
        <v>6844</v>
      </c>
      <c r="B4021">
        <v>45987</v>
      </c>
      <c r="C4021" t="s">
        <v>992</v>
      </c>
      <c r="D4021" t="s">
        <v>155</v>
      </c>
      <c r="E4021">
        <v>10</v>
      </c>
      <c r="F4021">
        <f>IFERROR(VLOOKUP(D4021,Products!$A$2:$H$221,6,FALSE),0)</f>
        <v>5.52</v>
      </c>
      <c r="G4021">
        <v>0.02</v>
      </c>
      <c r="H4021">
        <f t="shared" si="62"/>
        <v>54.1</v>
      </c>
      <c r="I4021" t="s">
        <v>2830</v>
      </c>
      <c r="J4021" t="str">
        <f>IFERROR(VLOOKUP(D4021,Products!$A$2:$H$221,3,FALSE),"")</f>
        <v>Dairy</v>
      </c>
      <c r="K4021" t="str">
        <f>IFERROR(VLOOKUP(C4021,Customers!$A$2:$G$751,3,FALSE),"")</f>
        <v>Absheron</v>
      </c>
    </row>
    <row r="4022" spans="1:11" x14ac:dyDescent="0.25">
      <c r="A4022" t="s">
        <v>6845</v>
      </c>
      <c r="B4022">
        <v>45987</v>
      </c>
      <c r="C4022" t="s">
        <v>1112</v>
      </c>
      <c r="D4022" t="s">
        <v>190</v>
      </c>
      <c r="E4022">
        <v>11</v>
      </c>
      <c r="F4022">
        <f>IFERROR(VLOOKUP(D4022,Products!$A$2:$H$221,6,FALSE),0)</f>
        <v>2.85</v>
      </c>
      <c r="G4022">
        <v>7.0000000000000007E-2</v>
      </c>
      <c r="H4022">
        <f t="shared" si="62"/>
        <v>29.16</v>
      </c>
      <c r="I4022" t="s">
        <v>2820</v>
      </c>
      <c r="J4022" t="str">
        <f>IFERROR(VLOOKUP(D4022,Products!$A$2:$H$221,3,FALSE),"")</f>
        <v>Bakery</v>
      </c>
      <c r="K4022" t="str">
        <f>IFERROR(VLOOKUP(C4022,Customers!$A$2:$G$751,3,FALSE),"")</f>
        <v>Absheron</v>
      </c>
    </row>
    <row r="4023" spans="1:11" x14ac:dyDescent="0.25">
      <c r="A4023" t="s">
        <v>6846</v>
      </c>
      <c r="B4023">
        <v>45987</v>
      </c>
      <c r="C4023" t="s">
        <v>1181</v>
      </c>
      <c r="D4023" t="s">
        <v>236</v>
      </c>
      <c r="E4023">
        <v>11</v>
      </c>
      <c r="F4023">
        <f>IFERROR(VLOOKUP(D4023,Products!$A$2:$H$221,6,FALSE),0)</f>
        <v>1.52</v>
      </c>
      <c r="G4023">
        <v>0</v>
      </c>
      <c r="H4023">
        <f t="shared" si="62"/>
        <v>16.72</v>
      </c>
      <c r="I4023" t="s">
        <v>2818</v>
      </c>
      <c r="J4023" t="str">
        <f>IFERROR(VLOOKUP(D4023,Products!$A$2:$H$221,3,FALSE),"")</f>
        <v>Grocery</v>
      </c>
      <c r="K4023" t="str">
        <f>IFERROR(VLOOKUP(C4023,Customers!$A$2:$G$751,3,FALSE),"")</f>
        <v>Absheron</v>
      </c>
    </row>
    <row r="4024" spans="1:11" x14ac:dyDescent="0.25">
      <c r="A4024" t="s">
        <v>6847</v>
      </c>
      <c r="B4024">
        <v>45987</v>
      </c>
      <c r="C4024" t="s">
        <v>1205</v>
      </c>
      <c r="D4024" t="s">
        <v>396</v>
      </c>
      <c r="E4024">
        <v>13</v>
      </c>
      <c r="F4024">
        <f>IFERROR(VLOOKUP(D4024,Products!$A$2:$H$221,6,FALSE),0)</f>
        <v>5.17</v>
      </c>
      <c r="G4024">
        <v>0.05</v>
      </c>
      <c r="H4024">
        <f t="shared" si="62"/>
        <v>63.85</v>
      </c>
      <c r="I4024" t="s">
        <v>2827</v>
      </c>
      <c r="J4024" t="str">
        <f>IFERROR(VLOOKUP(D4024,Products!$A$2:$H$221,3,FALSE),"")</f>
        <v>Canned</v>
      </c>
      <c r="K4024" t="str">
        <f>IFERROR(VLOOKUP(C4024,Customers!$A$2:$G$751,3,FALSE),"")</f>
        <v>Ganja-Dashkasan</v>
      </c>
    </row>
    <row r="4025" spans="1:11" x14ac:dyDescent="0.25">
      <c r="A4025" t="s">
        <v>6848</v>
      </c>
      <c r="B4025">
        <v>45987</v>
      </c>
      <c r="C4025" t="s">
        <v>1307</v>
      </c>
      <c r="D4025" t="s">
        <v>170</v>
      </c>
      <c r="E4025">
        <v>7</v>
      </c>
      <c r="F4025">
        <f>IFERROR(VLOOKUP(D4025,Products!$A$2:$H$221,6,FALSE),0)</f>
        <v>2.2000000000000002</v>
      </c>
      <c r="G4025">
        <v>0</v>
      </c>
      <c r="H4025">
        <f t="shared" si="62"/>
        <v>15.4</v>
      </c>
      <c r="I4025" t="s">
        <v>2837</v>
      </c>
      <c r="J4025" t="str">
        <f>IFERROR(VLOOKUP(D4025,Products!$A$2:$H$221,3,FALSE),"")</f>
        <v>Bakery</v>
      </c>
      <c r="K4025" t="str">
        <f>IFERROR(VLOOKUP(C4025,Customers!$A$2:$G$751,3,FALSE),"")</f>
        <v>Ganja-Dashkasan</v>
      </c>
    </row>
    <row r="4026" spans="1:11" x14ac:dyDescent="0.25">
      <c r="A4026" t="s">
        <v>6849</v>
      </c>
      <c r="B4026">
        <v>45987</v>
      </c>
      <c r="C4026" t="s">
        <v>1331</v>
      </c>
      <c r="D4026" t="s">
        <v>437</v>
      </c>
      <c r="E4026">
        <v>13</v>
      </c>
      <c r="F4026">
        <f>IFERROR(VLOOKUP(D4026,Products!$A$2:$H$221,6,FALSE),0)</f>
        <v>4.6100000000000003</v>
      </c>
      <c r="G4026">
        <v>7.0000000000000007E-2</v>
      </c>
      <c r="H4026">
        <f t="shared" si="62"/>
        <v>55.73</v>
      </c>
      <c r="I4026" t="s">
        <v>2841</v>
      </c>
      <c r="J4026" t="str">
        <f>IFERROR(VLOOKUP(D4026,Products!$A$2:$H$221,3,FALSE),"")</f>
        <v>Canned</v>
      </c>
      <c r="K4026" t="str">
        <f>IFERROR(VLOOKUP(C4026,Customers!$A$2:$G$751,3,FALSE),"")</f>
        <v>Absheron</v>
      </c>
    </row>
    <row r="4027" spans="1:11" x14ac:dyDescent="0.25">
      <c r="A4027" t="s">
        <v>6850</v>
      </c>
      <c r="B4027">
        <v>45987</v>
      </c>
      <c r="C4027" t="s">
        <v>1415</v>
      </c>
      <c r="D4027" t="s">
        <v>257</v>
      </c>
      <c r="E4027">
        <v>6</v>
      </c>
      <c r="F4027">
        <f>IFERROR(VLOOKUP(D4027,Products!$A$2:$H$221,6,FALSE),0)</f>
        <v>2.4300000000000002</v>
      </c>
      <c r="G4027">
        <v>0.03</v>
      </c>
      <c r="H4027">
        <f t="shared" si="62"/>
        <v>14.14</v>
      </c>
      <c r="I4027" t="s">
        <v>2830</v>
      </c>
      <c r="J4027" t="str">
        <f>IFERROR(VLOOKUP(D4027,Products!$A$2:$H$221,3,FALSE),"")</f>
        <v>Household</v>
      </c>
      <c r="K4027" t="str">
        <f>IFERROR(VLOOKUP(C4027,Customers!$A$2:$G$751,3,FALSE),"")</f>
        <v>Lankaran-Astara</v>
      </c>
    </row>
    <row r="4028" spans="1:11" x14ac:dyDescent="0.25">
      <c r="A4028" t="s">
        <v>6851</v>
      </c>
      <c r="B4028">
        <v>45987</v>
      </c>
      <c r="C4028" t="s">
        <v>1481</v>
      </c>
      <c r="D4028" t="s">
        <v>330</v>
      </c>
      <c r="E4028">
        <v>3</v>
      </c>
      <c r="F4028">
        <f>IFERROR(VLOOKUP(D4028,Products!$A$2:$H$221,6,FALSE),0)</f>
        <v>4.37</v>
      </c>
      <c r="G4028">
        <v>0.03</v>
      </c>
      <c r="H4028">
        <f t="shared" si="62"/>
        <v>12.72</v>
      </c>
      <c r="I4028" t="s">
        <v>2830</v>
      </c>
      <c r="J4028" t="str">
        <f>IFERROR(VLOOKUP(D4028,Products!$A$2:$H$221,3,FALSE),"")</f>
        <v>Personal Care</v>
      </c>
      <c r="K4028" t="str">
        <f>IFERROR(VLOOKUP(C4028,Customers!$A$2:$G$751,3,FALSE),"")</f>
        <v>Shaki-Zagatala</v>
      </c>
    </row>
    <row r="4029" spans="1:11" x14ac:dyDescent="0.25">
      <c r="A4029" t="s">
        <v>6852</v>
      </c>
      <c r="B4029">
        <v>45987</v>
      </c>
      <c r="C4029" t="s">
        <v>1709</v>
      </c>
      <c r="D4029" t="s">
        <v>427</v>
      </c>
      <c r="E4029">
        <v>16</v>
      </c>
      <c r="F4029">
        <f>IFERROR(VLOOKUP(D4029,Products!$A$2:$H$221,6,FALSE),0)</f>
        <v>1.58</v>
      </c>
      <c r="G4029">
        <v>0.05</v>
      </c>
      <c r="H4029">
        <f t="shared" si="62"/>
        <v>24.02</v>
      </c>
      <c r="I4029" t="s">
        <v>2870</v>
      </c>
      <c r="J4029" t="str">
        <f>IFERROR(VLOOKUP(D4029,Products!$A$2:$H$221,3,FALSE),"")</f>
        <v>Canned</v>
      </c>
      <c r="K4029" t="str">
        <f>IFERROR(VLOOKUP(C4029,Customers!$A$2:$G$751,3,FALSE),"")</f>
        <v>Aran</v>
      </c>
    </row>
    <row r="4030" spans="1:11" x14ac:dyDescent="0.25">
      <c r="A4030" t="s">
        <v>6853</v>
      </c>
      <c r="B4030">
        <v>45987</v>
      </c>
      <c r="C4030" t="s">
        <v>1721</v>
      </c>
      <c r="D4030" t="s">
        <v>251</v>
      </c>
      <c r="E4030">
        <v>4</v>
      </c>
      <c r="F4030">
        <f>IFERROR(VLOOKUP(D4030,Products!$A$2:$H$221,6,FALSE),0)</f>
        <v>3.27</v>
      </c>
      <c r="G4030">
        <v>0.05</v>
      </c>
      <c r="H4030">
        <f t="shared" si="62"/>
        <v>12.43</v>
      </c>
      <c r="I4030" t="s">
        <v>2818</v>
      </c>
      <c r="J4030" t="str">
        <f>IFERROR(VLOOKUP(D4030,Products!$A$2:$H$221,3,FALSE),"")</f>
        <v>Grocery</v>
      </c>
      <c r="K4030" t="str">
        <f>IFERROR(VLOOKUP(C4030,Customers!$A$2:$G$751,3,FALSE),"")</f>
        <v>Absheron</v>
      </c>
    </row>
    <row r="4031" spans="1:11" x14ac:dyDescent="0.25">
      <c r="A4031" t="s">
        <v>6854</v>
      </c>
      <c r="B4031">
        <v>45987</v>
      </c>
      <c r="C4031" t="s">
        <v>1745</v>
      </c>
      <c r="D4031" t="s">
        <v>53</v>
      </c>
      <c r="E4031">
        <v>30</v>
      </c>
      <c r="F4031">
        <f>IFERROR(VLOOKUP(D4031,Products!$A$2:$H$221,6,FALSE),0)</f>
        <v>3.46</v>
      </c>
      <c r="G4031">
        <v>0</v>
      </c>
      <c r="H4031">
        <f t="shared" si="62"/>
        <v>103.8</v>
      </c>
      <c r="I4031" t="s">
        <v>2841</v>
      </c>
      <c r="J4031" t="str">
        <f>IFERROR(VLOOKUP(D4031,Products!$A$2:$H$221,3,FALSE),"")</f>
        <v>Beverages</v>
      </c>
      <c r="K4031" t="str">
        <f>IFERROR(VLOOKUP(C4031,Customers!$A$2:$G$751,3,FALSE),"")</f>
        <v>Aran</v>
      </c>
    </row>
    <row r="4032" spans="1:11" x14ac:dyDescent="0.25">
      <c r="A4032" t="s">
        <v>6855</v>
      </c>
      <c r="B4032">
        <v>45987</v>
      </c>
      <c r="C4032" t="s">
        <v>1760</v>
      </c>
      <c r="D4032" t="s">
        <v>246</v>
      </c>
      <c r="E4032">
        <v>8</v>
      </c>
      <c r="F4032">
        <f>IFERROR(VLOOKUP(D4032,Products!$A$2:$H$221,6,FALSE),0)</f>
        <v>7.97</v>
      </c>
      <c r="G4032">
        <v>0.03</v>
      </c>
      <c r="H4032">
        <f t="shared" si="62"/>
        <v>61.85</v>
      </c>
      <c r="I4032" t="s">
        <v>2830</v>
      </c>
      <c r="J4032" t="str">
        <f>IFERROR(VLOOKUP(D4032,Products!$A$2:$H$221,3,FALSE),"")</f>
        <v>Grocery</v>
      </c>
      <c r="K4032" t="str">
        <f>IFERROR(VLOOKUP(C4032,Customers!$A$2:$G$751,3,FALSE),"")</f>
        <v>Aran</v>
      </c>
    </row>
    <row r="4033" spans="1:11" x14ac:dyDescent="0.25">
      <c r="A4033" t="s">
        <v>6856</v>
      </c>
      <c r="B4033">
        <v>45987</v>
      </c>
      <c r="C4033" t="s">
        <v>2291</v>
      </c>
      <c r="D4033" t="s">
        <v>218</v>
      </c>
      <c r="E4033">
        <v>9</v>
      </c>
      <c r="F4033">
        <f>IFERROR(VLOOKUP(D4033,Products!$A$2:$H$221,6,FALSE),0)</f>
        <v>3.4</v>
      </c>
      <c r="G4033">
        <v>0.05</v>
      </c>
      <c r="H4033">
        <f t="shared" si="62"/>
        <v>29.07</v>
      </c>
      <c r="I4033" t="s">
        <v>2820</v>
      </c>
      <c r="J4033" t="str">
        <f>IFERROR(VLOOKUP(D4033,Products!$A$2:$H$221,3,FALSE),"")</f>
        <v>Grocery</v>
      </c>
      <c r="K4033" t="str">
        <f>IFERROR(VLOOKUP(C4033,Customers!$A$2:$G$751,3,FALSE),"")</f>
        <v>Absheron</v>
      </c>
    </row>
    <row r="4034" spans="1:11" x14ac:dyDescent="0.25">
      <c r="A4034" t="s">
        <v>6857</v>
      </c>
      <c r="B4034">
        <v>45987</v>
      </c>
      <c r="C4034" t="s">
        <v>2399</v>
      </c>
      <c r="D4034" t="s">
        <v>208</v>
      </c>
      <c r="E4034">
        <v>8</v>
      </c>
      <c r="F4034">
        <f>IFERROR(VLOOKUP(D4034,Products!$A$2:$H$221,6,FALSE),0)</f>
        <v>7.9</v>
      </c>
      <c r="G4034">
        <v>0.15</v>
      </c>
      <c r="H4034">
        <f t="shared" ref="H4034:H4097" si="63">ROUND(E4034*F4034*(1-G4034),2)</f>
        <v>53.72</v>
      </c>
      <c r="I4034" t="s">
        <v>2824</v>
      </c>
      <c r="J4034" t="str">
        <f>IFERROR(VLOOKUP(D4034,Products!$A$2:$H$221,3,FALSE),"")</f>
        <v>Grocery</v>
      </c>
      <c r="K4034" t="str">
        <f>IFERROR(VLOOKUP(C4034,Customers!$A$2:$G$751,3,FALSE),"")</f>
        <v>Absheron</v>
      </c>
    </row>
    <row r="4035" spans="1:11" x14ac:dyDescent="0.25">
      <c r="A4035" t="s">
        <v>6858</v>
      </c>
      <c r="B4035">
        <v>45987</v>
      </c>
      <c r="C4035" t="s">
        <v>2651</v>
      </c>
      <c r="D4035" t="s">
        <v>270</v>
      </c>
      <c r="E4035">
        <v>9</v>
      </c>
      <c r="F4035">
        <f>IFERROR(VLOOKUP(D4035,Products!$A$2:$H$221,6,FALSE),0)</f>
        <v>4.96</v>
      </c>
      <c r="G4035">
        <v>0.03</v>
      </c>
      <c r="H4035">
        <f t="shared" si="63"/>
        <v>43.3</v>
      </c>
      <c r="I4035" t="s">
        <v>2820</v>
      </c>
      <c r="J4035" t="str">
        <f>IFERROR(VLOOKUP(D4035,Products!$A$2:$H$221,3,FALSE),"")</f>
        <v>Household</v>
      </c>
      <c r="K4035" t="str">
        <f>IFERROR(VLOOKUP(C4035,Customers!$A$2:$G$751,3,FALSE),"")</f>
        <v>Aran</v>
      </c>
    </row>
    <row r="4036" spans="1:11" x14ac:dyDescent="0.25">
      <c r="A4036" t="s">
        <v>6859</v>
      </c>
      <c r="B4036">
        <v>45987</v>
      </c>
      <c r="C4036" t="s">
        <v>2757</v>
      </c>
      <c r="D4036" t="s">
        <v>64</v>
      </c>
      <c r="E4036">
        <v>7</v>
      </c>
      <c r="F4036">
        <f>IFERROR(VLOOKUP(D4036,Products!$A$2:$H$221,6,FALSE),0)</f>
        <v>3.48</v>
      </c>
      <c r="G4036">
        <v>0.12</v>
      </c>
      <c r="H4036">
        <f t="shared" si="63"/>
        <v>21.44</v>
      </c>
      <c r="I4036" t="s">
        <v>2841</v>
      </c>
      <c r="J4036" t="str">
        <f>IFERROR(VLOOKUP(D4036,Products!$A$2:$H$221,3,FALSE),"")</f>
        <v>Snacks</v>
      </c>
      <c r="K4036" t="str">
        <f>IFERROR(VLOOKUP(C4036,Customers!$A$2:$G$751,3,FALSE),"")</f>
        <v>Aran</v>
      </c>
    </row>
    <row r="4037" spans="1:11" x14ac:dyDescent="0.25">
      <c r="A4037" t="s">
        <v>6860</v>
      </c>
      <c r="B4037">
        <v>45988</v>
      </c>
      <c r="C4037" t="s">
        <v>509</v>
      </c>
      <c r="D4037" t="s">
        <v>95</v>
      </c>
      <c r="E4037">
        <v>21</v>
      </c>
      <c r="F4037">
        <f>IFERROR(VLOOKUP(D4037,Products!$A$2:$H$221,6,FALSE),0)</f>
        <v>3.11</v>
      </c>
      <c r="G4037">
        <v>0.03</v>
      </c>
      <c r="H4037">
        <f t="shared" si="63"/>
        <v>63.35</v>
      </c>
      <c r="I4037" t="s">
        <v>2820</v>
      </c>
      <c r="J4037" t="str">
        <f>IFERROR(VLOOKUP(D4037,Products!$A$2:$H$221,3,FALSE),"")</f>
        <v>Snacks</v>
      </c>
      <c r="K4037" t="str">
        <f>IFERROR(VLOOKUP(C4037,Customers!$A$2:$G$751,3,FALSE),"")</f>
        <v>Guba-Khachmaz</v>
      </c>
    </row>
    <row r="4038" spans="1:11" x14ac:dyDescent="0.25">
      <c r="A4038" t="s">
        <v>6861</v>
      </c>
      <c r="B4038">
        <v>45988</v>
      </c>
      <c r="C4038" t="s">
        <v>548</v>
      </c>
      <c r="D4038" t="s">
        <v>396</v>
      </c>
      <c r="E4038">
        <v>4</v>
      </c>
      <c r="F4038">
        <f>IFERROR(VLOOKUP(D4038,Products!$A$2:$H$221,6,FALSE),0)</f>
        <v>5.17</v>
      </c>
      <c r="G4038">
        <v>7.0000000000000007E-2</v>
      </c>
      <c r="H4038">
        <f t="shared" si="63"/>
        <v>19.23</v>
      </c>
      <c r="I4038" t="s">
        <v>2837</v>
      </c>
      <c r="J4038" t="str">
        <f>IFERROR(VLOOKUP(D4038,Products!$A$2:$H$221,3,FALSE),"")</f>
        <v>Canned</v>
      </c>
      <c r="K4038" t="str">
        <f>IFERROR(VLOOKUP(C4038,Customers!$A$2:$G$751,3,FALSE),"")</f>
        <v>Absheron</v>
      </c>
    </row>
    <row r="4039" spans="1:11" x14ac:dyDescent="0.25">
      <c r="A4039" t="s">
        <v>6862</v>
      </c>
      <c r="B4039">
        <v>45988</v>
      </c>
      <c r="C4039" t="s">
        <v>555</v>
      </c>
      <c r="D4039" t="s">
        <v>124</v>
      </c>
      <c r="E4039">
        <v>12</v>
      </c>
      <c r="F4039">
        <f>IFERROR(VLOOKUP(D4039,Products!$A$2:$H$221,6,FALSE),0)</f>
        <v>1.6</v>
      </c>
      <c r="G4039">
        <v>0.1</v>
      </c>
      <c r="H4039">
        <f t="shared" si="63"/>
        <v>17.28</v>
      </c>
      <c r="I4039" t="s">
        <v>2827</v>
      </c>
      <c r="J4039" t="str">
        <f>IFERROR(VLOOKUP(D4039,Products!$A$2:$H$221,3,FALSE),"")</f>
        <v>Dairy</v>
      </c>
      <c r="K4039" t="str">
        <f>IFERROR(VLOOKUP(C4039,Customers!$A$2:$G$751,3,FALSE),"")</f>
        <v>Shaki-Zagatala</v>
      </c>
    </row>
    <row r="4040" spans="1:11" x14ac:dyDescent="0.25">
      <c r="A4040" t="s">
        <v>6863</v>
      </c>
      <c r="B4040">
        <v>45988</v>
      </c>
      <c r="C4040" t="s">
        <v>742</v>
      </c>
      <c r="D4040" t="s">
        <v>70</v>
      </c>
      <c r="E4040">
        <v>3</v>
      </c>
      <c r="F4040">
        <f>IFERROR(VLOOKUP(D4040,Products!$A$2:$H$221,6,FALSE),0)</f>
        <v>2.06</v>
      </c>
      <c r="G4040">
        <v>0.05</v>
      </c>
      <c r="H4040">
        <f t="shared" si="63"/>
        <v>5.87</v>
      </c>
      <c r="I4040" t="s">
        <v>2820</v>
      </c>
      <c r="J4040" t="str">
        <f>IFERROR(VLOOKUP(D4040,Products!$A$2:$H$221,3,FALSE),"")</f>
        <v>Snacks</v>
      </c>
      <c r="K4040" t="str">
        <f>IFERROR(VLOOKUP(C4040,Customers!$A$2:$G$751,3,FALSE),"")</f>
        <v>Guba-Khachmaz</v>
      </c>
    </row>
    <row r="4041" spans="1:11" x14ac:dyDescent="0.25">
      <c r="A4041" t="s">
        <v>6864</v>
      </c>
      <c r="B4041">
        <v>45988</v>
      </c>
      <c r="C4041" t="s">
        <v>1004</v>
      </c>
      <c r="D4041" t="s">
        <v>437</v>
      </c>
      <c r="E4041">
        <v>7</v>
      </c>
      <c r="F4041">
        <f>IFERROR(VLOOKUP(D4041,Products!$A$2:$H$221,6,FALSE),0)</f>
        <v>4.6100000000000003</v>
      </c>
      <c r="G4041">
        <v>0.03</v>
      </c>
      <c r="H4041">
        <f t="shared" si="63"/>
        <v>31.3</v>
      </c>
      <c r="I4041" t="s">
        <v>2827</v>
      </c>
      <c r="J4041" t="str">
        <f>IFERROR(VLOOKUP(D4041,Products!$A$2:$H$221,3,FALSE),"")</f>
        <v>Canned</v>
      </c>
      <c r="K4041" t="str">
        <f>IFERROR(VLOOKUP(C4041,Customers!$A$2:$G$751,3,FALSE),"")</f>
        <v>Ganja-Dashkasan</v>
      </c>
    </row>
    <row r="4042" spans="1:11" x14ac:dyDescent="0.25">
      <c r="A4042" t="s">
        <v>6865</v>
      </c>
      <c r="B4042">
        <v>45988</v>
      </c>
      <c r="C4042" t="s">
        <v>1289</v>
      </c>
      <c r="D4042" t="s">
        <v>75</v>
      </c>
      <c r="E4042">
        <v>22</v>
      </c>
      <c r="F4042">
        <f>IFERROR(VLOOKUP(D4042,Products!$A$2:$H$221,6,FALSE),0)</f>
        <v>3.54</v>
      </c>
      <c r="G4042">
        <v>0.1</v>
      </c>
      <c r="H4042">
        <f t="shared" si="63"/>
        <v>70.09</v>
      </c>
      <c r="I4042" t="s">
        <v>2818</v>
      </c>
      <c r="J4042" t="str">
        <f>IFERROR(VLOOKUP(D4042,Products!$A$2:$H$221,3,FALSE),"")</f>
        <v>Snacks</v>
      </c>
      <c r="K4042" t="str">
        <f>IFERROR(VLOOKUP(C4042,Customers!$A$2:$G$751,3,FALSE),"")</f>
        <v>Absheron</v>
      </c>
    </row>
    <row r="4043" spans="1:11" x14ac:dyDescent="0.25">
      <c r="A4043" t="s">
        <v>6866</v>
      </c>
      <c r="B4043">
        <v>45988</v>
      </c>
      <c r="C4043" t="s">
        <v>1313</v>
      </c>
      <c r="D4043" t="s">
        <v>170</v>
      </c>
      <c r="E4043">
        <v>26</v>
      </c>
      <c r="F4043">
        <f>IFERROR(VLOOKUP(D4043,Products!$A$2:$H$221,6,FALSE),0)</f>
        <v>2.2000000000000002</v>
      </c>
      <c r="G4043">
        <v>0.05</v>
      </c>
      <c r="H4043">
        <f t="shared" si="63"/>
        <v>54.34</v>
      </c>
      <c r="I4043" t="s">
        <v>2837</v>
      </c>
      <c r="J4043" t="str">
        <f>IFERROR(VLOOKUP(D4043,Products!$A$2:$H$221,3,FALSE),"")</f>
        <v>Bakery</v>
      </c>
      <c r="K4043" t="str">
        <f>IFERROR(VLOOKUP(C4043,Customers!$A$2:$G$751,3,FALSE),"")</f>
        <v>Absheron</v>
      </c>
    </row>
    <row r="4044" spans="1:11" x14ac:dyDescent="0.25">
      <c r="A4044" t="s">
        <v>6867</v>
      </c>
      <c r="B4044">
        <v>45988</v>
      </c>
      <c r="C4044" t="s">
        <v>1496</v>
      </c>
      <c r="D4044" t="s">
        <v>246</v>
      </c>
      <c r="E4044">
        <v>5</v>
      </c>
      <c r="F4044">
        <f>IFERROR(VLOOKUP(D4044,Products!$A$2:$H$221,6,FALSE),0)</f>
        <v>7.97</v>
      </c>
      <c r="G4044">
        <v>0.1</v>
      </c>
      <c r="H4044">
        <f t="shared" si="63"/>
        <v>35.869999999999997</v>
      </c>
      <c r="I4044" t="s">
        <v>2827</v>
      </c>
      <c r="J4044" t="str">
        <f>IFERROR(VLOOKUP(D4044,Products!$A$2:$H$221,3,FALSE),"")</f>
        <v>Grocery</v>
      </c>
      <c r="K4044" t="str">
        <f>IFERROR(VLOOKUP(C4044,Customers!$A$2:$G$751,3,FALSE),"")</f>
        <v>Absheron</v>
      </c>
    </row>
    <row r="4045" spans="1:11" x14ac:dyDescent="0.25">
      <c r="A4045" t="s">
        <v>6868</v>
      </c>
      <c r="B4045">
        <v>45988</v>
      </c>
      <c r="C4045" t="s">
        <v>1532</v>
      </c>
      <c r="D4045" t="s">
        <v>356</v>
      </c>
      <c r="E4045">
        <v>8</v>
      </c>
      <c r="F4045">
        <f>IFERROR(VLOOKUP(D4045,Products!$A$2:$H$221,6,FALSE),0)</f>
        <v>2.87</v>
      </c>
      <c r="G4045">
        <v>0</v>
      </c>
      <c r="H4045">
        <f t="shared" si="63"/>
        <v>22.96</v>
      </c>
      <c r="I4045" t="s">
        <v>2820</v>
      </c>
      <c r="J4045" t="str">
        <f>IFERROR(VLOOKUP(D4045,Products!$A$2:$H$221,3,FALSE),"")</f>
        <v>Frozen</v>
      </c>
      <c r="K4045" t="str">
        <f>IFERROR(VLOOKUP(C4045,Customers!$A$2:$G$751,3,FALSE),"")</f>
        <v>Aran</v>
      </c>
    </row>
    <row r="4046" spans="1:11" x14ac:dyDescent="0.25">
      <c r="A4046" t="s">
        <v>6869</v>
      </c>
      <c r="B4046">
        <v>45988</v>
      </c>
      <c r="C4046" t="s">
        <v>2072</v>
      </c>
      <c r="D4046" t="s">
        <v>480</v>
      </c>
      <c r="E4046">
        <v>1</v>
      </c>
      <c r="F4046">
        <f>IFERROR(VLOOKUP(D4046,Products!$A$2:$H$221,6,FALSE),0)</f>
        <v>4.91</v>
      </c>
      <c r="G4046">
        <v>0.03</v>
      </c>
      <c r="H4046">
        <f t="shared" si="63"/>
        <v>4.76</v>
      </c>
      <c r="I4046" t="s">
        <v>2837</v>
      </c>
      <c r="J4046" t="str">
        <f>IFERROR(VLOOKUP(D4046,Products!$A$2:$H$221,3,FALSE),"")</f>
        <v>Cleaning</v>
      </c>
      <c r="K4046" t="str">
        <f>IFERROR(VLOOKUP(C4046,Customers!$A$2:$G$751,3,FALSE),"")</f>
        <v>Absheron</v>
      </c>
    </row>
    <row r="4047" spans="1:11" x14ac:dyDescent="0.25">
      <c r="A4047" t="s">
        <v>6870</v>
      </c>
      <c r="B4047">
        <v>45988</v>
      </c>
      <c r="C4047" t="s">
        <v>2081</v>
      </c>
      <c r="D4047" t="s">
        <v>20</v>
      </c>
      <c r="E4047">
        <v>24</v>
      </c>
      <c r="F4047">
        <f>IFERROR(VLOOKUP(D4047,Products!$A$2:$H$221,6,FALSE),0)</f>
        <v>2.87</v>
      </c>
      <c r="G4047">
        <v>0.1</v>
      </c>
      <c r="H4047">
        <f t="shared" si="63"/>
        <v>61.99</v>
      </c>
      <c r="I4047" t="s">
        <v>2837</v>
      </c>
      <c r="J4047" t="str">
        <f>IFERROR(VLOOKUP(D4047,Products!$A$2:$H$221,3,FALSE),"")</f>
        <v>Beverages</v>
      </c>
      <c r="K4047" t="str">
        <f>IFERROR(VLOOKUP(C4047,Customers!$A$2:$G$751,3,FALSE),"")</f>
        <v>Absheron</v>
      </c>
    </row>
    <row r="4048" spans="1:11" x14ac:dyDescent="0.25">
      <c r="A4048" t="s">
        <v>6871</v>
      </c>
      <c r="B4048">
        <v>45988</v>
      </c>
      <c r="C4048" t="s">
        <v>2120</v>
      </c>
      <c r="D4048" t="s">
        <v>124</v>
      </c>
      <c r="E4048">
        <v>6</v>
      </c>
      <c r="F4048">
        <f>IFERROR(VLOOKUP(D4048,Products!$A$2:$H$221,6,FALSE),0)</f>
        <v>1.6</v>
      </c>
      <c r="G4048">
        <v>0</v>
      </c>
      <c r="H4048">
        <f t="shared" si="63"/>
        <v>9.6</v>
      </c>
      <c r="I4048" t="s">
        <v>2827</v>
      </c>
      <c r="J4048" t="str">
        <f>IFERROR(VLOOKUP(D4048,Products!$A$2:$H$221,3,FALSE),"")</f>
        <v>Dairy</v>
      </c>
      <c r="K4048" t="str">
        <f>IFERROR(VLOOKUP(C4048,Customers!$A$2:$G$751,3,FALSE),"")</f>
        <v>Nakhchivan</v>
      </c>
    </row>
    <row r="4049" spans="1:11" x14ac:dyDescent="0.25">
      <c r="A4049" t="s">
        <v>6872</v>
      </c>
      <c r="B4049">
        <v>45988</v>
      </c>
      <c r="C4049" t="s">
        <v>2624</v>
      </c>
      <c r="D4049" t="s">
        <v>253</v>
      </c>
      <c r="E4049">
        <v>1</v>
      </c>
      <c r="F4049">
        <f>IFERROR(VLOOKUP(D4049,Products!$A$2:$H$221,6,FALSE),0)</f>
        <v>1.43</v>
      </c>
      <c r="G4049">
        <v>0.12</v>
      </c>
      <c r="H4049">
        <f t="shared" si="63"/>
        <v>1.26</v>
      </c>
      <c r="I4049" t="s">
        <v>2830</v>
      </c>
      <c r="J4049" t="str">
        <f>IFERROR(VLOOKUP(D4049,Products!$A$2:$H$221,3,FALSE),"")</f>
        <v>Household</v>
      </c>
      <c r="K4049" t="str">
        <f>IFERROR(VLOOKUP(C4049,Customers!$A$2:$G$751,3,FALSE),"")</f>
        <v>Nakhchivan</v>
      </c>
    </row>
    <row r="4050" spans="1:11" x14ac:dyDescent="0.25">
      <c r="A4050" t="s">
        <v>6873</v>
      </c>
      <c r="B4050">
        <v>45988</v>
      </c>
      <c r="C4050" t="s">
        <v>2729</v>
      </c>
      <c r="D4050" t="s">
        <v>43</v>
      </c>
      <c r="E4050">
        <v>20</v>
      </c>
      <c r="F4050">
        <f>IFERROR(VLOOKUP(D4050,Products!$A$2:$H$221,6,FALSE),0)</f>
        <v>3.28</v>
      </c>
      <c r="G4050">
        <v>0</v>
      </c>
      <c r="H4050">
        <f t="shared" si="63"/>
        <v>65.599999999999994</v>
      </c>
      <c r="I4050" t="s">
        <v>2818</v>
      </c>
      <c r="J4050" t="str">
        <f>IFERROR(VLOOKUP(D4050,Products!$A$2:$H$221,3,FALSE),"")</f>
        <v>Beverages</v>
      </c>
      <c r="K4050" t="str">
        <f>IFERROR(VLOOKUP(C4050,Customers!$A$2:$G$751,3,FALSE),"")</f>
        <v>Aran</v>
      </c>
    </row>
    <row r="4051" spans="1:11" x14ac:dyDescent="0.25">
      <c r="A4051" t="s">
        <v>6874</v>
      </c>
      <c r="B4051">
        <v>45989</v>
      </c>
      <c r="C4051" t="s">
        <v>592</v>
      </c>
      <c r="D4051" t="s">
        <v>319</v>
      </c>
      <c r="E4051">
        <v>7</v>
      </c>
      <c r="F4051">
        <f>IFERROR(VLOOKUP(D4051,Products!$A$2:$H$221,6,FALSE),0)</f>
        <v>4.9400000000000004</v>
      </c>
      <c r="G4051">
        <v>0.1</v>
      </c>
      <c r="H4051">
        <f t="shared" si="63"/>
        <v>31.12</v>
      </c>
      <c r="I4051" t="s">
        <v>2841</v>
      </c>
      <c r="J4051" t="str">
        <f>IFERROR(VLOOKUP(D4051,Products!$A$2:$H$221,3,FALSE),"")</f>
        <v>Personal Care</v>
      </c>
      <c r="K4051" t="str">
        <f>IFERROR(VLOOKUP(C4051,Customers!$A$2:$G$751,3,FALSE),"")</f>
        <v>Ganja-Dashkasan</v>
      </c>
    </row>
    <row r="4052" spans="1:11" x14ac:dyDescent="0.25">
      <c r="A4052" t="s">
        <v>6875</v>
      </c>
      <c r="B4052">
        <v>45989</v>
      </c>
      <c r="C4052" t="s">
        <v>1514</v>
      </c>
      <c r="D4052" t="s">
        <v>384</v>
      </c>
      <c r="E4052">
        <v>5</v>
      </c>
      <c r="F4052">
        <f>IFERROR(VLOOKUP(D4052,Products!$A$2:$H$221,6,FALSE),0)</f>
        <v>6.91</v>
      </c>
      <c r="G4052">
        <v>0.05</v>
      </c>
      <c r="H4052">
        <f t="shared" si="63"/>
        <v>32.82</v>
      </c>
      <c r="I4052" t="s">
        <v>2820</v>
      </c>
      <c r="J4052" t="str">
        <f>IFERROR(VLOOKUP(D4052,Products!$A$2:$H$221,3,FALSE),"")</f>
        <v>Frozen</v>
      </c>
      <c r="K4052" t="str">
        <f>IFERROR(VLOOKUP(C4052,Customers!$A$2:$G$751,3,FALSE),"")</f>
        <v>Lankaran-Astara</v>
      </c>
    </row>
    <row r="4053" spans="1:11" x14ac:dyDescent="0.25">
      <c r="A4053" t="s">
        <v>6876</v>
      </c>
      <c r="B4053">
        <v>45989</v>
      </c>
      <c r="C4053" t="s">
        <v>1661</v>
      </c>
      <c r="D4053" t="s">
        <v>196</v>
      </c>
      <c r="E4053">
        <v>5</v>
      </c>
      <c r="F4053">
        <f>IFERROR(VLOOKUP(D4053,Products!$A$2:$H$221,6,FALSE),0)</f>
        <v>0.54</v>
      </c>
      <c r="G4053">
        <v>0.03</v>
      </c>
      <c r="H4053">
        <f t="shared" si="63"/>
        <v>2.62</v>
      </c>
      <c r="I4053" t="s">
        <v>2837</v>
      </c>
      <c r="J4053" t="str">
        <f>IFERROR(VLOOKUP(D4053,Products!$A$2:$H$221,3,FALSE),"")</f>
        <v>Bakery</v>
      </c>
      <c r="K4053" t="str">
        <f>IFERROR(VLOOKUP(C4053,Customers!$A$2:$G$751,3,FALSE),"")</f>
        <v>Ganja-Dashkasan</v>
      </c>
    </row>
    <row r="4054" spans="1:11" x14ac:dyDescent="0.25">
      <c r="A4054" t="s">
        <v>6877</v>
      </c>
      <c r="B4054">
        <v>45989</v>
      </c>
      <c r="C4054" t="s">
        <v>1700</v>
      </c>
      <c r="D4054" t="s">
        <v>172</v>
      </c>
      <c r="E4054">
        <v>19</v>
      </c>
      <c r="F4054">
        <f>IFERROR(VLOOKUP(D4054,Products!$A$2:$H$221,6,FALSE),0)</f>
        <v>0.77</v>
      </c>
      <c r="G4054">
        <v>0</v>
      </c>
      <c r="H4054">
        <f t="shared" si="63"/>
        <v>14.63</v>
      </c>
      <c r="I4054" t="s">
        <v>2820</v>
      </c>
      <c r="J4054" t="str">
        <f>IFERROR(VLOOKUP(D4054,Products!$A$2:$H$221,3,FALSE),"")</f>
        <v>Bakery</v>
      </c>
      <c r="K4054" t="str">
        <f>IFERROR(VLOOKUP(C4054,Customers!$A$2:$G$751,3,FALSE),"")</f>
        <v>Karabakh-East Zangezur</v>
      </c>
    </row>
    <row r="4055" spans="1:11" x14ac:dyDescent="0.25">
      <c r="A4055" t="s">
        <v>6878</v>
      </c>
      <c r="B4055">
        <v>45989</v>
      </c>
      <c r="C4055" t="s">
        <v>1907</v>
      </c>
      <c r="D4055" t="s">
        <v>8</v>
      </c>
      <c r="E4055">
        <v>7</v>
      </c>
      <c r="F4055">
        <f>IFERROR(VLOOKUP(D4055,Products!$A$2:$H$221,6,FALSE),0)</f>
        <v>3.39</v>
      </c>
      <c r="G4055">
        <v>0.03</v>
      </c>
      <c r="H4055">
        <f t="shared" si="63"/>
        <v>23.02</v>
      </c>
      <c r="I4055" t="s">
        <v>2837</v>
      </c>
      <c r="J4055" t="str">
        <f>IFERROR(VLOOKUP(D4055,Products!$A$2:$H$221,3,FALSE),"")</f>
        <v>Beverages</v>
      </c>
      <c r="K4055" t="str">
        <f>IFERROR(VLOOKUP(C4055,Customers!$A$2:$G$751,3,FALSE),"")</f>
        <v>Shaki-Zagatala</v>
      </c>
    </row>
    <row r="4056" spans="1:11" x14ac:dyDescent="0.25">
      <c r="A4056" t="s">
        <v>6879</v>
      </c>
      <c r="B4056">
        <v>45989</v>
      </c>
      <c r="C4056" t="s">
        <v>2036</v>
      </c>
      <c r="D4056" t="s">
        <v>202</v>
      </c>
      <c r="E4056">
        <v>13</v>
      </c>
      <c r="F4056">
        <f>IFERROR(VLOOKUP(D4056,Products!$A$2:$H$221,6,FALSE),0)</f>
        <v>1.82</v>
      </c>
      <c r="G4056">
        <v>0</v>
      </c>
      <c r="H4056">
        <f t="shared" si="63"/>
        <v>23.66</v>
      </c>
      <c r="I4056" t="s">
        <v>2820</v>
      </c>
      <c r="J4056" t="str">
        <f>IFERROR(VLOOKUP(D4056,Products!$A$2:$H$221,3,FALSE),"")</f>
        <v>Bakery</v>
      </c>
      <c r="K4056" t="str">
        <f>IFERROR(VLOOKUP(C4056,Customers!$A$2:$G$751,3,FALSE),"")</f>
        <v>Shaki-Zagatala</v>
      </c>
    </row>
    <row r="4057" spans="1:11" x14ac:dyDescent="0.25">
      <c r="A4057" t="s">
        <v>6880</v>
      </c>
      <c r="B4057">
        <v>45989</v>
      </c>
      <c r="C4057" t="s">
        <v>2255</v>
      </c>
      <c r="D4057" t="s">
        <v>260</v>
      </c>
      <c r="E4057">
        <v>11</v>
      </c>
      <c r="F4057">
        <f>IFERROR(VLOOKUP(D4057,Products!$A$2:$H$221,6,FALSE),0)</f>
        <v>1.21</v>
      </c>
      <c r="G4057">
        <v>0.03</v>
      </c>
      <c r="H4057">
        <f t="shared" si="63"/>
        <v>12.91</v>
      </c>
      <c r="I4057" t="s">
        <v>2870</v>
      </c>
      <c r="J4057" t="str">
        <f>IFERROR(VLOOKUP(D4057,Products!$A$2:$H$221,3,FALSE),"")</f>
        <v>Household</v>
      </c>
      <c r="K4057" t="str">
        <f>IFERROR(VLOOKUP(C4057,Customers!$A$2:$G$751,3,FALSE),"")</f>
        <v>Ganja-Dashkasan</v>
      </c>
    </row>
    <row r="4058" spans="1:11" x14ac:dyDescent="0.25">
      <c r="A4058" t="s">
        <v>6881</v>
      </c>
      <c r="B4058">
        <v>45989</v>
      </c>
      <c r="C4058" t="s">
        <v>2378</v>
      </c>
      <c r="D4058" t="s">
        <v>332</v>
      </c>
      <c r="E4058">
        <v>4</v>
      </c>
      <c r="F4058">
        <f>IFERROR(VLOOKUP(D4058,Products!$A$2:$H$221,6,FALSE),0)</f>
        <v>2.87</v>
      </c>
      <c r="G4058">
        <v>0.1</v>
      </c>
      <c r="H4058">
        <f t="shared" si="63"/>
        <v>10.33</v>
      </c>
      <c r="I4058" t="s">
        <v>2824</v>
      </c>
      <c r="J4058" t="str">
        <f>IFERROR(VLOOKUP(D4058,Products!$A$2:$H$221,3,FALSE),"")</f>
        <v>Personal Care</v>
      </c>
      <c r="K4058" t="str">
        <f>IFERROR(VLOOKUP(C4058,Customers!$A$2:$G$751,3,FALSE),"")</f>
        <v>Nakhchivan</v>
      </c>
    </row>
    <row r="4059" spans="1:11" x14ac:dyDescent="0.25">
      <c r="A4059" t="s">
        <v>6882</v>
      </c>
      <c r="B4059">
        <v>45989</v>
      </c>
      <c r="C4059" t="s">
        <v>2417</v>
      </c>
      <c r="D4059" t="s">
        <v>378</v>
      </c>
      <c r="E4059">
        <v>7</v>
      </c>
      <c r="F4059">
        <f>IFERROR(VLOOKUP(D4059,Products!$A$2:$H$221,6,FALSE),0)</f>
        <v>7.3</v>
      </c>
      <c r="G4059">
        <v>7.0000000000000007E-2</v>
      </c>
      <c r="H4059">
        <f t="shared" si="63"/>
        <v>47.52</v>
      </c>
      <c r="I4059" t="s">
        <v>2870</v>
      </c>
      <c r="J4059" t="str">
        <f>IFERROR(VLOOKUP(D4059,Products!$A$2:$H$221,3,FALSE),"")</f>
        <v>Frozen</v>
      </c>
      <c r="K4059" t="str">
        <f>IFERROR(VLOOKUP(C4059,Customers!$A$2:$G$751,3,FALSE),"")</f>
        <v>Guba-Khachmaz</v>
      </c>
    </row>
    <row r="4060" spans="1:11" x14ac:dyDescent="0.25">
      <c r="A4060" t="s">
        <v>6883</v>
      </c>
      <c r="B4060">
        <v>45989</v>
      </c>
      <c r="C4060" t="s">
        <v>2420</v>
      </c>
      <c r="D4060" t="s">
        <v>95</v>
      </c>
      <c r="E4060">
        <v>17</v>
      </c>
      <c r="F4060">
        <f>IFERROR(VLOOKUP(D4060,Products!$A$2:$H$221,6,FALSE),0)</f>
        <v>3.11</v>
      </c>
      <c r="G4060">
        <v>0.02</v>
      </c>
      <c r="H4060">
        <f t="shared" si="63"/>
        <v>51.81</v>
      </c>
      <c r="I4060" t="s">
        <v>2820</v>
      </c>
      <c r="J4060" t="str">
        <f>IFERROR(VLOOKUP(D4060,Products!$A$2:$H$221,3,FALSE),"")</f>
        <v>Snacks</v>
      </c>
      <c r="K4060" t="str">
        <f>IFERROR(VLOOKUP(C4060,Customers!$A$2:$G$751,3,FALSE),"")</f>
        <v>Absheron</v>
      </c>
    </row>
    <row r="4061" spans="1:11" x14ac:dyDescent="0.25">
      <c r="A4061" t="s">
        <v>6884</v>
      </c>
      <c r="B4061">
        <v>45989</v>
      </c>
      <c r="C4061" t="s">
        <v>2573</v>
      </c>
      <c r="D4061" t="s">
        <v>27</v>
      </c>
      <c r="E4061">
        <v>11</v>
      </c>
      <c r="F4061">
        <f>IFERROR(VLOOKUP(D4061,Products!$A$2:$H$221,6,FALSE),0)</f>
        <v>1.98</v>
      </c>
      <c r="G4061">
        <v>0</v>
      </c>
      <c r="H4061">
        <f t="shared" si="63"/>
        <v>21.78</v>
      </c>
      <c r="I4061" t="s">
        <v>2818</v>
      </c>
      <c r="J4061" t="str">
        <f>IFERROR(VLOOKUP(D4061,Products!$A$2:$H$221,3,FALSE),"")</f>
        <v>Beverages</v>
      </c>
      <c r="K4061" t="str">
        <f>IFERROR(VLOOKUP(C4061,Customers!$A$2:$G$751,3,FALSE),"")</f>
        <v>Nakhchivan</v>
      </c>
    </row>
    <row r="4062" spans="1:11" x14ac:dyDescent="0.25">
      <c r="A4062" t="s">
        <v>6885</v>
      </c>
      <c r="B4062">
        <v>45990</v>
      </c>
      <c r="C4062" t="s">
        <v>629</v>
      </c>
      <c r="D4062" t="s">
        <v>236</v>
      </c>
      <c r="E4062">
        <v>15</v>
      </c>
      <c r="F4062">
        <f>IFERROR(VLOOKUP(D4062,Products!$A$2:$H$221,6,FALSE),0)</f>
        <v>1.52</v>
      </c>
      <c r="G4062">
        <v>0.05</v>
      </c>
      <c r="H4062">
        <f t="shared" si="63"/>
        <v>21.66</v>
      </c>
      <c r="I4062" t="s">
        <v>2870</v>
      </c>
      <c r="J4062" t="str">
        <f>IFERROR(VLOOKUP(D4062,Products!$A$2:$H$221,3,FALSE),"")</f>
        <v>Grocery</v>
      </c>
      <c r="K4062" t="str">
        <f>IFERROR(VLOOKUP(C4062,Customers!$A$2:$G$751,3,FALSE),"")</f>
        <v>Shaki-Zagatala</v>
      </c>
    </row>
    <row r="4063" spans="1:11" x14ac:dyDescent="0.25">
      <c r="A4063" t="s">
        <v>6886</v>
      </c>
      <c r="B4063">
        <v>45990</v>
      </c>
      <c r="C4063" t="s">
        <v>716</v>
      </c>
      <c r="D4063" t="s">
        <v>37</v>
      </c>
      <c r="E4063">
        <v>11</v>
      </c>
      <c r="F4063">
        <f>IFERROR(VLOOKUP(D4063,Products!$A$2:$H$221,6,FALSE),0)</f>
        <v>4.74</v>
      </c>
      <c r="G4063">
        <v>0.05</v>
      </c>
      <c r="H4063">
        <f t="shared" si="63"/>
        <v>49.53</v>
      </c>
      <c r="I4063" t="s">
        <v>2841</v>
      </c>
      <c r="J4063" t="str">
        <f>IFERROR(VLOOKUP(D4063,Products!$A$2:$H$221,3,FALSE),"")</f>
        <v>Beverages</v>
      </c>
      <c r="K4063" t="str">
        <f>IFERROR(VLOOKUP(C4063,Customers!$A$2:$G$751,3,FALSE),"")</f>
        <v>Absheron</v>
      </c>
    </row>
    <row r="4064" spans="1:11" x14ac:dyDescent="0.25">
      <c r="A4064" t="s">
        <v>6887</v>
      </c>
      <c r="B4064">
        <v>45990</v>
      </c>
      <c r="C4064" t="s">
        <v>779</v>
      </c>
      <c r="D4064" t="s">
        <v>462</v>
      </c>
      <c r="E4064">
        <v>8</v>
      </c>
      <c r="F4064">
        <f>IFERROR(VLOOKUP(D4064,Products!$A$2:$H$221,6,FALSE),0)</f>
        <v>7.89</v>
      </c>
      <c r="G4064">
        <v>0.1</v>
      </c>
      <c r="H4064">
        <f t="shared" si="63"/>
        <v>56.81</v>
      </c>
      <c r="I4064" t="s">
        <v>2818</v>
      </c>
      <c r="J4064" t="str">
        <f>IFERROR(VLOOKUP(D4064,Products!$A$2:$H$221,3,FALSE),"")</f>
        <v>Cleaning</v>
      </c>
      <c r="K4064" t="str">
        <f>IFERROR(VLOOKUP(C4064,Customers!$A$2:$G$751,3,FALSE),"")</f>
        <v>Aran</v>
      </c>
    </row>
    <row r="4065" spans="1:11" x14ac:dyDescent="0.25">
      <c r="A4065" t="s">
        <v>6888</v>
      </c>
      <c r="B4065">
        <v>45990</v>
      </c>
      <c r="C4065" t="s">
        <v>1166</v>
      </c>
      <c r="D4065" t="s">
        <v>244</v>
      </c>
      <c r="E4065">
        <v>3</v>
      </c>
      <c r="F4065">
        <f>IFERROR(VLOOKUP(D4065,Products!$A$2:$H$221,6,FALSE),0)</f>
        <v>3.33</v>
      </c>
      <c r="G4065">
        <v>0.1</v>
      </c>
      <c r="H4065">
        <f t="shared" si="63"/>
        <v>8.99</v>
      </c>
      <c r="I4065" t="s">
        <v>2830</v>
      </c>
      <c r="J4065" t="str">
        <f>IFERROR(VLOOKUP(D4065,Products!$A$2:$H$221,3,FALSE),"")</f>
        <v>Grocery</v>
      </c>
      <c r="K4065" t="str">
        <f>IFERROR(VLOOKUP(C4065,Customers!$A$2:$G$751,3,FALSE),"")</f>
        <v>Absheron</v>
      </c>
    </row>
    <row r="4066" spans="1:11" x14ac:dyDescent="0.25">
      <c r="A4066" t="s">
        <v>6889</v>
      </c>
      <c r="B4066">
        <v>45990</v>
      </c>
      <c r="C4066" t="s">
        <v>1343</v>
      </c>
      <c r="D4066" t="s">
        <v>252</v>
      </c>
      <c r="E4066">
        <v>7</v>
      </c>
      <c r="F4066">
        <f>IFERROR(VLOOKUP(D4066,Products!$A$2:$H$221,6,FALSE),0)</f>
        <v>4.38</v>
      </c>
      <c r="G4066">
        <v>0.03</v>
      </c>
      <c r="H4066">
        <f t="shared" si="63"/>
        <v>29.74</v>
      </c>
      <c r="I4066" t="s">
        <v>2820</v>
      </c>
      <c r="J4066" t="str">
        <f>IFERROR(VLOOKUP(D4066,Products!$A$2:$H$221,3,FALSE),"")</f>
        <v>Grocery</v>
      </c>
      <c r="K4066" t="str">
        <f>IFERROR(VLOOKUP(C4066,Customers!$A$2:$G$751,3,FALSE),"")</f>
        <v>Absheron</v>
      </c>
    </row>
    <row r="4067" spans="1:11" x14ac:dyDescent="0.25">
      <c r="A4067" t="s">
        <v>6890</v>
      </c>
      <c r="B4067">
        <v>45990</v>
      </c>
      <c r="C4067" t="s">
        <v>1409</v>
      </c>
      <c r="D4067" t="s">
        <v>8</v>
      </c>
      <c r="E4067">
        <v>11</v>
      </c>
      <c r="F4067">
        <f>IFERROR(VLOOKUP(D4067,Products!$A$2:$H$221,6,FALSE),0)</f>
        <v>3.39</v>
      </c>
      <c r="G4067">
        <v>0.03</v>
      </c>
      <c r="H4067">
        <f t="shared" si="63"/>
        <v>36.17</v>
      </c>
      <c r="I4067" t="s">
        <v>2827</v>
      </c>
      <c r="J4067" t="str">
        <f>IFERROR(VLOOKUP(D4067,Products!$A$2:$H$221,3,FALSE),"")</f>
        <v>Beverages</v>
      </c>
      <c r="K4067" t="str">
        <f>IFERROR(VLOOKUP(C4067,Customers!$A$2:$G$751,3,FALSE),"")</f>
        <v>Absheron</v>
      </c>
    </row>
    <row r="4068" spans="1:11" x14ac:dyDescent="0.25">
      <c r="A4068" t="s">
        <v>6891</v>
      </c>
      <c r="B4068">
        <v>45990</v>
      </c>
      <c r="C4068" t="s">
        <v>1772</v>
      </c>
      <c r="D4068" t="s">
        <v>144</v>
      </c>
      <c r="E4068">
        <v>8</v>
      </c>
      <c r="F4068">
        <f>IFERROR(VLOOKUP(D4068,Products!$A$2:$H$221,6,FALSE),0)</f>
        <v>4.54</v>
      </c>
      <c r="G4068">
        <v>0.12</v>
      </c>
      <c r="H4068">
        <f t="shared" si="63"/>
        <v>31.96</v>
      </c>
      <c r="I4068" t="s">
        <v>2820</v>
      </c>
      <c r="J4068" t="str">
        <f>IFERROR(VLOOKUP(D4068,Products!$A$2:$H$221,3,FALSE),"")</f>
        <v>Dairy</v>
      </c>
      <c r="K4068" t="str">
        <f>IFERROR(VLOOKUP(C4068,Customers!$A$2:$G$751,3,FALSE),"")</f>
        <v>Ganja-Dashkasan</v>
      </c>
    </row>
    <row r="4069" spans="1:11" x14ac:dyDescent="0.25">
      <c r="A4069" t="s">
        <v>6892</v>
      </c>
      <c r="B4069">
        <v>45990</v>
      </c>
      <c r="C4069" t="s">
        <v>2009</v>
      </c>
      <c r="D4069" t="s">
        <v>226</v>
      </c>
      <c r="E4069">
        <v>16</v>
      </c>
      <c r="F4069">
        <f>IFERROR(VLOOKUP(D4069,Products!$A$2:$H$221,6,FALSE),0)</f>
        <v>2.0299999999999998</v>
      </c>
      <c r="G4069">
        <v>0.1</v>
      </c>
      <c r="H4069">
        <f t="shared" si="63"/>
        <v>29.23</v>
      </c>
      <c r="I4069" t="s">
        <v>2870</v>
      </c>
      <c r="J4069" t="str">
        <f>IFERROR(VLOOKUP(D4069,Products!$A$2:$H$221,3,FALSE),"")</f>
        <v>Grocery</v>
      </c>
      <c r="K4069" t="str">
        <f>IFERROR(VLOOKUP(C4069,Customers!$A$2:$G$751,3,FALSE),"")</f>
        <v>Karabakh-East Zangezur</v>
      </c>
    </row>
    <row r="4070" spans="1:11" x14ac:dyDescent="0.25">
      <c r="A4070" t="s">
        <v>6893</v>
      </c>
      <c r="B4070">
        <v>45990</v>
      </c>
      <c r="C4070" t="s">
        <v>2159</v>
      </c>
      <c r="D4070" t="s">
        <v>170</v>
      </c>
      <c r="E4070">
        <v>10</v>
      </c>
      <c r="F4070">
        <f>IFERROR(VLOOKUP(D4070,Products!$A$2:$H$221,6,FALSE),0)</f>
        <v>2.2000000000000002</v>
      </c>
      <c r="G4070">
        <v>0.05</v>
      </c>
      <c r="H4070">
        <f t="shared" si="63"/>
        <v>20.9</v>
      </c>
      <c r="I4070" t="s">
        <v>2841</v>
      </c>
      <c r="J4070" t="str">
        <f>IFERROR(VLOOKUP(D4070,Products!$A$2:$H$221,3,FALSE),"")</f>
        <v>Bakery</v>
      </c>
      <c r="K4070" t="str">
        <f>IFERROR(VLOOKUP(C4070,Customers!$A$2:$G$751,3,FALSE),"")</f>
        <v>Absheron</v>
      </c>
    </row>
    <row r="4071" spans="1:11" x14ac:dyDescent="0.25">
      <c r="A4071" t="s">
        <v>6894</v>
      </c>
      <c r="B4071">
        <v>45990</v>
      </c>
      <c r="C4071" t="s">
        <v>2255</v>
      </c>
      <c r="D4071" t="s">
        <v>8</v>
      </c>
      <c r="E4071">
        <v>28</v>
      </c>
      <c r="F4071">
        <f>IFERROR(VLOOKUP(D4071,Products!$A$2:$H$221,6,FALSE),0)</f>
        <v>3.39</v>
      </c>
      <c r="G4071">
        <v>0.03</v>
      </c>
      <c r="H4071">
        <f t="shared" si="63"/>
        <v>92.07</v>
      </c>
      <c r="I4071" t="s">
        <v>2841</v>
      </c>
      <c r="J4071" t="str">
        <f>IFERROR(VLOOKUP(D4071,Products!$A$2:$H$221,3,FALSE),"")</f>
        <v>Beverages</v>
      </c>
      <c r="K4071" t="str">
        <f>IFERROR(VLOOKUP(C4071,Customers!$A$2:$G$751,3,FALSE),"")</f>
        <v>Ganja-Dashkasan</v>
      </c>
    </row>
    <row r="4072" spans="1:11" x14ac:dyDescent="0.25">
      <c r="A4072" t="s">
        <v>6895</v>
      </c>
      <c r="B4072">
        <v>45990</v>
      </c>
      <c r="C4072" t="s">
        <v>2333</v>
      </c>
      <c r="D4072" t="s">
        <v>164</v>
      </c>
      <c r="E4072">
        <v>8</v>
      </c>
      <c r="F4072">
        <f>IFERROR(VLOOKUP(D4072,Products!$A$2:$H$221,6,FALSE),0)</f>
        <v>1.96</v>
      </c>
      <c r="G4072">
        <v>0</v>
      </c>
      <c r="H4072">
        <f t="shared" si="63"/>
        <v>15.68</v>
      </c>
      <c r="I4072" t="s">
        <v>2837</v>
      </c>
      <c r="J4072" t="str">
        <f>IFERROR(VLOOKUP(D4072,Products!$A$2:$H$221,3,FALSE),"")</f>
        <v>Bakery</v>
      </c>
      <c r="K4072" t="str">
        <f>IFERROR(VLOOKUP(C4072,Customers!$A$2:$G$751,3,FALSE),"")</f>
        <v>Guba-Khachmaz</v>
      </c>
    </row>
    <row r="4073" spans="1:11" x14ac:dyDescent="0.25">
      <c r="A4073" t="s">
        <v>6896</v>
      </c>
      <c r="B4073">
        <v>45990</v>
      </c>
      <c r="C4073" t="s">
        <v>2411</v>
      </c>
      <c r="D4073" t="s">
        <v>13</v>
      </c>
      <c r="E4073">
        <v>16</v>
      </c>
      <c r="F4073">
        <f>IFERROR(VLOOKUP(D4073,Products!$A$2:$H$221,6,FALSE),0)</f>
        <v>1.77</v>
      </c>
      <c r="G4073">
        <v>0.03</v>
      </c>
      <c r="H4073">
        <f t="shared" si="63"/>
        <v>27.47</v>
      </c>
      <c r="I4073" t="s">
        <v>2818</v>
      </c>
      <c r="J4073" t="str">
        <f>IFERROR(VLOOKUP(D4073,Products!$A$2:$H$221,3,FALSE),"")</f>
        <v>Beverages</v>
      </c>
      <c r="K4073" t="str">
        <f>IFERROR(VLOOKUP(C4073,Customers!$A$2:$G$751,3,FALSE),"")</f>
        <v>Shaki-Zagatala</v>
      </c>
    </row>
    <row r="4074" spans="1:11" x14ac:dyDescent="0.25">
      <c r="A4074" t="s">
        <v>6897</v>
      </c>
      <c r="B4074">
        <v>45990</v>
      </c>
      <c r="C4074" t="s">
        <v>2660</v>
      </c>
      <c r="D4074" t="s">
        <v>200</v>
      </c>
      <c r="E4074">
        <v>11</v>
      </c>
      <c r="F4074">
        <f>IFERROR(VLOOKUP(D4074,Products!$A$2:$H$221,6,FALSE),0)</f>
        <v>0.97</v>
      </c>
      <c r="G4074">
        <v>7.0000000000000007E-2</v>
      </c>
      <c r="H4074">
        <f t="shared" si="63"/>
        <v>9.92</v>
      </c>
      <c r="I4074" t="s">
        <v>2818</v>
      </c>
      <c r="J4074" t="str">
        <f>IFERROR(VLOOKUP(D4074,Products!$A$2:$H$221,3,FALSE),"")</f>
        <v>Bakery</v>
      </c>
      <c r="K4074" t="str">
        <f>IFERROR(VLOOKUP(C4074,Customers!$A$2:$G$751,3,FALSE),"")</f>
        <v>Absheron</v>
      </c>
    </row>
    <row r="4075" spans="1:11" x14ac:dyDescent="0.25">
      <c r="A4075" t="s">
        <v>6898</v>
      </c>
      <c r="B4075">
        <v>45990</v>
      </c>
      <c r="C4075" t="s">
        <v>2777</v>
      </c>
      <c r="D4075" t="s">
        <v>152</v>
      </c>
      <c r="E4075">
        <v>6</v>
      </c>
      <c r="F4075">
        <f>IFERROR(VLOOKUP(D4075,Products!$A$2:$H$221,6,FALSE),0)</f>
        <v>2.0699999999999998</v>
      </c>
      <c r="G4075">
        <v>0.1</v>
      </c>
      <c r="H4075">
        <f t="shared" si="63"/>
        <v>11.18</v>
      </c>
      <c r="I4075" t="s">
        <v>2827</v>
      </c>
      <c r="J4075" t="str">
        <f>IFERROR(VLOOKUP(D4075,Products!$A$2:$H$221,3,FALSE),"")</f>
        <v>Dairy</v>
      </c>
      <c r="K4075" t="str">
        <f>IFERROR(VLOOKUP(C4075,Customers!$A$2:$G$751,3,FALSE),"")</f>
        <v>Absheron</v>
      </c>
    </row>
    <row r="4076" spans="1:11" x14ac:dyDescent="0.25">
      <c r="A4076" t="s">
        <v>6899</v>
      </c>
      <c r="B4076">
        <v>45991</v>
      </c>
      <c r="C4076" t="s">
        <v>649</v>
      </c>
      <c r="D4076" t="s">
        <v>382</v>
      </c>
      <c r="E4076">
        <v>6</v>
      </c>
      <c r="F4076">
        <f>IFERROR(VLOOKUP(D4076,Products!$A$2:$H$221,6,FALSE),0)</f>
        <v>4.4000000000000004</v>
      </c>
      <c r="G4076">
        <v>7.0000000000000007E-2</v>
      </c>
      <c r="H4076">
        <f t="shared" si="63"/>
        <v>24.55</v>
      </c>
      <c r="I4076" t="s">
        <v>2820</v>
      </c>
      <c r="J4076" t="str">
        <f>IFERROR(VLOOKUP(D4076,Products!$A$2:$H$221,3,FALSE),"")</f>
        <v>Frozen</v>
      </c>
      <c r="K4076" t="str">
        <f>IFERROR(VLOOKUP(C4076,Customers!$A$2:$G$751,3,FALSE),"")</f>
        <v>Guba-Khachmaz</v>
      </c>
    </row>
    <row r="4077" spans="1:11" x14ac:dyDescent="0.25">
      <c r="A4077" t="s">
        <v>6900</v>
      </c>
      <c r="B4077">
        <v>45991</v>
      </c>
      <c r="C4077" t="s">
        <v>809</v>
      </c>
      <c r="D4077" t="s">
        <v>260</v>
      </c>
      <c r="E4077">
        <v>8</v>
      </c>
      <c r="F4077">
        <f>IFERROR(VLOOKUP(D4077,Products!$A$2:$H$221,6,FALSE),0)</f>
        <v>1.21</v>
      </c>
      <c r="G4077">
        <v>0.05</v>
      </c>
      <c r="H4077">
        <f t="shared" si="63"/>
        <v>9.1999999999999993</v>
      </c>
      <c r="I4077" t="s">
        <v>2824</v>
      </c>
      <c r="J4077" t="str">
        <f>IFERROR(VLOOKUP(D4077,Products!$A$2:$H$221,3,FALSE),"")</f>
        <v>Household</v>
      </c>
      <c r="K4077" t="str">
        <f>IFERROR(VLOOKUP(C4077,Customers!$A$2:$G$751,3,FALSE),"")</f>
        <v>Absheron</v>
      </c>
    </row>
    <row r="4078" spans="1:11" x14ac:dyDescent="0.25">
      <c r="A4078" t="s">
        <v>6901</v>
      </c>
      <c r="B4078">
        <v>45991</v>
      </c>
      <c r="C4078" t="s">
        <v>863</v>
      </c>
      <c r="D4078" t="s">
        <v>55</v>
      </c>
      <c r="E4078">
        <v>25</v>
      </c>
      <c r="F4078">
        <f>IFERROR(VLOOKUP(D4078,Products!$A$2:$H$221,6,FALSE),0)</f>
        <v>1.93</v>
      </c>
      <c r="G4078">
        <v>0.02</v>
      </c>
      <c r="H4078">
        <f t="shared" si="63"/>
        <v>47.29</v>
      </c>
      <c r="I4078" t="s">
        <v>2827</v>
      </c>
      <c r="J4078" t="str">
        <f>IFERROR(VLOOKUP(D4078,Products!$A$2:$H$221,3,FALSE),"")</f>
        <v>Beverages</v>
      </c>
      <c r="K4078" t="str">
        <f>IFERROR(VLOOKUP(C4078,Customers!$A$2:$G$751,3,FALSE),"")</f>
        <v>Ganja-Dashkasan</v>
      </c>
    </row>
    <row r="4079" spans="1:11" x14ac:dyDescent="0.25">
      <c r="A4079" t="s">
        <v>6902</v>
      </c>
      <c r="B4079">
        <v>45991</v>
      </c>
      <c r="C4079" t="s">
        <v>908</v>
      </c>
      <c r="D4079" t="s">
        <v>299</v>
      </c>
      <c r="E4079">
        <v>2</v>
      </c>
      <c r="F4079">
        <f>IFERROR(VLOOKUP(D4079,Products!$A$2:$H$221,6,FALSE),0)</f>
        <v>1.0900000000000001</v>
      </c>
      <c r="G4079">
        <v>7.0000000000000007E-2</v>
      </c>
      <c r="H4079">
        <f t="shared" si="63"/>
        <v>2.0299999999999998</v>
      </c>
      <c r="I4079" t="s">
        <v>2818</v>
      </c>
      <c r="J4079" t="str">
        <f>IFERROR(VLOOKUP(D4079,Products!$A$2:$H$221,3,FALSE),"")</f>
        <v>Household</v>
      </c>
      <c r="K4079" t="str">
        <f>IFERROR(VLOOKUP(C4079,Customers!$A$2:$G$751,3,FALSE),"")</f>
        <v>Absheron</v>
      </c>
    </row>
    <row r="4080" spans="1:11" x14ac:dyDescent="0.25">
      <c r="A4080" t="s">
        <v>6903</v>
      </c>
      <c r="B4080">
        <v>45991</v>
      </c>
      <c r="C4080" t="s">
        <v>1076</v>
      </c>
      <c r="D4080" t="s">
        <v>192</v>
      </c>
      <c r="E4080">
        <v>19</v>
      </c>
      <c r="F4080">
        <f>IFERROR(VLOOKUP(D4080,Products!$A$2:$H$221,6,FALSE),0)</f>
        <v>1.73</v>
      </c>
      <c r="G4080">
        <v>0.05</v>
      </c>
      <c r="H4080">
        <f t="shared" si="63"/>
        <v>31.23</v>
      </c>
      <c r="I4080" t="s">
        <v>2827</v>
      </c>
      <c r="J4080" t="str">
        <f>IFERROR(VLOOKUP(D4080,Products!$A$2:$H$221,3,FALSE),"")</f>
        <v>Bakery</v>
      </c>
      <c r="K4080" t="str">
        <f>IFERROR(VLOOKUP(C4080,Customers!$A$2:$G$751,3,FALSE),"")</f>
        <v>Guba-Khachmaz</v>
      </c>
    </row>
    <row r="4081" spans="1:11" x14ac:dyDescent="0.25">
      <c r="A4081" t="s">
        <v>6904</v>
      </c>
      <c r="B4081">
        <v>45991</v>
      </c>
      <c r="C4081" t="s">
        <v>1166</v>
      </c>
      <c r="D4081" t="s">
        <v>453</v>
      </c>
      <c r="E4081">
        <v>9</v>
      </c>
      <c r="F4081">
        <f>IFERROR(VLOOKUP(D4081,Products!$A$2:$H$221,6,FALSE),0)</f>
        <v>5.14</v>
      </c>
      <c r="G4081">
        <v>0</v>
      </c>
      <c r="H4081">
        <f t="shared" si="63"/>
        <v>46.26</v>
      </c>
      <c r="I4081" t="s">
        <v>2818</v>
      </c>
      <c r="J4081" t="str">
        <f>IFERROR(VLOOKUP(D4081,Products!$A$2:$H$221,3,FALSE),"")</f>
        <v>Cleaning</v>
      </c>
      <c r="K4081" t="str">
        <f>IFERROR(VLOOKUP(C4081,Customers!$A$2:$G$751,3,FALSE),"")</f>
        <v>Absheron</v>
      </c>
    </row>
    <row r="4082" spans="1:11" x14ac:dyDescent="0.25">
      <c r="A4082" t="s">
        <v>6905</v>
      </c>
      <c r="B4082">
        <v>45991</v>
      </c>
      <c r="C4082" t="s">
        <v>1313</v>
      </c>
      <c r="D4082" t="s">
        <v>156</v>
      </c>
      <c r="E4082">
        <v>16</v>
      </c>
      <c r="F4082">
        <f>IFERROR(VLOOKUP(D4082,Products!$A$2:$H$221,6,FALSE),0)</f>
        <v>2.0499999999999998</v>
      </c>
      <c r="G4082">
        <v>0.02</v>
      </c>
      <c r="H4082">
        <f t="shared" si="63"/>
        <v>32.14</v>
      </c>
      <c r="I4082" t="s">
        <v>2870</v>
      </c>
      <c r="J4082" t="str">
        <f>IFERROR(VLOOKUP(D4082,Products!$A$2:$H$221,3,FALSE),"")</f>
        <v>Bakery</v>
      </c>
      <c r="K4082" t="str">
        <f>IFERROR(VLOOKUP(C4082,Customers!$A$2:$G$751,3,FALSE),"")</f>
        <v>Absheron</v>
      </c>
    </row>
    <row r="4083" spans="1:11" x14ac:dyDescent="0.25">
      <c r="A4083" t="s">
        <v>6906</v>
      </c>
      <c r="B4083">
        <v>45991</v>
      </c>
      <c r="C4083" t="s">
        <v>1343</v>
      </c>
      <c r="D4083" t="s">
        <v>20</v>
      </c>
      <c r="E4083">
        <v>15</v>
      </c>
      <c r="F4083">
        <f>IFERROR(VLOOKUP(D4083,Products!$A$2:$H$221,6,FALSE),0)</f>
        <v>2.87</v>
      </c>
      <c r="G4083">
        <v>0.1</v>
      </c>
      <c r="H4083">
        <f t="shared" si="63"/>
        <v>38.75</v>
      </c>
      <c r="I4083" t="s">
        <v>2824</v>
      </c>
      <c r="J4083" t="str">
        <f>IFERROR(VLOOKUP(D4083,Products!$A$2:$H$221,3,FALSE),"")</f>
        <v>Beverages</v>
      </c>
      <c r="K4083" t="str">
        <f>IFERROR(VLOOKUP(C4083,Customers!$A$2:$G$751,3,FALSE),"")</f>
        <v>Absheron</v>
      </c>
    </row>
    <row r="4084" spans="1:11" x14ac:dyDescent="0.25">
      <c r="A4084" t="s">
        <v>6907</v>
      </c>
      <c r="B4084">
        <v>45991</v>
      </c>
      <c r="C4084" t="s">
        <v>1400</v>
      </c>
      <c r="D4084" t="s">
        <v>458</v>
      </c>
      <c r="E4084">
        <v>5</v>
      </c>
      <c r="F4084">
        <f>IFERROR(VLOOKUP(D4084,Products!$A$2:$H$221,6,FALSE),0)</f>
        <v>7.58</v>
      </c>
      <c r="G4084">
        <v>0.05</v>
      </c>
      <c r="H4084">
        <f t="shared" si="63"/>
        <v>36.01</v>
      </c>
      <c r="I4084" t="s">
        <v>2830</v>
      </c>
      <c r="J4084" t="str">
        <f>IFERROR(VLOOKUP(D4084,Products!$A$2:$H$221,3,FALSE),"")</f>
        <v>Cleaning</v>
      </c>
      <c r="K4084" t="str">
        <f>IFERROR(VLOOKUP(C4084,Customers!$A$2:$G$751,3,FALSE),"")</f>
        <v>Guba-Khachmaz</v>
      </c>
    </row>
    <row r="4085" spans="1:11" x14ac:dyDescent="0.25">
      <c r="A4085" t="s">
        <v>6908</v>
      </c>
      <c r="B4085">
        <v>45991</v>
      </c>
      <c r="C4085" t="s">
        <v>1424</v>
      </c>
      <c r="D4085" t="s">
        <v>176</v>
      </c>
      <c r="E4085">
        <v>11</v>
      </c>
      <c r="F4085">
        <f>IFERROR(VLOOKUP(D4085,Products!$A$2:$H$221,6,FALSE),0)</f>
        <v>1.4</v>
      </c>
      <c r="G4085">
        <v>0.02</v>
      </c>
      <c r="H4085">
        <f t="shared" si="63"/>
        <v>15.09</v>
      </c>
      <c r="I4085" t="s">
        <v>2818</v>
      </c>
      <c r="J4085" t="str">
        <f>IFERROR(VLOOKUP(D4085,Products!$A$2:$H$221,3,FALSE),"")</f>
        <v>Bakery</v>
      </c>
      <c r="K4085" t="str">
        <f>IFERROR(VLOOKUP(C4085,Customers!$A$2:$G$751,3,FALSE),"")</f>
        <v>Ganja-Dashkasan</v>
      </c>
    </row>
    <row r="4086" spans="1:11" x14ac:dyDescent="0.25">
      <c r="A4086" t="s">
        <v>6909</v>
      </c>
      <c r="B4086">
        <v>45991</v>
      </c>
      <c r="C4086" t="s">
        <v>1511</v>
      </c>
      <c r="D4086" t="s">
        <v>272</v>
      </c>
      <c r="E4086">
        <v>10</v>
      </c>
      <c r="F4086">
        <f>IFERROR(VLOOKUP(D4086,Products!$A$2:$H$221,6,FALSE),0)</f>
        <v>1.81</v>
      </c>
      <c r="G4086">
        <v>0.03</v>
      </c>
      <c r="H4086">
        <f t="shared" si="63"/>
        <v>17.559999999999999</v>
      </c>
      <c r="I4086" t="s">
        <v>2841</v>
      </c>
      <c r="J4086" t="str">
        <f>IFERROR(VLOOKUP(D4086,Products!$A$2:$H$221,3,FALSE),"")</f>
        <v>Household</v>
      </c>
      <c r="K4086" t="str">
        <f>IFERROR(VLOOKUP(C4086,Customers!$A$2:$G$751,3,FALSE),"")</f>
        <v>Aran</v>
      </c>
    </row>
    <row r="4087" spans="1:11" x14ac:dyDescent="0.25">
      <c r="A4087" t="s">
        <v>6910</v>
      </c>
      <c r="B4087">
        <v>45991</v>
      </c>
      <c r="C4087" t="s">
        <v>1772</v>
      </c>
      <c r="D4087" t="s">
        <v>81</v>
      </c>
      <c r="E4087">
        <v>8</v>
      </c>
      <c r="F4087">
        <f>IFERROR(VLOOKUP(D4087,Products!$A$2:$H$221,6,FALSE),0)</f>
        <v>2.23</v>
      </c>
      <c r="G4087">
        <v>0.12</v>
      </c>
      <c r="H4087">
        <f t="shared" si="63"/>
        <v>15.7</v>
      </c>
      <c r="I4087" t="s">
        <v>2827</v>
      </c>
      <c r="J4087" t="str">
        <f>IFERROR(VLOOKUP(D4087,Products!$A$2:$H$221,3,FALSE),"")</f>
        <v>Snacks</v>
      </c>
      <c r="K4087" t="str">
        <f>IFERROR(VLOOKUP(C4087,Customers!$A$2:$G$751,3,FALSE),"")</f>
        <v>Ganja-Dashkasan</v>
      </c>
    </row>
    <row r="4088" spans="1:11" x14ac:dyDescent="0.25">
      <c r="A4088" t="s">
        <v>6911</v>
      </c>
      <c r="B4088">
        <v>45991</v>
      </c>
      <c r="C4088" t="s">
        <v>1799</v>
      </c>
      <c r="D4088" t="s">
        <v>27</v>
      </c>
      <c r="E4088">
        <v>27</v>
      </c>
      <c r="F4088">
        <f>IFERROR(VLOOKUP(D4088,Products!$A$2:$H$221,6,FALSE),0)</f>
        <v>1.98</v>
      </c>
      <c r="G4088">
        <v>0</v>
      </c>
      <c r="H4088">
        <f t="shared" si="63"/>
        <v>53.46</v>
      </c>
      <c r="I4088" t="s">
        <v>2841</v>
      </c>
      <c r="J4088" t="str">
        <f>IFERROR(VLOOKUP(D4088,Products!$A$2:$H$221,3,FALSE),"")</f>
        <v>Beverages</v>
      </c>
      <c r="K4088" t="str">
        <f>IFERROR(VLOOKUP(C4088,Customers!$A$2:$G$751,3,FALSE),"")</f>
        <v>Absheron</v>
      </c>
    </row>
    <row r="4089" spans="1:11" x14ac:dyDescent="0.25">
      <c r="A4089" t="s">
        <v>6912</v>
      </c>
      <c r="B4089">
        <v>45991</v>
      </c>
      <c r="C4089" t="s">
        <v>1982</v>
      </c>
      <c r="D4089" t="s">
        <v>73</v>
      </c>
      <c r="E4089">
        <v>11</v>
      </c>
      <c r="F4089">
        <f>IFERROR(VLOOKUP(D4089,Products!$A$2:$H$221,6,FALSE),0)</f>
        <v>3.84</v>
      </c>
      <c r="G4089">
        <v>0</v>
      </c>
      <c r="H4089">
        <f t="shared" si="63"/>
        <v>42.24</v>
      </c>
      <c r="I4089" t="s">
        <v>2820</v>
      </c>
      <c r="J4089" t="str">
        <f>IFERROR(VLOOKUP(D4089,Products!$A$2:$H$221,3,FALSE),"")</f>
        <v>Snacks</v>
      </c>
      <c r="K4089" t="str">
        <f>IFERROR(VLOOKUP(C4089,Customers!$A$2:$G$751,3,FALSE),"")</f>
        <v>Lankaran-Astara</v>
      </c>
    </row>
    <row r="4090" spans="1:11" x14ac:dyDescent="0.25">
      <c r="A4090" t="s">
        <v>6913</v>
      </c>
      <c r="B4090">
        <v>45991</v>
      </c>
      <c r="C4090" t="s">
        <v>1994</v>
      </c>
      <c r="D4090" t="s">
        <v>160</v>
      </c>
      <c r="E4090">
        <v>19</v>
      </c>
      <c r="F4090">
        <f>IFERROR(VLOOKUP(D4090,Products!$A$2:$H$221,6,FALSE),0)</f>
        <v>1.26</v>
      </c>
      <c r="G4090">
        <v>0</v>
      </c>
      <c r="H4090">
        <f t="shared" si="63"/>
        <v>23.94</v>
      </c>
      <c r="I4090" t="s">
        <v>2820</v>
      </c>
      <c r="J4090" t="str">
        <f>IFERROR(VLOOKUP(D4090,Products!$A$2:$H$221,3,FALSE),"")</f>
        <v>Bakery</v>
      </c>
      <c r="K4090" t="str">
        <f>IFERROR(VLOOKUP(C4090,Customers!$A$2:$G$751,3,FALSE),"")</f>
        <v>Aran</v>
      </c>
    </row>
    <row r="4091" spans="1:11" x14ac:dyDescent="0.25">
      <c r="A4091" t="s">
        <v>6914</v>
      </c>
      <c r="B4091">
        <v>45991</v>
      </c>
      <c r="C4091" t="s">
        <v>2033</v>
      </c>
      <c r="D4091" t="s">
        <v>400</v>
      </c>
      <c r="E4091">
        <v>15</v>
      </c>
      <c r="F4091">
        <f>IFERROR(VLOOKUP(D4091,Products!$A$2:$H$221,6,FALSE),0)</f>
        <v>6.11</v>
      </c>
      <c r="G4091">
        <v>0.03</v>
      </c>
      <c r="H4091">
        <f t="shared" si="63"/>
        <v>88.9</v>
      </c>
      <c r="I4091" t="s">
        <v>2827</v>
      </c>
      <c r="J4091" t="str">
        <f>IFERROR(VLOOKUP(D4091,Products!$A$2:$H$221,3,FALSE),"")</f>
        <v>Canned</v>
      </c>
      <c r="K4091" t="str">
        <f>IFERROR(VLOOKUP(C4091,Customers!$A$2:$G$751,3,FALSE),"")</f>
        <v>Absheron</v>
      </c>
    </row>
    <row r="4092" spans="1:11" x14ac:dyDescent="0.25">
      <c r="A4092" t="s">
        <v>6915</v>
      </c>
      <c r="B4092">
        <v>45991</v>
      </c>
      <c r="C4092" t="s">
        <v>2153</v>
      </c>
      <c r="D4092" t="s">
        <v>435</v>
      </c>
      <c r="E4092">
        <v>3</v>
      </c>
      <c r="F4092">
        <f>IFERROR(VLOOKUP(D4092,Products!$A$2:$H$221,6,FALSE),0)</f>
        <v>5.86</v>
      </c>
      <c r="G4092">
        <v>0.05</v>
      </c>
      <c r="H4092">
        <f t="shared" si="63"/>
        <v>16.7</v>
      </c>
      <c r="I4092" t="s">
        <v>2830</v>
      </c>
      <c r="J4092" t="str">
        <f>IFERROR(VLOOKUP(D4092,Products!$A$2:$H$221,3,FALSE),"")</f>
        <v>Canned</v>
      </c>
      <c r="K4092" t="str">
        <f>IFERROR(VLOOKUP(C4092,Customers!$A$2:$G$751,3,FALSE),"")</f>
        <v>Absheron</v>
      </c>
    </row>
    <row r="4093" spans="1:11" x14ac:dyDescent="0.25">
      <c r="A4093" t="s">
        <v>6916</v>
      </c>
      <c r="B4093">
        <v>45991</v>
      </c>
      <c r="C4093" t="s">
        <v>2717</v>
      </c>
      <c r="D4093" t="s">
        <v>144</v>
      </c>
      <c r="E4093">
        <v>15</v>
      </c>
      <c r="F4093">
        <f>IFERROR(VLOOKUP(D4093,Products!$A$2:$H$221,6,FALSE),0)</f>
        <v>4.54</v>
      </c>
      <c r="G4093">
        <v>0.02</v>
      </c>
      <c r="H4093">
        <f t="shared" si="63"/>
        <v>66.739999999999995</v>
      </c>
      <c r="I4093" t="s">
        <v>2841</v>
      </c>
      <c r="J4093" t="str">
        <f>IFERROR(VLOOKUP(D4093,Products!$A$2:$H$221,3,FALSE),"")</f>
        <v>Dairy</v>
      </c>
      <c r="K4093" t="str">
        <f>IFERROR(VLOOKUP(C4093,Customers!$A$2:$G$751,3,FALSE),"")</f>
        <v>Guba-Khachmaz</v>
      </c>
    </row>
    <row r="4094" spans="1:11" x14ac:dyDescent="0.25">
      <c r="A4094" t="s">
        <v>6917</v>
      </c>
      <c r="B4094">
        <v>45992</v>
      </c>
      <c r="C4094" t="s">
        <v>555</v>
      </c>
      <c r="D4094" t="s">
        <v>27</v>
      </c>
      <c r="E4094">
        <v>25</v>
      </c>
      <c r="F4094">
        <f>IFERROR(VLOOKUP(D4094,Products!$A$2:$H$221,6,FALSE),0)</f>
        <v>1.98</v>
      </c>
      <c r="G4094">
        <v>0.05</v>
      </c>
      <c r="H4094">
        <f t="shared" si="63"/>
        <v>47.03</v>
      </c>
      <c r="I4094" t="s">
        <v>2830</v>
      </c>
      <c r="J4094" t="str">
        <f>IFERROR(VLOOKUP(D4094,Products!$A$2:$H$221,3,FALSE),"")</f>
        <v>Beverages</v>
      </c>
      <c r="K4094" t="str">
        <f>IFERROR(VLOOKUP(C4094,Customers!$A$2:$G$751,3,FALSE),"")</f>
        <v>Shaki-Zagatala</v>
      </c>
    </row>
    <row r="4095" spans="1:11" x14ac:dyDescent="0.25">
      <c r="A4095" t="s">
        <v>6918</v>
      </c>
      <c r="B4095">
        <v>45992</v>
      </c>
      <c r="C4095" t="s">
        <v>572</v>
      </c>
      <c r="D4095" t="s">
        <v>342</v>
      </c>
      <c r="E4095">
        <v>2</v>
      </c>
      <c r="F4095">
        <f>IFERROR(VLOOKUP(D4095,Products!$A$2:$H$221,6,FALSE),0)</f>
        <v>5.2</v>
      </c>
      <c r="G4095">
        <v>0.03</v>
      </c>
      <c r="H4095">
        <f t="shared" si="63"/>
        <v>10.09</v>
      </c>
      <c r="I4095" t="s">
        <v>2820</v>
      </c>
      <c r="J4095" t="str">
        <f>IFERROR(VLOOKUP(D4095,Products!$A$2:$H$221,3,FALSE),"")</f>
        <v>Personal Care</v>
      </c>
      <c r="K4095" t="str">
        <f>IFERROR(VLOOKUP(C4095,Customers!$A$2:$G$751,3,FALSE),"")</f>
        <v>Absheron</v>
      </c>
    </row>
    <row r="4096" spans="1:11" x14ac:dyDescent="0.25">
      <c r="A4096" t="s">
        <v>6919</v>
      </c>
      <c r="B4096">
        <v>45992</v>
      </c>
      <c r="C4096" t="s">
        <v>809</v>
      </c>
      <c r="D4096" t="s">
        <v>196</v>
      </c>
      <c r="E4096">
        <v>17</v>
      </c>
      <c r="F4096">
        <f>IFERROR(VLOOKUP(D4096,Products!$A$2:$H$221,6,FALSE),0)</f>
        <v>0.54</v>
      </c>
      <c r="G4096">
        <v>0.1</v>
      </c>
      <c r="H4096">
        <f t="shared" si="63"/>
        <v>8.26</v>
      </c>
      <c r="I4096" t="s">
        <v>2818</v>
      </c>
      <c r="J4096" t="str">
        <f>IFERROR(VLOOKUP(D4096,Products!$A$2:$H$221,3,FALSE),"")</f>
        <v>Bakery</v>
      </c>
      <c r="K4096" t="str">
        <f>IFERROR(VLOOKUP(C4096,Customers!$A$2:$G$751,3,FALSE),"")</f>
        <v>Absheron</v>
      </c>
    </row>
    <row r="4097" spans="1:11" x14ac:dyDescent="0.25">
      <c r="A4097" t="s">
        <v>6920</v>
      </c>
      <c r="B4097">
        <v>45992</v>
      </c>
      <c r="C4097" t="s">
        <v>908</v>
      </c>
      <c r="D4097" t="s">
        <v>236</v>
      </c>
      <c r="E4097">
        <v>15</v>
      </c>
      <c r="F4097">
        <f>IFERROR(VLOOKUP(D4097,Products!$A$2:$H$221,6,FALSE),0)</f>
        <v>1.52</v>
      </c>
      <c r="G4097">
        <v>7.0000000000000007E-2</v>
      </c>
      <c r="H4097">
        <f t="shared" si="63"/>
        <v>21.2</v>
      </c>
      <c r="I4097" t="s">
        <v>2827</v>
      </c>
      <c r="J4097" t="str">
        <f>IFERROR(VLOOKUP(D4097,Products!$A$2:$H$221,3,FALSE),"")</f>
        <v>Grocery</v>
      </c>
      <c r="K4097" t="str">
        <f>IFERROR(VLOOKUP(C4097,Customers!$A$2:$G$751,3,FALSE),"")</f>
        <v>Absheron</v>
      </c>
    </row>
    <row r="4098" spans="1:11" x14ac:dyDescent="0.25">
      <c r="A4098" t="s">
        <v>6921</v>
      </c>
      <c r="B4098">
        <v>45992</v>
      </c>
      <c r="C4098" t="s">
        <v>1097</v>
      </c>
      <c r="D4098" t="s">
        <v>427</v>
      </c>
      <c r="E4098">
        <v>7</v>
      </c>
      <c r="F4098">
        <f>IFERROR(VLOOKUP(D4098,Products!$A$2:$H$221,6,FALSE),0)</f>
        <v>1.58</v>
      </c>
      <c r="G4098">
        <v>7.0000000000000007E-2</v>
      </c>
      <c r="H4098">
        <f t="shared" ref="H4098:H4161" si="64">ROUND(E4098*F4098*(1-G4098),2)</f>
        <v>10.29</v>
      </c>
      <c r="I4098" t="s">
        <v>2827</v>
      </c>
      <c r="J4098" t="str">
        <f>IFERROR(VLOOKUP(D4098,Products!$A$2:$H$221,3,FALSE),"")</f>
        <v>Canned</v>
      </c>
      <c r="K4098" t="str">
        <f>IFERROR(VLOOKUP(C4098,Customers!$A$2:$G$751,3,FALSE),"")</f>
        <v>Absheron</v>
      </c>
    </row>
    <row r="4099" spans="1:11" x14ac:dyDescent="0.25">
      <c r="A4099" t="s">
        <v>6922</v>
      </c>
      <c r="B4099">
        <v>45992</v>
      </c>
      <c r="C4099" t="s">
        <v>1124</v>
      </c>
      <c r="D4099" t="s">
        <v>266</v>
      </c>
      <c r="E4099">
        <v>10</v>
      </c>
      <c r="F4099">
        <f>IFERROR(VLOOKUP(D4099,Products!$A$2:$H$221,6,FALSE),0)</f>
        <v>1.89</v>
      </c>
      <c r="G4099">
        <v>0.05</v>
      </c>
      <c r="H4099">
        <f t="shared" si="64"/>
        <v>17.96</v>
      </c>
      <c r="I4099" t="s">
        <v>2870</v>
      </c>
      <c r="J4099" t="str">
        <f>IFERROR(VLOOKUP(D4099,Products!$A$2:$H$221,3,FALSE),"")</f>
        <v>Household</v>
      </c>
      <c r="K4099" t="str">
        <f>IFERROR(VLOOKUP(C4099,Customers!$A$2:$G$751,3,FALSE),"")</f>
        <v>Lankaran-Astara</v>
      </c>
    </row>
    <row r="4100" spans="1:11" x14ac:dyDescent="0.25">
      <c r="A4100" t="s">
        <v>6923</v>
      </c>
      <c r="B4100">
        <v>45992</v>
      </c>
      <c r="C4100" t="s">
        <v>1472</v>
      </c>
      <c r="D4100" t="s">
        <v>27</v>
      </c>
      <c r="E4100">
        <v>29</v>
      </c>
      <c r="F4100">
        <f>IFERROR(VLOOKUP(D4100,Products!$A$2:$H$221,6,FALSE),0)</f>
        <v>1.98</v>
      </c>
      <c r="G4100">
        <v>0.1</v>
      </c>
      <c r="H4100">
        <f t="shared" si="64"/>
        <v>51.68</v>
      </c>
      <c r="I4100" t="s">
        <v>2820</v>
      </c>
      <c r="J4100" t="str">
        <f>IFERROR(VLOOKUP(D4100,Products!$A$2:$H$221,3,FALSE),"")</f>
        <v>Beverages</v>
      </c>
      <c r="K4100" t="str">
        <f>IFERROR(VLOOKUP(C4100,Customers!$A$2:$G$751,3,FALSE),"")</f>
        <v>Ganja-Dashkasan</v>
      </c>
    </row>
    <row r="4101" spans="1:11" x14ac:dyDescent="0.25">
      <c r="A4101" t="s">
        <v>6924</v>
      </c>
      <c r="B4101">
        <v>45992</v>
      </c>
      <c r="C4101" t="s">
        <v>1685</v>
      </c>
      <c r="D4101" t="s">
        <v>160</v>
      </c>
      <c r="E4101">
        <v>4</v>
      </c>
      <c r="F4101">
        <f>IFERROR(VLOOKUP(D4101,Products!$A$2:$H$221,6,FALSE),0)</f>
        <v>1.26</v>
      </c>
      <c r="G4101">
        <v>7.0000000000000007E-2</v>
      </c>
      <c r="H4101">
        <f t="shared" si="64"/>
        <v>4.6900000000000004</v>
      </c>
      <c r="I4101" t="s">
        <v>2818</v>
      </c>
      <c r="J4101" t="str">
        <f>IFERROR(VLOOKUP(D4101,Products!$A$2:$H$221,3,FALSE),"")</f>
        <v>Bakery</v>
      </c>
      <c r="K4101" t="str">
        <f>IFERROR(VLOOKUP(C4101,Customers!$A$2:$G$751,3,FALSE),"")</f>
        <v>Absheron</v>
      </c>
    </row>
    <row r="4102" spans="1:11" x14ac:dyDescent="0.25">
      <c r="A4102" t="s">
        <v>6925</v>
      </c>
      <c r="B4102">
        <v>45992</v>
      </c>
      <c r="C4102" t="s">
        <v>1697</v>
      </c>
      <c r="D4102" t="s">
        <v>136</v>
      </c>
      <c r="E4102">
        <v>8</v>
      </c>
      <c r="F4102">
        <f>IFERROR(VLOOKUP(D4102,Products!$A$2:$H$221,6,FALSE),0)</f>
        <v>3.68</v>
      </c>
      <c r="G4102">
        <v>0.12</v>
      </c>
      <c r="H4102">
        <f t="shared" si="64"/>
        <v>25.91</v>
      </c>
      <c r="I4102" t="s">
        <v>2818</v>
      </c>
      <c r="J4102" t="str">
        <f>IFERROR(VLOOKUP(D4102,Products!$A$2:$H$221,3,FALSE),"")</f>
        <v>Dairy</v>
      </c>
      <c r="K4102" t="str">
        <f>IFERROR(VLOOKUP(C4102,Customers!$A$2:$G$751,3,FALSE),"")</f>
        <v>Nakhchivan</v>
      </c>
    </row>
    <row r="4103" spans="1:11" x14ac:dyDescent="0.25">
      <c r="A4103" t="s">
        <v>6926</v>
      </c>
      <c r="B4103">
        <v>45992</v>
      </c>
      <c r="C4103" t="s">
        <v>1739</v>
      </c>
      <c r="D4103" t="s">
        <v>8</v>
      </c>
      <c r="E4103">
        <v>10</v>
      </c>
      <c r="F4103">
        <f>IFERROR(VLOOKUP(D4103,Products!$A$2:$H$221,6,FALSE),0)</f>
        <v>3.39</v>
      </c>
      <c r="G4103">
        <v>7.0000000000000007E-2</v>
      </c>
      <c r="H4103">
        <f t="shared" si="64"/>
        <v>31.53</v>
      </c>
      <c r="I4103" t="s">
        <v>2830</v>
      </c>
      <c r="J4103" t="str">
        <f>IFERROR(VLOOKUP(D4103,Products!$A$2:$H$221,3,FALSE),"")</f>
        <v>Beverages</v>
      </c>
      <c r="K4103" t="str">
        <f>IFERROR(VLOOKUP(C4103,Customers!$A$2:$G$751,3,FALSE),"")</f>
        <v>Absheron</v>
      </c>
    </row>
    <row r="4104" spans="1:11" x14ac:dyDescent="0.25">
      <c r="A4104" t="s">
        <v>6927</v>
      </c>
      <c r="B4104">
        <v>45992</v>
      </c>
      <c r="C4104" t="s">
        <v>1919</v>
      </c>
      <c r="D4104" t="s">
        <v>368</v>
      </c>
      <c r="E4104">
        <v>10</v>
      </c>
      <c r="F4104">
        <f>IFERROR(VLOOKUP(D4104,Products!$A$2:$H$221,6,FALSE),0)</f>
        <v>8.4</v>
      </c>
      <c r="G4104">
        <v>0.05</v>
      </c>
      <c r="H4104">
        <f t="shared" si="64"/>
        <v>79.8</v>
      </c>
      <c r="I4104" t="s">
        <v>2841</v>
      </c>
      <c r="J4104" t="str">
        <f>IFERROR(VLOOKUP(D4104,Products!$A$2:$H$221,3,FALSE),"")</f>
        <v>Frozen</v>
      </c>
      <c r="K4104" t="str">
        <f>IFERROR(VLOOKUP(C4104,Customers!$A$2:$G$751,3,FALSE),"")</f>
        <v>Absheron</v>
      </c>
    </row>
    <row r="4105" spans="1:11" x14ac:dyDescent="0.25">
      <c r="A4105" t="s">
        <v>6928</v>
      </c>
      <c r="B4105">
        <v>45992</v>
      </c>
      <c r="C4105" t="s">
        <v>1991</v>
      </c>
      <c r="D4105" t="s">
        <v>236</v>
      </c>
      <c r="E4105">
        <v>15</v>
      </c>
      <c r="F4105">
        <f>IFERROR(VLOOKUP(D4105,Products!$A$2:$H$221,6,FALSE),0)</f>
        <v>1.52</v>
      </c>
      <c r="G4105">
        <v>0.05</v>
      </c>
      <c r="H4105">
        <f t="shared" si="64"/>
        <v>21.66</v>
      </c>
      <c r="I4105" t="s">
        <v>2837</v>
      </c>
      <c r="J4105" t="str">
        <f>IFERROR(VLOOKUP(D4105,Products!$A$2:$H$221,3,FALSE),"")</f>
        <v>Grocery</v>
      </c>
      <c r="K4105" t="str">
        <f>IFERROR(VLOOKUP(C4105,Customers!$A$2:$G$751,3,FALSE),"")</f>
        <v>Aran</v>
      </c>
    </row>
    <row r="4106" spans="1:11" x14ac:dyDescent="0.25">
      <c r="A4106" t="s">
        <v>6929</v>
      </c>
      <c r="B4106">
        <v>45992</v>
      </c>
      <c r="C4106" t="s">
        <v>2054</v>
      </c>
      <c r="D4106" t="s">
        <v>390</v>
      </c>
      <c r="E4106">
        <v>6</v>
      </c>
      <c r="F4106">
        <f>IFERROR(VLOOKUP(D4106,Products!$A$2:$H$221,6,FALSE),0)</f>
        <v>4.55</v>
      </c>
      <c r="G4106">
        <v>0</v>
      </c>
      <c r="H4106">
        <f t="shared" si="64"/>
        <v>27.3</v>
      </c>
      <c r="I4106" t="s">
        <v>2837</v>
      </c>
      <c r="J4106" t="str">
        <f>IFERROR(VLOOKUP(D4106,Products!$A$2:$H$221,3,FALSE),"")</f>
        <v>Frozen</v>
      </c>
      <c r="K4106" t="str">
        <f>IFERROR(VLOOKUP(C4106,Customers!$A$2:$G$751,3,FALSE),"")</f>
        <v>Shaki-Zagatala</v>
      </c>
    </row>
    <row r="4107" spans="1:11" x14ac:dyDescent="0.25">
      <c r="A4107" t="s">
        <v>6930</v>
      </c>
      <c r="B4107">
        <v>45992</v>
      </c>
      <c r="C4107" t="s">
        <v>2375</v>
      </c>
      <c r="D4107" t="s">
        <v>253</v>
      </c>
      <c r="E4107">
        <v>2</v>
      </c>
      <c r="F4107">
        <f>IFERROR(VLOOKUP(D4107,Products!$A$2:$H$221,6,FALSE),0)</f>
        <v>1.43</v>
      </c>
      <c r="G4107">
        <v>0.03</v>
      </c>
      <c r="H4107">
        <f t="shared" si="64"/>
        <v>2.77</v>
      </c>
      <c r="I4107" t="s">
        <v>2824</v>
      </c>
      <c r="J4107" t="str">
        <f>IFERROR(VLOOKUP(D4107,Products!$A$2:$H$221,3,FALSE),"")</f>
        <v>Household</v>
      </c>
      <c r="K4107" t="str">
        <f>IFERROR(VLOOKUP(C4107,Customers!$A$2:$G$751,3,FALSE),"")</f>
        <v>Aran</v>
      </c>
    </row>
    <row r="4108" spans="1:11" x14ac:dyDescent="0.25">
      <c r="A4108" t="s">
        <v>6931</v>
      </c>
      <c r="B4108">
        <v>45992</v>
      </c>
      <c r="C4108" t="s">
        <v>2573</v>
      </c>
      <c r="D4108" t="s">
        <v>124</v>
      </c>
      <c r="E4108">
        <v>9</v>
      </c>
      <c r="F4108">
        <f>IFERROR(VLOOKUP(D4108,Products!$A$2:$H$221,6,FALSE),0)</f>
        <v>1.6</v>
      </c>
      <c r="G4108">
        <v>7.0000000000000007E-2</v>
      </c>
      <c r="H4108">
        <f t="shared" si="64"/>
        <v>13.39</v>
      </c>
      <c r="I4108" t="s">
        <v>2841</v>
      </c>
      <c r="J4108" t="str">
        <f>IFERROR(VLOOKUP(D4108,Products!$A$2:$H$221,3,FALSE),"")</f>
        <v>Dairy</v>
      </c>
      <c r="K4108" t="str">
        <f>IFERROR(VLOOKUP(C4108,Customers!$A$2:$G$751,3,FALSE),"")</f>
        <v>Nakhchivan</v>
      </c>
    </row>
    <row r="4109" spans="1:11" x14ac:dyDescent="0.25">
      <c r="A4109" t="s">
        <v>6932</v>
      </c>
      <c r="B4109">
        <v>45992</v>
      </c>
      <c r="C4109" t="s">
        <v>2737</v>
      </c>
      <c r="D4109" t="s">
        <v>8</v>
      </c>
      <c r="E4109">
        <v>19</v>
      </c>
      <c r="F4109">
        <f>IFERROR(VLOOKUP(D4109,Products!$A$2:$H$221,6,FALSE),0)</f>
        <v>3.39</v>
      </c>
      <c r="G4109">
        <v>0.03</v>
      </c>
      <c r="H4109">
        <f t="shared" si="64"/>
        <v>62.48</v>
      </c>
      <c r="I4109" t="s">
        <v>2820</v>
      </c>
      <c r="J4109" t="str">
        <f>IFERROR(VLOOKUP(D4109,Products!$A$2:$H$221,3,FALSE),"")</f>
        <v>Beverages</v>
      </c>
      <c r="K4109" t="str">
        <f>IFERROR(VLOOKUP(C4109,Customers!$A$2:$G$751,3,FALSE),"")</f>
        <v>Absheron</v>
      </c>
    </row>
    <row r="4110" spans="1:11" x14ac:dyDescent="0.25">
      <c r="A4110" t="s">
        <v>6933</v>
      </c>
      <c r="B4110">
        <v>45993</v>
      </c>
      <c r="C4110" t="s">
        <v>643</v>
      </c>
      <c r="D4110" t="s">
        <v>85</v>
      </c>
      <c r="E4110">
        <v>20</v>
      </c>
      <c r="F4110">
        <f>IFERROR(VLOOKUP(D4110,Products!$A$2:$H$221,6,FALSE),0)</f>
        <v>2.33</v>
      </c>
      <c r="G4110">
        <v>0.02</v>
      </c>
      <c r="H4110">
        <f t="shared" si="64"/>
        <v>45.67</v>
      </c>
      <c r="I4110" t="s">
        <v>2830</v>
      </c>
      <c r="J4110" t="str">
        <f>IFERROR(VLOOKUP(D4110,Products!$A$2:$H$221,3,FALSE),"")</f>
        <v>Snacks</v>
      </c>
      <c r="K4110" t="str">
        <f>IFERROR(VLOOKUP(C4110,Customers!$A$2:$G$751,3,FALSE),"")</f>
        <v>Shaki-Zagatala</v>
      </c>
    </row>
    <row r="4111" spans="1:11" x14ac:dyDescent="0.25">
      <c r="A4111" t="s">
        <v>6934</v>
      </c>
      <c r="B4111">
        <v>45993</v>
      </c>
      <c r="C4111" t="s">
        <v>1136</v>
      </c>
      <c r="D4111" t="s">
        <v>196</v>
      </c>
      <c r="E4111">
        <v>17</v>
      </c>
      <c r="F4111">
        <f>IFERROR(VLOOKUP(D4111,Products!$A$2:$H$221,6,FALSE),0)</f>
        <v>0.54</v>
      </c>
      <c r="G4111">
        <v>7.0000000000000007E-2</v>
      </c>
      <c r="H4111">
        <f t="shared" si="64"/>
        <v>8.5399999999999991</v>
      </c>
      <c r="I4111" t="s">
        <v>2820</v>
      </c>
      <c r="J4111" t="str">
        <f>IFERROR(VLOOKUP(D4111,Products!$A$2:$H$221,3,FALSE),"")</f>
        <v>Bakery</v>
      </c>
      <c r="K4111" t="str">
        <f>IFERROR(VLOOKUP(C4111,Customers!$A$2:$G$751,3,FALSE),"")</f>
        <v>Absheron</v>
      </c>
    </row>
    <row r="4112" spans="1:11" x14ac:dyDescent="0.25">
      <c r="A4112" t="s">
        <v>6935</v>
      </c>
      <c r="B4112">
        <v>45993</v>
      </c>
      <c r="C4112" t="s">
        <v>1445</v>
      </c>
      <c r="D4112" t="s">
        <v>346</v>
      </c>
      <c r="E4112">
        <v>3</v>
      </c>
      <c r="F4112">
        <f>IFERROR(VLOOKUP(D4112,Products!$A$2:$H$221,6,FALSE),0)</f>
        <v>2.16</v>
      </c>
      <c r="G4112">
        <v>0.05</v>
      </c>
      <c r="H4112">
        <f t="shared" si="64"/>
        <v>6.16</v>
      </c>
      <c r="I4112" t="s">
        <v>2841</v>
      </c>
      <c r="J4112" t="str">
        <f>IFERROR(VLOOKUP(D4112,Products!$A$2:$H$221,3,FALSE),"")</f>
        <v>Personal Care</v>
      </c>
      <c r="K4112" t="str">
        <f>IFERROR(VLOOKUP(C4112,Customers!$A$2:$G$751,3,FALSE),"")</f>
        <v>Absheron</v>
      </c>
    </row>
    <row r="4113" spans="1:11" x14ac:dyDescent="0.25">
      <c r="A4113" t="s">
        <v>6936</v>
      </c>
      <c r="B4113">
        <v>45993</v>
      </c>
      <c r="C4113" t="s">
        <v>1778</v>
      </c>
      <c r="D4113" t="s">
        <v>178</v>
      </c>
      <c r="E4113">
        <v>9</v>
      </c>
      <c r="F4113">
        <f>IFERROR(VLOOKUP(D4113,Products!$A$2:$H$221,6,FALSE),0)</f>
        <v>2.5099999999999998</v>
      </c>
      <c r="G4113">
        <v>0.1</v>
      </c>
      <c r="H4113">
        <f t="shared" si="64"/>
        <v>20.329999999999998</v>
      </c>
      <c r="I4113" t="s">
        <v>2870</v>
      </c>
      <c r="J4113" t="str">
        <f>IFERROR(VLOOKUP(D4113,Products!$A$2:$H$221,3,FALSE),"")</f>
        <v>Bakery</v>
      </c>
      <c r="K4113" t="str">
        <f>IFERROR(VLOOKUP(C4113,Customers!$A$2:$G$751,3,FALSE),"")</f>
        <v>Karabakh-East Zangezur</v>
      </c>
    </row>
    <row r="4114" spans="1:11" x14ac:dyDescent="0.25">
      <c r="A4114" t="s">
        <v>6937</v>
      </c>
      <c r="B4114">
        <v>45993</v>
      </c>
      <c r="C4114" t="s">
        <v>1799</v>
      </c>
      <c r="D4114" t="s">
        <v>132</v>
      </c>
      <c r="E4114">
        <v>6</v>
      </c>
      <c r="F4114">
        <f>IFERROR(VLOOKUP(D4114,Products!$A$2:$H$221,6,FALSE),0)</f>
        <v>1.55</v>
      </c>
      <c r="G4114">
        <v>0</v>
      </c>
      <c r="H4114">
        <f t="shared" si="64"/>
        <v>9.3000000000000007</v>
      </c>
      <c r="I4114" t="s">
        <v>2818</v>
      </c>
      <c r="J4114" t="str">
        <f>IFERROR(VLOOKUP(D4114,Products!$A$2:$H$221,3,FALSE),"")</f>
        <v>Dairy</v>
      </c>
      <c r="K4114" t="str">
        <f>IFERROR(VLOOKUP(C4114,Customers!$A$2:$G$751,3,FALSE),"")</f>
        <v>Absheron</v>
      </c>
    </row>
    <row r="4115" spans="1:11" x14ac:dyDescent="0.25">
      <c r="A4115" t="s">
        <v>6938</v>
      </c>
      <c r="B4115">
        <v>45993</v>
      </c>
      <c r="C4115" t="s">
        <v>2024</v>
      </c>
      <c r="D4115" t="s">
        <v>150</v>
      </c>
      <c r="E4115">
        <v>12</v>
      </c>
      <c r="F4115">
        <f>IFERROR(VLOOKUP(D4115,Products!$A$2:$H$221,6,FALSE),0)</f>
        <v>3.64</v>
      </c>
      <c r="G4115">
        <v>0.12</v>
      </c>
      <c r="H4115">
        <f t="shared" si="64"/>
        <v>38.44</v>
      </c>
      <c r="I4115" t="s">
        <v>2837</v>
      </c>
      <c r="J4115" t="str">
        <f>IFERROR(VLOOKUP(D4115,Products!$A$2:$H$221,3,FALSE),"")</f>
        <v>Dairy</v>
      </c>
      <c r="K4115" t="str">
        <f>IFERROR(VLOOKUP(C4115,Customers!$A$2:$G$751,3,FALSE),"")</f>
        <v>Lankaran-Astara</v>
      </c>
    </row>
    <row r="4116" spans="1:11" x14ac:dyDescent="0.25">
      <c r="A4116" t="s">
        <v>6939</v>
      </c>
      <c r="B4116">
        <v>45993</v>
      </c>
      <c r="C4116" t="s">
        <v>2084</v>
      </c>
      <c r="D4116" t="s">
        <v>246</v>
      </c>
      <c r="E4116">
        <v>9</v>
      </c>
      <c r="F4116">
        <f>IFERROR(VLOOKUP(D4116,Products!$A$2:$H$221,6,FALSE),0)</f>
        <v>7.97</v>
      </c>
      <c r="G4116">
        <v>0.05</v>
      </c>
      <c r="H4116">
        <f t="shared" si="64"/>
        <v>68.14</v>
      </c>
      <c r="I4116" t="s">
        <v>2824</v>
      </c>
      <c r="J4116" t="str">
        <f>IFERROR(VLOOKUP(D4116,Products!$A$2:$H$221,3,FALSE),"")</f>
        <v>Grocery</v>
      </c>
      <c r="K4116" t="str">
        <f>IFERROR(VLOOKUP(C4116,Customers!$A$2:$G$751,3,FALSE),"")</f>
        <v>Absheron</v>
      </c>
    </row>
    <row r="4117" spans="1:11" x14ac:dyDescent="0.25">
      <c r="A4117" t="s">
        <v>6940</v>
      </c>
      <c r="B4117">
        <v>45993</v>
      </c>
      <c r="C4117" t="s">
        <v>2309</v>
      </c>
      <c r="D4117" t="s">
        <v>43</v>
      </c>
      <c r="E4117">
        <v>28</v>
      </c>
      <c r="F4117">
        <f>IFERROR(VLOOKUP(D4117,Products!$A$2:$H$221,6,FALSE),0)</f>
        <v>3.28</v>
      </c>
      <c r="G4117">
        <v>0</v>
      </c>
      <c r="H4117">
        <f t="shared" si="64"/>
        <v>91.84</v>
      </c>
      <c r="I4117" t="s">
        <v>2818</v>
      </c>
      <c r="J4117" t="str">
        <f>IFERROR(VLOOKUP(D4117,Products!$A$2:$H$221,3,FALSE),"")</f>
        <v>Beverages</v>
      </c>
      <c r="K4117" t="str">
        <f>IFERROR(VLOOKUP(C4117,Customers!$A$2:$G$751,3,FALSE),"")</f>
        <v>Shaki-Zagatala</v>
      </c>
    </row>
    <row r="4118" spans="1:11" x14ac:dyDescent="0.25">
      <c r="A4118" t="s">
        <v>6941</v>
      </c>
      <c r="B4118">
        <v>45993</v>
      </c>
      <c r="C4118" t="s">
        <v>2318</v>
      </c>
      <c r="D4118" t="s">
        <v>272</v>
      </c>
      <c r="E4118">
        <v>8</v>
      </c>
      <c r="F4118">
        <f>IFERROR(VLOOKUP(D4118,Products!$A$2:$H$221,6,FALSE),0)</f>
        <v>1.81</v>
      </c>
      <c r="G4118">
        <v>0</v>
      </c>
      <c r="H4118">
        <f t="shared" si="64"/>
        <v>14.48</v>
      </c>
      <c r="I4118" t="s">
        <v>2818</v>
      </c>
      <c r="J4118" t="str">
        <f>IFERROR(VLOOKUP(D4118,Products!$A$2:$H$221,3,FALSE),"")</f>
        <v>Household</v>
      </c>
      <c r="K4118" t="str">
        <f>IFERROR(VLOOKUP(C4118,Customers!$A$2:$G$751,3,FALSE),"")</f>
        <v>Shaki-Zagatala</v>
      </c>
    </row>
    <row r="4119" spans="1:11" x14ac:dyDescent="0.25">
      <c r="A4119" t="s">
        <v>6942</v>
      </c>
      <c r="B4119">
        <v>45994</v>
      </c>
      <c r="C4119" t="s">
        <v>680</v>
      </c>
      <c r="D4119" t="s">
        <v>138</v>
      </c>
      <c r="E4119">
        <v>10</v>
      </c>
      <c r="F4119">
        <f>IFERROR(VLOOKUP(D4119,Products!$A$2:$H$221,6,FALSE),0)</f>
        <v>2.11</v>
      </c>
      <c r="G4119">
        <v>0</v>
      </c>
      <c r="H4119">
        <f t="shared" si="64"/>
        <v>21.1</v>
      </c>
      <c r="I4119" t="s">
        <v>2820</v>
      </c>
      <c r="J4119" t="str">
        <f>IFERROR(VLOOKUP(D4119,Products!$A$2:$H$221,3,FALSE),"")</f>
        <v>Dairy</v>
      </c>
      <c r="K4119" t="str">
        <f>IFERROR(VLOOKUP(C4119,Customers!$A$2:$G$751,3,FALSE),"")</f>
        <v>Shaki-Zagatala</v>
      </c>
    </row>
    <row r="4120" spans="1:11" x14ac:dyDescent="0.25">
      <c r="A4120" t="s">
        <v>6943</v>
      </c>
      <c r="B4120">
        <v>45994</v>
      </c>
      <c r="C4120" t="s">
        <v>776</v>
      </c>
      <c r="D4120" t="s">
        <v>429</v>
      </c>
      <c r="E4120">
        <v>10</v>
      </c>
      <c r="F4120">
        <f>IFERROR(VLOOKUP(D4120,Products!$A$2:$H$221,6,FALSE),0)</f>
        <v>6.04</v>
      </c>
      <c r="G4120">
        <v>7.0000000000000007E-2</v>
      </c>
      <c r="H4120">
        <f t="shared" si="64"/>
        <v>56.17</v>
      </c>
      <c r="I4120" t="s">
        <v>2837</v>
      </c>
      <c r="J4120" t="str">
        <f>IFERROR(VLOOKUP(D4120,Products!$A$2:$H$221,3,FALSE),"")</f>
        <v>Canned</v>
      </c>
      <c r="K4120" t="str">
        <f>IFERROR(VLOOKUP(C4120,Customers!$A$2:$G$751,3,FALSE),"")</f>
        <v>Guba-Khachmaz</v>
      </c>
    </row>
    <row r="4121" spans="1:11" x14ac:dyDescent="0.25">
      <c r="A4121" t="s">
        <v>6944</v>
      </c>
      <c r="B4121">
        <v>45994</v>
      </c>
      <c r="C4121" t="s">
        <v>803</v>
      </c>
      <c r="D4121" t="s">
        <v>456</v>
      </c>
      <c r="E4121">
        <v>9</v>
      </c>
      <c r="F4121">
        <f>IFERROR(VLOOKUP(D4121,Products!$A$2:$H$221,6,FALSE),0)</f>
        <v>3.09</v>
      </c>
      <c r="G4121">
        <v>0.05</v>
      </c>
      <c r="H4121">
        <f t="shared" si="64"/>
        <v>26.42</v>
      </c>
      <c r="I4121" t="s">
        <v>2841</v>
      </c>
      <c r="J4121" t="str">
        <f>IFERROR(VLOOKUP(D4121,Products!$A$2:$H$221,3,FALSE),"")</f>
        <v>Cleaning</v>
      </c>
      <c r="K4121" t="str">
        <f>IFERROR(VLOOKUP(C4121,Customers!$A$2:$G$751,3,FALSE),"")</f>
        <v>Lankaran-Astara</v>
      </c>
    </row>
    <row r="4122" spans="1:11" x14ac:dyDescent="0.25">
      <c r="A4122" t="s">
        <v>6945</v>
      </c>
      <c r="B4122">
        <v>45994</v>
      </c>
      <c r="C4122" t="s">
        <v>830</v>
      </c>
      <c r="D4122" t="s">
        <v>154</v>
      </c>
      <c r="E4122">
        <v>10</v>
      </c>
      <c r="F4122">
        <f>IFERROR(VLOOKUP(D4122,Products!$A$2:$H$221,6,FALSE),0)</f>
        <v>5.47</v>
      </c>
      <c r="G4122">
        <v>0</v>
      </c>
      <c r="H4122">
        <f t="shared" si="64"/>
        <v>54.7</v>
      </c>
      <c r="I4122" t="s">
        <v>2824</v>
      </c>
      <c r="J4122" t="str">
        <f>IFERROR(VLOOKUP(D4122,Products!$A$2:$H$221,3,FALSE),"")</f>
        <v>Dairy</v>
      </c>
      <c r="K4122" t="str">
        <f>IFERROR(VLOOKUP(C4122,Customers!$A$2:$G$751,3,FALSE),"")</f>
        <v>Ganja-Dashkasan</v>
      </c>
    </row>
    <row r="4123" spans="1:11" x14ac:dyDescent="0.25">
      <c r="A4123" t="s">
        <v>6946</v>
      </c>
      <c r="B4123">
        <v>45994</v>
      </c>
      <c r="C4123" t="s">
        <v>1175</v>
      </c>
      <c r="D4123" t="s">
        <v>427</v>
      </c>
      <c r="E4123">
        <v>8</v>
      </c>
      <c r="F4123">
        <f>IFERROR(VLOOKUP(D4123,Products!$A$2:$H$221,6,FALSE),0)</f>
        <v>1.58</v>
      </c>
      <c r="G4123">
        <v>0.1</v>
      </c>
      <c r="H4123">
        <f t="shared" si="64"/>
        <v>11.38</v>
      </c>
      <c r="I4123" t="s">
        <v>2870</v>
      </c>
      <c r="J4123" t="str">
        <f>IFERROR(VLOOKUP(D4123,Products!$A$2:$H$221,3,FALSE),"")</f>
        <v>Canned</v>
      </c>
      <c r="K4123" t="str">
        <f>IFERROR(VLOOKUP(C4123,Customers!$A$2:$G$751,3,FALSE),"")</f>
        <v>Guba-Khachmaz</v>
      </c>
    </row>
    <row r="4124" spans="1:11" x14ac:dyDescent="0.25">
      <c r="A4124" t="s">
        <v>6947</v>
      </c>
      <c r="B4124">
        <v>45994</v>
      </c>
      <c r="C4124" t="s">
        <v>1226</v>
      </c>
      <c r="D4124" t="s">
        <v>208</v>
      </c>
      <c r="E4124">
        <v>15</v>
      </c>
      <c r="F4124">
        <f>IFERROR(VLOOKUP(D4124,Products!$A$2:$H$221,6,FALSE),0)</f>
        <v>7.9</v>
      </c>
      <c r="G4124">
        <v>0.05</v>
      </c>
      <c r="H4124">
        <f t="shared" si="64"/>
        <v>112.58</v>
      </c>
      <c r="I4124" t="s">
        <v>2818</v>
      </c>
      <c r="J4124" t="str">
        <f>IFERROR(VLOOKUP(D4124,Products!$A$2:$H$221,3,FALSE),"")</f>
        <v>Grocery</v>
      </c>
      <c r="K4124" t="str">
        <f>IFERROR(VLOOKUP(C4124,Customers!$A$2:$G$751,3,FALSE),"")</f>
        <v>Shaki-Zagatala</v>
      </c>
    </row>
    <row r="4125" spans="1:11" x14ac:dyDescent="0.25">
      <c r="A4125" t="s">
        <v>6948</v>
      </c>
      <c r="B4125">
        <v>45994</v>
      </c>
      <c r="C4125" t="s">
        <v>1247</v>
      </c>
      <c r="D4125" t="s">
        <v>215</v>
      </c>
      <c r="E4125">
        <v>8</v>
      </c>
      <c r="F4125">
        <f>IFERROR(VLOOKUP(D4125,Products!$A$2:$H$221,6,FALSE),0)</f>
        <v>7.38</v>
      </c>
      <c r="G4125">
        <v>7.0000000000000007E-2</v>
      </c>
      <c r="H4125">
        <f t="shared" si="64"/>
        <v>54.91</v>
      </c>
      <c r="I4125" t="s">
        <v>2830</v>
      </c>
      <c r="J4125" t="str">
        <f>IFERROR(VLOOKUP(D4125,Products!$A$2:$H$221,3,FALSE),"")</f>
        <v>Grocery</v>
      </c>
      <c r="K4125" t="str">
        <f>IFERROR(VLOOKUP(C4125,Customers!$A$2:$G$751,3,FALSE),"")</f>
        <v>Absheron</v>
      </c>
    </row>
    <row r="4126" spans="1:11" x14ac:dyDescent="0.25">
      <c r="A4126" t="s">
        <v>6949</v>
      </c>
      <c r="B4126">
        <v>45994</v>
      </c>
      <c r="C4126" t="s">
        <v>1508</v>
      </c>
      <c r="D4126" t="s">
        <v>366</v>
      </c>
      <c r="E4126">
        <v>6</v>
      </c>
      <c r="F4126">
        <f>IFERROR(VLOOKUP(D4126,Products!$A$2:$H$221,6,FALSE),0)</f>
        <v>8.19</v>
      </c>
      <c r="G4126">
        <v>0.05</v>
      </c>
      <c r="H4126">
        <f t="shared" si="64"/>
        <v>46.68</v>
      </c>
      <c r="I4126" t="s">
        <v>2820</v>
      </c>
      <c r="J4126" t="str">
        <f>IFERROR(VLOOKUP(D4126,Products!$A$2:$H$221,3,FALSE),"")</f>
        <v>Frozen</v>
      </c>
      <c r="K4126" t="str">
        <f>IFERROR(VLOOKUP(C4126,Customers!$A$2:$G$751,3,FALSE),"")</f>
        <v>Guba-Khachmaz</v>
      </c>
    </row>
    <row r="4127" spans="1:11" x14ac:dyDescent="0.25">
      <c r="A4127" t="s">
        <v>6950</v>
      </c>
      <c r="B4127">
        <v>45994</v>
      </c>
      <c r="C4127" t="s">
        <v>1643</v>
      </c>
      <c r="D4127" t="s">
        <v>474</v>
      </c>
      <c r="E4127">
        <v>7</v>
      </c>
      <c r="F4127">
        <f>IFERROR(VLOOKUP(D4127,Products!$A$2:$H$221,6,FALSE),0)</f>
        <v>2.1800000000000002</v>
      </c>
      <c r="G4127">
        <v>0.03</v>
      </c>
      <c r="H4127">
        <f t="shared" si="64"/>
        <v>14.8</v>
      </c>
      <c r="I4127" t="s">
        <v>2818</v>
      </c>
      <c r="J4127" t="str">
        <f>IFERROR(VLOOKUP(D4127,Products!$A$2:$H$221,3,FALSE),"")</f>
        <v>Cleaning</v>
      </c>
      <c r="K4127" t="str">
        <f>IFERROR(VLOOKUP(C4127,Customers!$A$2:$G$751,3,FALSE),"")</f>
        <v>Lankaran-Astara</v>
      </c>
    </row>
    <row r="4128" spans="1:11" x14ac:dyDescent="0.25">
      <c r="A4128" t="s">
        <v>6951</v>
      </c>
      <c r="B4128">
        <v>45994</v>
      </c>
      <c r="C4128" t="s">
        <v>1745</v>
      </c>
      <c r="D4128" t="s">
        <v>372</v>
      </c>
      <c r="E4128">
        <v>4</v>
      </c>
      <c r="F4128">
        <f>IFERROR(VLOOKUP(D4128,Products!$A$2:$H$221,6,FALSE),0)</f>
        <v>8.19</v>
      </c>
      <c r="G4128">
        <v>0.03</v>
      </c>
      <c r="H4128">
        <f t="shared" si="64"/>
        <v>31.78</v>
      </c>
      <c r="I4128" t="s">
        <v>2837</v>
      </c>
      <c r="J4128" t="str">
        <f>IFERROR(VLOOKUP(D4128,Products!$A$2:$H$221,3,FALSE),"")</f>
        <v>Frozen</v>
      </c>
      <c r="K4128" t="str">
        <f>IFERROR(VLOOKUP(C4128,Customers!$A$2:$G$751,3,FALSE),"")</f>
        <v>Aran</v>
      </c>
    </row>
    <row r="4129" spans="1:11" x14ac:dyDescent="0.25">
      <c r="A4129" t="s">
        <v>6952</v>
      </c>
      <c r="B4129">
        <v>45994</v>
      </c>
      <c r="C4129" t="s">
        <v>1898</v>
      </c>
      <c r="D4129" t="s">
        <v>292</v>
      </c>
      <c r="E4129">
        <v>5</v>
      </c>
      <c r="F4129">
        <f>IFERROR(VLOOKUP(D4129,Products!$A$2:$H$221,6,FALSE),0)</f>
        <v>1.37</v>
      </c>
      <c r="G4129">
        <v>0.02</v>
      </c>
      <c r="H4129">
        <f t="shared" si="64"/>
        <v>6.71</v>
      </c>
      <c r="I4129" t="s">
        <v>2824</v>
      </c>
      <c r="J4129" t="str">
        <f>IFERROR(VLOOKUP(D4129,Products!$A$2:$H$221,3,FALSE),"")</f>
        <v>Household</v>
      </c>
      <c r="K4129" t="str">
        <f>IFERROR(VLOOKUP(C4129,Customers!$A$2:$G$751,3,FALSE),"")</f>
        <v>Absheron</v>
      </c>
    </row>
    <row r="4130" spans="1:11" x14ac:dyDescent="0.25">
      <c r="A4130" t="s">
        <v>6953</v>
      </c>
      <c r="B4130">
        <v>45994</v>
      </c>
      <c r="C4130" t="s">
        <v>2336</v>
      </c>
      <c r="D4130" t="s">
        <v>85</v>
      </c>
      <c r="E4130">
        <v>8</v>
      </c>
      <c r="F4130">
        <f>IFERROR(VLOOKUP(D4130,Products!$A$2:$H$221,6,FALSE),0)</f>
        <v>2.33</v>
      </c>
      <c r="G4130">
        <v>0</v>
      </c>
      <c r="H4130">
        <f t="shared" si="64"/>
        <v>18.64</v>
      </c>
      <c r="I4130" t="s">
        <v>2837</v>
      </c>
      <c r="J4130" t="str">
        <f>IFERROR(VLOOKUP(D4130,Products!$A$2:$H$221,3,FALSE),"")</f>
        <v>Snacks</v>
      </c>
      <c r="K4130" t="str">
        <f>IFERROR(VLOOKUP(C4130,Customers!$A$2:$G$751,3,FALSE),"")</f>
        <v>Ganja-Dashkasan</v>
      </c>
    </row>
    <row r="4131" spans="1:11" x14ac:dyDescent="0.25">
      <c r="A4131" t="s">
        <v>6954</v>
      </c>
      <c r="B4131">
        <v>45994</v>
      </c>
      <c r="C4131" t="s">
        <v>2573</v>
      </c>
      <c r="D4131" t="s">
        <v>336</v>
      </c>
      <c r="E4131">
        <v>5</v>
      </c>
      <c r="F4131">
        <f>IFERROR(VLOOKUP(D4131,Products!$A$2:$H$221,6,FALSE),0)</f>
        <v>5.29</v>
      </c>
      <c r="G4131">
        <v>0.1</v>
      </c>
      <c r="H4131">
        <f t="shared" si="64"/>
        <v>23.81</v>
      </c>
      <c r="I4131" t="s">
        <v>2824</v>
      </c>
      <c r="J4131" t="str">
        <f>IFERROR(VLOOKUP(D4131,Products!$A$2:$H$221,3,FALSE),"")</f>
        <v>Personal Care</v>
      </c>
      <c r="K4131" t="str">
        <f>IFERROR(VLOOKUP(C4131,Customers!$A$2:$G$751,3,FALSE),"")</f>
        <v>Nakhchivan</v>
      </c>
    </row>
    <row r="4132" spans="1:11" x14ac:dyDescent="0.25">
      <c r="A4132" t="s">
        <v>6955</v>
      </c>
      <c r="B4132">
        <v>45995</v>
      </c>
      <c r="C4132" t="s">
        <v>693</v>
      </c>
      <c r="D4132" t="s">
        <v>246</v>
      </c>
      <c r="E4132">
        <v>4</v>
      </c>
      <c r="F4132">
        <f>IFERROR(VLOOKUP(D4132,Products!$A$2:$H$221,6,FALSE),0)</f>
        <v>7.97</v>
      </c>
      <c r="G4132">
        <v>0.1</v>
      </c>
      <c r="H4132">
        <f t="shared" si="64"/>
        <v>28.69</v>
      </c>
      <c r="I4132" t="s">
        <v>2818</v>
      </c>
      <c r="J4132" t="str">
        <f>IFERROR(VLOOKUP(D4132,Products!$A$2:$H$221,3,FALSE),"")</f>
        <v>Grocery</v>
      </c>
      <c r="K4132" t="str">
        <f>IFERROR(VLOOKUP(C4132,Customers!$A$2:$G$751,3,FALSE),"")</f>
        <v>Aran</v>
      </c>
    </row>
    <row r="4133" spans="1:11" x14ac:dyDescent="0.25">
      <c r="A4133" t="s">
        <v>6956</v>
      </c>
      <c r="B4133">
        <v>45995</v>
      </c>
      <c r="C4133" t="s">
        <v>914</v>
      </c>
      <c r="D4133" t="s">
        <v>198</v>
      </c>
      <c r="E4133">
        <v>14</v>
      </c>
      <c r="F4133">
        <f>IFERROR(VLOOKUP(D4133,Products!$A$2:$H$221,6,FALSE),0)</f>
        <v>0.63</v>
      </c>
      <c r="G4133">
        <v>0.05</v>
      </c>
      <c r="H4133">
        <f t="shared" si="64"/>
        <v>8.3800000000000008</v>
      </c>
      <c r="I4133" t="s">
        <v>2818</v>
      </c>
      <c r="J4133" t="str">
        <f>IFERROR(VLOOKUP(D4133,Products!$A$2:$H$221,3,FALSE),"")</f>
        <v>Bakery</v>
      </c>
      <c r="K4133" t="str">
        <f>IFERROR(VLOOKUP(C4133,Customers!$A$2:$G$751,3,FALSE),"")</f>
        <v>Aran</v>
      </c>
    </row>
    <row r="4134" spans="1:11" x14ac:dyDescent="0.25">
      <c r="A4134" t="s">
        <v>6957</v>
      </c>
      <c r="B4134">
        <v>45995</v>
      </c>
      <c r="C4134" t="s">
        <v>947</v>
      </c>
      <c r="D4134" t="s">
        <v>142</v>
      </c>
      <c r="E4134">
        <v>6</v>
      </c>
      <c r="F4134">
        <f>IFERROR(VLOOKUP(D4134,Products!$A$2:$H$221,6,FALSE),0)</f>
        <v>2.7</v>
      </c>
      <c r="G4134">
        <v>0.1</v>
      </c>
      <c r="H4134">
        <f t="shared" si="64"/>
        <v>14.58</v>
      </c>
      <c r="I4134" t="s">
        <v>2841</v>
      </c>
      <c r="J4134" t="str">
        <f>IFERROR(VLOOKUP(D4134,Products!$A$2:$H$221,3,FALSE),"")</f>
        <v>Dairy</v>
      </c>
      <c r="K4134" t="str">
        <f>IFERROR(VLOOKUP(C4134,Customers!$A$2:$G$751,3,FALSE),"")</f>
        <v>Absheron</v>
      </c>
    </row>
    <row r="4135" spans="1:11" x14ac:dyDescent="0.25">
      <c r="A4135" t="s">
        <v>6958</v>
      </c>
      <c r="B4135">
        <v>45995</v>
      </c>
      <c r="C4135" t="s">
        <v>1190</v>
      </c>
      <c r="D4135" t="s">
        <v>230</v>
      </c>
      <c r="E4135">
        <v>10</v>
      </c>
      <c r="F4135">
        <f>IFERROR(VLOOKUP(D4135,Products!$A$2:$H$221,6,FALSE),0)</f>
        <v>1.98</v>
      </c>
      <c r="G4135">
        <v>7.0000000000000007E-2</v>
      </c>
      <c r="H4135">
        <f t="shared" si="64"/>
        <v>18.41</v>
      </c>
      <c r="I4135" t="s">
        <v>2837</v>
      </c>
      <c r="J4135" t="str">
        <f>IFERROR(VLOOKUP(D4135,Products!$A$2:$H$221,3,FALSE),"")</f>
        <v>Grocery</v>
      </c>
      <c r="K4135" t="str">
        <f>IFERROR(VLOOKUP(C4135,Customers!$A$2:$G$751,3,FALSE),"")</f>
        <v>Absheron</v>
      </c>
    </row>
    <row r="4136" spans="1:11" x14ac:dyDescent="0.25">
      <c r="A4136" t="s">
        <v>6959</v>
      </c>
      <c r="B4136">
        <v>45995</v>
      </c>
      <c r="C4136" t="s">
        <v>1421</v>
      </c>
      <c r="D4136" t="s">
        <v>218</v>
      </c>
      <c r="E4136">
        <v>4</v>
      </c>
      <c r="F4136">
        <f>IFERROR(VLOOKUP(D4136,Products!$A$2:$H$221,6,FALSE),0)</f>
        <v>3.4</v>
      </c>
      <c r="G4136">
        <v>0.12</v>
      </c>
      <c r="H4136">
        <f t="shared" si="64"/>
        <v>11.97</v>
      </c>
      <c r="I4136" t="s">
        <v>2818</v>
      </c>
      <c r="J4136" t="str">
        <f>IFERROR(VLOOKUP(D4136,Products!$A$2:$H$221,3,FALSE),"")</f>
        <v>Grocery</v>
      </c>
      <c r="K4136" t="str">
        <f>IFERROR(VLOOKUP(C4136,Customers!$A$2:$G$751,3,FALSE),"")</f>
        <v>Shaki-Zagatala</v>
      </c>
    </row>
    <row r="4137" spans="1:11" x14ac:dyDescent="0.25">
      <c r="A4137" t="s">
        <v>6960</v>
      </c>
      <c r="B4137">
        <v>45995</v>
      </c>
      <c r="C4137" t="s">
        <v>1430</v>
      </c>
      <c r="D4137" t="s">
        <v>468</v>
      </c>
      <c r="E4137">
        <v>8</v>
      </c>
      <c r="F4137">
        <f>IFERROR(VLOOKUP(D4137,Products!$A$2:$H$221,6,FALSE),0)</f>
        <v>4.0999999999999996</v>
      </c>
      <c r="G4137">
        <v>0.02</v>
      </c>
      <c r="H4137">
        <f t="shared" si="64"/>
        <v>32.14</v>
      </c>
      <c r="I4137" t="s">
        <v>2841</v>
      </c>
      <c r="J4137" t="str">
        <f>IFERROR(VLOOKUP(D4137,Products!$A$2:$H$221,3,FALSE),"")</f>
        <v>Cleaning</v>
      </c>
      <c r="K4137" t="str">
        <f>IFERROR(VLOOKUP(C4137,Customers!$A$2:$G$751,3,FALSE),"")</f>
        <v>Karabakh-East Zangezur</v>
      </c>
    </row>
    <row r="4138" spans="1:11" x14ac:dyDescent="0.25">
      <c r="A4138" t="s">
        <v>6961</v>
      </c>
      <c r="B4138">
        <v>45995</v>
      </c>
      <c r="C4138" t="s">
        <v>1661</v>
      </c>
      <c r="D4138" t="s">
        <v>488</v>
      </c>
      <c r="E4138">
        <v>2</v>
      </c>
      <c r="F4138">
        <f>IFERROR(VLOOKUP(D4138,Products!$A$2:$H$221,6,FALSE),0)</f>
        <v>5.08</v>
      </c>
      <c r="G4138">
        <v>7.0000000000000007E-2</v>
      </c>
      <c r="H4138">
        <f t="shared" si="64"/>
        <v>9.4499999999999993</v>
      </c>
      <c r="I4138" t="s">
        <v>2818</v>
      </c>
      <c r="J4138" t="str">
        <f>IFERROR(VLOOKUP(D4138,Products!$A$2:$H$221,3,FALSE),"")</f>
        <v>Cleaning</v>
      </c>
      <c r="K4138" t="str">
        <f>IFERROR(VLOOKUP(C4138,Customers!$A$2:$G$751,3,FALSE),"")</f>
        <v>Ganja-Dashkasan</v>
      </c>
    </row>
    <row r="4139" spans="1:11" x14ac:dyDescent="0.25">
      <c r="A4139" t="s">
        <v>6962</v>
      </c>
      <c r="B4139">
        <v>45995</v>
      </c>
      <c r="C4139" t="s">
        <v>1712</v>
      </c>
      <c r="D4139" t="s">
        <v>128</v>
      </c>
      <c r="E4139">
        <v>14</v>
      </c>
      <c r="F4139">
        <f>IFERROR(VLOOKUP(D4139,Products!$A$2:$H$221,6,FALSE),0)</f>
        <v>3.37</v>
      </c>
      <c r="G4139">
        <v>0</v>
      </c>
      <c r="H4139">
        <f t="shared" si="64"/>
        <v>47.18</v>
      </c>
      <c r="I4139" t="s">
        <v>2827</v>
      </c>
      <c r="J4139" t="str">
        <f>IFERROR(VLOOKUP(D4139,Products!$A$2:$H$221,3,FALSE),"")</f>
        <v>Dairy</v>
      </c>
      <c r="K4139" t="str">
        <f>IFERROR(VLOOKUP(C4139,Customers!$A$2:$G$751,3,FALSE),"")</f>
        <v>Guba-Khachmaz</v>
      </c>
    </row>
    <row r="4140" spans="1:11" x14ac:dyDescent="0.25">
      <c r="A4140" t="s">
        <v>6963</v>
      </c>
      <c r="B4140">
        <v>45995</v>
      </c>
      <c r="C4140" t="s">
        <v>1730</v>
      </c>
      <c r="D4140" t="s">
        <v>184</v>
      </c>
      <c r="E4140">
        <v>12</v>
      </c>
      <c r="F4140">
        <f>IFERROR(VLOOKUP(D4140,Products!$A$2:$H$221,6,FALSE),0)</f>
        <v>2.5499999999999998</v>
      </c>
      <c r="G4140">
        <v>0.02</v>
      </c>
      <c r="H4140">
        <f t="shared" si="64"/>
        <v>29.99</v>
      </c>
      <c r="I4140" t="s">
        <v>2820</v>
      </c>
      <c r="J4140" t="str">
        <f>IFERROR(VLOOKUP(D4140,Products!$A$2:$H$221,3,FALSE),"")</f>
        <v>Bakery</v>
      </c>
      <c r="K4140" t="str">
        <f>IFERROR(VLOOKUP(C4140,Customers!$A$2:$G$751,3,FALSE),"")</f>
        <v>Ganja-Dashkasan</v>
      </c>
    </row>
    <row r="4141" spans="1:11" x14ac:dyDescent="0.25">
      <c r="A4141" t="s">
        <v>6964</v>
      </c>
      <c r="B4141">
        <v>45995</v>
      </c>
      <c r="C4141" t="s">
        <v>1751</v>
      </c>
      <c r="D4141" t="s">
        <v>57</v>
      </c>
      <c r="E4141">
        <v>19</v>
      </c>
      <c r="F4141">
        <f>IFERROR(VLOOKUP(D4141,Products!$A$2:$H$221,6,FALSE),0)</f>
        <v>2.57</v>
      </c>
      <c r="G4141">
        <v>7.0000000000000007E-2</v>
      </c>
      <c r="H4141">
        <f t="shared" si="64"/>
        <v>45.41</v>
      </c>
      <c r="I4141" t="s">
        <v>2824</v>
      </c>
      <c r="J4141" t="str">
        <f>IFERROR(VLOOKUP(D4141,Products!$A$2:$H$221,3,FALSE),"")</f>
        <v>Beverages</v>
      </c>
      <c r="K4141" t="str">
        <f>IFERROR(VLOOKUP(C4141,Customers!$A$2:$G$751,3,FALSE),"")</f>
        <v>Lankaran-Astara</v>
      </c>
    </row>
    <row r="4142" spans="1:11" x14ac:dyDescent="0.25">
      <c r="A4142" t="s">
        <v>6965</v>
      </c>
      <c r="B4142">
        <v>45995</v>
      </c>
      <c r="C4142" t="s">
        <v>1781</v>
      </c>
      <c r="D4142" t="s">
        <v>156</v>
      </c>
      <c r="E4142">
        <v>18</v>
      </c>
      <c r="F4142">
        <f>IFERROR(VLOOKUP(D4142,Products!$A$2:$H$221,6,FALSE),0)</f>
        <v>2.0499999999999998</v>
      </c>
      <c r="G4142">
        <v>0.12</v>
      </c>
      <c r="H4142">
        <f t="shared" si="64"/>
        <v>32.47</v>
      </c>
      <c r="I4142" t="s">
        <v>2827</v>
      </c>
      <c r="J4142" t="str">
        <f>IFERROR(VLOOKUP(D4142,Products!$A$2:$H$221,3,FALSE),"")</f>
        <v>Bakery</v>
      </c>
      <c r="K4142" t="str">
        <f>IFERROR(VLOOKUP(C4142,Customers!$A$2:$G$751,3,FALSE),"")</f>
        <v>Guba-Khachmaz</v>
      </c>
    </row>
    <row r="4143" spans="1:11" x14ac:dyDescent="0.25">
      <c r="A4143" t="s">
        <v>6966</v>
      </c>
      <c r="B4143">
        <v>45995</v>
      </c>
      <c r="C4143" t="s">
        <v>2297</v>
      </c>
      <c r="D4143" t="s">
        <v>342</v>
      </c>
      <c r="E4143">
        <v>1</v>
      </c>
      <c r="F4143">
        <f>IFERROR(VLOOKUP(D4143,Products!$A$2:$H$221,6,FALSE),0)</f>
        <v>5.2</v>
      </c>
      <c r="G4143">
        <v>0</v>
      </c>
      <c r="H4143">
        <f t="shared" si="64"/>
        <v>5.2</v>
      </c>
      <c r="I4143" t="s">
        <v>2841</v>
      </c>
      <c r="J4143" t="str">
        <f>IFERROR(VLOOKUP(D4143,Products!$A$2:$H$221,3,FALSE),"")</f>
        <v>Personal Care</v>
      </c>
      <c r="K4143" t="str">
        <f>IFERROR(VLOOKUP(C4143,Customers!$A$2:$G$751,3,FALSE),"")</f>
        <v>Lankaran-Astara</v>
      </c>
    </row>
    <row r="4144" spans="1:11" x14ac:dyDescent="0.25">
      <c r="A4144" t="s">
        <v>6967</v>
      </c>
      <c r="B4144">
        <v>45995</v>
      </c>
      <c r="C4144" t="s">
        <v>2378</v>
      </c>
      <c r="D4144" t="s">
        <v>232</v>
      </c>
      <c r="E4144">
        <v>12</v>
      </c>
      <c r="F4144">
        <f>IFERROR(VLOOKUP(D4144,Products!$A$2:$H$221,6,FALSE),0)</f>
        <v>6.86</v>
      </c>
      <c r="G4144">
        <v>0</v>
      </c>
      <c r="H4144">
        <f t="shared" si="64"/>
        <v>82.32</v>
      </c>
      <c r="I4144" t="s">
        <v>2827</v>
      </c>
      <c r="J4144" t="str">
        <f>IFERROR(VLOOKUP(D4144,Products!$A$2:$H$221,3,FALSE),"")</f>
        <v>Grocery</v>
      </c>
      <c r="K4144" t="str">
        <f>IFERROR(VLOOKUP(C4144,Customers!$A$2:$G$751,3,FALSE),"")</f>
        <v>Nakhchivan</v>
      </c>
    </row>
    <row r="4145" spans="1:11" x14ac:dyDescent="0.25">
      <c r="A4145" t="s">
        <v>6968</v>
      </c>
      <c r="B4145">
        <v>45995</v>
      </c>
      <c r="C4145" t="s">
        <v>2480</v>
      </c>
      <c r="D4145" t="s">
        <v>433</v>
      </c>
      <c r="E4145">
        <v>13</v>
      </c>
      <c r="F4145">
        <f>IFERROR(VLOOKUP(D4145,Products!$A$2:$H$221,6,FALSE),0)</f>
        <v>2.02</v>
      </c>
      <c r="G4145">
        <v>0.03</v>
      </c>
      <c r="H4145">
        <f t="shared" si="64"/>
        <v>25.47</v>
      </c>
      <c r="I4145" t="s">
        <v>2837</v>
      </c>
      <c r="J4145" t="str">
        <f>IFERROR(VLOOKUP(D4145,Products!$A$2:$H$221,3,FALSE),"")</f>
        <v>Canned</v>
      </c>
      <c r="K4145" t="str">
        <f>IFERROR(VLOOKUP(C4145,Customers!$A$2:$G$751,3,FALSE),"")</f>
        <v>Aran</v>
      </c>
    </row>
    <row r="4146" spans="1:11" x14ac:dyDescent="0.25">
      <c r="A4146" t="s">
        <v>6969</v>
      </c>
      <c r="B4146">
        <v>45995</v>
      </c>
      <c r="C4146" t="s">
        <v>2567</v>
      </c>
      <c r="D4146" t="s">
        <v>220</v>
      </c>
      <c r="E4146">
        <v>9</v>
      </c>
      <c r="F4146">
        <f>IFERROR(VLOOKUP(D4146,Products!$A$2:$H$221,6,FALSE),0)</f>
        <v>1.37</v>
      </c>
      <c r="G4146">
        <v>0.12</v>
      </c>
      <c r="H4146">
        <f t="shared" si="64"/>
        <v>10.85</v>
      </c>
      <c r="I4146" t="s">
        <v>2818</v>
      </c>
      <c r="J4146" t="str">
        <f>IFERROR(VLOOKUP(D4146,Products!$A$2:$H$221,3,FALSE),"")</f>
        <v>Grocery</v>
      </c>
      <c r="K4146" t="str">
        <f>IFERROR(VLOOKUP(C4146,Customers!$A$2:$G$751,3,FALSE),"")</f>
        <v>Aran</v>
      </c>
    </row>
    <row r="4147" spans="1:11" x14ac:dyDescent="0.25">
      <c r="A4147" t="s">
        <v>6970</v>
      </c>
      <c r="B4147">
        <v>45995</v>
      </c>
      <c r="C4147" t="s">
        <v>2660</v>
      </c>
      <c r="D4147" t="s">
        <v>75</v>
      </c>
      <c r="E4147">
        <v>3</v>
      </c>
      <c r="F4147">
        <f>IFERROR(VLOOKUP(D4147,Products!$A$2:$H$221,6,FALSE),0)</f>
        <v>3.54</v>
      </c>
      <c r="G4147">
        <v>0.03</v>
      </c>
      <c r="H4147">
        <f t="shared" si="64"/>
        <v>10.3</v>
      </c>
      <c r="I4147" t="s">
        <v>2837</v>
      </c>
      <c r="J4147" t="str">
        <f>IFERROR(VLOOKUP(D4147,Products!$A$2:$H$221,3,FALSE),"")</f>
        <v>Snacks</v>
      </c>
      <c r="K4147" t="str">
        <f>IFERROR(VLOOKUP(C4147,Customers!$A$2:$G$751,3,FALSE),"")</f>
        <v>Absheron</v>
      </c>
    </row>
    <row r="4148" spans="1:11" x14ac:dyDescent="0.25">
      <c r="A4148" t="s">
        <v>6971</v>
      </c>
      <c r="B4148">
        <v>45995</v>
      </c>
      <c r="C4148" t="s">
        <v>2660</v>
      </c>
      <c r="D4148" t="s">
        <v>310</v>
      </c>
      <c r="E4148">
        <v>5</v>
      </c>
      <c r="F4148">
        <f>IFERROR(VLOOKUP(D4148,Products!$A$2:$H$221,6,FALSE),0)</f>
        <v>4.16</v>
      </c>
      <c r="G4148">
        <v>0</v>
      </c>
      <c r="H4148">
        <f t="shared" si="64"/>
        <v>20.8</v>
      </c>
      <c r="I4148" t="s">
        <v>2837</v>
      </c>
      <c r="J4148" t="str">
        <f>IFERROR(VLOOKUP(D4148,Products!$A$2:$H$221,3,FALSE),"")</f>
        <v>Personal Care</v>
      </c>
      <c r="K4148" t="str">
        <f>IFERROR(VLOOKUP(C4148,Customers!$A$2:$G$751,3,FALSE),"")</f>
        <v>Absheron</v>
      </c>
    </row>
    <row r="4149" spans="1:11" x14ac:dyDescent="0.25">
      <c r="A4149" t="s">
        <v>6972</v>
      </c>
      <c r="B4149">
        <v>45996</v>
      </c>
      <c r="C4149" t="s">
        <v>746</v>
      </c>
      <c r="D4149" t="s">
        <v>126</v>
      </c>
      <c r="E4149">
        <v>8</v>
      </c>
      <c r="F4149">
        <f>IFERROR(VLOOKUP(D4149,Products!$A$2:$H$221,6,FALSE),0)</f>
        <v>2.52</v>
      </c>
      <c r="G4149">
        <v>0.05</v>
      </c>
      <c r="H4149">
        <f t="shared" si="64"/>
        <v>19.149999999999999</v>
      </c>
      <c r="I4149" t="s">
        <v>2841</v>
      </c>
      <c r="J4149" t="str">
        <f>IFERROR(VLOOKUP(D4149,Products!$A$2:$H$221,3,FALSE),"")</f>
        <v>Dairy</v>
      </c>
      <c r="K4149" t="str">
        <f>IFERROR(VLOOKUP(C4149,Customers!$A$2:$G$751,3,FALSE),"")</f>
        <v>Guba-Khachmaz</v>
      </c>
    </row>
    <row r="4150" spans="1:11" x14ac:dyDescent="0.25">
      <c r="A4150" t="s">
        <v>6973</v>
      </c>
      <c r="B4150">
        <v>45996</v>
      </c>
      <c r="C4150" t="s">
        <v>929</v>
      </c>
      <c r="D4150" t="s">
        <v>222</v>
      </c>
      <c r="E4150">
        <v>14</v>
      </c>
      <c r="F4150">
        <f>IFERROR(VLOOKUP(D4150,Products!$A$2:$H$221,6,FALSE),0)</f>
        <v>7.42</v>
      </c>
      <c r="G4150">
        <v>0.15</v>
      </c>
      <c r="H4150">
        <f t="shared" si="64"/>
        <v>88.3</v>
      </c>
      <c r="I4150" t="s">
        <v>2841</v>
      </c>
      <c r="J4150" t="str">
        <f>IFERROR(VLOOKUP(D4150,Products!$A$2:$H$221,3,FALSE),"")</f>
        <v>Grocery</v>
      </c>
      <c r="K4150" t="str">
        <f>IFERROR(VLOOKUP(C4150,Customers!$A$2:$G$751,3,FALSE),"")</f>
        <v>Guba-Khachmaz</v>
      </c>
    </row>
    <row r="4151" spans="1:11" x14ac:dyDescent="0.25">
      <c r="A4151" t="s">
        <v>6974</v>
      </c>
      <c r="B4151">
        <v>45996</v>
      </c>
      <c r="C4151" t="s">
        <v>968</v>
      </c>
      <c r="D4151" t="s">
        <v>484</v>
      </c>
      <c r="E4151">
        <v>6</v>
      </c>
      <c r="F4151">
        <f>IFERROR(VLOOKUP(D4151,Products!$A$2:$H$221,6,FALSE),0)</f>
        <v>4.01</v>
      </c>
      <c r="G4151">
        <v>0</v>
      </c>
      <c r="H4151">
        <f t="shared" si="64"/>
        <v>24.06</v>
      </c>
      <c r="I4151" t="s">
        <v>2824</v>
      </c>
      <c r="J4151" t="str">
        <f>IFERROR(VLOOKUP(D4151,Products!$A$2:$H$221,3,FALSE),"")</f>
        <v>Cleaning</v>
      </c>
      <c r="K4151" t="str">
        <f>IFERROR(VLOOKUP(C4151,Customers!$A$2:$G$751,3,FALSE),"")</f>
        <v>Ganja-Dashkasan</v>
      </c>
    </row>
    <row r="4152" spans="1:11" x14ac:dyDescent="0.25">
      <c r="A4152" t="s">
        <v>6975</v>
      </c>
      <c r="B4152">
        <v>45996</v>
      </c>
      <c r="C4152" t="s">
        <v>1544</v>
      </c>
      <c r="D4152" t="s">
        <v>378</v>
      </c>
      <c r="E4152">
        <v>9</v>
      </c>
      <c r="F4152">
        <f>IFERROR(VLOOKUP(D4152,Products!$A$2:$H$221,6,FALSE),0)</f>
        <v>7.3</v>
      </c>
      <c r="G4152">
        <v>7.0000000000000007E-2</v>
      </c>
      <c r="H4152">
        <f t="shared" si="64"/>
        <v>61.1</v>
      </c>
      <c r="I4152" t="s">
        <v>2870</v>
      </c>
      <c r="J4152" t="str">
        <f>IFERROR(VLOOKUP(D4152,Products!$A$2:$H$221,3,FALSE),"")</f>
        <v>Frozen</v>
      </c>
      <c r="K4152" t="str">
        <f>IFERROR(VLOOKUP(C4152,Customers!$A$2:$G$751,3,FALSE),"")</f>
        <v>Karabakh-East Zangezur</v>
      </c>
    </row>
    <row r="4153" spans="1:11" x14ac:dyDescent="0.25">
      <c r="A4153" t="s">
        <v>6976</v>
      </c>
      <c r="B4153">
        <v>45996</v>
      </c>
      <c r="C4153" t="s">
        <v>1673</v>
      </c>
      <c r="D4153" t="s">
        <v>323</v>
      </c>
      <c r="E4153">
        <v>1</v>
      </c>
      <c r="F4153">
        <f>IFERROR(VLOOKUP(D4153,Products!$A$2:$H$221,6,FALSE),0)</f>
        <v>1.81</v>
      </c>
      <c r="G4153">
        <v>0.15</v>
      </c>
      <c r="H4153">
        <f t="shared" si="64"/>
        <v>1.54</v>
      </c>
      <c r="I4153" t="s">
        <v>2830</v>
      </c>
      <c r="J4153" t="str">
        <f>IFERROR(VLOOKUP(D4153,Products!$A$2:$H$221,3,FALSE),"")</f>
        <v>Personal Care</v>
      </c>
      <c r="K4153" t="str">
        <f>IFERROR(VLOOKUP(C4153,Customers!$A$2:$G$751,3,FALSE),"")</f>
        <v>Ganja-Dashkasan</v>
      </c>
    </row>
    <row r="4154" spans="1:11" x14ac:dyDescent="0.25">
      <c r="A4154" t="s">
        <v>6977</v>
      </c>
      <c r="B4154">
        <v>45996</v>
      </c>
      <c r="C4154" t="s">
        <v>1694</v>
      </c>
      <c r="D4154" t="s">
        <v>374</v>
      </c>
      <c r="E4154">
        <v>2</v>
      </c>
      <c r="F4154">
        <f>IFERROR(VLOOKUP(D4154,Products!$A$2:$H$221,6,FALSE),0)</f>
        <v>7.83</v>
      </c>
      <c r="G4154">
        <v>0.15</v>
      </c>
      <c r="H4154">
        <f t="shared" si="64"/>
        <v>13.31</v>
      </c>
      <c r="I4154" t="s">
        <v>2841</v>
      </c>
      <c r="J4154" t="str">
        <f>IFERROR(VLOOKUP(D4154,Products!$A$2:$H$221,3,FALSE),"")</f>
        <v>Frozen</v>
      </c>
      <c r="K4154" t="str">
        <f>IFERROR(VLOOKUP(C4154,Customers!$A$2:$G$751,3,FALSE),"")</f>
        <v>Shaki-Zagatala</v>
      </c>
    </row>
    <row r="4155" spans="1:11" x14ac:dyDescent="0.25">
      <c r="A4155" t="s">
        <v>6978</v>
      </c>
      <c r="B4155">
        <v>45996</v>
      </c>
      <c r="C4155" t="s">
        <v>1724</v>
      </c>
      <c r="D4155" t="s">
        <v>81</v>
      </c>
      <c r="E4155">
        <v>13</v>
      </c>
      <c r="F4155">
        <f>IFERROR(VLOOKUP(D4155,Products!$A$2:$H$221,6,FALSE),0)</f>
        <v>2.23</v>
      </c>
      <c r="G4155">
        <v>0.03</v>
      </c>
      <c r="H4155">
        <f t="shared" si="64"/>
        <v>28.12</v>
      </c>
      <c r="I4155" t="s">
        <v>2818</v>
      </c>
      <c r="J4155" t="str">
        <f>IFERROR(VLOOKUP(D4155,Products!$A$2:$H$221,3,FALSE),"")</f>
        <v>Snacks</v>
      </c>
      <c r="K4155" t="str">
        <f>IFERROR(VLOOKUP(C4155,Customers!$A$2:$G$751,3,FALSE),"")</f>
        <v>Absheron</v>
      </c>
    </row>
    <row r="4156" spans="1:11" x14ac:dyDescent="0.25">
      <c r="A4156" t="s">
        <v>6979</v>
      </c>
      <c r="B4156">
        <v>45996</v>
      </c>
      <c r="C4156" t="s">
        <v>1838</v>
      </c>
      <c r="D4156" t="s">
        <v>270</v>
      </c>
      <c r="E4156">
        <v>6</v>
      </c>
      <c r="F4156">
        <f>IFERROR(VLOOKUP(D4156,Products!$A$2:$H$221,6,FALSE),0)</f>
        <v>4.96</v>
      </c>
      <c r="G4156">
        <v>0</v>
      </c>
      <c r="H4156">
        <f t="shared" si="64"/>
        <v>29.76</v>
      </c>
      <c r="I4156" t="s">
        <v>2870</v>
      </c>
      <c r="J4156" t="str">
        <f>IFERROR(VLOOKUP(D4156,Products!$A$2:$H$221,3,FALSE),"")</f>
        <v>Household</v>
      </c>
      <c r="K4156" t="str">
        <f>IFERROR(VLOOKUP(C4156,Customers!$A$2:$G$751,3,FALSE),"")</f>
        <v>Karabakh-East Zangezur</v>
      </c>
    </row>
    <row r="4157" spans="1:11" x14ac:dyDescent="0.25">
      <c r="A4157" t="s">
        <v>6980</v>
      </c>
      <c r="B4157">
        <v>45996</v>
      </c>
      <c r="C4157" t="s">
        <v>1940</v>
      </c>
      <c r="D4157" t="s">
        <v>396</v>
      </c>
      <c r="E4157">
        <v>3</v>
      </c>
      <c r="F4157">
        <f>IFERROR(VLOOKUP(D4157,Products!$A$2:$H$221,6,FALSE),0)</f>
        <v>5.17</v>
      </c>
      <c r="G4157">
        <v>0</v>
      </c>
      <c r="H4157">
        <f t="shared" si="64"/>
        <v>15.51</v>
      </c>
      <c r="I4157" t="s">
        <v>2870</v>
      </c>
      <c r="J4157" t="str">
        <f>IFERROR(VLOOKUP(D4157,Products!$A$2:$H$221,3,FALSE),"")</f>
        <v>Canned</v>
      </c>
      <c r="K4157" t="str">
        <f>IFERROR(VLOOKUP(C4157,Customers!$A$2:$G$751,3,FALSE),"")</f>
        <v>Aran</v>
      </c>
    </row>
    <row r="4158" spans="1:11" x14ac:dyDescent="0.25">
      <c r="A4158" t="s">
        <v>6981</v>
      </c>
      <c r="B4158">
        <v>45996</v>
      </c>
      <c r="C4158" t="s">
        <v>2042</v>
      </c>
      <c r="D4158" t="s">
        <v>182</v>
      </c>
      <c r="E4158">
        <v>21</v>
      </c>
      <c r="F4158">
        <f>IFERROR(VLOOKUP(D4158,Products!$A$2:$H$221,6,FALSE),0)</f>
        <v>1</v>
      </c>
      <c r="G4158">
        <v>0.02</v>
      </c>
      <c r="H4158">
        <f t="shared" si="64"/>
        <v>20.58</v>
      </c>
      <c r="I4158" t="s">
        <v>2870</v>
      </c>
      <c r="J4158" t="str">
        <f>IFERROR(VLOOKUP(D4158,Products!$A$2:$H$221,3,FALSE),"")</f>
        <v>Bakery</v>
      </c>
      <c r="K4158" t="str">
        <f>IFERROR(VLOOKUP(C4158,Customers!$A$2:$G$751,3,FALSE),"")</f>
        <v>Ganja-Dashkasan</v>
      </c>
    </row>
    <row r="4159" spans="1:11" x14ac:dyDescent="0.25">
      <c r="A4159" t="s">
        <v>6982</v>
      </c>
      <c r="B4159">
        <v>45996</v>
      </c>
      <c r="C4159" t="s">
        <v>2333</v>
      </c>
      <c r="D4159" t="s">
        <v>232</v>
      </c>
      <c r="E4159">
        <v>2</v>
      </c>
      <c r="F4159">
        <f>IFERROR(VLOOKUP(D4159,Products!$A$2:$H$221,6,FALSE),0)</f>
        <v>6.86</v>
      </c>
      <c r="G4159">
        <v>0.03</v>
      </c>
      <c r="H4159">
        <f t="shared" si="64"/>
        <v>13.31</v>
      </c>
      <c r="I4159" t="s">
        <v>2837</v>
      </c>
      <c r="J4159" t="str">
        <f>IFERROR(VLOOKUP(D4159,Products!$A$2:$H$221,3,FALSE),"")</f>
        <v>Grocery</v>
      </c>
      <c r="K4159" t="str">
        <f>IFERROR(VLOOKUP(C4159,Customers!$A$2:$G$751,3,FALSE),"")</f>
        <v>Guba-Khachmaz</v>
      </c>
    </row>
    <row r="4160" spans="1:11" x14ac:dyDescent="0.25">
      <c r="A4160" t="s">
        <v>6983</v>
      </c>
      <c r="B4160">
        <v>45996</v>
      </c>
      <c r="C4160" t="s">
        <v>2471</v>
      </c>
      <c r="D4160" t="s">
        <v>472</v>
      </c>
      <c r="E4160">
        <v>8</v>
      </c>
      <c r="F4160">
        <f>IFERROR(VLOOKUP(D4160,Products!$A$2:$H$221,6,FALSE),0)</f>
        <v>6.47</v>
      </c>
      <c r="G4160">
        <v>0.05</v>
      </c>
      <c r="H4160">
        <f t="shared" si="64"/>
        <v>49.17</v>
      </c>
      <c r="I4160" t="s">
        <v>2824</v>
      </c>
      <c r="J4160" t="str">
        <f>IFERROR(VLOOKUP(D4160,Products!$A$2:$H$221,3,FALSE),"")</f>
        <v>Cleaning</v>
      </c>
      <c r="K4160" t="str">
        <f>IFERROR(VLOOKUP(C4160,Customers!$A$2:$G$751,3,FALSE),"")</f>
        <v>Karabakh-East Zangezur</v>
      </c>
    </row>
    <row r="4161" spans="1:11" x14ac:dyDescent="0.25">
      <c r="A4161" t="s">
        <v>6984</v>
      </c>
      <c r="B4161">
        <v>45996</v>
      </c>
      <c r="C4161" t="s">
        <v>2504</v>
      </c>
      <c r="D4161" t="s">
        <v>45</v>
      </c>
      <c r="E4161">
        <v>23</v>
      </c>
      <c r="F4161">
        <f>IFERROR(VLOOKUP(D4161,Products!$A$2:$H$221,6,FALSE),0)</f>
        <v>2.7</v>
      </c>
      <c r="G4161">
        <v>0.03</v>
      </c>
      <c r="H4161">
        <f t="shared" si="64"/>
        <v>60.24</v>
      </c>
      <c r="I4161" t="s">
        <v>2824</v>
      </c>
      <c r="J4161" t="str">
        <f>IFERROR(VLOOKUP(D4161,Products!$A$2:$H$221,3,FALSE),"")</f>
        <v>Beverages</v>
      </c>
      <c r="K4161" t="str">
        <f>IFERROR(VLOOKUP(C4161,Customers!$A$2:$G$751,3,FALSE),"")</f>
        <v>Aran</v>
      </c>
    </row>
    <row r="4162" spans="1:11" x14ac:dyDescent="0.25">
      <c r="A4162" t="s">
        <v>6985</v>
      </c>
      <c r="B4162">
        <v>45996</v>
      </c>
      <c r="C4162" t="s">
        <v>2749</v>
      </c>
      <c r="D4162" t="s">
        <v>251</v>
      </c>
      <c r="E4162">
        <v>14</v>
      </c>
      <c r="F4162">
        <f>IFERROR(VLOOKUP(D4162,Products!$A$2:$H$221,6,FALSE),0)</f>
        <v>3.27</v>
      </c>
      <c r="G4162">
        <v>0</v>
      </c>
      <c r="H4162">
        <f t="shared" ref="H4162:H4225" si="65">ROUND(E4162*F4162*(1-G4162),2)</f>
        <v>45.78</v>
      </c>
      <c r="I4162" t="s">
        <v>2820</v>
      </c>
      <c r="J4162" t="str">
        <f>IFERROR(VLOOKUP(D4162,Products!$A$2:$H$221,3,FALSE),"")</f>
        <v>Grocery</v>
      </c>
      <c r="K4162" t="str">
        <f>IFERROR(VLOOKUP(C4162,Customers!$A$2:$G$751,3,FALSE),"")</f>
        <v>Ganja-Dashkasan</v>
      </c>
    </row>
    <row r="4163" spans="1:11" x14ac:dyDescent="0.25">
      <c r="A4163" t="s">
        <v>6986</v>
      </c>
      <c r="B4163">
        <v>45997</v>
      </c>
      <c r="C4163" t="s">
        <v>578</v>
      </c>
      <c r="D4163" t="s">
        <v>126</v>
      </c>
      <c r="E4163">
        <v>17</v>
      </c>
      <c r="F4163">
        <f>IFERROR(VLOOKUP(D4163,Products!$A$2:$H$221,6,FALSE),0)</f>
        <v>2.52</v>
      </c>
      <c r="G4163">
        <v>0.03</v>
      </c>
      <c r="H4163">
        <f t="shared" si="65"/>
        <v>41.55</v>
      </c>
      <c r="I4163" t="s">
        <v>2837</v>
      </c>
      <c r="J4163" t="str">
        <f>IFERROR(VLOOKUP(D4163,Products!$A$2:$H$221,3,FALSE),"")</f>
        <v>Dairy</v>
      </c>
      <c r="K4163" t="str">
        <f>IFERROR(VLOOKUP(C4163,Customers!$A$2:$G$751,3,FALSE),"")</f>
        <v>Karabakh-East Zangezur</v>
      </c>
    </row>
    <row r="4164" spans="1:11" x14ac:dyDescent="0.25">
      <c r="A4164" t="s">
        <v>6987</v>
      </c>
      <c r="B4164">
        <v>45997</v>
      </c>
      <c r="C4164" t="s">
        <v>742</v>
      </c>
      <c r="D4164" t="s">
        <v>450</v>
      </c>
      <c r="E4164">
        <v>5</v>
      </c>
      <c r="F4164">
        <f>IFERROR(VLOOKUP(D4164,Products!$A$2:$H$221,6,FALSE),0)</f>
        <v>5.89</v>
      </c>
      <c r="G4164">
        <v>0.03</v>
      </c>
      <c r="H4164">
        <f t="shared" si="65"/>
        <v>28.57</v>
      </c>
      <c r="I4164" t="s">
        <v>2837</v>
      </c>
      <c r="J4164" t="str">
        <f>IFERROR(VLOOKUP(D4164,Products!$A$2:$H$221,3,FALSE),"")</f>
        <v>Cleaning</v>
      </c>
      <c r="K4164" t="str">
        <f>IFERROR(VLOOKUP(C4164,Customers!$A$2:$G$751,3,FALSE),"")</f>
        <v>Guba-Khachmaz</v>
      </c>
    </row>
    <row r="4165" spans="1:11" x14ac:dyDescent="0.25">
      <c r="A4165" t="s">
        <v>6988</v>
      </c>
      <c r="B4165">
        <v>45997</v>
      </c>
      <c r="C4165" t="s">
        <v>890</v>
      </c>
      <c r="D4165" t="s">
        <v>182</v>
      </c>
      <c r="E4165">
        <v>14</v>
      </c>
      <c r="F4165">
        <f>IFERROR(VLOOKUP(D4165,Products!$A$2:$H$221,6,FALSE),0)</f>
        <v>1</v>
      </c>
      <c r="G4165">
        <v>0.03</v>
      </c>
      <c r="H4165">
        <f t="shared" si="65"/>
        <v>13.58</v>
      </c>
      <c r="I4165" t="s">
        <v>2870</v>
      </c>
      <c r="J4165" t="str">
        <f>IFERROR(VLOOKUP(D4165,Products!$A$2:$H$221,3,FALSE),"")</f>
        <v>Bakery</v>
      </c>
      <c r="K4165" t="str">
        <f>IFERROR(VLOOKUP(C4165,Customers!$A$2:$G$751,3,FALSE),"")</f>
        <v>Nakhchivan</v>
      </c>
    </row>
    <row r="4166" spans="1:11" x14ac:dyDescent="0.25">
      <c r="A4166" t="s">
        <v>6989</v>
      </c>
      <c r="B4166">
        <v>45997</v>
      </c>
      <c r="C4166" t="s">
        <v>980</v>
      </c>
      <c r="D4166" t="s">
        <v>395</v>
      </c>
      <c r="E4166">
        <v>5</v>
      </c>
      <c r="F4166">
        <f>IFERROR(VLOOKUP(D4166,Products!$A$2:$H$221,6,FALSE),0)</f>
        <v>4.46</v>
      </c>
      <c r="G4166">
        <v>0.05</v>
      </c>
      <c r="H4166">
        <f t="shared" si="65"/>
        <v>21.19</v>
      </c>
      <c r="I4166" t="s">
        <v>2824</v>
      </c>
      <c r="J4166" t="str">
        <f>IFERROR(VLOOKUP(D4166,Products!$A$2:$H$221,3,FALSE),"")</f>
        <v>Frozen</v>
      </c>
      <c r="K4166" t="str">
        <f>IFERROR(VLOOKUP(C4166,Customers!$A$2:$G$751,3,FALSE),"")</f>
        <v>Absheron</v>
      </c>
    </row>
    <row r="4167" spans="1:11" x14ac:dyDescent="0.25">
      <c r="A4167" t="s">
        <v>6990</v>
      </c>
      <c r="B4167">
        <v>45997</v>
      </c>
      <c r="C4167" t="s">
        <v>1544</v>
      </c>
      <c r="D4167" t="s">
        <v>45</v>
      </c>
      <c r="E4167">
        <v>16</v>
      </c>
      <c r="F4167">
        <f>IFERROR(VLOOKUP(D4167,Products!$A$2:$H$221,6,FALSE),0)</f>
        <v>2.7</v>
      </c>
      <c r="G4167">
        <v>0.15</v>
      </c>
      <c r="H4167">
        <f t="shared" si="65"/>
        <v>36.72</v>
      </c>
      <c r="I4167" t="s">
        <v>2837</v>
      </c>
      <c r="J4167" t="str">
        <f>IFERROR(VLOOKUP(D4167,Products!$A$2:$H$221,3,FALSE),"")</f>
        <v>Beverages</v>
      </c>
      <c r="K4167" t="str">
        <f>IFERROR(VLOOKUP(C4167,Customers!$A$2:$G$751,3,FALSE),"")</f>
        <v>Karabakh-East Zangezur</v>
      </c>
    </row>
    <row r="4168" spans="1:11" x14ac:dyDescent="0.25">
      <c r="A4168" t="s">
        <v>6991</v>
      </c>
      <c r="B4168">
        <v>45997</v>
      </c>
      <c r="C4168" t="s">
        <v>1649</v>
      </c>
      <c r="D4168" t="s">
        <v>148</v>
      </c>
      <c r="E4168">
        <v>2</v>
      </c>
      <c r="F4168">
        <f>IFERROR(VLOOKUP(D4168,Products!$A$2:$H$221,6,FALSE),0)</f>
        <v>1.6</v>
      </c>
      <c r="G4168">
        <v>0.1</v>
      </c>
      <c r="H4168">
        <f t="shared" si="65"/>
        <v>2.88</v>
      </c>
      <c r="I4168" t="s">
        <v>2820</v>
      </c>
      <c r="J4168" t="str">
        <f>IFERROR(VLOOKUP(D4168,Products!$A$2:$H$221,3,FALSE),"")</f>
        <v>Dairy</v>
      </c>
      <c r="K4168" t="str">
        <f>IFERROR(VLOOKUP(C4168,Customers!$A$2:$G$751,3,FALSE),"")</f>
        <v>Lankaran-Astara</v>
      </c>
    </row>
    <row r="4169" spans="1:11" x14ac:dyDescent="0.25">
      <c r="A4169" t="s">
        <v>6992</v>
      </c>
      <c r="B4169">
        <v>45997</v>
      </c>
      <c r="C4169" t="s">
        <v>1820</v>
      </c>
      <c r="D4169" t="s">
        <v>170</v>
      </c>
      <c r="E4169">
        <v>26</v>
      </c>
      <c r="F4169">
        <f>IFERROR(VLOOKUP(D4169,Products!$A$2:$H$221,6,FALSE),0)</f>
        <v>2.2000000000000002</v>
      </c>
      <c r="G4169">
        <v>0.12</v>
      </c>
      <c r="H4169">
        <f t="shared" si="65"/>
        <v>50.34</v>
      </c>
      <c r="I4169" t="s">
        <v>2824</v>
      </c>
      <c r="J4169" t="str">
        <f>IFERROR(VLOOKUP(D4169,Products!$A$2:$H$221,3,FALSE),"")</f>
        <v>Bakery</v>
      </c>
      <c r="K4169" t="str">
        <f>IFERROR(VLOOKUP(C4169,Customers!$A$2:$G$751,3,FALSE),"")</f>
        <v>Ganja-Dashkasan</v>
      </c>
    </row>
    <row r="4170" spans="1:11" x14ac:dyDescent="0.25">
      <c r="A4170" t="s">
        <v>6993</v>
      </c>
      <c r="B4170">
        <v>45997</v>
      </c>
      <c r="C4170" t="s">
        <v>1832</v>
      </c>
      <c r="D4170" t="s">
        <v>107</v>
      </c>
      <c r="E4170">
        <v>17</v>
      </c>
      <c r="F4170">
        <f>IFERROR(VLOOKUP(D4170,Products!$A$2:$H$221,6,FALSE),0)</f>
        <v>4.54</v>
      </c>
      <c r="G4170">
        <v>0.05</v>
      </c>
      <c r="H4170">
        <f t="shared" si="65"/>
        <v>73.319999999999993</v>
      </c>
      <c r="I4170" t="s">
        <v>2841</v>
      </c>
      <c r="J4170" t="str">
        <f>IFERROR(VLOOKUP(D4170,Products!$A$2:$H$221,3,FALSE),"")</f>
        <v>Snacks</v>
      </c>
      <c r="K4170" t="str">
        <f>IFERROR(VLOOKUP(C4170,Customers!$A$2:$G$751,3,FALSE),"")</f>
        <v>Guba-Khachmaz</v>
      </c>
    </row>
    <row r="4171" spans="1:11" x14ac:dyDescent="0.25">
      <c r="A4171" t="s">
        <v>6994</v>
      </c>
      <c r="B4171">
        <v>45997</v>
      </c>
      <c r="C4171" t="s">
        <v>1859</v>
      </c>
      <c r="D4171" t="s">
        <v>198</v>
      </c>
      <c r="E4171">
        <v>23</v>
      </c>
      <c r="F4171">
        <f>IFERROR(VLOOKUP(D4171,Products!$A$2:$H$221,6,FALSE),0)</f>
        <v>0.63</v>
      </c>
      <c r="G4171">
        <v>0.1</v>
      </c>
      <c r="H4171">
        <f t="shared" si="65"/>
        <v>13.04</v>
      </c>
      <c r="I4171" t="s">
        <v>2818</v>
      </c>
      <c r="J4171" t="str">
        <f>IFERROR(VLOOKUP(D4171,Products!$A$2:$H$221,3,FALSE),"")</f>
        <v>Bakery</v>
      </c>
      <c r="K4171" t="str">
        <f>IFERROR(VLOOKUP(C4171,Customers!$A$2:$G$751,3,FALSE),"")</f>
        <v>Absheron</v>
      </c>
    </row>
    <row r="4172" spans="1:11" x14ac:dyDescent="0.25">
      <c r="A4172" t="s">
        <v>6995</v>
      </c>
      <c r="B4172">
        <v>45997</v>
      </c>
      <c r="C4172" t="s">
        <v>2315</v>
      </c>
      <c r="D4172" t="s">
        <v>366</v>
      </c>
      <c r="E4172">
        <v>5</v>
      </c>
      <c r="F4172">
        <f>IFERROR(VLOOKUP(D4172,Products!$A$2:$H$221,6,FALSE),0)</f>
        <v>8.19</v>
      </c>
      <c r="G4172">
        <v>0.02</v>
      </c>
      <c r="H4172">
        <f t="shared" si="65"/>
        <v>40.130000000000003</v>
      </c>
      <c r="I4172" t="s">
        <v>2827</v>
      </c>
      <c r="J4172" t="str">
        <f>IFERROR(VLOOKUP(D4172,Products!$A$2:$H$221,3,FALSE),"")</f>
        <v>Frozen</v>
      </c>
      <c r="K4172" t="str">
        <f>IFERROR(VLOOKUP(C4172,Customers!$A$2:$G$751,3,FALSE),"")</f>
        <v>Aran</v>
      </c>
    </row>
    <row r="4173" spans="1:11" x14ac:dyDescent="0.25">
      <c r="A4173" t="s">
        <v>6996</v>
      </c>
      <c r="B4173">
        <v>45997</v>
      </c>
      <c r="C4173" t="s">
        <v>2615</v>
      </c>
      <c r="D4173" t="s">
        <v>85</v>
      </c>
      <c r="E4173">
        <v>14</v>
      </c>
      <c r="F4173">
        <f>IFERROR(VLOOKUP(D4173,Products!$A$2:$H$221,6,FALSE),0)</f>
        <v>2.33</v>
      </c>
      <c r="G4173">
        <v>7.0000000000000007E-2</v>
      </c>
      <c r="H4173">
        <f t="shared" si="65"/>
        <v>30.34</v>
      </c>
      <c r="I4173" t="s">
        <v>2820</v>
      </c>
      <c r="J4173" t="str">
        <f>IFERROR(VLOOKUP(D4173,Products!$A$2:$H$221,3,FALSE),"")</f>
        <v>Snacks</v>
      </c>
      <c r="K4173" t="str">
        <f>IFERROR(VLOOKUP(C4173,Customers!$A$2:$G$751,3,FALSE),"")</f>
        <v>Absheron</v>
      </c>
    </row>
    <row r="4174" spans="1:11" x14ac:dyDescent="0.25">
      <c r="A4174" t="s">
        <v>6997</v>
      </c>
      <c r="B4174">
        <v>45997</v>
      </c>
      <c r="C4174" t="s">
        <v>2651</v>
      </c>
      <c r="D4174" t="s">
        <v>13</v>
      </c>
      <c r="E4174">
        <v>14</v>
      </c>
      <c r="F4174">
        <f>IFERROR(VLOOKUP(D4174,Products!$A$2:$H$221,6,FALSE),0)</f>
        <v>1.77</v>
      </c>
      <c r="G4174">
        <v>0.03</v>
      </c>
      <c r="H4174">
        <f t="shared" si="65"/>
        <v>24.04</v>
      </c>
      <c r="I4174" t="s">
        <v>2830</v>
      </c>
      <c r="J4174" t="str">
        <f>IFERROR(VLOOKUP(D4174,Products!$A$2:$H$221,3,FALSE),"")</f>
        <v>Beverages</v>
      </c>
      <c r="K4174" t="str">
        <f>IFERROR(VLOOKUP(C4174,Customers!$A$2:$G$751,3,FALSE),"")</f>
        <v>Aran</v>
      </c>
    </row>
    <row r="4175" spans="1:11" x14ac:dyDescent="0.25">
      <c r="A4175" t="s">
        <v>6998</v>
      </c>
      <c r="B4175">
        <v>45997</v>
      </c>
      <c r="C4175" t="s">
        <v>2663</v>
      </c>
      <c r="D4175" t="s">
        <v>226</v>
      </c>
      <c r="E4175">
        <v>4</v>
      </c>
      <c r="F4175">
        <f>IFERROR(VLOOKUP(D4175,Products!$A$2:$H$221,6,FALSE),0)</f>
        <v>2.0299999999999998</v>
      </c>
      <c r="G4175">
        <v>0.1</v>
      </c>
      <c r="H4175">
        <f t="shared" si="65"/>
        <v>7.31</v>
      </c>
      <c r="I4175" t="s">
        <v>2830</v>
      </c>
      <c r="J4175" t="str">
        <f>IFERROR(VLOOKUP(D4175,Products!$A$2:$H$221,3,FALSE),"")</f>
        <v>Grocery</v>
      </c>
      <c r="K4175" t="str">
        <f>IFERROR(VLOOKUP(C4175,Customers!$A$2:$G$751,3,FALSE),"")</f>
        <v>Guba-Khachmaz</v>
      </c>
    </row>
    <row r="4176" spans="1:11" x14ac:dyDescent="0.25">
      <c r="A4176" t="s">
        <v>6999</v>
      </c>
      <c r="B4176">
        <v>45997</v>
      </c>
      <c r="C4176" t="s">
        <v>2785</v>
      </c>
      <c r="D4176" t="s">
        <v>484</v>
      </c>
      <c r="E4176">
        <v>10</v>
      </c>
      <c r="F4176">
        <f>IFERROR(VLOOKUP(D4176,Products!$A$2:$H$221,6,FALSE),0)</f>
        <v>4.01</v>
      </c>
      <c r="G4176">
        <v>0.02</v>
      </c>
      <c r="H4176">
        <f t="shared" si="65"/>
        <v>39.299999999999997</v>
      </c>
      <c r="I4176" t="s">
        <v>2841</v>
      </c>
      <c r="J4176" t="str">
        <f>IFERROR(VLOOKUP(D4176,Products!$A$2:$H$221,3,FALSE),"")</f>
        <v>Cleaning</v>
      </c>
      <c r="K4176" t="str">
        <f>IFERROR(VLOOKUP(C4176,Customers!$A$2:$G$751,3,FALSE),"")</f>
        <v>Absheron</v>
      </c>
    </row>
    <row r="4177" spans="1:11" x14ac:dyDescent="0.25">
      <c r="A4177" t="s">
        <v>7000</v>
      </c>
      <c r="B4177">
        <v>45998</v>
      </c>
      <c r="C4177" t="s">
        <v>646</v>
      </c>
      <c r="D4177" t="s">
        <v>190</v>
      </c>
      <c r="E4177">
        <v>27</v>
      </c>
      <c r="F4177">
        <f>IFERROR(VLOOKUP(D4177,Products!$A$2:$H$221,6,FALSE),0)</f>
        <v>2.85</v>
      </c>
      <c r="G4177">
        <v>0.02</v>
      </c>
      <c r="H4177">
        <f t="shared" si="65"/>
        <v>75.41</v>
      </c>
      <c r="I4177" t="s">
        <v>2824</v>
      </c>
      <c r="J4177" t="str">
        <f>IFERROR(VLOOKUP(D4177,Products!$A$2:$H$221,3,FALSE),"")</f>
        <v>Bakery</v>
      </c>
      <c r="K4177" t="str">
        <f>IFERROR(VLOOKUP(C4177,Customers!$A$2:$G$751,3,FALSE),"")</f>
        <v>Absheron</v>
      </c>
    </row>
    <row r="4178" spans="1:11" x14ac:dyDescent="0.25">
      <c r="A4178" t="s">
        <v>7001</v>
      </c>
      <c r="B4178">
        <v>45998</v>
      </c>
      <c r="C4178" t="s">
        <v>785</v>
      </c>
      <c r="D4178" t="s">
        <v>51</v>
      </c>
      <c r="E4178">
        <v>26</v>
      </c>
      <c r="F4178">
        <f>IFERROR(VLOOKUP(D4178,Products!$A$2:$H$221,6,FALSE),0)</f>
        <v>4.46</v>
      </c>
      <c r="G4178">
        <v>0</v>
      </c>
      <c r="H4178">
        <f t="shared" si="65"/>
        <v>115.96</v>
      </c>
      <c r="I4178" t="s">
        <v>2827</v>
      </c>
      <c r="J4178" t="str">
        <f>IFERROR(VLOOKUP(D4178,Products!$A$2:$H$221,3,FALSE),"")</f>
        <v>Beverages</v>
      </c>
      <c r="K4178" t="str">
        <f>IFERROR(VLOOKUP(C4178,Customers!$A$2:$G$751,3,FALSE),"")</f>
        <v>Absheron</v>
      </c>
    </row>
    <row r="4179" spans="1:11" x14ac:dyDescent="0.25">
      <c r="A4179" t="s">
        <v>7002</v>
      </c>
      <c r="B4179">
        <v>45998</v>
      </c>
      <c r="C4179" t="s">
        <v>1022</v>
      </c>
      <c r="D4179" t="s">
        <v>376</v>
      </c>
      <c r="E4179">
        <v>8</v>
      </c>
      <c r="F4179">
        <f>IFERROR(VLOOKUP(D4179,Products!$A$2:$H$221,6,FALSE),0)</f>
        <v>2.4700000000000002</v>
      </c>
      <c r="G4179">
        <v>7.0000000000000007E-2</v>
      </c>
      <c r="H4179">
        <f t="shared" si="65"/>
        <v>18.38</v>
      </c>
      <c r="I4179" t="s">
        <v>2827</v>
      </c>
      <c r="J4179" t="str">
        <f>IFERROR(VLOOKUP(D4179,Products!$A$2:$H$221,3,FALSE),"")</f>
        <v>Frozen</v>
      </c>
      <c r="K4179" t="str">
        <f>IFERROR(VLOOKUP(C4179,Customers!$A$2:$G$751,3,FALSE),"")</f>
        <v>Lankaran-Astara</v>
      </c>
    </row>
    <row r="4180" spans="1:11" x14ac:dyDescent="0.25">
      <c r="A4180" t="s">
        <v>7003</v>
      </c>
      <c r="B4180">
        <v>45998</v>
      </c>
      <c r="C4180" t="s">
        <v>1136</v>
      </c>
      <c r="D4180" t="s">
        <v>51</v>
      </c>
      <c r="E4180">
        <v>25</v>
      </c>
      <c r="F4180">
        <f>IFERROR(VLOOKUP(D4180,Products!$A$2:$H$221,6,FALSE),0)</f>
        <v>4.46</v>
      </c>
      <c r="G4180">
        <v>0.1</v>
      </c>
      <c r="H4180">
        <f t="shared" si="65"/>
        <v>100.35</v>
      </c>
      <c r="I4180" t="s">
        <v>2870</v>
      </c>
      <c r="J4180" t="str">
        <f>IFERROR(VLOOKUP(D4180,Products!$A$2:$H$221,3,FALSE),"")</f>
        <v>Beverages</v>
      </c>
      <c r="K4180" t="str">
        <f>IFERROR(VLOOKUP(C4180,Customers!$A$2:$G$751,3,FALSE),"")</f>
        <v>Absheron</v>
      </c>
    </row>
    <row r="4181" spans="1:11" x14ac:dyDescent="0.25">
      <c r="A4181" t="s">
        <v>7004</v>
      </c>
      <c r="B4181">
        <v>45998</v>
      </c>
      <c r="C4181" t="s">
        <v>1613</v>
      </c>
      <c r="D4181" t="s">
        <v>146</v>
      </c>
      <c r="E4181">
        <v>13</v>
      </c>
      <c r="F4181">
        <f>IFERROR(VLOOKUP(D4181,Products!$A$2:$H$221,6,FALSE),0)</f>
        <v>2.75</v>
      </c>
      <c r="G4181">
        <v>0.05</v>
      </c>
      <c r="H4181">
        <f t="shared" si="65"/>
        <v>33.96</v>
      </c>
      <c r="I4181" t="s">
        <v>2820</v>
      </c>
      <c r="J4181" t="str">
        <f>IFERROR(VLOOKUP(D4181,Products!$A$2:$H$221,3,FALSE),"")</f>
        <v>Dairy</v>
      </c>
      <c r="K4181" t="str">
        <f>IFERROR(VLOOKUP(C4181,Customers!$A$2:$G$751,3,FALSE),"")</f>
        <v>Absheron</v>
      </c>
    </row>
    <row r="4182" spans="1:11" x14ac:dyDescent="0.25">
      <c r="A4182" t="s">
        <v>7005</v>
      </c>
      <c r="B4182">
        <v>45998</v>
      </c>
      <c r="C4182" t="s">
        <v>1664</v>
      </c>
      <c r="D4182" t="s">
        <v>300</v>
      </c>
      <c r="E4182">
        <v>7</v>
      </c>
      <c r="F4182">
        <f>IFERROR(VLOOKUP(D4182,Products!$A$2:$H$221,6,FALSE),0)</f>
        <v>6.1</v>
      </c>
      <c r="G4182">
        <v>0.05</v>
      </c>
      <c r="H4182">
        <f t="shared" si="65"/>
        <v>40.57</v>
      </c>
      <c r="I4182" t="s">
        <v>2827</v>
      </c>
      <c r="J4182" t="str">
        <f>IFERROR(VLOOKUP(D4182,Products!$A$2:$H$221,3,FALSE),"")</f>
        <v>Personal Care</v>
      </c>
      <c r="K4182" t="str">
        <f>IFERROR(VLOOKUP(C4182,Customers!$A$2:$G$751,3,FALSE),"")</f>
        <v>Lankaran-Astara</v>
      </c>
    </row>
    <row r="4183" spans="1:11" x14ac:dyDescent="0.25">
      <c r="A4183" t="s">
        <v>7006</v>
      </c>
      <c r="B4183">
        <v>45998</v>
      </c>
      <c r="C4183" t="s">
        <v>1757</v>
      </c>
      <c r="D4183" t="s">
        <v>380</v>
      </c>
      <c r="E4183">
        <v>5</v>
      </c>
      <c r="F4183">
        <f>IFERROR(VLOOKUP(D4183,Products!$A$2:$H$221,6,FALSE),0)</f>
        <v>6.79</v>
      </c>
      <c r="G4183">
        <v>0.05</v>
      </c>
      <c r="H4183">
        <f t="shared" si="65"/>
        <v>32.25</v>
      </c>
      <c r="I4183" t="s">
        <v>2824</v>
      </c>
      <c r="J4183" t="str">
        <f>IFERROR(VLOOKUP(D4183,Products!$A$2:$H$221,3,FALSE),"")</f>
        <v>Frozen</v>
      </c>
      <c r="K4183" t="str">
        <f>IFERROR(VLOOKUP(C4183,Customers!$A$2:$G$751,3,FALSE),"")</f>
        <v>Nakhchivan</v>
      </c>
    </row>
    <row r="4184" spans="1:11" x14ac:dyDescent="0.25">
      <c r="A4184" t="s">
        <v>7007</v>
      </c>
      <c r="B4184">
        <v>45998</v>
      </c>
      <c r="C4184" t="s">
        <v>2108</v>
      </c>
      <c r="D4184" t="s">
        <v>356</v>
      </c>
      <c r="E4184">
        <v>8</v>
      </c>
      <c r="F4184">
        <f>IFERROR(VLOOKUP(D4184,Products!$A$2:$H$221,6,FALSE),0)</f>
        <v>2.87</v>
      </c>
      <c r="G4184">
        <v>0.05</v>
      </c>
      <c r="H4184">
        <f t="shared" si="65"/>
        <v>21.81</v>
      </c>
      <c r="I4184" t="s">
        <v>2830</v>
      </c>
      <c r="J4184" t="str">
        <f>IFERROR(VLOOKUP(D4184,Products!$A$2:$H$221,3,FALSE),"")</f>
        <v>Frozen</v>
      </c>
      <c r="K4184" t="str">
        <f>IFERROR(VLOOKUP(C4184,Customers!$A$2:$G$751,3,FALSE),"")</f>
        <v>Lankaran-Astara</v>
      </c>
    </row>
    <row r="4185" spans="1:11" x14ac:dyDescent="0.25">
      <c r="A4185" t="s">
        <v>7008</v>
      </c>
      <c r="B4185">
        <v>45998</v>
      </c>
      <c r="C4185" t="s">
        <v>2153</v>
      </c>
      <c r="D4185" t="s">
        <v>45</v>
      </c>
      <c r="E4185">
        <v>30</v>
      </c>
      <c r="F4185">
        <f>IFERROR(VLOOKUP(D4185,Products!$A$2:$H$221,6,FALSE),0)</f>
        <v>2.7</v>
      </c>
      <c r="G4185">
        <v>0.1</v>
      </c>
      <c r="H4185">
        <f t="shared" si="65"/>
        <v>72.900000000000006</v>
      </c>
      <c r="I4185" t="s">
        <v>2818</v>
      </c>
      <c r="J4185" t="str">
        <f>IFERROR(VLOOKUP(D4185,Products!$A$2:$H$221,3,FALSE),"")</f>
        <v>Beverages</v>
      </c>
      <c r="K4185" t="str">
        <f>IFERROR(VLOOKUP(C4185,Customers!$A$2:$G$751,3,FALSE),"")</f>
        <v>Absheron</v>
      </c>
    </row>
    <row r="4186" spans="1:11" x14ac:dyDescent="0.25">
      <c r="A4186" t="s">
        <v>7009</v>
      </c>
      <c r="B4186">
        <v>45998</v>
      </c>
      <c r="C4186" t="s">
        <v>2165</v>
      </c>
      <c r="D4186" t="s">
        <v>89</v>
      </c>
      <c r="E4186">
        <v>18</v>
      </c>
      <c r="F4186">
        <f>IFERROR(VLOOKUP(D4186,Products!$A$2:$H$221,6,FALSE),0)</f>
        <v>4.7</v>
      </c>
      <c r="G4186">
        <v>0.03</v>
      </c>
      <c r="H4186">
        <f t="shared" si="65"/>
        <v>82.06</v>
      </c>
      <c r="I4186" t="s">
        <v>2837</v>
      </c>
      <c r="J4186" t="str">
        <f>IFERROR(VLOOKUP(D4186,Products!$A$2:$H$221,3,FALSE),"")</f>
        <v>Snacks</v>
      </c>
      <c r="K4186" t="str">
        <f>IFERROR(VLOOKUP(C4186,Customers!$A$2:$G$751,3,FALSE),"")</f>
        <v>Lankaran-Astara</v>
      </c>
    </row>
    <row r="4187" spans="1:11" x14ac:dyDescent="0.25">
      <c r="A4187" t="s">
        <v>7010</v>
      </c>
      <c r="B4187">
        <v>45998</v>
      </c>
      <c r="C4187" t="s">
        <v>2237</v>
      </c>
      <c r="D4187" t="s">
        <v>431</v>
      </c>
      <c r="E4187">
        <v>3</v>
      </c>
      <c r="F4187">
        <f>IFERROR(VLOOKUP(D4187,Products!$A$2:$H$221,6,FALSE),0)</f>
        <v>5.65</v>
      </c>
      <c r="G4187">
        <v>7.0000000000000007E-2</v>
      </c>
      <c r="H4187">
        <f t="shared" si="65"/>
        <v>15.76</v>
      </c>
      <c r="I4187" t="s">
        <v>2818</v>
      </c>
      <c r="J4187" t="str">
        <f>IFERROR(VLOOKUP(D4187,Products!$A$2:$H$221,3,FALSE),"")</f>
        <v>Canned</v>
      </c>
      <c r="K4187" t="str">
        <f>IFERROR(VLOOKUP(C4187,Customers!$A$2:$G$751,3,FALSE),"")</f>
        <v>Absheron</v>
      </c>
    </row>
    <row r="4188" spans="1:11" x14ac:dyDescent="0.25">
      <c r="A4188" t="s">
        <v>7011</v>
      </c>
      <c r="B4188">
        <v>45998</v>
      </c>
      <c r="C4188" t="s">
        <v>2360</v>
      </c>
      <c r="D4188" t="s">
        <v>136</v>
      </c>
      <c r="E4188">
        <v>11</v>
      </c>
      <c r="F4188">
        <f>IFERROR(VLOOKUP(D4188,Products!$A$2:$H$221,6,FALSE),0)</f>
        <v>3.68</v>
      </c>
      <c r="G4188">
        <v>7.0000000000000007E-2</v>
      </c>
      <c r="H4188">
        <f t="shared" si="65"/>
        <v>37.65</v>
      </c>
      <c r="I4188" t="s">
        <v>2837</v>
      </c>
      <c r="J4188" t="str">
        <f>IFERROR(VLOOKUP(D4188,Products!$A$2:$H$221,3,FALSE),"")</f>
        <v>Dairy</v>
      </c>
      <c r="K4188" t="str">
        <f>IFERROR(VLOOKUP(C4188,Customers!$A$2:$G$751,3,FALSE),"")</f>
        <v>Shaki-Zagatala</v>
      </c>
    </row>
    <row r="4189" spans="1:11" x14ac:dyDescent="0.25">
      <c r="A4189" t="s">
        <v>7012</v>
      </c>
      <c r="B4189">
        <v>45998</v>
      </c>
      <c r="C4189" t="s">
        <v>2447</v>
      </c>
      <c r="D4189" t="s">
        <v>274</v>
      </c>
      <c r="E4189">
        <v>6</v>
      </c>
      <c r="F4189">
        <f>IFERROR(VLOOKUP(D4189,Products!$A$2:$H$221,6,FALSE),0)</f>
        <v>1.23</v>
      </c>
      <c r="G4189">
        <v>0.12</v>
      </c>
      <c r="H4189">
        <f t="shared" si="65"/>
        <v>6.49</v>
      </c>
      <c r="I4189" t="s">
        <v>2870</v>
      </c>
      <c r="J4189" t="str">
        <f>IFERROR(VLOOKUP(D4189,Products!$A$2:$H$221,3,FALSE),"")</f>
        <v>Household</v>
      </c>
      <c r="K4189" t="str">
        <f>IFERROR(VLOOKUP(C4189,Customers!$A$2:$G$751,3,FALSE),"")</f>
        <v>Absheron</v>
      </c>
    </row>
    <row r="4190" spans="1:11" x14ac:dyDescent="0.25">
      <c r="A4190" t="s">
        <v>7013</v>
      </c>
      <c r="B4190">
        <v>45998</v>
      </c>
      <c r="C4190" t="s">
        <v>2757</v>
      </c>
      <c r="D4190" t="s">
        <v>200</v>
      </c>
      <c r="E4190">
        <v>7</v>
      </c>
      <c r="F4190">
        <f>IFERROR(VLOOKUP(D4190,Products!$A$2:$H$221,6,FALSE),0)</f>
        <v>0.97</v>
      </c>
      <c r="G4190">
        <v>7.0000000000000007E-2</v>
      </c>
      <c r="H4190">
        <f t="shared" si="65"/>
        <v>6.31</v>
      </c>
      <c r="I4190" t="s">
        <v>2827</v>
      </c>
      <c r="J4190" t="str">
        <f>IFERROR(VLOOKUP(D4190,Products!$A$2:$H$221,3,FALSE),"")</f>
        <v>Bakery</v>
      </c>
      <c r="K4190" t="str">
        <f>IFERROR(VLOOKUP(C4190,Customers!$A$2:$G$751,3,FALSE),"")</f>
        <v>Aran</v>
      </c>
    </row>
    <row r="4191" spans="1:11" x14ac:dyDescent="0.25">
      <c r="A4191" t="s">
        <v>7014</v>
      </c>
      <c r="B4191">
        <v>45998</v>
      </c>
      <c r="C4191" t="s">
        <v>2769</v>
      </c>
      <c r="D4191" t="s">
        <v>232</v>
      </c>
      <c r="E4191">
        <v>8</v>
      </c>
      <c r="F4191">
        <f>IFERROR(VLOOKUP(D4191,Products!$A$2:$H$221,6,FALSE),0)</f>
        <v>6.86</v>
      </c>
      <c r="G4191">
        <v>0.05</v>
      </c>
      <c r="H4191">
        <f t="shared" si="65"/>
        <v>52.14</v>
      </c>
      <c r="I4191" t="s">
        <v>2820</v>
      </c>
      <c r="J4191" t="str">
        <f>IFERROR(VLOOKUP(D4191,Products!$A$2:$H$221,3,FALSE),"")</f>
        <v>Grocery</v>
      </c>
      <c r="K4191" t="str">
        <f>IFERROR(VLOOKUP(C4191,Customers!$A$2:$G$751,3,FALSE),"")</f>
        <v>Aran</v>
      </c>
    </row>
    <row r="4192" spans="1:11" x14ac:dyDescent="0.25">
      <c r="A4192" t="s">
        <v>7015</v>
      </c>
      <c r="B4192">
        <v>45999</v>
      </c>
      <c r="C4192" t="s">
        <v>767</v>
      </c>
      <c r="D4192" t="s">
        <v>246</v>
      </c>
      <c r="E4192">
        <v>7</v>
      </c>
      <c r="F4192">
        <f>IFERROR(VLOOKUP(D4192,Products!$A$2:$H$221,6,FALSE),0)</f>
        <v>7.97</v>
      </c>
      <c r="G4192">
        <v>7.0000000000000007E-2</v>
      </c>
      <c r="H4192">
        <f t="shared" si="65"/>
        <v>51.88</v>
      </c>
      <c r="I4192" t="s">
        <v>2841</v>
      </c>
      <c r="J4192" t="str">
        <f>IFERROR(VLOOKUP(D4192,Products!$A$2:$H$221,3,FALSE),"")</f>
        <v>Grocery</v>
      </c>
      <c r="K4192" t="str">
        <f>IFERROR(VLOOKUP(C4192,Customers!$A$2:$G$751,3,FALSE),"")</f>
        <v>Absheron</v>
      </c>
    </row>
    <row r="4193" spans="1:11" x14ac:dyDescent="0.25">
      <c r="A4193" t="s">
        <v>7016</v>
      </c>
      <c r="B4193">
        <v>45999</v>
      </c>
      <c r="C4193" t="s">
        <v>791</v>
      </c>
      <c r="D4193" t="s">
        <v>274</v>
      </c>
      <c r="E4193">
        <v>12</v>
      </c>
      <c r="F4193">
        <f>IFERROR(VLOOKUP(D4193,Products!$A$2:$H$221,6,FALSE),0)</f>
        <v>1.23</v>
      </c>
      <c r="G4193">
        <v>0.12</v>
      </c>
      <c r="H4193">
        <f t="shared" si="65"/>
        <v>12.99</v>
      </c>
      <c r="I4193" t="s">
        <v>2820</v>
      </c>
      <c r="J4193" t="str">
        <f>IFERROR(VLOOKUP(D4193,Products!$A$2:$H$221,3,FALSE),"")</f>
        <v>Household</v>
      </c>
      <c r="K4193" t="str">
        <f>IFERROR(VLOOKUP(C4193,Customers!$A$2:$G$751,3,FALSE),"")</f>
        <v>Lankaran-Astara</v>
      </c>
    </row>
    <row r="4194" spans="1:11" x14ac:dyDescent="0.25">
      <c r="A4194" t="s">
        <v>7017</v>
      </c>
      <c r="B4194">
        <v>45999</v>
      </c>
      <c r="C4194" t="s">
        <v>1172</v>
      </c>
      <c r="D4194" t="s">
        <v>43</v>
      </c>
      <c r="E4194">
        <v>21</v>
      </c>
      <c r="F4194">
        <f>IFERROR(VLOOKUP(D4194,Products!$A$2:$H$221,6,FALSE),0)</f>
        <v>3.28</v>
      </c>
      <c r="G4194">
        <v>0.1</v>
      </c>
      <c r="H4194">
        <f t="shared" si="65"/>
        <v>61.99</v>
      </c>
      <c r="I4194" t="s">
        <v>2830</v>
      </c>
      <c r="J4194" t="str">
        <f>IFERROR(VLOOKUP(D4194,Products!$A$2:$H$221,3,FALSE),"")</f>
        <v>Beverages</v>
      </c>
      <c r="K4194" t="str">
        <f>IFERROR(VLOOKUP(C4194,Customers!$A$2:$G$751,3,FALSE),"")</f>
        <v>Karabakh-East Zangezur</v>
      </c>
    </row>
    <row r="4195" spans="1:11" x14ac:dyDescent="0.25">
      <c r="A4195" t="s">
        <v>7018</v>
      </c>
      <c r="B4195">
        <v>45999</v>
      </c>
      <c r="C4195" t="s">
        <v>1406</v>
      </c>
      <c r="D4195" t="s">
        <v>470</v>
      </c>
      <c r="E4195">
        <v>7</v>
      </c>
      <c r="F4195">
        <f>IFERROR(VLOOKUP(D4195,Products!$A$2:$H$221,6,FALSE),0)</f>
        <v>7.94</v>
      </c>
      <c r="G4195">
        <v>0.05</v>
      </c>
      <c r="H4195">
        <f t="shared" si="65"/>
        <v>52.8</v>
      </c>
      <c r="I4195" t="s">
        <v>2820</v>
      </c>
      <c r="J4195" t="str">
        <f>IFERROR(VLOOKUP(D4195,Products!$A$2:$H$221,3,FALSE),"")</f>
        <v>Cleaning</v>
      </c>
      <c r="K4195" t="str">
        <f>IFERROR(VLOOKUP(C4195,Customers!$A$2:$G$751,3,FALSE),"")</f>
        <v>Ganja-Dashkasan</v>
      </c>
    </row>
    <row r="4196" spans="1:11" x14ac:dyDescent="0.25">
      <c r="A4196" t="s">
        <v>7019</v>
      </c>
      <c r="B4196">
        <v>45999</v>
      </c>
      <c r="C4196" t="s">
        <v>1415</v>
      </c>
      <c r="D4196" t="s">
        <v>35</v>
      </c>
      <c r="E4196">
        <v>13</v>
      </c>
      <c r="F4196">
        <f>IFERROR(VLOOKUP(D4196,Products!$A$2:$H$221,6,FALSE),0)</f>
        <v>1.65</v>
      </c>
      <c r="G4196">
        <v>7.0000000000000007E-2</v>
      </c>
      <c r="H4196">
        <f t="shared" si="65"/>
        <v>19.95</v>
      </c>
      <c r="I4196" t="s">
        <v>2841</v>
      </c>
      <c r="J4196" t="str">
        <f>IFERROR(VLOOKUP(D4196,Products!$A$2:$H$221,3,FALSE),"")</f>
        <v>Beverages</v>
      </c>
      <c r="K4196" t="str">
        <f>IFERROR(VLOOKUP(C4196,Customers!$A$2:$G$751,3,FALSE),"")</f>
        <v>Lankaran-Astara</v>
      </c>
    </row>
    <row r="4197" spans="1:11" x14ac:dyDescent="0.25">
      <c r="A4197" t="s">
        <v>7020</v>
      </c>
      <c r="B4197">
        <v>45999</v>
      </c>
      <c r="C4197" t="s">
        <v>1502</v>
      </c>
      <c r="D4197" t="s">
        <v>93</v>
      </c>
      <c r="E4197">
        <v>16</v>
      </c>
      <c r="F4197">
        <f>IFERROR(VLOOKUP(D4197,Products!$A$2:$H$221,6,FALSE),0)</f>
        <v>3.61</v>
      </c>
      <c r="G4197">
        <v>7.0000000000000007E-2</v>
      </c>
      <c r="H4197">
        <f t="shared" si="65"/>
        <v>53.72</v>
      </c>
      <c r="I4197" t="s">
        <v>2824</v>
      </c>
      <c r="J4197" t="str">
        <f>IFERROR(VLOOKUP(D4197,Products!$A$2:$H$221,3,FALSE),"")</f>
        <v>Snacks</v>
      </c>
      <c r="K4197" t="str">
        <f>IFERROR(VLOOKUP(C4197,Customers!$A$2:$G$751,3,FALSE),"")</f>
        <v>Guba-Khachmaz</v>
      </c>
    </row>
    <row r="4198" spans="1:11" x14ac:dyDescent="0.25">
      <c r="A4198" t="s">
        <v>7021</v>
      </c>
      <c r="B4198">
        <v>45999</v>
      </c>
      <c r="C4198" t="s">
        <v>1703</v>
      </c>
      <c r="D4198" t="s">
        <v>439</v>
      </c>
      <c r="E4198">
        <v>3</v>
      </c>
      <c r="F4198">
        <f>IFERROR(VLOOKUP(D4198,Products!$A$2:$H$221,6,FALSE),0)</f>
        <v>2.0699999999999998</v>
      </c>
      <c r="G4198">
        <v>0</v>
      </c>
      <c r="H4198">
        <f t="shared" si="65"/>
        <v>6.21</v>
      </c>
      <c r="I4198" t="s">
        <v>2830</v>
      </c>
      <c r="J4198" t="str">
        <f>IFERROR(VLOOKUP(D4198,Products!$A$2:$H$221,3,FALSE),"")</f>
        <v>Canned</v>
      </c>
      <c r="K4198" t="str">
        <f>IFERROR(VLOOKUP(C4198,Customers!$A$2:$G$751,3,FALSE),"")</f>
        <v>Absheron</v>
      </c>
    </row>
    <row r="4199" spans="1:11" x14ac:dyDescent="0.25">
      <c r="A4199" t="s">
        <v>7022</v>
      </c>
      <c r="B4199">
        <v>45999</v>
      </c>
      <c r="C4199" t="s">
        <v>1853</v>
      </c>
      <c r="D4199" t="s">
        <v>128</v>
      </c>
      <c r="E4199">
        <v>5</v>
      </c>
      <c r="F4199">
        <f>IFERROR(VLOOKUP(D4199,Products!$A$2:$H$221,6,FALSE),0)</f>
        <v>3.37</v>
      </c>
      <c r="G4199">
        <v>0.05</v>
      </c>
      <c r="H4199">
        <f t="shared" si="65"/>
        <v>16.010000000000002</v>
      </c>
      <c r="I4199" t="s">
        <v>2837</v>
      </c>
      <c r="J4199" t="str">
        <f>IFERROR(VLOOKUP(D4199,Products!$A$2:$H$221,3,FALSE),"")</f>
        <v>Dairy</v>
      </c>
      <c r="K4199" t="str">
        <f>IFERROR(VLOOKUP(C4199,Customers!$A$2:$G$751,3,FALSE),"")</f>
        <v>Aran</v>
      </c>
    </row>
    <row r="4200" spans="1:11" x14ac:dyDescent="0.25">
      <c r="A4200" t="s">
        <v>7023</v>
      </c>
      <c r="B4200">
        <v>45999</v>
      </c>
      <c r="C4200" t="s">
        <v>2231</v>
      </c>
      <c r="D4200" t="s">
        <v>33</v>
      </c>
      <c r="E4200">
        <v>4</v>
      </c>
      <c r="F4200">
        <f>IFERROR(VLOOKUP(D4200,Products!$A$2:$H$221,6,FALSE),0)</f>
        <v>1.21</v>
      </c>
      <c r="G4200">
        <v>0.15</v>
      </c>
      <c r="H4200">
        <f t="shared" si="65"/>
        <v>4.1100000000000003</v>
      </c>
      <c r="I4200" t="s">
        <v>2820</v>
      </c>
      <c r="J4200" t="str">
        <f>IFERROR(VLOOKUP(D4200,Products!$A$2:$H$221,3,FALSE),"")</f>
        <v>Beverages</v>
      </c>
      <c r="K4200" t="str">
        <f>IFERROR(VLOOKUP(C4200,Customers!$A$2:$G$751,3,FALSE),"")</f>
        <v>Lankaran-Astara</v>
      </c>
    </row>
    <row r="4201" spans="1:11" x14ac:dyDescent="0.25">
      <c r="A4201" t="s">
        <v>7024</v>
      </c>
      <c r="B4201">
        <v>45999</v>
      </c>
      <c r="C4201" t="s">
        <v>2393</v>
      </c>
      <c r="D4201" t="s">
        <v>81</v>
      </c>
      <c r="E4201">
        <v>6</v>
      </c>
      <c r="F4201">
        <f>IFERROR(VLOOKUP(D4201,Products!$A$2:$H$221,6,FALSE),0)</f>
        <v>2.23</v>
      </c>
      <c r="G4201">
        <v>7.0000000000000007E-2</v>
      </c>
      <c r="H4201">
        <f t="shared" si="65"/>
        <v>12.44</v>
      </c>
      <c r="I4201" t="s">
        <v>2830</v>
      </c>
      <c r="J4201" t="str">
        <f>IFERROR(VLOOKUP(D4201,Products!$A$2:$H$221,3,FALSE),"")</f>
        <v>Snacks</v>
      </c>
      <c r="K4201" t="str">
        <f>IFERROR(VLOOKUP(C4201,Customers!$A$2:$G$751,3,FALSE),"")</f>
        <v>Ganja-Dashkasan</v>
      </c>
    </row>
    <row r="4202" spans="1:11" x14ac:dyDescent="0.25">
      <c r="A4202" t="s">
        <v>7025</v>
      </c>
      <c r="B4202">
        <v>45999</v>
      </c>
      <c r="C4202" t="s">
        <v>2471</v>
      </c>
      <c r="D4202" t="s">
        <v>268</v>
      </c>
      <c r="E4202">
        <v>7</v>
      </c>
      <c r="F4202">
        <f>IFERROR(VLOOKUP(D4202,Products!$A$2:$H$221,6,FALSE),0)</f>
        <v>2.12</v>
      </c>
      <c r="G4202">
        <v>0.02</v>
      </c>
      <c r="H4202">
        <f t="shared" si="65"/>
        <v>14.54</v>
      </c>
      <c r="I4202" t="s">
        <v>2827</v>
      </c>
      <c r="J4202" t="str">
        <f>IFERROR(VLOOKUP(D4202,Products!$A$2:$H$221,3,FALSE),"")</f>
        <v>Household</v>
      </c>
      <c r="K4202" t="str">
        <f>IFERROR(VLOOKUP(C4202,Customers!$A$2:$G$751,3,FALSE),"")</f>
        <v>Karabakh-East Zangezur</v>
      </c>
    </row>
    <row r="4203" spans="1:11" x14ac:dyDescent="0.25">
      <c r="A4203" t="s">
        <v>7026</v>
      </c>
      <c r="B4203">
        <v>45999</v>
      </c>
      <c r="C4203" t="s">
        <v>2588</v>
      </c>
      <c r="D4203" t="s">
        <v>55</v>
      </c>
      <c r="E4203">
        <v>5</v>
      </c>
      <c r="F4203">
        <f>IFERROR(VLOOKUP(D4203,Products!$A$2:$H$221,6,FALSE),0)</f>
        <v>1.93</v>
      </c>
      <c r="G4203">
        <v>0.12</v>
      </c>
      <c r="H4203">
        <f t="shared" si="65"/>
        <v>8.49</v>
      </c>
      <c r="I4203" t="s">
        <v>2830</v>
      </c>
      <c r="J4203" t="str">
        <f>IFERROR(VLOOKUP(D4203,Products!$A$2:$H$221,3,FALSE),"")</f>
        <v>Beverages</v>
      </c>
      <c r="K4203" t="str">
        <f>IFERROR(VLOOKUP(C4203,Customers!$A$2:$G$751,3,FALSE),"")</f>
        <v>Absheron</v>
      </c>
    </row>
    <row r="4204" spans="1:11" x14ac:dyDescent="0.25">
      <c r="A4204" t="s">
        <v>7027</v>
      </c>
      <c r="B4204">
        <v>45999</v>
      </c>
      <c r="C4204" t="s">
        <v>2603</v>
      </c>
      <c r="D4204" t="s">
        <v>406</v>
      </c>
      <c r="E4204">
        <v>16</v>
      </c>
      <c r="F4204">
        <f>IFERROR(VLOOKUP(D4204,Products!$A$2:$H$221,6,FALSE),0)</f>
        <v>6.48</v>
      </c>
      <c r="G4204">
        <v>0</v>
      </c>
      <c r="H4204">
        <f t="shared" si="65"/>
        <v>103.68</v>
      </c>
      <c r="I4204" t="s">
        <v>2830</v>
      </c>
      <c r="J4204" t="str">
        <f>IFERROR(VLOOKUP(D4204,Products!$A$2:$H$221,3,FALSE),"")</f>
        <v>Canned</v>
      </c>
      <c r="K4204" t="str">
        <f>IFERROR(VLOOKUP(C4204,Customers!$A$2:$G$751,3,FALSE),"")</f>
        <v>Shaki-Zagatala</v>
      </c>
    </row>
    <row r="4205" spans="1:11" x14ac:dyDescent="0.25">
      <c r="A4205" t="s">
        <v>7028</v>
      </c>
      <c r="B4205">
        <v>45999</v>
      </c>
      <c r="C4205" t="s">
        <v>2612</v>
      </c>
      <c r="D4205" t="s">
        <v>299</v>
      </c>
      <c r="E4205">
        <v>12</v>
      </c>
      <c r="F4205">
        <f>IFERROR(VLOOKUP(D4205,Products!$A$2:$H$221,6,FALSE),0)</f>
        <v>1.0900000000000001</v>
      </c>
      <c r="G4205">
        <v>0.12</v>
      </c>
      <c r="H4205">
        <f t="shared" si="65"/>
        <v>11.51</v>
      </c>
      <c r="I4205" t="s">
        <v>2870</v>
      </c>
      <c r="J4205" t="str">
        <f>IFERROR(VLOOKUP(D4205,Products!$A$2:$H$221,3,FALSE),"")</f>
        <v>Household</v>
      </c>
      <c r="K4205" t="str">
        <f>IFERROR(VLOOKUP(C4205,Customers!$A$2:$G$751,3,FALSE),"")</f>
        <v>Absheron</v>
      </c>
    </row>
    <row r="4206" spans="1:11" x14ac:dyDescent="0.25">
      <c r="A4206" t="s">
        <v>7029</v>
      </c>
      <c r="B4206">
        <v>45999</v>
      </c>
      <c r="C4206" t="s">
        <v>2785</v>
      </c>
      <c r="D4206" t="s">
        <v>20</v>
      </c>
      <c r="E4206">
        <v>11</v>
      </c>
      <c r="F4206">
        <f>IFERROR(VLOOKUP(D4206,Products!$A$2:$H$221,6,FALSE),0)</f>
        <v>2.87</v>
      </c>
      <c r="G4206">
        <v>0.1</v>
      </c>
      <c r="H4206">
        <f t="shared" si="65"/>
        <v>28.41</v>
      </c>
      <c r="I4206" t="s">
        <v>2837</v>
      </c>
      <c r="J4206" t="str">
        <f>IFERROR(VLOOKUP(D4206,Products!$A$2:$H$221,3,FALSE),"")</f>
        <v>Beverages</v>
      </c>
      <c r="K4206" t="str">
        <f>IFERROR(VLOOKUP(C4206,Customers!$A$2:$G$751,3,FALSE),"")</f>
        <v>Absheron</v>
      </c>
    </row>
    <row r="4207" spans="1:11" x14ac:dyDescent="0.25">
      <c r="A4207" t="s">
        <v>7030</v>
      </c>
      <c r="B4207">
        <v>46000</v>
      </c>
      <c r="C4207" t="s">
        <v>755</v>
      </c>
      <c r="D4207" t="s">
        <v>194</v>
      </c>
      <c r="E4207">
        <v>24</v>
      </c>
      <c r="F4207">
        <f>IFERROR(VLOOKUP(D4207,Products!$A$2:$H$221,6,FALSE),0)</f>
        <v>3.24</v>
      </c>
      <c r="G4207">
        <v>0.05</v>
      </c>
      <c r="H4207">
        <f t="shared" si="65"/>
        <v>73.87</v>
      </c>
      <c r="I4207" t="s">
        <v>2870</v>
      </c>
      <c r="J4207" t="str">
        <f>IFERROR(VLOOKUP(D4207,Products!$A$2:$H$221,3,FALSE),"")</f>
        <v>Bakery</v>
      </c>
      <c r="K4207" t="str">
        <f>IFERROR(VLOOKUP(C4207,Customers!$A$2:$G$751,3,FALSE),"")</f>
        <v>Absheron</v>
      </c>
    </row>
    <row r="4208" spans="1:11" x14ac:dyDescent="0.25">
      <c r="A4208" t="s">
        <v>7031</v>
      </c>
      <c r="B4208">
        <v>46000</v>
      </c>
      <c r="C4208" t="s">
        <v>806</v>
      </c>
      <c r="D4208" t="s">
        <v>146</v>
      </c>
      <c r="E4208">
        <v>4</v>
      </c>
      <c r="F4208">
        <f>IFERROR(VLOOKUP(D4208,Products!$A$2:$H$221,6,FALSE),0)</f>
        <v>2.75</v>
      </c>
      <c r="G4208">
        <v>7.0000000000000007E-2</v>
      </c>
      <c r="H4208">
        <f t="shared" si="65"/>
        <v>10.23</v>
      </c>
      <c r="I4208" t="s">
        <v>2837</v>
      </c>
      <c r="J4208" t="str">
        <f>IFERROR(VLOOKUP(D4208,Products!$A$2:$H$221,3,FALSE),"")</f>
        <v>Dairy</v>
      </c>
      <c r="K4208" t="str">
        <f>IFERROR(VLOOKUP(C4208,Customers!$A$2:$G$751,3,FALSE),"")</f>
        <v>Ganja-Dashkasan</v>
      </c>
    </row>
    <row r="4209" spans="1:11" x14ac:dyDescent="0.25">
      <c r="A4209" t="s">
        <v>7032</v>
      </c>
      <c r="B4209">
        <v>46000</v>
      </c>
      <c r="C4209" t="s">
        <v>833</v>
      </c>
      <c r="D4209" t="s">
        <v>8</v>
      </c>
      <c r="E4209">
        <v>29</v>
      </c>
      <c r="F4209">
        <f>IFERROR(VLOOKUP(D4209,Products!$A$2:$H$221,6,FALSE),0)</f>
        <v>3.39</v>
      </c>
      <c r="G4209">
        <v>0</v>
      </c>
      <c r="H4209">
        <f t="shared" si="65"/>
        <v>98.31</v>
      </c>
      <c r="I4209" t="s">
        <v>2830</v>
      </c>
      <c r="J4209" t="str">
        <f>IFERROR(VLOOKUP(D4209,Products!$A$2:$H$221,3,FALSE),"")</f>
        <v>Beverages</v>
      </c>
      <c r="K4209" t="str">
        <f>IFERROR(VLOOKUP(C4209,Customers!$A$2:$G$751,3,FALSE),"")</f>
        <v>Aran</v>
      </c>
    </row>
    <row r="4210" spans="1:11" x14ac:dyDescent="0.25">
      <c r="A4210" t="s">
        <v>7033</v>
      </c>
      <c r="B4210">
        <v>46000</v>
      </c>
      <c r="C4210" t="s">
        <v>1133</v>
      </c>
      <c r="D4210" t="s">
        <v>194</v>
      </c>
      <c r="E4210">
        <v>14</v>
      </c>
      <c r="F4210">
        <f>IFERROR(VLOOKUP(D4210,Products!$A$2:$H$221,6,FALSE),0)</f>
        <v>3.24</v>
      </c>
      <c r="G4210">
        <v>0.05</v>
      </c>
      <c r="H4210">
        <f t="shared" si="65"/>
        <v>43.09</v>
      </c>
      <c r="I4210" t="s">
        <v>2837</v>
      </c>
      <c r="J4210" t="str">
        <f>IFERROR(VLOOKUP(D4210,Products!$A$2:$H$221,3,FALSE),"")</f>
        <v>Bakery</v>
      </c>
      <c r="K4210" t="str">
        <f>IFERROR(VLOOKUP(C4210,Customers!$A$2:$G$751,3,FALSE),"")</f>
        <v>Shaki-Zagatala</v>
      </c>
    </row>
    <row r="4211" spans="1:11" x14ac:dyDescent="0.25">
      <c r="A4211" t="s">
        <v>7034</v>
      </c>
      <c r="B4211">
        <v>46000</v>
      </c>
      <c r="C4211" t="s">
        <v>1277</v>
      </c>
      <c r="D4211" t="s">
        <v>53</v>
      </c>
      <c r="E4211">
        <v>16</v>
      </c>
      <c r="F4211">
        <f>IFERROR(VLOOKUP(D4211,Products!$A$2:$H$221,6,FALSE),0)</f>
        <v>3.46</v>
      </c>
      <c r="G4211">
        <v>0</v>
      </c>
      <c r="H4211">
        <f t="shared" si="65"/>
        <v>55.36</v>
      </c>
      <c r="I4211" t="s">
        <v>2827</v>
      </c>
      <c r="J4211" t="str">
        <f>IFERROR(VLOOKUP(D4211,Products!$A$2:$H$221,3,FALSE),"")</f>
        <v>Beverages</v>
      </c>
      <c r="K4211" t="str">
        <f>IFERROR(VLOOKUP(C4211,Customers!$A$2:$G$751,3,FALSE),"")</f>
        <v>Absheron</v>
      </c>
    </row>
    <row r="4212" spans="1:11" x14ac:dyDescent="0.25">
      <c r="A4212" t="s">
        <v>7035</v>
      </c>
      <c r="B4212">
        <v>46000</v>
      </c>
      <c r="C4212" t="s">
        <v>1382</v>
      </c>
      <c r="D4212" t="s">
        <v>252</v>
      </c>
      <c r="E4212">
        <v>3</v>
      </c>
      <c r="F4212">
        <f>IFERROR(VLOOKUP(D4212,Products!$A$2:$H$221,6,FALSE),0)</f>
        <v>4.38</v>
      </c>
      <c r="G4212">
        <v>0.12</v>
      </c>
      <c r="H4212">
        <f t="shared" si="65"/>
        <v>11.56</v>
      </c>
      <c r="I4212" t="s">
        <v>2818</v>
      </c>
      <c r="J4212" t="str">
        <f>IFERROR(VLOOKUP(D4212,Products!$A$2:$H$221,3,FALSE),"")</f>
        <v>Grocery</v>
      </c>
      <c r="K4212" t="str">
        <f>IFERROR(VLOOKUP(C4212,Customers!$A$2:$G$751,3,FALSE),"")</f>
        <v>Guba-Khachmaz</v>
      </c>
    </row>
    <row r="4213" spans="1:11" x14ac:dyDescent="0.25">
      <c r="A4213" t="s">
        <v>7036</v>
      </c>
      <c r="B4213">
        <v>46000</v>
      </c>
      <c r="C4213" t="s">
        <v>1403</v>
      </c>
      <c r="D4213" t="s">
        <v>192</v>
      </c>
      <c r="E4213">
        <v>11</v>
      </c>
      <c r="F4213">
        <f>IFERROR(VLOOKUP(D4213,Products!$A$2:$H$221,6,FALSE),0)</f>
        <v>1.73</v>
      </c>
      <c r="G4213">
        <v>7.0000000000000007E-2</v>
      </c>
      <c r="H4213">
        <f t="shared" si="65"/>
        <v>17.7</v>
      </c>
      <c r="I4213" t="s">
        <v>2827</v>
      </c>
      <c r="J4213" t="str">
        <f>IFERROR(VLOOKUP(D4213,Products!$A$2:$H$221,3,FALSE),"")</f>
        <v>Bakery</v>
      </c>
      <c r="K4213" t="str">
        <f>IFERROR(VLOOKUP(C4213,Customers!$A$2:$G$751,3,FALSE),"")</f>
        <v>Absheron</v>
      </c>
    </row>
    <row r="4214" spans="1:11" x14ac:dyDescent="0.25">
      <c r="A4214" t="s">
        <v>7037</v>
      </c>
      <c r="B4214">
        <v>46000</v>
      </c>
      <c r="C4214" t="s">
        <v>1853</v>
      </c>
      <c r="D4214" t="s">
        <v>172</v>
      </c>
      <c r="E4214">
        <v>7</v>
      </c>
      <c r="F4214">
        <f>IFERROR(VLOOKUP(D4214,Products!$A$2:$H$221,6,FALSE),0)</f>
        <v>0.77</v>
      </c>
      <c r="G4214">
        <v>0.03</v>
      </c>
      <c r="H4214">
        <f t="shared" si="65"/>
        <v>5.23</v>
      </c>
      <c r="I4214" t="s">
        <v>2830</v>
      </c>
      <c r="J4214" t="str">
        <f>IFERROR(VLOOKUP(D4214,Products!$A$2:$H$221,3,FALSE),"")</f>
        <v>Bakery</v>
      </c>
      <c r="K4214" t="str">
        <f>IFERROR(VLOOKUP(C4214,Customers!$A$2:$G$751,3,FALSE),"")</f>
        <v>Aran</v>
      </c>
    </row>
    <row r="4215" spans="1:11" x14ac:dyDescent="0.25">
      <c r="A4215" t="s">
        <v>7038</v>
      </c>
      <c r="B4215">
        <v>46000</v>
      </c>
      <c r="C4215" t="s">
        <v>2027</v>
      </c>
      <c r="D4215" t="s">
        <v>342</v>
      </c>
      <c r="E4215">
        <v>3</v>
      </c>
      <c r="F4215">
        <f>IFERROR(VLOOKUP(D4215,Products!$A$2:$H$221,6,FALSE),0)</f>
        <v>5.2</v>
      </c>
      <c r="G4215">
        <v>0.1</v>
      </c>
      <c r="H4215">
        <f t="shared" si="65"/>
        <v>14.04</v>
      </c>
      <c r="I4215" t="s">
        <v>2820</v>
      </c>
      <c r="J4215" t="str">
        <f>IFERROR(VLOOKUP(D4215,Products!$A$2:$H$221,3,FALSE),"")</f>
        <v>Personal Care</v>
      </c>
      <c r="K4215" t="str">
        <f>IFERROR(VLOOKUP(C4215,Customers!$A$2:$G$751,3,FALSE),"")</f>
        <v>Aran</v>
      </c>
    </row>
    <row r="4216" spans="1:11" x14ac:dyDescent="0.25">
      <c r="A4216" t="s">
        <v>7039</v>
      </c>
      <c r="B4216">
        <v>46000</v>
      </c>
      <c r="C4216" t="s">
        <v>2246</v>
      </c>
      <c r="D4216" t="s">
        <v>272</v>
      </c>
      <c r="E4216">
        <v>3</v>
      </c>
      <c r="F4216">
        <f>IFERROR(VLOOKUP(D4216,Products!$A$2:$H$221,6,FALSE),0)</f>
        <v>1.81</v>
      </c>
      <c r="G4216">
        <v>0.03</v>
      </c>
      <c r="H4216">
        <f t="shared" si="65"/>
        <v>5.27</v>
      </c>
      <c r="I4216" t="s">
        <v>2830</v>
      </c>
      <c r="J4216" t="str">
        <f>IFERROR(VLOOKUP(D4216,Products!$A$2:$H$221,3,FALSE),"")</f>
        <v>Household</v>
      </c>
      <c r="K4216" t="str">
        <f>IFERROR(VLOOKUP(C4216,Customers!$A$2:$G$751,3,FALSE),"")</f>
        <v>Aran</v>
      </c>
    </row>
    <row r="4217" spans="1:11" x14ac:dyDescent="0.25">
      <c r="A4217" t="s">
        <v>7040</v>
      </c>
      <c r="B4217">
        <v>46000</v>
      </c>
      <c r="C4217" t="s">
        <v>2507</v>
      </c>
      <c r="D4217" t="s">
        <v>81</v>
      </c>
      <c r="E4217">
        <v>7</v>
      </c>
      <c r="F4217">
        <f>IFERROR(VLOOKUP(D4217,Products!$A$2:$H$221,6,FALSE),0)</f>
        <v>2.23</v>
      </c>
      <c r="G4217">
        <v>0.02</v>
      </c>
      <c r="H4217">
        <f t="shared" si="65"/>
        <v>15.3</v>
      </c>
      <c r="I4217" t="s">
        <v>2841</v>
      </c>
      <c r="J4217" t="str">
        <f>IFERROR(VLOOKUP(D4217,Products!$A$2:$H$221,3,FALSE),"")</f>
        <v>Snacks</v>
      </c>
      <c r="K4217" t="str">
        <f>IFERROR(VLOOKUP(C4217,Customers!$A$2:$G$751,3,FALSE),"")</f>
        <v>Aran</v>
      </c>
    </row>
    <row r="4218" spans="1:11" x14ac:dyDescent="0.25">
      <c r="A4218" t="s">
        <v>7041</v>
      </c>
      <c r="B4218">
        <v>46000</v>
      </c>
      <c r="C4218" t="s">
        <v>2564</v>
      </c>
      <c r="D4218" t="s">
        <v>77</v>
      </c>
      <c r="E4218">
        <v>4</v>
      </c>
      <c r="F4218">
        <f>IFERROR(VLOOKUP(D4218,Products!$A$2:$H$221,6,FALSE),0)</f>
        <v>2.82</v>
      </c>
      <c r="G4218">
        <v>0</v>
      </c>
      <c r="H4218">
        <f t="shared" si="65"/>
        <v>11.28</v>
      </c>
      <c r="I4218" t="s">
        <v>2841</v>
      </c>
      <c r="J4218" t="str">
        <f>IFERROR(VLOOKUP(D4218,Products!$A$2:$H$221,3,FALSE),"")</f>
        <v>Snacks</v>
      </c>
      <c r="K4218" t="str">
        <f>IFERROR(VLOOKUP(C4218,Customers!$A$2:$G$751,3,FALSE),"")</f>
        <v>Aran</v>
      </c>
    </row>
    <row r="4219" spans="1:11" x14ac:dyDescent="0.25">
      <c r="A4219" t="s">
        <v>7042</v>
      </c>
      <c r="B4219">
        <v>46000</v>
      </c>
      <c r="C4219" t="s">
        <v>2612</v>
      </c>
      <c r="D4219" t="s">
        <v>478</v>
      </c>
      <c r="E4219">
        <v>2</v>
      </c>
      <c r="F4219">
        <f>IFERROR(VLOOKUP(D4219,Products!$A$2:$H$221,6,FALSE),0)</f>
        <v>3.25</v>
      </c>
      <c r="G4219">
        <v>0.05</v>
      </c>
      <c r="H4219">
        <f t="shared" si="65"/>
        <v>6.18</v>
      </c>
      <c r="I4219" t="s">
        <v>2818</v>
      </c>
      <c r="J4219" t="str">
        <f>IFERROR(VLOOKUP(D4219,Products!$A$2:$H$221,3,FALSE),"")</f>
        <v>Cleaning</v>
      </c>
      <c r="K4219" t="str">
        <f>IFERROR(VLOOKUP(C4219,Customers!$A$2:$G$751,3,FALSE),"")</f>
        <v>Absheron</v>
      </c>
    </row>
    <row r="4220" spans="1:11" x14ac:dyDescent="0.25">
      <c r="A4220" t="s">
        <v>7043</v>
      </c>
      <c r="B4220">
        <v>46001</v>
      </c>
      <c r="C4220" t="s">
        <v>836</v>
      </c>
      <c r="D4220" t="s">
        <v>55</v>
      </c>
      <c r="E4220">
        <v>4</v>
      </c>
      <c r="F4220">
        <f>IFERROR(VLOOKUP(D4220,Products!$A$2:$H$221,6,FALSE),0)</f>
        <v>1.93</v>
      </c>
      <c r="G4220">
        <v>0.05</v>
      </c>
      <c r="H4220">
        <f t="shared" si="65"/>
        <v>7.33</v>
      </c>
      <c r="I4220" t="s">
        <v>2827</v>
      </c>
      <c r="J4220" t="str">
        <f>IFERROR(VLOOKUP(D4220,Products!$A$2:$H$221,3,FALSE),"")</f>
        <v>Beverages</v>
      </c>
      <c r="K4220" t="str">
        <f>IFERROR(VLOOKUP(C4220,Customers!$A$2:$G$751,3,FALSE),"")</f>
        <v>Aran</v>
      </c>
    </row>
    <row r="4221" spans="1:11" x14ac:dyDescent="0.25">
      <c r="A4221" t="s">
        <v>7044</v>
      </c>
      <c r="B4221">
        <v>46001</v>
      </c>
      <c r="C4221" t="s">
        <v>1103</v>
      </c>
      <c r="D4221" t="s">
        <v>307</v>
      </c>
      <c r="E4221">
        <v>4</v>
      </c>
      <c r="F4221">
        <f>IFERROR(VLOOKUP(D4221,Products!$A$2:$H$221,6,FALSE),0)</f>
        <v>6.98</v>
      </c>
      <c r="G4221">
        <v>0.15</v>
      </c>
      <c r="H4221">
        <f t="shared" si="65"/>
        <v>23.73</v>
      </c>
      <c r="I4221" t="s">
        <v>2818</v>
      </c>
      <c r="J4221" t="str">
        <f>IFERROR(VLOOKUP(D4221,Products!$A$2:$H$221,3,FALSE),"")</f>
        <v>Personal Care</v>
      </c>
      <c r="K4221" t="str">
        <f>IFERROR(VLOOKUP(C4221,Customers!$A$2:$G$751,3,FALSE),"")</f>
        <v>Absheron</v>
      </c>
    </row>
    <row r="4222" spans="1:11" x14ac:dyDescent="0.25">
      <c r="A4222" t="s">
        <v>7045</v>
      </c>
      <c r="B4222">
        <v>46001</v>
      </c>
      <c r="C4222" t="s">
        <v>1124</v>
      </c>
      <c r="D4222" t="s">
        <v>67</v>
      </c>
      <c r="E4222">
        <v>16</v>
      </c>
      <c r="F4222">
        <f>IFERROR(VLOOKUP(D4222,Products!$A$2:$H$221,6,FALSE),0)</f>
        <v>1.34</v>
      </c>
      <c r="G4222">
        <v>0.02</v>
      </c>
      <c r="H4222">
        <f t="shared" si="65"/>
        <v>21.01</v>
      </c>
      <c r="I4222" t="s">
        <v>2830</v>
      </c>
      <c r="J4222" t="str">
        <f>IFERROR(VLOOKUP(D4222,Products!$A$2:$H$221,3,FALSE),"")</f>
        <v>Snacks</v>
      </c>
      <c r="K4222" t="str">
        <f>IFERROR(VLOOKUP(C4222,Customers!$A$2:$G$751,3,FALSE),"")</f>
        <v>Lankaran-Astara</v>
      </c>
    </row>
    <row r="4223" spans="1:11" x14ac:dyDescent="0.25">
      <c r="A4223" t="s">
        <v>7046</v>
      </c>
      <c r="B4223">
        <v>46001</v>
      </c>
      <c r="C4223" t="s">
        <v>1160</v>
      </c>
      <c r="D4223" t="s">
        <v>413</v>
      </c>
      <c r="E4223">
        <v>5</v>
      </c>
      <c r="F4223">
        <f>IFERROR(VLOOKUP(D4223,Products!$A$2:$H$221,6,FALSE),0)</f>
        <v>6.77</v>
      </c>
      <c r="G4223">
        <v>7.0000000000000007E-2</v>
      </c>
      <c r="H4223">
        <f t="shared" si="65"/>
        <v>31.48</v>
      </c>
      <c r="I4223" t="s">
        <v>2818</v>
      </c>
      <c r="J4223" t="str">
        <f>IFERROR(VLOOKUP(D4223,Products!$A$2:$H$221,3,FALSE),"")</f>
        <v>Canned</v>
      </c>
      <c r="K4223" t="str">
        <f>IFERROR(VLOOKUP(C4223,Customers!$A$2:$G$751,3,FALSE),"")</f>
        <v>Nakhchivan</v>
      </c>
    </row>
    <row r="4224" spans="1:11" x14ac:dyDescent="0.25">
      <c r="A4224" t="s">
        <v>7047</v>
      </c>
      <c r="B4224">
        <v>46001</v>
      </c>
      <c r="C4224" t="s">
        <v>1691</v>
      </c>
      <c r="D4224" t="s">
        <v>242</v>
      </c>
      <c r="E4224">
        <v>10</v>
      </c>
      <c r="F4224">
        <f>IFERROR(VLOOKUP(D4224,Products!$A$2:$H$221,6,FALSE),0)</f>
        <v>3.43</v>
      </c>
      <c r="G4224">
        <v>0.05</v>
      </c>
      <c r="H4224">
        <f t="shared" si="65"/>
        <v>32.590000000000003</v>
      </c>
      <c r="I4224" t="s">
        <v>2837</v>
      </c>
      <c r="J4224" t="str">
        <f>IFERROR(VLOOKUP(D4224,Products!$A$2:$H$221,3,FALSE),"")</f>
        <v>Grocery</v>
      </c>
      <c r="K4224" t="str">
        <f>IFERROR(VLOOKUP(C4224,Customers!$A$2:$G$751,3,FALSE),"")</f>
        <v>Absheron</v>
      </c>
    </row>
    <row r="4225" spans="1:11" x14ac:dyDescent="0.25">
      <c r="A4225" t="s">
        <v>7048</v>
      </c>
      <c r="B4225">
        <v>46001</v>
      </c>
      <c r="C4225" t="s">
        <v>1979</v>
      </c>
      <c r="D4225" t="s">
        <v>238</v>
      </c>
      <c r="E4225">
        <v>4</v>
      </c>
      <c r="F4225">
        <f>IFERROR(VLOOKUP(D4225,Products!$A$2:$H$221,6,FALSE),0)</f>
        <v>4.3099999999999996</v>
      </c>
      <c r="G4225">
        <v>0.1</v>
      </c>
      <c r="H4225">
        <f t="shared" si="65"/>
        <v>15.52</v>
      </c>
      <c r="I4225" t="s">
        <v>2870</v>
      </c>
      <c r="J4225" t="str">
        <f>IFERROR(VLOOKUP(D4225,Products!$A$2:$H$221,3,FALSE),"")</f>
        <v>Grocery</v>
      </c>
      <c r="K4225" t="str">
        <f>IFERROR(VLOOKUP(C4225,Customers!$A$2:$G$751,3,FALSE),"")</f>
        <v>Lankaran-Astara</v>
      </c>
    </row>
    <row r="4226" spans="1:11" x14ac:dyDescent="0.25">
      <c r="A4226" t="s">
        <v>7049</v>
      </c>
      <c r="B4226">
        <v>46001</v>
      </c>
      <c r="C4226" t="s">
        <v>2144</v>
      </c>
      <c r="D4226" t="s">
        <v>427</v>
      </c>
      <c r="E4226">
        <v>11</v>
      </c>
      <c r="F4226">
        <f>IFERROR(VLOOKUP(D4226,Products!$A$2:$H$221,6,FALSE),0)</f>
        <v>1.58</v>
      </c>
      <c r="G4226">
        <v>0.15</v>
      </c>
      <c r="H4226">
        <f t="shared" ref="H4226:H4289" si="66">ROUND(E4226*F4226*(1-G4226),2)</f>
        <v>14.77</v>
      </c>
      <c r="I4226" t="s">
        <v>2841</v>
      </c>
      <c r="J4226" t="str">
        <f>IFERROR(VLOOKUP(D4226,Products!$A$2:$H$221,3,FALSE),"")</f>
        <v>Canned</v>
      </c>
      <c r="K4226" t="str">
        <f>IFERROR(VLOOKUP(C4226,Customers!$A$2:$G$751,3,FALSE),"")</f>
        <v>Ganja-Dashkasan</v>
      </c>
    </row>
    <row r="4227" spans="1:11" x14ac:dyDescent="0.25">
      <c r="A4227" t="s">
        <v>7050</v>
      </c>
      <c r="B4227">
        <v>46002</v>
      </c>
      <c r="C4227" t="s">
        <v>755</v>
      </c>
      <c r="D4227" t="s">
        <v>47</v>
      </c>
      <c r="E4227">
        <v>21</v>
      </c>
      <c r="F4227">
        <f>IFERROR(VLOOKUP(D4227,Products!$A$2:$H$221,6,FALSE),0)</f>
        <v>4.1900000000000004</v>
      </c>
      <c r="G4227">
        <v>0.05</v>
      </c>
      <c r="H4227">
        <f t="shared" si="66"/>
        <v>83.59</v>
      </c>
      <c r="I4227" t="s">
        <v>2827</v>
      </c>
      <c r="J4227" t="str">
        <f>IFERROR(VLOOKUP(D4227,Products!$A$2:$H$221,3,FALSE),"")</f>
        <v>Beverages</v>
      </c>
      <c r="K4227" t="str">
        <f>IFERROR(VLOOKUP(C4227,Customers!$A$2:$G$751,3,FALSE),"")</f>
        <v>Absheron</v>
      </c>
    </row>
    <row r="4228" spans="1:11" x14ac:dyDescent="0.25">
      <c r="A4228" t="s">
        <v>7051</v>
      </c>
      <c r="B4228">
        <v>46002</v>
      </c>
      <c r="C4228" t="s">
        <v>776</v>
      </c>
      <c r="D4228" t="s">
        <v>323</v>
      </c>
      <c r="E4228">
        <v>4</v>
      </c>
      <c r="F4228">
        <f>IFERROR(VLOOKUP(D4228,Products!$A$2:$H$221,6,FALSE),0)</f>
        <v>1.81</v>
      </c>
      <c r="G4228">
        <v>0.12</v>
      </c>
      <c r="H4228">
        <f t="shared" si="66"/>
        <v>6.37</v>
      </c>
      <c r="I4228" t="s">
        <v>2837</v>
      </c>
      <c r="J4228" t="str">
        <f>IFERROR(VLOOKUP(D4228,Products!$A$2:$H$221,3,FALSE),"")</f>
        <v>Personal Care</v>
      </c>
      <c r="K4228" t="str">
        <f>IFERROR(VLOOKUP(C4228,Customers!$A$2:$G$751,3,FALSE),"")</f>
        <v>Guba-Khachmaz</v>
      </c>
    </row>
    <row r="4229" spans="1:11" x14ac:dyDescent="0.25">
      <c r="A4229" t="s">
        <v>7052</v>
      </c>
      <c r="B4229">
        <v>46002</v>
      </c>
      <c r="C4229" t="s">
        <v>797</v>
      </c>
      <c r="D4229" t="s">
        <v>482</v>
      </c>
      <c r="E4229">
        <v>4</v>
      </c>
      <c r="F4229">
        <f>IFERROR(VLOOKUP(D4229,Products!$A$2:$H$221,6,FALSE),0)</f>
        <v>8.7100000000000009</v>
      </c>
      <c r="G4229">
        <v>7.0000000000000007E-2</v>
      </c>
      <c r="H4229">
        <f t="shared" si="66"/>
        <v>32.4</v>
      </c>
      <c r="I4229" t="s">
        <v>2827</v>
      </c>
      <c r="J4229" t="str">
        <f>IFERROR(VLOOKUP(D4229,Products!$A$2:$H$221,3,FALSE),"")</f>
        <v>Cleaning</v>
      </c>
      <c r="K4229" t="str">
        <f>IFERROR(VLOOKUP(C4229,Customers!$A$2:$G$751,3,FALSE),"")</f>
        <v>Absheron</v>
      </c>
    </row>
    <row r="4230" spans="1:11" x14ac:dyDescent="0.25">
      <c r="A4230" t="s">
        <v>7053</v>
      </c>
      <c r="B4230">
        <v>46002</v>
      </c>
      <c r="C4230" t="s">
        <v>821</v>
      </c>
      <c r="D4230" t="s">
        <v>474</v>
      </c>
      <c r="E4230">
        <v>7</v>
      </c>
      <c r="F4230">
        <f>IFERROR(VLOOKUP(D4230,Products!$A$2:$H$221,6,FALSE),0)</f>
        <v>2.1800000000000002</v>
      </c>
      <c r="G4230">
        <v>0.1</v>
      </c>
      <c r="H4230">
        <f t="shared" si="66"/>
        <v>13.73</v>
      </c>
      <c r="I4230" t="s">
        <v>2824</v>
      </c>
      <c r="J4230" t="str">
        <f>IFERROR(VLOOKUP(D4230,Products!$A$2:$H$221,3,FALSE),"")</f>
        <v>Cleaning</v>
      </c>
      <c r="K4230" t="str">
        <f>IFERROR(VLOOKUP(C4230,Customers!$A$2:$G$751,3,FALSE),"")</f>
        <v>Absheron</v>
      </c>
    </row>
    <row r="4231" spans="1:11" x14ac:dyDescent="0.25">
      <c r="A4231" t="s">
        <v>7054</v>
      </c>
      <c r="B4231">
        <v>46002</v>
      </c>
      <c r="C4231" t="s">
        <v>824</v>
      </c>
      <c r="D4231" t="s">
        <v>112</v>
      </c>
      <c r="E4231">
        <v>7</v>
      </c>
      <c r="F4231">
        <f>IFERROR(VLOOKUP(D4231,Products!$A$2:$H$221,6,FALSE),0)</f>
        <v>4.12</v>
      </c>
      <c r="G4231">
        <v>7.0000000000000007E-2</v>
      </c>
      <c r="H4231">
        <f t="shared" si="66"/>
        <v>26.82</v>
      </c>
      <c r="I4231" t="s">
        <v>2824</v>
      </c>
      <c r="J4231" t="str">
        <f>IFERROR(VLOOKUP(D4231,Products!$A$2:$H$221,3,FALSE),"")</f>
        <v>Dairy</v>
      </c>
      <c r="K4231" t="str">
        <f>IFERROR(VLOOKUP(C4231,Customers!$A$2:$G$751,3,FALSE),"")</f>
        <v>Karabakh-East Zangezur</v>
      </c>
    </row>
    <row r="4232" spans="1:11" x14ac:dyDescent="0.25">
      <c r="A4232" t="s">
        <v>7055</v>
      </c>
      <c r="B4232">
        <v>46002</v>
      </c>
      <c r="C4232" t="s">
        <v>1160</v>
      </c>
      <c r="D4232" t="s">
        <v>474</v>
      </c>
      <c r="E4232">
        <v>2</v>
      </c>
      <c r="F4232">
        <f>IFERROR(VLOOKUP(D4232,Products!$A$2:$H$221,6,FALSE),0)</f>
        <v>2.1800000000000002</v>
      </c>
      <c r="G4232">
        <v>0.05</v>
      </c>
      <c r="H4232">
        <f t="shared" si="66"/>
        <v>4.1399999999999997</v>
      </c>
      <c r="I4232" t="s">
        <v>2830</v>
      </c>
      <c r="J4232" t="str">
        <f>IFERROR(VLOOKUP(D4232,Products!$A$2:$H$221,3,FALSE),"")</f>
        <v>Cleaning</v>
      </c>
      <c r="K4232" t="str">
        <f>IFERROR(VLOOKUP(C4232,Customers!$A$2:$G$751,3,FALSE),"")</f>
        <v>Nakhchivan</v>
      </c>
    </row>
    <row r="4233" spans="1:11" x14ac:dyDescent="0.25">
      <c r="A4233" t="s">
        <v>7056</v>
      </c>
      <c r="B4233">
        <v>46002</v>
      </c>
      <c r="C4233" t="s">
        <v>1214</v>
      </c>
      <c r="D4233" t="s">
        <v>328</v>
      </c>
      <c r="E4233">
        <v>3</v>
      </c>
      <c r="F4233">
        <f>IFERROR(VLOOKUP(D4233,Products!$A$2:$H$221,6,FALSE),0)</f>
        <v>6.09</v>
      </c>
      <c r="G4233">
        <v>0</v>
      </c>
      <c r="H4233">
        <f t="shared" si="66"/>
        <v>18.27</v>
      </c>
      <c r="I4233" t="s">
        <v>2820</v>
      </c>
      <c r="J4233" t="str">
        <f>IFERROR(VLOOKUP(D4233,Products!$A$2:$H$221,3,FALSE),"")</f>
        <v>Personal Care</v>
      </c>
      <c r="K4233" t="str">
        <f>IFERROR(VLOOKUP(C4233,Customers!$A$2:$G$751,3,FALSE),"")</f>
        <v>Shaki-Zagatala</v>
      </c>
    </row>
    <row r="4234" spans="1:11" x14ac:dyDescent="0.25">
      <c r="A4234" t="s">
        <v>7057</v>
      </c>
      <c r="B4234">
        <v>46002</v>
      </c>
      <c r="C4234" t="s">
        <v>1427</v>
      </c>
      <c r="D4234" t="s">
        <v>51</v>
      </c>
      <c r="E4234">
        <v>28</v>
      </c>
      <c r="F4234">
        <f>IFERROR(VLOOKUP(D4234,Products!$A$2:$H$221,6,FALSE),0)</f>
        <v>4.46</v>
      </c>
      <c r="G4234">
        <v>0.05</v>
      </c>
      <c r="H4234">
        <f t="shared" si="66"/>
        <v>118.64</v>
      </c>
      <c r="I4234" t="s">
        <v>2837</v>
      </c>
      <c r="J4234" t="str">
        <f>IFERROR(VLOOKUP(D4234,Products!$A$2:$H$221,3,FALSE),"")</f>
        <v>Beverages</v>
      </c>
      <c r="K4234" t="str">
        <f>IFERROR(VLOOKUP(C4234,Customers!$A$2:$G$751,3,FALSE),"")</f>
        <v>Absheron</v>
      </c>
    </row>
    <row r="4235" spans="1:11" x14ac:dyDescent="0.25">
      <c r="A4235" t="s">
        <v>7058</v>
      </c>
      <c r="B4235">
        <v>46002</v>
      </c>
      <c r="C4235" t="s">
        <v>1433</v>
      </c>
      <c r="D4235" t="s">
        <v>450</v>
      </c>
      <c r="E4235">
        <v>7</v>
      </c>
      <c r="F4235">
        <f>IFERROR(VLOOKUP(D4235,Products!$A$2:$H$221,6,FALSE),0)</f>
        <v>5.89</v>
      </c>
      <c r="G4235">
        <v>0.05</v>
      </c>
      <c r="H4235">
        <f t="shared" si="66"/>
        <v>39.17</v>
      </c>
      <c r="I4235" t="s">
        <v>2841</v>
      </c>
      <c r="J4235" t="str">
        <f>IFERROR(VLOOKUP(D4235,Products!$A$2:$H$221,3,FALSE),"")</f>
        <v>Cleaning</v>
      </c>
      <c r="K4235" t="str">
        <f>IFERROR(VLOOKUP(C4235,Customers!$A$2:$G$751,3,FALSE),"")</f>
        <v>Aran</v>
      </c>
    </row>
    <row r="4236" spans="1:11" x14ac:dyDescent="0.25">
      <c r="A4236" t="s">
        <v>7059</v>
      </c>
      <c r="B4236">
        <v>46002</v>
      </c>
      <c r="C4236" t="s">
        <v>1643</v>
      </c>
      <c r="D4236" t="s">
        <v>378</v>
      </c>
      <c r="E4236">
        <v>2</v>
      </c>
      <c r="F4236">
        <f>IFERROR(VLOOKUP(D4236,Products!$A$2:$H$221,6,FALSE),0)</f>
        <v>7.3</v>
      </c>
      <c r="G4236">
        <v>0.03</v>
      </c>
      <c r="H4236">
        <f t="shared" si="66"/>
        <v>14.16</v>
      </c>
      <c r="I4236" t="s">
        <v>2820</v>
      </c>
      <c r="J4236" t="str">
        <f>IFERROR(VLOOKUP(D4236,Products!$A$2:$H$221,3,FALSE),"")</f>
        <v>Frozen</v>
      </c>
      <c r="K4236" t="str">
        <f>IFERROR(VLOOKUP(C4236,Customers!$A$2:$G$751,3,FALSE),"")</f>
        <v>Lankaran-Astara</v>
      </c>
    </row>
    <row r="4237" spans="1:11" x14ac:dyDescent="0.25">
      <c r="A4237" t="s">
        <v>7060</v>
      </c>
      <c r="B4237">
        <v>46002</v>
      </c>
      <c r="C4237" t="s">
        <v>2087</v>
      </c>
      <c r="D4237" t="s">
        <v>25</v>
      </c>
      <c r="E4237">
        <v>25</v>
      </c>
      <c r="F4237">
        <f>IFERROR(VLOOKUP(D4237,Products!$A$2:$H$221,6,FALSE),0)</f>
        <v>3.86</v>
      </c>
      <c r="G4237">
        <v>0.05</v>
      </c>
      <c r="H4237">
        <f t="shared" si="66"/>
        <v>91.68</v>
      </c>
      <c r="I4237" t="s">
        <v>2820</v>
      </c>
      <c r="J4237" t="str">
        <f>IFERROR(VLOOKUP(D4237,Products!$A$2:$H$221,3,FALSE),"")</f>
        <v>Beverages</v>
      </c>
      <c r="K4237" t="str">
        <f>IFERROR(VLOOKUP(C4237,Customers!$A$2:$G$751,3,FALSE),"")</f>
        <v>Guba-Khachmaz</v>
      </c>
    </row>
    <row r="4238" spans="1:11" x14ac:dyDescent="0.25">
      <c r="A4238" t="s">
        <v>7061</v>
      </c>
      <c r="B4238">
        <v>46002</v>
      </c>
      <c r="C4238" t="s">
        <v>2324</v>
      </c>
      <c r="D4238" t="s">
        <v>468</v>
      </c>
      <c r="E4238">
        <v>4</v>
      </c>
      <c r="F4238">
        <f>IFERROR(VLOOKUP(D4238,Products!$A$2:$H$221,6,FALSE),0)</f>
        <v>4.0999999999999996</v>
      </c>
      <c r="G4238">
        <v>0.1</v>
      </c>
      <c r="H4238">
        <f t="shared" si="66"/>
        <v>14.76</v>
      </c>
      <c r="I4238" t="s">
        <v>2841</v>
      </c>
      <c r="J4238" t="str">
        <f>IFERROR(VLOOKUP(D4238,Products!$A$2:$H$221,3,FALSE),"")</f>
        <v>Cleaning</v>
      </c>
      <c r="K4238" t="str">
        <f>IFERROR(VLOOKUP(C4238,Customers!$A$2:$G$751,3,FALSE),"")</f>
        <v>Ganja-Dashkasan</v>
      </c>
    </row>
    <row r="4239" spans="1:11" x14ac:dyDescent="0.25">
      <c r="A4239" t="s">
        <v>7062</v>
      </c>
      <c r="B4239">
        <v>46002</v>
      </c>
      <c r="C4239" t="s">
        <v>2624</v>
      </c>
      <c r="D4239" t="s">
        <v>130</v>
      </c>
      <c r="E4239">
        <v>15</v>
      </c>
      <c r="F4239">
        <f>IFERROR(VLOOKUP(D4239,Products!$A$2:$H$221,6,FALSE),0)</f>
        <v>3.47</v>
      </c>
      <c r="G4239">
        <v>0.05</v>
      </c>
      <c r="H4239">
        <f t="shared" si="66"/>
        <v>49.45</v>
      </c>
      <c r="I4239" t="s">
        <v>2827</v>
      </c>
      <c r="J4239" t="str">
        <f>IFERROR(VLOOKUP(D4239,Products!$A$2:$H$221,3,FALSE),"")</f>
        <v>Dairy</v>
      </c>
      <c r="K4239" t="str">
        <f>IFERROR(VLOOKUP(C4239,Customers!$A$2:$G$751,3,FALSE),"")</f>
        <v>Nakhchivan</v>
      </c>
    </row>
    <row r="4240" spans="1:11" x14ac:dyDescent="0.25">
      <c r="A4240" t="s">
        <v>7063</v>
      </c>
      <c r="B4240">
        <v>46002</v>
      </c>
      <c r="C4240" t="s">
        <v>2793</v>
      </c>
      <c r="D4240" t="s">
        <v>194</v>
      </c>
      <c r="E4240">
        <v>22</v>
      </c>
      <c r="F4240">
        <f>IFERROR(VLOOKUP(D4240,Products!$A$2:$H$221,6,FALSE),0)</f>
        <v>3.24</v>
      </c>
      <c r="G4240">
        <v>7.0000000000000007E-2</v>
      </c>
      <c r="H4240">
        <f t="shared" si="66"/>
        <v>66.290000000000006</v>
      </c>
      <c r="I4240" t="s">
        <v>2830</v>
      </c>
      <c r="J4240" t="str">
        <f>IFERROR(VLOOKUP(D4240,Products!$A$2:$H$221,3,FALSE),"")</f>
        <v>Bakery</v>
      </c>
      <c r="K4240" t="str">
        <f>IFERROR(VLOOKUP(C4240,Customers!$A$2:$G$751,3,FALSE),"")</f>
        <v>Aran</v>
      </c>
    </row>
    <row r="4241" spans="1:11" x14ac:dyDescent="0.25">
      <c r="A4241" t="s">
        <v>7064</v>
      </c>
      <c r="B4241">
        <v>46003</v>
      </c>
      <c r="C4241" t="s">
        <v>1034</v>
      </c>
      <c r="D4241" t="s">
        <v>160</v>
      </c>
      <c r="E4241">
        <v>18</v>
      </c>
      <c r="F4241">
        <f>IFERROR(VLOOKUP(D4241,Products!$A$2:$H$221,6,FALSE),0)</f>
        <v>1.26</v>
      </c>
      <c r="G4241">
        <v>0</v>
      </c>
      <c r="H4241">
        <f t="shared" si="66"/>
        <v>22.68</v>
      </c>
      <c r="I4241" t="s">
        <v>2841</v>
      </c>
      <c r="J4241" t="str">
        <f>IFERROR(VLOOKUP(D4241,Products!$A$2:$H$221,3,FALSE),"")</f>
        <v>Bakery</v>
      </c>
      <c r="K4241" t="str">
        <f>IFERROR(VLOOKUP(C4241,Customers!$A$2:$G$751,3,FALSE),"")</f>
        <v>Shaki-Zagatala</v>
      </c>
    </row>
    <row r="4242" spans="1:11" x14ac:dyDescent="0.25">
      <c r="A4242" t="s">
        <v>7065</v>
      </c>
      <c r="B4242">
        <v>46003</v>
      </c>
      <c r="C4242" t="s">
        <v>1217</v>
      </c>
      <c r="D4242" t="s">
        <v>376</v>
      </c>
      <c r="E4242">
        <v>9</v>
      </c>
      <c r="F4242">
        <f>IFERROR(VLOOKUP(D4242,Products!$A$2:$H$221,6,FALSE),0)</f>
        <v>2.4700000000000002</v>
      </c>
      <c r="G4242">
        <v>0.03</v>
      </c>
      <c r="H4242">
        <f t="shared" si="66"/>
        <v>21.56</v>
      </c>
      <c r="I4242" t="s">
        <v>2820</v>
      </c>
      <c r="J4242" t="str">
        <f>IFERROR(VLOOKUP(D4242,Products!$A$2:$H$221,3,FALSE),"")</f>
        <v>Frozen</v>
      </c>
      <c r="K4242" t="str">
        <f>IFERROR(VLOOKUP(C4242,Customers!$A$2:$G$751,3,FALSE),"")</f>
        <v>Absheron</v>
      </c>
    </row>
    <row r="4243" spans="1:11" x14ac:dyDescent="0.25">
      <c r="A4243" t="s">
        <v>7066</v>
      </c>
      <c r="B4243">
        <v>46003</v>
      </c>
      <c r="C4243" t="s">
        <v>1412</v>
      </c>
      <c r="D4243" t="s">
        <v>77</v>
      </c>
      <c r="E4243">
        <v>24</v>
      </c>
      <c r="F4243">
        <f>IFERROR(VLOOKUP(D4243,Products!$A$2:$H$221,6,FALSE),0)</f>
        <v>2.82</v>
      </c>
      <c r="G4243">
        <v>0.03</v>
      </c>
      <c r="H4243">
        <f t="shared" si="66"/>
        <v>65.650000000000006</v>
      </c>
      <c r="I4243" t="s">
        <v>2818</v>
      </c>
      <c r="J4243" t="str">
        <f>IFERROR(VLOOKUP(D4243,Products!$A$2:$H$221,3,FALSE),"")</f>
        <v>Snacks</v>
      </c>
      <c r="K4243" t="str">
        <f>IFERROR(VLOOKUP(C4243,Customers!$A$2:$G$751,3,FALSE),"")</f>
        <v>Ganja-Dashkasan</v>
      </c>
    </row>
    <row r="4244" spans="1:11" x14ac:dyDescent="0.25">
      <c r="A4244" t="s">
        <v>7067</v>
      </c>
      <c r="B4244">
        <v>46003</v>
      </c>
      <c r="C4244" t="s">
        <v>1748</v>
      </c>
      <c r="D4244" t="s">
        <v>184</v>
      </c>
      <c r="E4244">
        <v>5</v>
      </c>
      <c r="F4244">
        <f>IFERROR(VLOOKUP(D4244,Products!$A$2:$H$221,6,FALSE),0)</f>
        <v>2.5499999999999998</v>
      </c>
      <c r="G4244">
        <v>0.1</v>
      </c>
      <c r="H4244">
        <f t="shared" si="66"/>
        <v>11.48</v>
      </c>
      <c r="I4244" t="s">
        <v>2827</v>
      </c>
      <c r="J4244" t="str">
        <f>IFERROR(VLOOKUP(D4244,Products!$A$2:$H$221,3,FALSE),"")</f>
        <v>Bakery</v>
      </c>
      <c r="K4244" t="str">
        <f>IFERROR(VLOOKUP(C4244,Customers!$A$2:$G$751,3,FALSE),"")</f>
        <v>Shaki-Zagatala</v>
      </c>
    </row>
    <row r="4245" spans="1:11" x14ac:dyDescent="0.25">
      <c r="A4245" t="s">
        <v>7068</v>
      </c>
      <c r="B4245">
        <v>46003</v>
      </c>
      <c r="C4245" t="s">
        <v>1766</v>
      </c>
      <c r="D4245" t="s">
        <v>148</v>
      </c>
      <c r="E4245">
        <v>15</v>
      </c>
      <c r="F4245">
        <f>IFERROR(VLOOKUP(D4245,Products!$A$2:$H$221,6,FALSE),0)</f>
        <v>1.6</v>
      </c>
      <c r="G4245">
        <v>0</v>
      </c>
      <c r="H4245">
        <f t="shared" si="66"/>
        <v>24</v>
      </c>
      <c r="I4245" t="s">
        <v>2820</v>
      </c>
      <c r="J4245" t="str">
        <f>IFERROR(VLOOKUP(D4245,Products!$A$2:$H$221,3,FALSE),"")</f>
        <v>Dairy</v>
      </c>
      <c r="K4245" t="str">
        <f>IFERROR(VLOOKUP(C4245,Customers!$A$2:$G$751,3,FALSE),"")</f>
        <v>Absheron</v>
      </c>
    </row>
    <row r="4246" spans="1:11" x14ac:dyDescent="0.25">
      <c r="A4246" t="s">
        <v>7069</v>
      </c>
      <c r="B4246">
        <v>46003</v>
      </c>
      <c r="C4246" t="s">
        <v>1793</v>
      </c>
      <c r="D4246" t="s">
        <v>23</v>
      </c>
      <c r="E4246">
        <v>26</v>
      </c>
      <c r="F4246">
        <f>IFERROR(VLOOKUP(D4246,Products!$A$2:$H$221,6,FALSE),0)</f>
        <v>2.54</v>
      </c>
      <c r="G4246">
        <v>0.05</v>
      </c>
      <c r="H4246">
        <f t="shared" si="66"/>
        <v>62.74</v>
      </c>
      <c r="I4246" t="s">
        <v>2818</v>
      </c>
      <c r="J4246" t="str">
        <f>IFERROR(VLOOKUP(D4246,Products!$A$2:$H$221,3,FALSE),"")</f>
        <v>Beverages</v>
      </c>
      <c r="K4246" t="str">
        <f>IFERROR(VLOOKUP(C4246,Customers!$A$2:$G$751,3,FALSE),"")</f>
        <v>Ganja-Dashkasan</v>
      </c>
    </row>
    <row r="4247" spans="1:11" x14ac:dyDescent="0.25">
      <c r="A4247" t="s">
        <v>7070</v>
      </c>
      <c r="B4247">
        <v>46003</v>
      </c>
      <c r="C4247" t="s">
        <v>2099</v>
      </c>
      <c r="D4247" t="s">
        <v>284</v>
      </c>
      <c r="E4247">
        <v>6</v>
      </c>
      <c r="F4247">
        <f>IFERROR(VLOOKUP(D4247,Products!$A$2:$H$221,6,FALSE),0)</f>
        <v>4.96</v>
      </c>
      <c r="G4247">
        <v>7.0000000000000007E-2</v>
      </c>
      <c r="H4247">
        <f t="shared" si="66"/>
        <v>27.68</v>
      </c>
      <c r="I4247" t="s">
        <v>2841</v>
      </c>
      <c r="J4247" t="str">
        <f>IFERROR(VLOOKUP(D4247,Products!$A$2:$H$221,3,FALSE),"")</f>
        <v>Household</v>
      </c>
      <c r="K4247" t="str">
        <f>IFERROR(VLOOKUP(C4247,Customers!$A$2:$G$751,3,FALSE),"")</f>
        <v>Absheron</v>
      </c>
    </row>
    <row r="4248" spans="1:11" x14ac:dyDescent="0.25">
      <c r="A4248" t="s">
        <v>7071</v>
      </c>
      <c r="B4248">
        <v>46003</v>
      </c>
      <c r="C4248" t="s">
        <v>2144</v>
      </c>
      <c r="D4248" t="s">
        <v>83</v>
      </c>
      <c r="E4248">
        <v>16</v>
      </c>
      <c r="F4248">
        <f>IFERROR(VLOOKUP(D4248,Products!$A$2:$H$221,6,FALSE),0)</f>
        <v>2.52</v>
      </c>
      <c r="G4248">
        <v>0.05</v>
      </c>
      <c r="H4248">
        <f t="shared" si="66"/>
        <v>38.299999999999997</v>
      </c>
      <c r="I4248" t="s">
        <v>2820</v>
      </c>
      <c r="J4248" t="str">
        <f>IFERROR(VLOOKUP(D4248,Products!$A$2:$H$221,3,FALSE),"")</f>
        <v>Snacks</v>
      </c>
      <c r="K4248" t="str">
        <f>IFERROR(VLOOKUP(C4248,Customers!$A$2:$G$751,3,FALSE),"")</f>
        <v>Ganja-Dashkasan</v>
      </c>
    </row>
    <row r="4249" spans="1:11" x14ac:dyDescent="0.25">
      <c r="A4249" t="s">
        <v>7072</v>
      </c>
      <c r="B4249">
        <v>46003</v>
      </c>
      <c r="C4249" t="s">
        <v>2261</v>
      </c>
      <c r="D4249" t="s">
        <v>192</v>
      </c>
      <c r="E4249">
        <v>14</v>
      </c>
      <c r="F4249">
        <f>IFERROR(VLOOKUP(D4249,Products!$A$2:$H$221,6,FALSE),0)</f>
        <v>1.73</v>
      </c>
      <c r="G4249">
        <v>7.0000000000000007E-2</v>
      </c>
      <c r="H4249">
        <f t="shared" si="66"/>
        <v>22.52</v>
      </c>
      <c r="I4249" t="s">
        <v>2870</v>
      </c>
      <c r="J4249" t="str">
        <f>IFERROR(VLOOKUP(D4249,Products!$A$2:$H$221,3,FALSE),"")</f>
        <v>Bakery</v>
      </c>
      <c r="K4249" t="str">
        <f>IFERROR(VLOOKUP(C4249,Customers!$A$2:$G$751,3,FALSE),"")</f>
        <v>Aran</v>
      </c>
    </row>
    <row r="4250" spans="1:11" x14ac:dyDescent="0.25">
      <c r="A4250" t="s">
        <v>7073</v>
      </c>
      <c r="B4250">
        <v>46003</v>
      </c>
      <c r="C4250" t="s">
        <v>2276</v>
      </c>
      <c r="D4250" t="s">
        <v>466</v>
      </c>
      <c r="E4250">
        <v>5</v>
      </c>
      <c r="F4250">
        <f>IFERROR(VLOOKUP(D4250,Products!$A$2:$H$221,6,FALSE),0)</f>
        <v>2.06</v>
      </c>
      <c r="G4250">
        <v>7.0000000000000007E-2</v>
      </c>
      <c r="H4250">
        <f t="shared" si="66"/>
        <v>9.58</v>
      </c>
      <c r="I4250" t="s">
        <v>2818</v>
      </c>
      <c r="J4250" t="str">
        <f>IFERROR(VLOOKUP(D4250,Products!$A$2:$H$221,3,FALSE),"")</f>
        <v>Cleaning</v>
      </c>
      <c r="K4250" t="str">
        <f>IFERROR(VLOOKUP(C4250,Customers!$A$2:$G$751,3,FALSE),"")</f>
        <v>Absheron</v>
      </c>
    </row>
    <row r="4251" spans="1:11" x14ac:dyDescent="0.25">
      <c r="A4251" t="s">
        <v>7074</v>
      </c>
      <c r="B4251">
        <v>46003</v>
      </c>
      <c r="C4251" t="s">
        <v>2288</v>
      </c>
      <c r="D4251" t="s">
        <v>284</v>
      </c>
      <c r="E4251">
        <v>11</v>
      </c>
      <c r="F4251">
        <f>IFERROR(VLOOKUP(D4251,Products!$A$2:$H$221,6,FALSE),0)</f>
        <v>4.96</v>
      </c>
      <c r="G4251">
        <v>0.1</v>
      </c>
      <c r="H4251">
        <f t="shared" si="66"/>
        <v>49.1</v>
      </c>
      <c r="I4251" t="s">
        <v>2824</v>
      </c>
      <c r="J4251" t="str">
        <f>IFERROR(VLOOKUP(D4251,Products!$A$2:$H$221,3,FALSE),"")</f>
        <v>Household</v>
      </c>
      <c r="K4251" t="str">
        <f>IFERROR(VLOOKUP(C4251,Customers!$A$2:$G$751,3,FALSE),"")</f>
        <v>Absheron</v>
      </c>
    </row>
    <row r="4252" spans="1:11" x14ac:dyDescent="0.25">
      <c r="A4252" t="s">
        <v>7075</v>
      </c>
      <c r="B4252">
        <v>46004</v>
      </c>
      <c r="C4252" t="s">
        <v>761</v>
      </c>
      <c r="D4252" t="s">
        <v>33</v>
      </c>
      <c r="E4252">
        <v>4</v>
      </c>
      <c r="F4252">
        <f>IFERROR(VLOOKUP(D4252,Products!$A$2:$H$221,6,FALSE),0)</f>
        <v>1.21</v>
      </c>
      <c r="G4252">
        <v>0</v>
      </c>
      <c r="H4252">
        <f t="shared" si="66"/>
        <v>4.84</v>
      </c>
      <c r="I4252" t="s">
        <v>2818</v>
      </c>
      <c r="J4252" t="str">
        <f>IFERROR(VLOOKUP(D4252,Products!$A$2:$H$221,3,FALSE),"")</f>
        <v>Beverages</v>
      </c>
      <c r="K4252" t="str">
        <f>IFERROR(VLOOKUP(C4252,Customers!$A$2:$G$751,3,FALSE),"")</f>
        <v>Absheron</v>
      </c>
    </row>
    <row r="4253" spans="1:11" x14ac:dyDescent="0.25">
      <c r="A4253" t="s">
        <v>7076</v>
      </c>
      <c r="B4253">
        <v>46004</v>
      </c>
      <c r="C4253" t="s">
        <v>836</v>
      </c>
      <c r="D4253" t="s">
        <v>172</v>
      </c>
      <c r="E4253">
        <v>5</v>
      </c>
      <c r="F4253">
        <f>IFERROR(VLOOKUP(D4253,Products!$A$2:$H$221,6,FALSE),0)</f>
        <v>0.77</v>
      </c>
      <c r="G4253">
        <v>0.05</v>
      </c>
      <c r="H4253">
        <f t="shared" si="66"/>
        <v>3.66</v>
      </c>
      <c r="I4253" t="s">
        <v>2818</v>
      </c>
      <c r="J4253" t="str">
        <f>IFERROR(VLOOKUP(D4253,Products!$A$2:$H$221,3,FALSE),"")</f>
        <v>Bakery</v>
      </c>
      <c r="K4253" t="str">
        <f>IFERROR(VLOOKUP(C4253,Customers!$A$2:$G$751,3,FALSE),"")</f>
        <v>Aran</v>
      </c>
    </row>
    <row r="4254" spans="1:11" x14ac:dyDescent="0.25">
      <c r="A4254" t="s">
        <v>7077</v>
      </c>
      <c r="B4254">
        <v>46004</v>
      </c>
      <c r="C4254" t="s">
        <v>1160</v>
      </c>
      <c r="D4254" t="s">
        <v>184</v>
      </c>
      <c r="E4254">
        <v>9</v>
      </c>
      <c r="F4254">
        <f>IFERROR(VLOOKUP(D4254,Products!$A$2:$H$221,6,FALSE),0)</f>
        <v>2.5499999999999998</v>
      </c>
      <c r="G4254">
        <v>0.02</v>
      </c>
      <c r="H4254">
        <f t="shared" si="66"/>
        <v>22.49</v>
      </c>
      <c r="I4254" t="s">
        <v>2818</v>
      </c>
      <c r="J4254" t="str">
        <f>IFERROR(VLOOKUP(D4254,Products!$A$2:$H$221,3,FALSE),"")</f>
        <v>Bakery</v>
      </c>
      <c r="K4254" t="str">
        <f>IFERROR(VLOOKUP(C4254,Customers!$A$2:$G$751,3,FALSE),"")</f>
        <v>Nakhchivan</v>
      </c>
    </row>
    <row r="4255" spans="1:11" x14ac:dyDescent="0.25">
      <c r="A4255" t="s">
        <v>7078</v>
      </c>
      <c r="B4255">
        <v>46004</v>
      </c>
      <c r="C4255" t="s">
        <v>1166</v>
      </c>
      <c r="D4255" t="s">
        <v>344</v>
      </c>
      <c r="E4255">
        <v>9</v>
      </c>
      <c r="F4255">
        <f>IFERROR(VLOOKUP(D4255,Products!$A$2:$H$221,6,FALSE),0)</f>
        <v>2.2000000000000002</v>
      </c>
      <c r="G4255">
        <v>0</v>
      </c>
      <c r="H4255">
        <f t="shared" si="66"/>
        <v>19.8</v>
      </c>
      <c r="I4255" t="s">
        <v>2827</v>
      </c>
      <c r="J4255" t="str">
        <f>IFERROR(VLOOKUP(D4255,Products!$A$2:$H$221,3,FALSE),"")</f>
        <v>Personal Care</v>
      </c>
      <c r="K4255" t="str">
        <f>IFERROR(VLOOKUP(C4255,Customers!$A$2:$G$751,3,FALSE),"")</f>
        <v>Absheron</v>
      </c>
    </row>
    <row r="4256" spans="1:11" x14ac:dyDescent="0.25">
      <c r="A4256" t="s">
        <v>7079</v>
      </c>
      <c r="B4256">
        <v>46004</v>
      </c>
      <c r="C4256" t="s">
        <v>1439</v>
      </c>
      <c r="D4256" t="s">
        <v>59</v>
      </c>
      <c r="E4256">
        <v>24</v>
      </c>
      <c r="F4256">
        <f>IFERROR(VLOOKUP(D4256,Products!$A$2:$H$221,6,FALSE),0)</f>
        <v>1.45</v>
      </c>
      <c r="G4256">
        <v>0.02</v>
      </c>
      <c r="H4256">
        <f t="shared" si="66"/>
        <v>34.1</v>
      </c>
      <c r="I4256" t="s">
        <v>2824</v>
      </c>
      <c r="J4256" t="str">
        <f>IFERROR(VLOOKUP(D4256,Products!$A$2:$H$221,3,FALSE),"")</f>
        <v>Snacks</v>
      </c>
      <c r="K4256" t="str">
        <f>IFERROR(VLOOKUP(C4256,Customers!$A$2:$G$751,3,FALSE),"")</f>
        <v>Ganja-Dashkasan</v>
      </c>
    </row>
    <row r="4257" spans="1:11" x14ac:dyDescent="0.25">
      <c r="A4257" t="s">
        <v>7080</v>
      </c>
      <c r="B4257">
        <v>46004</v>
      </c>
      <c r="C4257" t="s">
        <v>1676</v>
      </c>
      <c r="D4257" t="s">
        <v>266</v>
      </c>
      <c r="E4257">
        <v>3</v>
      </c>
      <c r="F4257">
        <f>IFERROR(VLOOKUP(D4257,Products!$A$2:$H$221,6,FALSE),0)</f>
        <v>1.89</v>
      </c>
      <c r="G4257">
        <v>7.0000000000000007E-2</v>
      </c>
      <c r="H4257">
        <f t="shared" si="66"/>
        <v>5.27</v>
      </c>
      <c r="I4257" t="s">
        <v>2841</v>
      </c>
      <c r="J4257" t="str">
        <f>IFERROR(VLOOKUP(D4257,Products!$A$2:$H$221,3,FALSE),"")</f>
        <v>Household</v>
      </c>
      <c r="K4257" t="str">
        <f>IFERROR(VLOOKUP(C4257,Customers!$A$2:$G$751,3,FALSE),"")</f>
        <v>Shaki-Zagatala</v>
      </c>
    </row>
    <row r="4258" spans="1:11" x14ac:dyDescent="0.25">
      <c r="A4258" t="s">
        <v>7081</v>
      </c>
      <c r="B4258">
        <v>46004</v>
      </c>
      <c r="C4258" t="s">
        <v>1694</v>
      </c>
      <c r="D4258" t="s">
        <v>321</v>
      </c>
      <c r="E4258">
        <v>8</v>
      </c>
      <c r="F4258">
        <f>IFERROR(VLOOKUP(D4258,Products!$A$2:$H$221,6,FALSE),0)</f>
        <v>4.1100000000000003</v>
      </c>
      <c r="G4258">
        <v>0.05</v>
      </c>
      <c r="H4258">
        <f t="shared" si="66"/>
        <v>31.24</v>
      </c>
      <c r="I4258" t="s">
        <v>2827</v>
      </c>
      <c r="J4258" t="str">
        <f>IFERROR(VLOOKUP(D4258,Products!$A$2:$H$221,3,FALSE),"")</f>
        <v>Personal Care</v>
      </c>
      <c r="K4258" t="str">
        <f>IFERROR(VLOOKUP(C4258,Customers!$A$2:$G$751,3,FALSE),"")</f>
        <v>Shaki-Zagatala</v>
      </c>
    </row>
    <row r="4259" spans="1:11" x14ac:dyDescent="0.25">
      <c r="A4259" t="s">
        <v>7082</v>
      </c>
      <c r="B4259">
        <v>46004</v>
      </c>
      <c r="C4259" t="s">
        <v>1847</v>
      </c>
      <c r="D4259" t="s">
        <v>246</v>
      </c>
      <c r="E4259">
        <v>10</v>
      </c>
      <c r="F4259">
        <f>IFERROR(VLOOKUP(D4259,Products!$A$2:$H$221,6,FALSE),0)</f>
        <v>7.97</v>
      </c>
      <c r="G4259">
        <v>0</v>
      </c>
      <c r="H4259">
        <f t="shared" si="66"/>
        <v>79.7</v>
      </c>
      <c r="I4259" t="s">
        <v>2837</v>
      </c>
      <c r="J4259" t="str">
        <f>IFERROR(VLOOKUP(D4259,Products!$A$2:$H$221,3,FALSE),"")</f>
        <v>Grocery</v>
      </c>
      <c r="K4259" t="str">
        <f>IFERROR(VLOOKUP(C4259,Customers!$A$2:$G$751,3,FALSE),"")</f>
        <v>Guba-Khachmaz</v>
      </c>
    </row>
    <row r="4260" spans="1:11" x14ac:dyDescent="0.25">
      <c r="A4260" t="s">
        <v>7083</v>
      </c>
      <c r="B4260">
        <v>46004</v>
      </c>
      <c r="C4260" t="s">
        <v>1889</v>
      </c>
      <c r="D4260" t="s">
        <v>382</v>
      </c>
      <c r="E4260">
        <v>7</v>
      </c>
      <c r="F4260">
        <f>IFERROR(VLOOKUP(D4260,Products!$A$2:$H$221,6,FALSE),0)</f>
        <v>4.4000000000000004</v>
      </c>
      <c r="G4260">
        <v>0.05</v>
      </c>
      <c r="H4260">
        <f t="shared" si="66"/>
        <v>29.26</v>
      </c>
      <c r="I4260" t="s">
        <v>2837</v>
      </c>
      <c r="J4260" t="str">
        <f>IFERROR(VLOOKUP(D4260,Products!$A$2:$H$221,3,FALSE),"")</f>
        <v>Frozen</v>
      </c>
      <c r="K4260" t="str">
        <f>IFERROR(VLOOKUP(C4260,Customers!$A$2:$G$751,3,FALSE),"")</f>
        <v>Absheron</v>
      </c>
    </row>
    <row r="4261" spans="1:11" x14ac:dyDescent="0.25">
      <c r="A4261" t="s">
        <v>7084</v>
      </c>
      <c r="B4261">
        <v>46004</v>
      </c>
      <c r="C4261" t="s">
        <v>1928</v>
      </c>
      <c r="D4261" t="s">
        <v>456</v>
      </c>
      <c r="E4261">
        <v>10</v>
      </c>
      <c r="F4261">
        <f>IFERROR(VLOOKUP(D4261,Products!$A$2:$H$221,6,FALSE),0)</f>
        <v>3.09</v>
      </c>
      <c r="G4261">
        <v>0.1</v>
      </c>
      <c r="H4261">
        <f t="shared" si="66"/>
        <v>27.81</v>
      </c>
      <c r="I4261" t="s">
        <v>2820</v>
      </c>
      <c r="J4261" t="str">
        <f>IFERROR(VLOOKUP(D4261,Products!$A$2:$H$221,3,FALSE),"")</f>
        <v>Cleaning</v>
      </c>
      <c r="K4261" t="str">
        <f>IFERROR(VLOOKUP(C4261,Customers!$A$2:$G$751,3,FALSE),"")</f>
        <v>Absheron</v>
      </c>
    </row>
    <row r="4262" spans="1:11" x14ac:dyDescent="0.25">
      <c r="A4262" t="s">
        <v>7085</v>
      </c>
      <c r="B4262">
        <v>46004</v>
      </c>
      <c r="C4262" t="s">
        <v>1946</v>
      </c>
      <c r="D4262" t="s">
        <v>474</v>
      </c>
      <c r="E4262">
        <v>1</v>
      </c>
      <c r="F4262">
        <f>IFERROR(VLOOKUP(D4262,Products!$A$2:$H$221,6,FALSE),0)</f>
        <v>2.1800000000000002</v>
      </c>
      <c r="G4262">
        <v>0.02</v>
      </c>
      <c r="H4262">
        <f t="shared" si="66"/>
        <v>2.14</v>
      </c>
      <c r="I4262" t="s">
        <v>2827</v>
      </c>
      <c r="J4262" t="str">
        <f>IFERROR(VLOOKUP(D4262,Products!$A$2:$H$221,3,FALSE),"")</f>
        <v>Cleaning</v>
      </c>
      <c r="K4262" t="str">
        <f>IFERROR(VLOOKUP(C4262,Customers!$A$2:$G$751,3,FALSE),"")</f>
        <v>Lankaran-Astara</v>
      </c>
    </row>
    <row r="4263" spans="1:11" x14ac:dyDescent="0.25">
      <c r="A4263" t="s">
        <v>7086</v>
      </c>
      <c r="B4263">
        <v>46004</v>
      </c>
      <c r="C4263" t="s">
        <v>2057</v>
      </c>
      <c r="D4263" t="s">
        <v>409</v>
      </c>
      <c r="E4263">
        <v>12</v>
      </c>
      <c r="F4263">
        <f>IFERROR(VLOOKUP(D4263,Products!$A$2:$H$221,6,FALSE),0)</f>
        <v>4.0599999999999996</v>
      </c>
      <c r="G4263">
        <v>0.02</v>
      </c>
      <c r="H4263">
        <f t="shared" si="66"/>
        <v>47.75</v>
      </c>
      <c r="I4263" t="s">
        <v>2824</v>
      </c>
      <c r="J4263" t="str">
        <f>IFERROR(VLOOKUP(D4263,Products!$A$2:$H$221,3,FALSE),"")</f>
        <v>Canned</v>
      </c>
      <c r="K4263" t="str">
        <f>IFERROR(VLOOKUP(C4263,Customers!$A$2:$G$751,3,FALSE),"")</f>
        <v>Lankaran-Astara</v>
      </c>
    </row>
    <row r="4264" spans="1:11" x14ac:dyDescent="0.25">
      <c r="A4264" t="s">
        <v>7087</v>
      </c>
      <c r="B4264">
        <v>46005</v>
      </c>
      <c r="C4264" t="s">
        <v>773</v>
      </c>
      <c r="D4264" t="s">
        <v>252</v>
      </c>
      <c r="E4264">
        <v>2</v>
      </c>
      <c r="F4264">
        <f>IFERROR(VLOOKUP(D4264,Products!$A$2:$H$221,6,FALSE),0)</f>
        <v>4.38</v>
      </c>
      <c r="G4264">
        <v>0.03</v>
      </c>
      <c r="H4264">
        <f t="shared" si="66"/>
        <v>8.5</v>
      </c>
      <c r="I4264" t="s">
        <v>2837</v>
      </c>
      <c r="J4264" t="str">
        <f>IFERROR(VLOOKUP(D4264,Products!$A$2:$H$221,3,FALSE),"")</f>
        <v>Grocery</v>
      </c>
      <c r="K4264" t="str">
        <f>IFERROR(VLOOKUP(C4264,Customers!$A$2:$G$751,3,FALSE),"")</f>
        <v>Guba-Khachmaz</v>
      </c>
    </row>
    <row r="4265" spans="1:11" x14ac:dyDescent="0.25">
      <c r="A4265" t="s">
        <v>7088</v>
      </c>
      <c r="B4265">
        <v>46005</v>
      </c>
      <c r="C4265" t="s">
        <v>1184</v>
      </c>
      <c r="D4265" t="s">
        <v>53</v>
      </c>
      <c r="E4265">
        <v>13</v>
      </c>
      <c r="F4265">
        <f>IFERROR(VLOOKUP(D4265,Products!$A$2:$H$221,6,FALSE),0)</f>
        <v>3.46</v>
      </c>
      <c r="G4265">
        <v>0.02</v>
      </c>
      <c r="H4265">
        <f t="shared" si="66"/>
        <v>44.08</v>
      </c>
      <c r="I4265" t="s">
        <v>2841</v>
      </c>
      <c r="J4265" t="str">
        <f>IFERROR(VLOOKUP(D4265,Products!$A$2:$H$221,3,FALSE),"")</f>
        <v>Beverages</v>
      </c>
      <c r="K4265" t="str">
        <f>IFERROR(VLOOKUP(C4265,Customers!$A$2:$G$751,3,FALSE),"")</f>
        <v>Aran</v>
      </c>
    </row>
    <row r="4266" spans="1:11" x14ac:dyDescent="0.25">
      <c r="A4266" t="s">
        <v>7089</v>
      </c>
      <c r="B4266">
        <v>46005</v>
      </c>
      <c r="C4266" t="s">
        <v>1193</v>
      </c>
      <c r="D4266" t="s">
        <v>486</v>
      </c>
      <c r="E4266">
        <v>9</v>
      </c>
      <c r="F4266">
        <f>IFERROR(VLOOKUP(D4266,Products!$A$2:$H$221,6,FALSE),0)</f>
        <v>2.46</v>
      </c>
      <c r="G4266">
        <v>0.05</v>
      </c>
      <c r="H4266">
        <f t="shared" si="66"/>
        <v>21.03</v>
      </c>
      <c r="I4266" t="s">
        <v>2820</v>
      </c>
      <c r="J4266" t="str">
        <f>IFERROR(VLOOKUP(D4266,Products!$A$2:$H$221,3,FALSE),"")</f>
        <v>Cleaning</v>
      </c>
      <c r="K4266" t="str">
        <f>IFERROR(VLOOKUP(C4266,Customers!$A$2:$G$751,3,FALSE),"")</f>
        <v>Lankaran-Astara</v>
      </c>
    </row>
    <row r="4267" spans="1:11" x14ac:dyDescent="0.25">
      <c r="A4267" t="s">
        <v>7090</v>
      </c>
      <c r="B4267">
        <v>46005</v>
      </c>
      <c r="C4267" t="s">
        <v>1343</v>
      </c>
      <c r="D4267" t="s">
        <v>266</v>
      </c>
      <c r="E4267">
        <v>9</v>
      </c>
      <c r="F4267">
        <f>IFERROR(VLOOKUP(D4267,Products!$A$2:$H$221,6,FALSE),0)</f>
        <v>1.89</v>
      </c>
      <c r="G4267">
        <v>7.0000000000000007E-2</v>
      </c>
      <c r="H4267">
        <f t="shared" si="66"/>
        <v>15.82</v>
      </c>
      <c r="I4267" t="s">
        <v>2830</v>
      </c>
      <c r="J4267" t="str">
        <f>IFERROR(VLOOKUP(D4267,Products!$A$2:$H$221,3,FALSE),"")</f>
        <v>Household</v>
      </c>
      <c r="K4267" t="str">
        <f>IFERROR(VLOOKUP(C4267,Customers!$A$2:$G$751,3,FALSE),"")</f>
        <v>Absheron</v>
      </c>
    </row>
    <row r="4268" spans="1:11" x14ac:dyDescent="0.25">
      <c r="A4268" t="s">
        <v>7091</v>
      </c>
      <c r="B4268">
        <v>46005</v>
      </c>
      <c r="C4268" t="s">
        <v>1454</v>
      </c>
      <c r="D4268" t="s">
        <v>25</v>
      </c>
      <c r="E4268">
        <v>11</v>
      </c>
      <c r="F4268">
        <f>IFERROR(VLOOKUP(D4268,Products!$A$2:$H$221,6,FALSE),0)</f>
        <v>3.86</v>
      </c>
      <c r="G4268">
        <v>7.0000000000000007E-2</v>
      </c>
      <c r="H4268">
        <f t="shared" si="66"/>
        <v>39.49</v>
      </c>
      <c r="I4268" t="s">
        <v>2827</v>
      </c>
      <c r="J4268" t="str">
        <f>IFERROR(VLOOKUP(D4268,Products!$A$2:$H$221,3,FALSE),"")</f>
        <v>Beverages</v>
      </c>
      <c r="K4268" t="str">
        <f>IFERROR(VLOOKUP(C4268,Customers!$A$2:$G$751,3,FALSE),"")</f>
        <v>Aran</v>
      </c>
    </row>
    <row r="4269" spans="1:11" x14ac:dyDescent="0.25">
      <c r="A4269" t="s">
        <v>7092</v>
      </c>
      <c r="B4269">
        <v>46005</v>
      </c>
      <c r="C4269" t="s">
        <v>1511</v>
      </c>
      <c r="D4269" t="s">
        <v>427</v>
      </c>
      <c r="E4269">
        <v>12</v>
      </c>
      <c r="F4269">
        <f>IFERROR(VLOOKUP(D4269,Products!$A$2:$H$221,6,FALSE),0)</f>
        <v>1.58</v>
      </c>
      <c r="G4269">
        <v>0.03</v>
      </c>
      <c r="H4269">
        <f t="shared" si="66"/>
        <v>18.39</v>
      </c>
      <c r="I4269" t="s">
        <v>2820</v>
      </c>
      <c r="J4269" t="str">
        <f>IFERROR(VLOOKUP(D4269,Products!$A$2:$H$221,3,FALSE),"")</f>
        <v>Canned</v>
      </c>
      <c r="K4269" t="str">
        <f>IFERROR(VLOOKUP(C4269,Customers!$A$2:$G$751,3,FALSE),"")</f>
        <v>Aran</v>
      </c>
    </row>
    <row r="4270" spans="1:11" x14ac:dyDescent="0.25">
      <c r="A4270" t="s">
        <v>7093</v>
      </c>
      <c r="B4270">
        <v>46005</v>
      </c>
      <c r="C4270" t="s">
        <v>1658</v>
      </c>
      <c r="D4270" t="s">
        <v>23</v>
      </c>
      <c r="E4270">
        <v>14</v>
      </c>
      <c r="F4270">
        <f>IFERROR(VLOOKUP(D4270,Products!$A$2:$H$221,6,FALSE),0)</f>
        <v>2.54</v>
      </c>
      <c r="G4270">
        <v>0.03</v>
      </c>
      <c r="H4270">
        <f t="shared" si="66"/>
        <v>34.49</v>
      </c>
      <c r="I4270" t="s">
        <v>2820</v>
      </c>
      <c r="J4270" t="str">
        <f>IFERROR(VLOOKUP(D4270,Products!$A$2:$H$221,3,FALSE),"")</f>
        <v>Beverages</v>
      </c>
      <c r="K4270" t="str">
        <f>IFERROR(VLOOKUP(C4270,Customers!$A$2:$G$751,3,FALSE),"")</f>
        <v>Absheron</v>
      </c>
    </row>
    <row r="4271" spans="1:11" x14ac:dyDescent="0.25">
      <c r="A4271" t="s">
        <v>7094</v>
      </c>
      <c r="B4271">
        <v>46005</v>
      </c>
      <c r="C4271" t="s">
        <v>1856</v>
      </c>
      <c r="D4271" t="s">
        <v>268</v>
      </c>
      <c r="E4271">
        <v>2</v>
      </c>
      <c r="F4271">
        <f>IFERROR(VLOOKUP(D4271,Products!$A$2:$H$221,6,FALSE),0)</f>
        <v>2.12</v>
      </c>
      <c r="G4271">
        <v>0.03</v>
      </c>
      <c r="H4271">
        <f t="shared" si="66"/>
        <v>4.1100000000000003</v>
      </c>
      <c r="I4271" t="s">
        <v>2841</v>
      </c>
      <c r="J4271" t="str">
        <f>IFERROR(VLOOKUP(D4271,Products!$A$2:$H$221,3,FALSE),"")</f>
        <v>Household</v>
      </c>
      <c r="K4271" t="str">
        <f>IFERROR(VLOOKUP(C4271,Customers!$A$2:$G$751,3,FALSE),"")</f>
        <v>Ganja-Dashkasan</v>
      </c>
    </row>
    <row r="4272" spans="1:11" x14ac:dyDescent="0.25">
      <c r="A4272" t="s">
        <v>7095</v>
      </c>
      <c r="B4272">
        <v>46005</v>
      </c>
      <c r="C4272" t="s">
        <v>1928</v>
      </c>
      <c r="D4272" t="s">
        <v>253</v>
      </c>
      <c r="E4272">
        <v>4</v>
      </c>
      <c r="F4272">
        <f>IFERROR(VLOOKUP(D4272,Products!$A$2:$H$221,6,FALSE),0)</f>
        <v>1.43</v>
      </c>
      <c r="G4272">
        <v>0.02</v>
      </c>
      <c r="H4272">
        <f t="shared" si="66"/>
        <v>5.61</v>
      </c>
      <c r="I4272" t="s">
        <v>2830</v>
      </c>
      <c r="J4272" t="str">
        <f>IFERROR(VLOOKUP(D4272,Products!$A$2:$H$221,3,FALSE),"")</f>
        <v>Household</v>
      </c>
      <c r="K4272" t="str">
        <f>IFERROR(VLOOKUP(C4272,Customers!$A$2:$G$751,3,FALSE),"")</f>
        <v>Absheron</v>
      </c>
    </row>
    <row r="4273" spans="1:11" x14ac:dyDescent="0.25">
      <c r="A4273" t="s">
        <v>7096</v>
      </c>
      <c r="B4273">
        <v>46005</v>
      </c>
      <c r="C4273" t="s">
        <v>2084</v>
      </c>
      <c r="D4273" t="s">
        <v>382</v>
      </c>
      <c r="E4273">
        <v>6</v>
      </c>
      <c r="F4273">
        <f>IFERROR(VLOOKUP(D4273,Products!$A$2:$H$221,6,FALSE),0)</f>
        <v>4.4000000000000004</v>
      </c>
      <c r="G4273">
        <v>7.0000000000000007E-2</v>
      </c>
      <c r="H4273">
        <f t="shared" si="66"/>
        <v>24.55</v>
      </c>
      <c r="I4273" t="s">
        <v>2827</v>
      </c>
      <c r="J4273" t="str">
        <f>IFERROR(VLOOKUP(D4273,Products!$A$2:$H$221,3,FALSE),"")</f>
        <v>Frozen</v>
      </c>
      <c r="K4273" t="str">
        <f>IFERROR(VLOOKUP(C4273,Customers!$A$2:$G$751,3,FALSE),"")</f>
        <v>Absheron</v>
      </c>
    </row>
    <row r="4274" spans="1:11" x14ac:dyDescent="0.25">
      <c r="A4274" t="s">
        <v>7097</v>
      </c>
      <c r="B4274">
        <v>46005</v>
      </c>
      <c r="C4274" t="s">
        <v>2171</v>
      </c>
      <c r="D4274" t="s">
        <v>464</v>
      </c>
      <c r="E4274">
        <v>7</v>
      </c>
      <c r="F4274">
        <f>IFERROR(VLOOKUP(D4274,Products!$A$2:$H$221,6,FALSE),0)</f>
        <v>3.85</v>
      </c>
      <c r="G4274">
        <v>0.05</v>
      </c>
      <c r="H4274">
        <f t="shared" si="66"/>
        <v>25.6</v>
      </c>
      <c r="I4274" t="s">
        <v>2827</v>
      </c>
      <c r="J4274" t="str">
        <f>IFERROR(VLOOKUP(D4274,Products!$A$2:$H$221,3,FALSE),"")</f>
        <v>Cleaning</v>
      </c>
      <c r="K4274" t="str">
        <f>IFERROR(VLOOKUP(C4274,Customers!$A$2:$G$751,3,FALSE),"")</f>
        <v>Lankaran-Astara</v>
      </c>
    </row>
    <row r="4275" spans="1:11" x14ac:dyDescent="0.25">
      <c r="A4275" t="s">
        <v>7098</v>
      </c>
      <c r="B4275">
        <v>46005</v>
      </c>
      <c r="C4275" t="s">
        <v>2291</v>
      </c>
      <c r="D4275" t="s">
        <v>204</v>
      </c>
      <c r="E4275">
        <v>2</v>
      </c>
      <c r="F4275">
        <f>IFERROR(VLOOKUP(D4275,Products!$A$2:$H$221,6,FALSE),0)</f>
        <v>7.55</v>
      </c>
      <c r="G4275">
        <v>7.0000000000000007E-2</v>
      </c>
      <c r="H4275">
        <f t="shared" si="66"/>
        <v>14.04</v>
      </c>
      <c r="I4275" t="s">
        <v>2870</v>
      </c>
      <c r="J4275" t="str">
        <f>IFERROR(VLOOKUP(D4275,Products!$A$2:$H$221,3,FALSE),"")</f>
        <v>Grocery</v>
      </c>
      <c r="K4275" t="str">
        <f>IFERROR(VLOOKUP(C4275,Customers!$A$2:$G$751,3,FALSE),"")</f>
        <v>Absheron</v>
      </c>
    </row>
    <row r="4276" spans="1:11" x14ac:dyDescent="0.25">
      <c r="A4276" t="s">
        <v>7099</v>
      </c>
      <c r="B4276">
        <v>46005</v>
      </c>
      <c r="C4276" t="s">
        <v>2375</v>
      </c>
      <c r="D4276" t="s">
        <v>396</v>
      </c>
      <c r="E4276">
        <v>3</v>
      </c>
      <c r="F4276">
        <f>IFERROR(VLOOKUP(D4276,Products!$A$2:$H$221,6,FALSE),0)</f>
        <v>5.17</v>
      </c>
      <c r="G4276">
        <v>0.03</v>
      </c>
      <c r="H4276">
        <f t="shared" si="66"/>
        <v>15.04</v>
      </c>
      <c r="I4276" t="s">
        <v>2818</v>
      </c>
      <c r="J4276" t="str">
        <f>IFERROR(VLOOKUP(D4276,Products!$A$2:$H$221,3,FALSE),"")</f>
        <v>Canned</v>
      </c>
      <c r="K4276" t="str">
        <f>IFERROR(VLOOKUP(C4276,Customers!$A$2:$G$751,3,FALSE),"")</f>
        <v>Aran</v>
      </c>
    </row>
    <row r="4277" spans="1:11" x14ac:dyDescent="0.25">
      <c r="A4277" t="s">
        <v>7100</v>
      </c>
      <c r="B4277">
        <v>46005</v>
      </c>
      <c r="C4277" t="s">
        <v>2450</v>
      </c>
      <c r="D4277" t="s">
        <v>396</v>
      </c>
      <c r="E4277">
        <v>10</v>
      </c>
      <c r="F4277">
        <f>IFERROR(VLOOKUP(D4277,Products!$A$2:$H$221,6,FALSE),0)</f>
        <v>5.17</v>
      </c>
      <c r="G4277">
        <v>7.0000000000000007E-2</v>
      </c>
      <c r="H4277">
        <f t="shared" si="66"/>
        <v>48.08</v>
      </c>
      <c r="I4277" t="s">
        <v>2837</v>
      </c>
      <c r="J4277" t="str">
        <f>IFERROR(VLOOKUP(D4277,Products!$A$2:$H$221,3,FALSE),"")</f>
        <v>Canned</v>
      </c>
      <c r="K4277" t="str">
        <f>IFERROR(VLOOKUP(C4277,Customers!$A$2:$G$751,3,FALSE),"")</f>
        <v>Aran</v>
      </c>
    </row>
    <row r="4278" spans="1:11" x14ac:dyDescent="0.25">
      <c r="A4278" t="s">
        <v>7101</v>
      </c>
      <c r="B4278">
        <v>46005</v>
      </c>
      <c r="C4278" t="s">
        <v>2522</v>
      </c>
      <c r="D4278" t="s">
        <v>150</v>
      </c>
      <c r="E4278">
        <v>12</v>
      </c>
      <c r="F4278">
        <f>IFERROR(VLOOKUP(D4278,Products!$A$2:$H$221,6,FALSE),0)</f>
        <v>3.64</v>
      </c>
      <c r="G4278">
        <v>0.05</v>
      </c>
      <c r="H4278">
        <f t="shared" si="66"/>
        <v>41.5</v>
      </c>
      <c r="I4278" t="s">
        <v>2870</v>
      </c>
      <c r="J4278" t="str">
        <f>IFERROR(VLOOKUP(D4278,Products!$A$2:$H$221,3,FALSE),"")</f>
        <v>Dairy</v>
      </c>
      <c r="K4278" t="str">
        <f>IFERROR(VLOOKUP(C4278,Customers!$A$2:$G$751,3,FALSE),"")</f>
        <v>Shaki-Zagatala</v>
      </c>
    </row>
    <row r="4279" spans="1:11" x14ac:dyDescent="0.25">
      <c r="A4279" t="s">
        <v>7102</v>
      </c>
      <c r="B4279">
        <v>46006</v>
      </c>
      <c r="C4279" t="s">
        <v>643</v>
      </c>
      <c r="D4279" t="s">
        <v>99</v>
      </c>
      <c r="E4279">
        <v>6</v>
      </c>
      <c r="F4279">
        <f>IFERROR(VLOOKUP(D4279,Products!$A$2:$H$221,6,FALSE),0)</f>
        <v>4.88</v>
      </c>
      <c r="G4279">
        <v>0.02</v>
      </c>
      <c r="H4279">
        <f t="shared" si="66"/>
        <v>28.69</v>
      </c>
      <c r="I4279" t="s">
        <v>2818</v>
      </c>
      <c r="J4279" t="str">
        <f>IFERROR(VLOOKUP(D4279,Products!$A$2:$H$221,3,FALSE),"")</f>
        <v>Snacks</v>
      </c>
      <c r="K4279" t="str">
        <f>IFERROR(VLOOKUP(C4279,Customers!$A$2:$G$751,3,FALSE),"")</f>
        <v>Shaki-Zagatala</v>
      </c>
    </row>
    <row r="4280" spans="1:11" x14ac:dyDescent="0.25">
      <c r="A4280" t="s">
        <v>7103</v>
      </c>
      <c r="B4280">
        <v>46006</v>
      </c>
      <c r="C4280" t="s">
        <v>1091</v>
      </c>
      <c r="D4280" t="s">
        <v>226</v>
      </c>
      <c r="E4280">
        <v>4</v>
      </c>
      <c r="F4280">
        <f>IFERROR(VLOOKUP(D4280,Products!$A$2:$H$221,6,FALSE),0)</f>
        <v>2.0299999999999998</v>
      </c>
      <c r="G4280">
        <v>0.12</v>
      </c>
      <c r="H4280">
        <f t="shared" si="66"/>
        <v>7.15</v>
      </c>
      <c r="I4280" t="s">
        <v>2827</v>
      </c>
      <c r="J4280" t="str">
        <f>IFERROR(VLOOKUP(D4280,Products!$A$2:$H$221,3,FALSE),"")</f>
        <v>Grocery</v>
      </c>
      <c r="K4280" t="str">
        <f>IFERROR(VLOOKUP(C4280,Customers!$A$2:$G$751,3,FALSE),"")</f>
        <v>Lankaran-Astara</v>
      </c>
    </row>
    <row r="4281" spans="1:11" x14ac:dyDescent="0.25">
      <c r="A4281" t="s">
        <v>7104</v>
      </c>
      <c r="B4281">
        <v>46006</v>
      </c>
      <c r="C4281" t="s">
        <v>1412</v>
      </c>
      <c r="D4281" t="s">
        <v>144</v>
      </c>
      <c r="E4281">
        <v>8</v>
      </c>
      <c r="F4281">
        <f>IFERROR(VLOOKUP(D4281,Products!$A$2:$H$221,6,FALSE),0)</f>
        <v>4.54</v>
      </c>
      <c r="G4281">
        <v>0.05</v>
      </c>
      <c r="H4281">
        <f t="shared" si="66"/>
        <v>34.5</v>
      </c>
      <c r="I4281" t="s">
        <v>2820</v>
      </c>
      <c r="J4281" t="str">
        <f>IFERROR(VLOOKUP(D4281,Products!$A$2:$H$221,3,FALSE),"")</f>
        <v>Dairy</v>
      </c>
      <c r="K4281" t="str">
        <f>IFERROR(VLOOKUP(C4281,Customers!$A$2:$G$751,3,FALSE),"")</f>
        <v>Ganja-Dashkasan</v>
      </c>
    </row>
    <row r="4282" spans="1:11" x14ac:dyDescent="0.25">
      <c r="A4282" t="s">
        <v>7105</v>
      </c>
      <c r="B4282">
        <v>46006</v>
      </c>
      <c r="C4282" t="s">
        <v>1811</v>
      </c>
      <c r="D4282" t="s">
        <v>188</v>
      </c>
      <c r="E4282">
        <v>17</v>
      </c>
      <c r="F4282">
        <f>IFERROR(VLOOKUP(D4282,Products!$A$2:$H$221,6,FALSE),0)</f>
        <v>2.31</v>
      </c>
      <c r="G4282">
        <v>7.0000000000000007E-2</v>
      </c>
      <c r="H4282">
        <f t="shared" si="66"/>
        <v>36.520000000000003</v>
      </c>
      <c r="I4282" t="s">
        <v>2818</v>
      </c>
      <c r="J4282" t="str">
        <f>IFERROR(VLOOKUP(D4282,Products!$A$2:$H$221,3,FALSE),"")</f>
        <v>Bakery</v>
      </c>
      <c r="K4282" t="str">
        <f>IFERROR(VLOOKUP(C4282,Customers!$A$2:$G$751,3,FALSE),"")</f>
        <v>Absheron</v>
      </c>
    </row>
    <row r="4283" spans="1:11" x14ac:dyDescent="0.25">
      <c r="A4283" t="s">
        <v>7106</v>
      </c>
      <c r="B4283">
        <v>46006</v>
      </c>
      <c r="C4283" t="s">
        <v>1889</v>
      </c>
      <c r="D4283" t="s">
        <v>244</v>
      </c>
      <c r="E4283">
        <v>14</v>
      </c>
      <c r="F4283">
        <f>IFERROR(VLOOKUP(D4283,Products!$A$2:$H$221,6,FALSE),0)</f>
        <v>3.33</v>
      </c>
      <c r="G4283">
        <v>0.1</v>
      </c>
      <c r="H4283">
        <f t="shared" si="66"/>
        <v>41.96</v>
      </c>
      <c r="I4283" t="s">
        <v>2830</v>
      </c>
      <c r="J4283" t="str">
        <f>IFERROR(VLOOKUP(D4283,Products!$A$2:$H$221,3,FALSE),"")</f>
        <v>Grocery</v>
      </c>
      <c r="K4283" t="str">
        <f>IFERROR(VLOOKUP(C4283,Customers!$A$2:$G$751,3,FALSE),"")</f>
        <v>Absheron</v>
      </c>
    </row>
    <row r="4284" spans="1:11" x14ac:dyDescent="0.25">
      <c r="A4284" t="s">
        <v>7107</v>
      </c>
      <c r="B4284">
        <v>46006</v>
      </c>
      <c r="C4284" t="s">
        <v>1991</v>
      </c>
      <c r="D4284" t="s">
        <v>431</v>
      </c>
      <c r="E4284">
        <v>5</v>
      </c>
      <c r="F4284">
        <f>IFERROR(VLOOKUP(D4284,Products!$A$2:$H$221,6,FALSE),0)</f>
        <v>5.65</v>
      </c>
      <c r="G4284">
        <v>7.0000000000000007E-2</v>
      </c>
      <c r="H4284">
        <f t="shared" si="66"/>
        <v>26.27</v>
      </c>
      <c r="I4284" t="s">
        <v>2830</v>
      </c>
      <c r="J4284" t="str">
        <f>IFERROR(VLOOKUP(D4284,Products!$A$2:$H$221,3,FALSE),"")</f>
        <v>Canned</v>
      </c>
      <c r="K4284" t="str">
        <f>IFERROR(VLOOKUP(C4284,Customers!$A$2:$G$751,3,FALSE),"")</f>
        <v>Aran</v>
      </c>
    </row>
    <row r="4285" spans="1:11" x14ac:dyDescent="0.25">
      <c r="A4285" t="s">
        <v>7108</v>
      </c>
      <c r="B4285">
        <v>46006</v>
      </c>
      <c r="C4285" t="s">
        <v>2027</v>
      </c>
      <c r="D4285" t="s">
        <v>323</v>
      </c>
      <c r="E4285">
        <v>9</v>
      </c>
      <c r="F4285">
        <f>IFERROR(VLOOKUP(D4285,Products!$A$2:$H$221,6,FALSE),0)</f>
        <v>1.81</v>
      </c>
      <c r="G4285">
        <v>0.03</v>
      </c>
      <c r="H4285">
        <f t="shared" si="66"/>
        <v>15.8</v>
      </c>
      <c r="I4285" t="s">
        <v>2841</v>
      </c>
      <c r="J4285" t="str">
        <f>IFERROR(VLOOKUP(D4285,Products!$A$2:$H$221,3,FALSE),"")</f>
        <v>Personal Care</v>
      </c>
      <c r="K4285" t="str">
        <f>IFERROR(VLOOKUP(C4285,Customers!$A$2:$G$751,3,FALSE),"")</f>
        <v>Aran</v>
      </c>
    </row>
    <row r="4286" spans="1:11" x14ac:dyDescent="0.25">
      <c r="A4286" t="s">
        <v>7109</v>
      </c>
      <c r="B4286">
        <v>46006</v>
      </c>
      <c r="C4286" t="s">
        <v>2087</v>
      </c>
      <c r="D4286" t="s">
        <v>425</v>
      </c>
      <c r="E4286">
        <v>13</v>
      </c>
      <c r="F4286">
        <f>IFERROR(VLOOKUP(D4286,Products!$A$2:$H$221,6,FALSE),0)</f>
        <v>3.61</v>
      </c>
      <c r="G4286">
        <v>0.1</v>
      </c>
      <c r="H4286">
        <f t="shared" si="66"/>
        <v>42.24</v>
      </c>
      <c r="I4286" t="s">
        <v>2841</v>
      </c>
      <c r="J4286" t="str">
        <f>IFERROR(VLOOKUP(D4286,Products!$A$2:$H$221,3,FALSE),"")</f>
        <v>Canned</v>
      </c>
      <c r="K4286" t="str">
        <f>IFERROR(VLOOKUP(C4286,Customers!$A$2:$G$751,3,FALSE),"")</f>
        <v>Guba-Khachmaz</v>
      </c>
    </row>
    <row r="4287" spans="1:11" x14ac:dyDescent="0.25">
      <c r="A4287" t="s">
        <v>7110</v>
      </c>
      <c r="B4287">
        <v>46006</v>
      </c>
      <c r="C4287" t="s">
        <v>2111</v>
      </c>
      <c r="D4287" t="s">
        <v>437</v>
      </c>
      <c r="E4287">
        <v>3</v>
      </c>
      <c r="F4287">
        <f>IFERROR(VLOOKUP(D4287,Products!$A$2:$H$221,6,FALSE),0)</f>
        <v>4.6100000000000003</v>
      </c>
      <c r="G4287">
        <v>0.05</v>
      </c>
      <c r="H4287">
        <f t="shared" si="66"/>
        <v>13.14</v>
      </c>
      <c r="I4287" t="s">
        <v>2830</v>
      </c>
      <c r="J4287" t="str">
        <f>IFERROR(VLOOKUP(D4287,Products!$A$2:$H$221,3,FALSE),"")</f>
        <v>Canned</v>
      </c>
      <c r="K4287" t="str">
        <f>IFERROR(VLOOKUP(C4287,Customers!$A$2:$G$751,3,FALSE),"")</f>
        <v>Shaki-Zagatala</v>
      </c>
    </row>
    <row r="4288" spans="1:11" x14ac:dyDescent="0.25">
      <c r="A4288" t="s">
        <v>7111</v>
      </c>
      <c r="B4288">
        <v>46006</v>
      </c>
      <c r="C4288" t="s">
        <v>2153</v>
      </c>
      <c r="D4288" t="s">
        <v>298</v>
      </c>
      <c r="E4288">
        <v>5</v>
      </c>
      <c r="F4288">
        <f>IFERROR(VLOOKUP(D4288,Products!$A$2:$H$221,6,FALSE),0)</f>
        <v>4.83</v>
      </c>
      <c r="G4288">
        <v>0.05</v>
      </c>
      <c r="H4288">
        <f t="shared" si="66"/>
        <v>22.94</v>
      </c>
      <c r="I4288" t="s">
        <v>2820</v>
      </c>
      <c r="J4288" t="str">
        <f>IFERROR(VLOOKUP(D4288,Products!$A$2:$H$221,3,FALSE),"")</f>
        <v>Household</v>
      </c>
      <c r="K4288" t="str">
        <f>IFERROR(VLOOKUP(C4288,Customers!$A$2:$G$751,3,FALSE),"")</f>
        <v>Absheron</v>
      </c>
    </row>
    <row r="4289" spans="1:11" x14ac:dyDescent="0.25">
      <c r="A4289" t="s">
        <v>7112</v>
      </c>
      <c r="B4289">
        <v>46007</v>
      </c>
      <c r="C4289" t="s">
        <v>770</v>
      </c>
      <c r="D4289" t="s">
        <v>126</v>
      </c>
      <c r="E4289">
        <v>18</v>
      </c>
      <c r="F4289">
        <f>IFERROR(VLOOKUP(D4289,Products!$A$2:$H$221,6,FALSE),0)</f>
        <v>2.52</v>
      </c>
      <c r="G4289">
        <v>0.05</v>
      </c>
      <c r="H4289">
        <f t="shared" si="66"/>
        <v>43.09</v>
      </c>
      <c r="I4289" t="s">
        <v>2841</v>
      </c>
      <c r="J4289" t="str">
        <f>IFERROR(VLOOKUP(D4289,Products!$A$2:$H$221,3,FALSE),"")</f>
        <v>Dairy</v>
      </c>
      <c r="K4289" t="str">
        <f>IFERROR(VLOOKUP(C4289,Customers!$A$2:$G$751,3,FALSE),"")</f>
        <v>Guba-Khachmaz</v>
      </c>
    </row>
    <row r="4290" spans="1:11" x14ac:dyDescent="0.25">
      <c r="A4290" t="s">
        <v>7113</v>
      </c>
      <c r="B4290">
        <v>46007</v>
      </c>
      <c r="C4290" t="s">
        <v>779</v>
      </c>
      <c r="D4290" t="s">
        <v>489</v>
      </c>
      <c r="E4290">
        <v>1</v>
      </c>
      <c r="F4290">
        <f>IFERROR(VLOOKUP(D4290,Products!$A$2:$H$221,6,FALSE),0)</f>
        <v>5.34</v>
      </c>
      <c r="G4290">
        <v>0.05</v>
      </c>
      <c r="H4290">
        <f t="shared" ref="H4290:H4353" si="67">ROUND(E4290*F4290*(1-G4290),2)</f>
        <v>5.07</v>
      </c>
      <c r="I4290" t="s">
        <v>2824</v>
      </c>
      <c r="J4290" t="str">
        <f>IFERROR(VLOOKUP(D4290,Products!$A$2:$H$221,3,FALSE),"")</f>
        <v>Cleaning</v>
      </c>
      <c r="K4290" t="str">
        <f>IFERROR(VLOOKUP(C4290,Customers!$A$2:$G$751,3,FALSE),"")</f>
        <v>Aran</v>
      </c>
    </row>
    <row r="4291" spans="1:11" x14ac:dyDescent="0.25">
      <c r="A4291" t="s">
        <v>7114</v>
      </c>
      <c r="B4291">
        <v>46007</v>
      </c>
      <c r="C4291" t="s">
        <v>1010</v>
      </c>
      <c r="D4291" t="s">
        <v>198</v>
      </c>
      <c r="E4291">
        <v>6</v>
      </c>
      <c r="F4291">
        <f>IFERROR(VLOOKUP(D4291,Products!$A$2:$H$221,6,FALSE),0)</f>
        <v>0.63</v>
      </c>
      <c r="G4291">
        <v>0.1</v>
      </c>
      <c r="H4291">
        <f t="shared" si="67"/>
        <v>3.4</v>
      </c>
      <c r="I4291" t="s">
        <v>2837</v>
      </c>
      <c r="J4291" t="str">
        <f>IFERROR(VLOOKUP(D4291,Products!$A$2:$H$221,3,FALSE),"")</f>
        <v>Bakery</v>
      </c>
      <c r="K4291" t="str">
        <f>IFERROR(VLOOKUP(C4291,Customers!$A$2:$G$751,3,FALSE),"")</f>
        <v>Absheron</v>
      </c>
    </row>
    <row r="4292" spans="1:11" x14ac:dyDescent="0.25">
      <c r="A4292" t="s">
        <v>7115</v>
      </c>
      <c r="B4292">
        <v>46007</v>
      </c>
      <c r="C4292" t="s">
        <v>1121</v>
      </c>
      <c r="D4292" t="s">
        <v>319</v>
      </c>
      <c r="E4292">
        <v>5</v>
      </c>
      <c r="F4292">
        <f>IFERROR(VLOOKUP(D4292,Products!$A$2:$H$221,6,FALSE),0)</f>
        <v>4.9400000000000004</v>
      </c>
      <c r="G4292">
        <v>0.05</v>
      </c>
      <c r="H4292">
        <f t="shared" si="67"/>
        <v>23.47</v>
      </c>
      <c r="I4292" t="s">
        <v>2841</v>
      </c>
      <c r="J4292" t="str">
        <f>IFERROR(VLOOKUP(D4292,Products!$A$2:$H$221,3,FALSE),"")</f>
        <v>Personal Care</v>
      </c>
      <c r="K4292" t="str">
        <f>IFERROR(VLOOKUP(C4292,Customers!$A$2:$G$751,3,FALSE),"")</f>
        <v>Absheron</v>
      </c>
    </row>
    <row r="4293" spans="1:11" x14ac:dyDescent="0.25">
      <c r="A4293" t="s">
        <v>7116</v>
      </c>
      <c r="B4293">
        <v>46007</v>
      </c>
      <c r="C4293" t="s">
        <v>1598</v>
      </c>
      <c r="D4293" t="s">
        <v>421</v>
      </c>
      <c r="E4293">
        <v>3</v>
      </c>
      <c r="F4293">
        <f>IFERROR(VLOOKUP(D4293,Products!$A$2:$H$221,6,FALSE),0)</f>
        <v>2.52</v>
      </c>
      <c r="G4293">
        <v>0.12</v>
      </c>
      <c r="H4293">
        <f t="shared" si="67"/>
        <v>6.65</v>
      </c>
      <c r="I4293" t="s">
        <v>2837</v>
      </c>
      <c r="J4293" t="str">
        <f>IFERROR(VLOOKUP(D4293,Products!$A$2:$H$221,3,FALSE),"")</f>
        <v>Canned</v>
      </c>
      <c r="K4293" t="str">
        <f>IFERROR(VLOOKUP(C4293,Customers!$A$2:$G$751,3,FALSE),"")</f>
        <v>Guba-Khachmaz</v>
      </c>
    </row>
    <row r="4294" spans="1:11" x14ac:dyDescent="0.25">
      <c r="A4294" t="s">
        <v>7117</v>
      </c>
      <c r="B4294">
        <v>46007</v>
      </c>
      <c r="C4294" t="s">
        <v>1694</v>
      </c>
      <c r="D4294" t="s">
        <v>486</v>
      </c>
      <c r="E4294">
        <v>1</v>
      </c>
      <c r="F4294">
        <f>IFERROR(VLOOKUP(D4294,Products!$A$2:$H$221,6,FALSE),0)</f>
        <v>2.46</v>
      </c>
      <c r="G4294">
        <v>7.0000000000000007E-2</v>
      </c>
      <c r="H4294">
        <f t="shared" si="67"/>
        <v>2.29</v>
      </c>
      <c r="I4294" t="s">
        <v>2820</v>
      </c>
      <c r="J4294" t="str">
        <f>IFERROR(VLOOKUP(D4294,Products!$A$2:$H$221,3,FALSE),"")</f>
        <v>Cleaning</v>
      </c>
      <c r="K4294" t="str">
        <f>IFERROR(VLOOKUP(C4294,Customers!$A$2:$G$751,3,FALSE),"")</f>
        <v>Shaki-Zagatala</v>
      </c>
    </row>
    <row r="4295" spans="1:11" x14ac:dyDescent="0.25">
      <c r="A4295" t="s">
        <v>7118</v>
      </c>
      <c r="B4295">
        <v>46007</v>
      </c>
      <c r="C4295" t="s">
        <v>2081</v>
      </c>
      <c r="D4295" t="s">
        <v>17</v>
      </c>
      <c r="E4295">
        <v>19</v>
      </c>
      <c r="F4295">
        <f>IFERROR(VLOOKUP(D4295,Products!$A$2:$H$221,6,FALSE),0)</f>
        <v>2.5499999999999998</v>
      </c>
      <c r="G4295">
        <v>0</v>
      </c>
      <c r="H4295">
        <f t="shared" si="67"/>
        <v>48.45</v>
      </c>
      <c r="I4295" t="s">
        <v>2841</v>
      </c>
      <c r="J4295" t="str">
        <f>IFERROR(VLOOKUP(D4295,Products!$A$2:$H$221,3,FALSE),"")</f>
        <v>Beverages</v>
      </c>
      <c r="K4295" t="str">
        <f>IFERROR(VLOOKUP(C4295,Customers!$A$2:$G$751,3,FALSE),"")</f>
        <v>Absheron</v>
      </c>
    </row>
    <row r="4296" spans="1:11" x14ac:dyDescent="0.25">
      <c r="A4296" t="s">
        <v>7119</v>
      </c>
      <c r="B4296">
        <v>46007</v>
      </c>
      <c r="C4296" t="s">
        <v>2144</v>
      </c>
      <c r="D4296" t="s">
        <v>81</v>
      </c>
      <c r="E4296">
        <v>17</v>
      </c>
      <c r="F4296">
        <f>IFERROR(VLOOKUP(D4296,Products!$A$2:$H$221,6,FALSE),0)</f>
        <v>2.23</v>
      </c>
      <c r="G4296">
        <v>0.05</v>
      </c>
      <c r="H4296">
        <f t="shared" si="67"/>
        <v>36.01</v>
      </c>
      <c r="I4296" t="s">
        <v>2830</v>
      </c>
      <c r="J4296" t="str">
        <f>IFERROR(VLOOKUP(D4296,Products!$A$2:$H$221,3,FALSE),"")</f>
        <v>Snacks</v>
      </c>
      <c r="K4296" t="str">
        <f>IFERROR(VLOOKUP(C4296,Customers!$A$2:$G$751,3,FALSE),"")</f>
        <v>Ganja-Dashkasan</v>
      </c>
    </row>
    <row r="4297" spans="1:11" x14ac:dyDescent="0.25">
      <c r="A4297" t="s">
        <v>7120</v>
      </c>
      <c r="B4297">
        <v>46007</v>
      </c>
      <c r="C4297" t="s">
        <v>2183</v>
      </c>
      <c r="D4297" t="s">
        <v>437</v>
      </c>
      <c r="E4297">
        <v>12</v>
      </c>
      <c r="F4297">
        <f>IFERROR(VLOOKUP(D4297,Products!$A$2:$H$221,6,FALSE),0)</f>
        <v>4.6100000000000003</v>
      </c>
      <c r="G4297">
        <v>0.05</v>
      </c>
      <c r="H4297">
        <f t="shared" si="67"/>
        <v>52.55</v>
      </c>
      <c r="I4297" t="s">
        <v>2837</v>
      </c>
      <c r="J4297" t="str">
        <f>IFERROR(VLOOKUP(D4297,Products!$A$2:$H$221,3,FALSE),"")</f>
        <v>Canned</v>
      </c>
      <c r="K4297" t="str">
        <f>IFERROR(VLOOKUP(C4297,Customers!$A$2:$G$751,3,FALSE),"")</f>
        <v>Absheron</v>
      </c>
    </row>
    <row r="4298" spans="1:11" x14ac:dyDescent="0.25">
      <c r="A4298" t="s">
        <v>7121</v>
      </c>
      <c r="B4298">
        <v>46007</v>
      </c>
      <c r="C4298" t="s">
        <v>2270</v>
      </c>
      <c r="D4298" t="s">
        <v>101</v>
      </c>
      <c r="E4298">
        <v>16</v>
      </c>
      <c r="F4298">
        <f>IFERROR(VLOOKUP(D4298,Products!$A$2:$H$221,6,FALSE),0)</f>
        <v>2.82</v>
      </c>
      <c r="G4298">
        <v>0.05</v>
      </c>
      <c r="H4298">
        <f t="shared" si="67"/>
        <v>42.86</v>
      </c>
      <c r="I4298" t="s">
        <v>2820</v>
      </c>
      <c r="J4298" t="str">
        <f>IFERROR(VLOOKUP(D4298,Products!$A$2:$H$221,3,FALSE),"")</f>
        <v>Snacks</v>
      </c>
      <c r="K4298" t="str">
        <f>IFERROR(VLOOKUP(C4298,Customers!$A$2:$G$751,3,FALSE),"")</f>
        <v>Ganja-Dashkasan</v>
      </c>
    </row>
    <row r="4299" spans="1:11" x14ac:dyDescent="0.25">
      <c r="A4299" t="s">
        <v>7122</v>
      </c>
      <c r="B4299">
        <v>46007</v>
      </c>
      <c r="C4299" t="s">
        <v>2522</v>
      </c>
      <c r="D4299" t="s">
        <v>136</v>
      </c>
      <c r="E4299">
        <v>14</v>
      </c>
      <c r="F4299">
        <f>IFERROR(VLOOKUP(D4299,Products!$A$2:$H$221,6,FALSE),0)</f>
        <v>3.68</v>
      </c>
      <c r="G4299">
        <v>0.03</v>
      </c>
      <c r="H4299">
        <f t="shared" si="67"/>
        <v>49.97</v>
      </c>
      <c r="I4299" t="s">
        <v>2820</v>
      </c>
      <c r="J4299" t="str">
        <f>IFERROR(VLOOKUP(D4299,Products!$A$2:$H$221,3,FALSE),"")</f>
        <v>Dairy</v>
      </c>
      <c r="K4299" t="str">
        <f>IFERROR(VLOOKUP(C4299,Customers!$A$2:$G$751,3,FALSE),"")</f>
        <v>Shaki-Zagatala</v>
      </c>
    </row>
    <row r="4300" spans="1:11" x14ac:dyDescent="0.25">
      <c r="A4300" t="s">
        <v>7123</v>
      </c>
      <c r="B4300">
        <v>46007</v>
      </c>
      <c r="C4300" t="s">
        <v>2666</v>
      </c>
      <c r="D4300" t="s">
        <v>323</v>
      </c>
      <c r="E4300">
        <v>2</v>
      </c>
      <c r="F4300">
        <f>IFERROR(VLOOKUP(D4300,Products!$A$2:$H$221,6,FALSE),0)</f>
        <v>1.81</v>
      </c>
      <c r="G4300">
        <v>0.05</v>
      </c>
      <c r="H4300">
        <f t="shared" si="67"/>
        <v>3.44</v>
      </c>
      <c r="I4300" t="s">
        <v>2841</v>
      </c>
      <c r="J4300" t="str">
        <f>IFERROR(VLOOKUP(D4300,Products!$A$2:$H$221,3,FALSE),"")</f>
        <v>Personal Care</v>
      </c>
      <c r="K4300" t="str">
        <f>IFERROR(VLOOKUP(C4300,Customers!$A$2:$G$751,3,FALSE),"")</f>
        <v>Aran</v>
      </c>
    </row>
    <row r="4301" spans="1:11" x14ac:dyDescent="0.25">
      <c r="A4301" t="s">
        <v>7124</v>
      </c>
      <c r="B4301">
        <v>46008</v>
      </c>
      <c r="C4301" t="s">
        <v>1040</v>
      </c>
      <c r="D4301" t="s">
        <v>182</v>
      </c>
      <c r="E4301">
        <v>7</v>
      </c>
      <c r="F4301">
        <f>IFERROR(VLOOKUP(D4301,Products!$A$2:$H$221,6,FALSE),0)</f>
        <v>1</v>
      </c>
      <c r="G4301">
        <v>7.0000000000000007E-2</v>
      </c>
      <c r="H4301">
        <f t="shared" si="67"/>
        <v>6.51</v>
      </c>
      <c r="I4301" t="s">
        <v>2837</v>
      </c>
      <c r="J4301" t="str">
        <f>IFERROR(VLOOKUP(D4301,Products!$A$2:$H$221,3,FALSE),"")</f>
        <v>Bakery</v>
      </c>
      <c r="K4301" t="str">
        <f>IFERROR(VLOOKUP(C4301,Customers!$A$2:$G$751,3,FALSE),"")</f>
        <v>Absheron</v>
      </c>
    </row>
    <row r="4302" spans="1:11" x14ac:dyDescent="0.25">
      <c r="A4302" t="s">
        <v>7125</v>
      </c>
      <c r="B4302">
        <v>46008</v>
      </c>
      <c r="C4302" t="s">
        <v>1190</v>
      </c>
      <c r="D4302" t="s">
        <v>97</v>
      </c>
      <c r="E4302">
        <v>12</v>
      </c>
      <c r="F4302">
        <f>IFERROR(VLOOKUP(D4302,Products!$A$2:$H$221,6,FALSE),0)</f>
        <v>3.97</v>
      </c>
      <c r="G4302">
        <v>0.1</v>
      </c>
      <c r="H4302">
        <f t="shared" si="67"/>
        <v>42.88</v>
      </c>
      <c r="I4302" t="s">
        <v>2824</v>
      </c>
      <c r="J4302" t="str">
        <f>IFERROR(VLOOKUP(D4302,Products!$A$2:$H$221,3,FALSE),"")</f>
        <v>Snacks</v>
      </c>
      <c r="K4302" t="str">
        <f>IFERROR(VLOOKUP(C4302,Customers!$A$2:$G$751,3,FALSE),"")</f>
        <v>Absheron</v>
      </c>
    </row>
    <row r="4303" spans="1:11" x14ac:dyDescent="0.25">
      <c r="A4303" t="s">
        <v>7126</v>
      </c>
      <c r="B4303">
        <v>46008</v>
      </c>
      <c r="C4303" t="s">
        <v>1241</v>
      </c>
      <c r="D4303" t="s">
        <v>342</v>
      </c>
      <c r="E4303">
        <v>4</v>
      </c>
      <c r="F4303">
        <f>IFERROR(VLOOKUP(D4303,Products!$A$2:$H$221,6,FALSE),0)</f>
        <v>5.2</v>
      </c>
      <c r="G4303">
        <v>0.05</v>
      </c>
      <c r="H4303">
        <f t="shared" si="67"/>
        <v>19.760000000000002</v>
      </c>
      <c r="I4303" t="s">
        <v>2824</v>
      </c>
      <c r="J4303" t="str">
        <f>IFERROR(VLOOKUP(D4303,Products!$A$2:$H$221,3,FALSE),"")</f>
        <v>Personal Care</v>
      </c>
      <c r="K4303" t="str">
        <f>IFERROR(VLOOKUP(C4303,Customers!$A$2:$G$751,3,FALSE),"")</f>
        <v>Guba-Khachmaz</v>
      </c>
    </row>
    <row r="4304" spans="1:11" x14ac:dyDescent="0.25">
      <c r="A4304" t="s">
        <v>7127</v>
      </c>
      <c r="B4304">
        <v>46008</v>
      </c>
      <c r="C4304" t="s">
        <v>1505</v>
      </c>
      <c r="D4304" t="s">
        <v>101</v>
      </c>
      <c r="E4304">
        <v>8</v>
      </c>
      <c r="F4304">
        <f>IFERROR(VLOOKUP(D4304,Products!$A$2:$H$221,6,FALSE),0)</f>
        <v>2.82</v>
      </c>
      <c r="G4304">
        <v>0</v>
      </c>
      <c r="H4304">
        <f t="shared" si="67"/>
        <v>22.56</v>
      </c>
      <c r="I4304" t="s">
        <v>2827</v>
      </c>
      <c r="J4304" t="str">
        <f>IFERROR(VLOOKUP(D4304,Products!$A$2:$H$221,3,FALSE),"")</f>
        <v>Snacks</v>
      </c>
      <c r="K4304" t="str">
        <f>IFERROR(VLOOKUP(C4304,Customers!$A$2:$G$751,3,FALSE),"")</f>
        <v>Shaki-Zagatala</v>
      </c>
    </row>
    <row r="4305" spans="1:11" x14ac:dyDescent="0.25">
      <c r="A4305" t="s">
        <v>7128</v>
      </c>
      <c r="B4305">
        <v>46008</v>
      </c>
      <c r="C4305" t="s">
        <v>1664</v>
      </c>
      <c r="D4305" t="s">
        <v>453</v>
      </c>
      <c r="E4305">
        <v>10</v>
      </c>
      <c r="F4305">
        <f>IFERROR(VLOOKUP(D4305,Products!$A$2:$H$221,6,FALSE),0)</f>
        <v>5.14</v>
      </c>
      <c r="G4305">
        <v>7.0000000000000007E-2</v>
      </c>
      <c r="H4305">
        <f t="shared" si="67"/>
        <v>47.8</v>
      </c>
      <c r="I4305" t="s">
        <v>2870</v>
      </c>
      <c r="J4305" t="str">
        <f>IFERROR(VLOOKUP(D4305,Products!$A$2:$H$221,3,FALSE),"")</f>
        <v>Cleaning</v>
      </c>
      <c r="K4305" t="str">
        <f>IFERROR(VLOOKUP(C4305,Customers!$A$2:$G$751,3,FALSE),"")</f>
        <v>Lankaran-Astara</v>
      </c>
    </row>
    <row r="4306" spans="1:11" x14ac:dyDescent="0.25">
      <c r="A4306" t="s">
        <v>7129</v>
      </c>
      <c r="B4306">
        <v>46008</v>
      </c>
      <c r="C4306" t="s">
        <v>1721</v>
      </c>
      <c r="D4306" t="s">
        <v>338</v>
      </c>
      <c r="E4306">
        <v>4</v>
      </c>
      <c r="F4306">
        <f>IFERROR(VLOOKUP(D4306,Products!$A$2:$H$221,6,FALSE),0)</f>
        <v>2.2000000000000002</v>
      </c>
      <c r="G4306">
        <v>0.1</v>
      </c>
      <c r="H4306">
        <f t="shared" si="67"/>
        <v>7.92</v>
      </c>
      <c r="I4306" t="s">
        <v>2841</v>
      </c>
      <c r="J4306" t="str">
        <f>IFERROR(VLOOKUP(D4306,Products!$A$2:$H$221,3,FALSE),"")</f>
        <v>Personal Care</v>
      </c>
      <c r="K4306" t="str">
        <f>IFERROR(VLOOKUP(C4306,Customers!$A$2:$G$751,3,FALSE),"")</f>
        <v>Absheron</v>
      </c>
    </row>
    <row r="4307" spans="1:11" x14ac:dyDescent="0.25">
      <c r="A4307" t="s">
        <v>7130</v>
      </c>
      <c r="B4307">
        <v>46008</v>
      </c>
      <c r="C4307" t="s">
        <v>1739</v>
      </c>
      <c r="D4307" t="s">
        <v>480</v>
      </c>
      <c r="E4307">
        <v>8</v>
      </c>
      <c r="F4307">
        <f>IFERROR(VLOOKUP(D4307,Products!$A$2:$H$221,6,FALSE),0)</f>
        <v>4.91</v>
      </c>
      <c r="G4307">
        <v>0.02</v>
      </c>
      <c r="H4307">
        <f t="shared" si="67"/>
        <v>38.49</v>
      </c>
      <c r="I4307" t="s">
        <v>2820</v>
      </c>
      <c r="J4307" t="str">
        <f>IFERROR(VLOOKUP(D4307,Products!$A$2:$H$221,3,FALSE),"")</f>
        <v>Cleaning</v>
      </c>
      <c r="K4307" t="str">
        <f>IFERROR(VLOOKUP(C4307,Customers!$A$2:$G$751,3,FALSE),"")</f>
        <v>Absheron</v>
      </c>
    </row>
    <row r="4308" spans="1:11" x14ac:dyDescent="0.25">
      <c r="A4308" t="s">
        <v>7131</v>
      </c>
      <c r="B4308">
        <v>46008</v>
      </c>
      <c r="C4308" t="s">
        <v>1799</v>
      </c>
      <c r="D4308" t="s">
        <v>346</v>
      </c>
      <c r="E4308">
        <v>1</v>
      </c>
      <c r="F4308">
        <f>IFERROR(VLOOKUP(D4308,Products!$A$2:$H$221,6,FALSE),0)</f>
        <v>2.16</v>
      </c>
      <c r="G4308">
        <v>0.05</v>
      </c>
      <c r="H4308">
        <f t="shared" si="67"/>
        <v>2.0499999999999998</v>
      </c>
      <c r="I4308" t="s">
        <v>2824</v>
      </c>
      <c r="J4308" t="str">
        <f>IFERROR(VLOOKUP(D4308,Products!$A$2:$H$221,3,FALSE),"")</f>
        <v>Personal Care</v>
      </c>
      <c r="K4308" t="str">
        <f>IFERROR(VLOOKUP(C4308,Customers!$A$2:$G$751,3,FALSE),"")</f>
        <v>Absheron</v>
      </c>
    </row>
    <row r="4309" spans="1:11" x14ac:dyDescent="0.25">
      <c r="A4309" t="s">
        <v>7132</v>
      </c>
      <c r="B4309">
        <v>46008</v>
      </c>
      <c r="C4309" t="s">
        <v>1970</v>
      </c>
      <c r="D4309" t="s">
        <v>13</v>
      </c>
      <c r="E4309">
        <v>26</v>
      </c>
      <c r="F4309">
        <f>IFERROR(VLOOKUP(D4309,Products!$A$2:$H$221,6,FALSE),0)</f>
        <v>1.77</v>
      </c>
      <c r="G4309">
        <v>7.0000000000000007E-2</v>
      </c>
      <c r="H4309">
        <f t="shared" si="67"/>
        <v>42.8</v>
      </c>
      <c r="I4309" t="s">
        <v>2820</v>
      </c>
      <c r="J4309" t="str">
        <f>IFERROR(VLOOKUP(D4309,Products!$A$2:$H$221,3,FALSE),"")</f>
        <v>Beverages</v>
      </c>
      <c r="K4309" t="str">
        <f>IFERROR(VLOOKUP(C4309,Customers!$A$2:$G$751,3,FALSE),"")</f>
        <v>Ganja-Dashkasan</v>
      </c>
    </row>
    <row r="4310" spans="1:11" x14ac:dyDescent="0.25">
      <c r="A4310" t="s">
        <v>7133</v>
      </c>
      <c r="B4310">
        <v>46008</v>
      </c>
      <c r="C4310" t="s">
        <v>2138</v>
      </c>
      <c r="D4310" t="s">
        <v>17</v>
      </c>
      <c r="E4310">
        <v>15</v>
      </c>
      <c r="F4310">
        <f>IFERROR(VLOOKUP(D4310,Products!$A$2:$H$221,6,FALSE),0)</f>
        <v>2.5499999999999998</v>
      </c>
      <c r="G4310">
        <v>0.1</v>
      </c>
      <c r="H4310">
        <f t="shared" si="67"/>
        <v>34.43</v>
      </c>
      <c r="I4310" t="s">
        <v>2818</v>
      </c>
      <c r="J4310" t="str">
        <f>IFERROR(VLOOKUP(D4310,Products!$A$2:$H$221,3,FALSE),"")</f>
        <v>Beverages</v>
      </c>
      <c r="K4310" t="str">
        <f>IFERROR(VLOOKUP(C4310,Customers!$A$2:$G$751,3,FALSE),"")</f>
        <v>Guba-Khachmaz</v>
      </c>
    </row>
    <row r="4311" spans="1:11" x14ac:dyDescent="0.25">
      <c r="A4311" t="s">
        <v>7134</v>
      </c>
      <c r="B4311">
        <v>46008</v>
      </c>
      <c r="C4311" t="s">
        <v>2225</v>
      </c>
      <c r="D4311" t="s">
        <v>384</v>
      </c>
      <c r="E4311">
        <v>1</v>
      </c>
      <c r="F4311">
        <f>IFERROR(VLOOKUP(D4311,Products!$A$2:$H$221,6,FALSE),0)</f>
        <v>6.91</v>
      </c>
      <c r="G4311">
        <v>0.05</v>
      </c>
      <c r="H4311">
        <f t="shared" si="67"/>
        <v>6.56</v>
      </c>
      <c r="I4311" t="s">
        <v>2841</v>
      </c>
      <c r="J4311" t="str">
        <f>IFERROR(VLOOKUP(D4311,Products!$A$2:$H$221,3,FALSE),"")</f>
        <v>Frozen</v>
      </c>
      <c r="K4311" t="str">
        <f>IFERROR(VLOOKUP(C4311,Customers!$A$2:$G$751,3,FALSE),"")</f>
        <v>Absheron</v>
      </c>
    </row>
    <row r="4312" spans="1:11" x14ac:dyDescent="0.25">
      <c r="A4312" t="s">
        <v>7135</v>
      </c>
      <c r="B4312">
        <v>46008</v>
      </c>
      <c r="C4312" t="s">
        <v>2264</v>
      </c>
      <c r="D4312" t="s">
        <v>338</v>
      </c>
      <c r="E4312">
        <v>10</v>
      </c>
      <c r="F4312">
        <f>IFERROR(VLOOKUP(D4312,Products!$A$2:$H$221,6,FALSE),0)</f>
        <v>2.2000000000000002</v>
      </c>
      <c r="G4312">
        <v>0.1</v>
      </c>
      <c r="H4312">
        <f t="shared" si="67"/>
        <v>19.8</v>
      </c>
      <c r="I4312" t="s">
        <v>2841</v>
      </c>
      <c r="J4312" t="str">
        <f>IFERROR(VLOOKUP(D4312,Products!$A$2:$H$221,3,FALSE),"")</f>
        <v>Personal Care</v>
      </c>
      <c r="K4312" t="str">
        <f>IFERROR(VLOOKUP(C4312,Customers!$A$2:$G$751,3,FALSE),"")</f>
        <v>Guba-Khachmaz</v>
      </c>
    </row>
    <row r="4313" spans="1:11" x14ac:dyDescent="0.25">
      <c r="A4313" t="s">
        <v>7136</v>
      </c>
      <c r="B4313">
        <v>46008</v>
      </c>
      <c r="C4313" t="s">
        <v>2312</v>
      </c>
      <c r="D4313" t="s">
        <v>152</v>
      </c>
      <c r="E4313">
        <v>9</v>
      </c>
      <c r="F4313">
        <f>IFERROR(VLOOKUP(D4313,Products!$A$2:$H$221,6,FALSE),0)</f>
        <v>2.0699999999999998</v>
      </c>
      <c r="G4313">
        <v>0.05</v>
      </c>
      <c r="H4313">
        <f t="shared" si="67"/>
        <v>17.7</v>
      </c>
      <c r="I4313" t="s">
        <v>2824</v>
      </c>
      <c r="J4313" t="str">
        <f>IFERROR(VLOOKUP(D4313,Products!$A$2:$H$221,3,FALSE),"")</f>
        <v>Dairy</v>
      </c>
      <c r="K4313" t="str">
        <f>IFERROR(VLOOKUP(C4313,Customers!$A$2:$G$751,3,FALSE),"")</f>
        <v>Absheron</v>
      </c>
    </row>
    <row r="4314" spans="1:11" x14ac:dyDescent="0.25">
      <c r="A4314" t="s">
        <v>7137</v>
      </c>
      <c r="B4314">
        <v>46008</v>
      </c>
      <c r="C4314" t="s">
        <v>2333</v>
      </c>
      <c r="D4314" t="s">
        <v>108</v>
      </c>
      <c r="E4314">
        <v>9</v>
      </c>
      <c r="F4314">
        <f>IFERROR(VLOOKUP(D4314,Products!$A$2:$H$221,6,FALSE),0)</f>
        <v>3.94</v>
      </c>
      <c r="G4314">
        <v>0</v>
      </c>
      <c r="H4314">
        <f t="shared" si="67"/>
        <v>35.46</v>
      </c>
      <c r="I4314" t="s">
        <v>2824</v>
      </c>
      <c r="J4314" t="str">
        <f>IFERROR(VLOOKUP(D4314,Products!$A$2:$H$221,3,FALSE),"")</f>
        <v>Dairy</v>
      </c>
      <c r="K4314" t="str">
        <f>IFERROR(VLOOKUP(C4314,Customers!$A$2:$G$751,3,FALSE),"")</f>
        <v>Guba-Khachmaz</v>
      </c>
    </row>
    <row r="4315" spans="1:11" x14ac:dyDescent="0.25">
      <c r="A4315" t="s">
        <v>7138</v>
      </c>
      <c r="B4315">
        <v>46008</v>
      </c>
      <c r="C4315" t="s">
        <v>2522</v>
      </c>
      <c r="D4315" t="s">
        <v>325</v>
      </c>
      <c r="E4315">
        <v>9</v>
      </c>
      <c r="F4315">
        <f>IFERROR(VLOOKUP(D4315,Products!$A$2:$H$221,6,FALSE),0)</f>
        <v>4.2699999999999996</v>
      </c>
      <c r="G4315">
        <v>0.1</v>
      </c>
      <c r="H4315">
        <f t="shared" si="67"/>
        <v>34.590000000000003</v>
      </c>
      <c r="I4315" t="s">
        <v>2824</v>
      </c>
      <c r="J4315" t="str">
        <f>IFERROR(VLOOKUP(D4315,Products!$A$2:$H$221,3,FALSE),"")</f>
        <v>Personal Care</v>
      </c>
      <c r="K4315" t="str">
        <f>IFERROR(VLOOKUP(C4315,Customers!$A$2:$G$751,3,FALSE),"")</f>
        <v>Shaki-Zagatala</v>
      </c>
    </row>
    <row r="4316" spans="1:11" x14ac:dyDescent="0.25">
      <c r="A4316" t="s">
        <v>7139</v>
      </c>
      <c r="B4316">
        <v>46008</v>
      </c>
      <c r="C4316" t="s">
        <v>2531</v>
      </c>
      <c r="D4316" t="s">
        <v>411</v>
      </c>
      <c r="E4316">
        <v>3</v>
      </c>
      <c r="F4316">
        <f>IFERROR(VLOOKUP(D4316,Products!$A$2:$H$221,6,FALSE),0)</f>
        <v>2.21</v>
      </c>
      <c r="G4316">
        <v>0</v>
      </c>
      <c r="H4316">
        <f t="shared" si="67"/>
        <v>6.63</v>
      </c>
      <c r="I4316" t="s">
        <v>2827</v>
      </c>
      <c r="J4316" t="str">
        <f>IFERROR(VLOOKUP(D4316,Products!$A$2:$H$221,3,FALSE),"")</f>
        <v>Canned</v>
      </c>
      <c r="K4316" t="str">
        <f>IFERROR(VLOOKUP(C4316,Customers!$A$2:$G$751,3,FALSE),"")</f>
        <v>Absheron</v>
      </c>
    </row>
    <row r="4317" spans="1:11" x14ac:dyDescent="0.25">
      <c r="A4317" t="s">
        <v>7140</v>
      </c>
      <c r="B4317">
        <v>46008</v>
      </c>
      <c r="C4317" t="s">
        <v>2552</v>
      </c>
      <c r="D4317" t="s">
        <v>447</v>
      </c>
      <c r="E4317">
        <v>7</v>
      </c>
      <c r="F4317">
        <f>IFERROR(VLOOKUP(D4317,Products!$A$2:$H$221,6,FALSE),0)</f>
        <v>5.97</v>
      </c>
      <c r="G4317">
        <v>0.05</v>
      </c>
      <c r="H4317">
        <f t="shared" si="67"/>
        <v>39.700000000000003</v>
      </c>
      <c r="I4317" t="s">
        <v>2827</v>
      </c>
      <c r="J4317" t="str">
        <f>IFERROR(VLOOKUP(D4317,Products!$A$2:$H$221,3,FALSE),"")</f>
        <v>Cleaning</v>
      </c>
      <c r="K4317" t="str">
        <f>IFERROR(VLOOKUP(C4317,Customers!$A$2:$G$751,3,FALSE),"")</f>
        <v>Guba-Khachmaz</v>
      </c>
    </row>
    <row r="4318" spans="1:11" x14ac:dyDescent="0.25">
      <c r="A4318" t="s">
        <v>7141</v>
      </c>
      <c r="B4318">
        <v>46009</v>
      </c>
      <c r="C4318" t="s">
        <v>761</v>
      </c>
      <c r="D4318" t="s">
        <v>203</v>
      </c>
      <c r="E4318">
        <v>13</v>
      </c>
      <c r="F4318">
        <f>IFERROR(VLOOKUP(D4318,Products!$A$2:$H$221,6,FALSE),0)</f>
        <v>3.39</v>
      </c>
      <c r="G4318">
        <v>0.03</v>
      </c>
      <c r="H4318">
        <f t="shared" si="67"/>
        <v>42.75</v>
      </c>
      <c r="I4318" t="s">
        <v>2830</v>
      </c>
      <c r="J4318" t="str">
        <f>IFERROR(VLOOKUP(D4318,Products!$A$2:$H$221,3,FALSE),"")</f>
        <v>Bakery</v>
      </c>
      <c r="K4318" t="str">
        <f>IFERROR(VLOOKUP(C4318,Customers!$A$2:$G$751,3,FALSE),"")</f>
        <v>Absheron</v>
      </c>
    </row>
    <row r="4319" spans="1:11" x14ac:dyDescent="0.25">
      <c r="A4319" t="s">
        <v>7142</v>
      </c>
      <c r="B4319">
        <v>46009</v>
      </c>
      <c r="C4319" t="s">
        <v>893</v>
      </c>
      <c r="D4319" t="s">
        <v>388</v>
      </c>
      <c r="E4319">
        <v>4</v>
      </c>
      <c r="F4319">
        <f>IFERROR(VLOOKUP(D4319,Products!$A$2:$H$221,6,FALSE),0)</f>
        <v>4.24</v>
      </c>
      <c r="G4319">
        <v>0.05</v>
      </c>
      <c r="H4319">
        <f t="shared" si="67"/>
        <v>16.11</v>
      </c>
      <c r="I4319" t="s">
        <v>2837</v>
      </c>
      <c r="J4319" t="str">
        <f>IFERROR(VLOOKUP(D4319,Products!$A$2:$H$221,3,FALSE),"")</f>
        <v>Frozen</v>
      </c>
      <c r="K4319" t="str">
        <f>IFERROR(VLOOKUP(C4319,Customers!$A$2:$G$751,3,FALSE),"")</f>
        <v>Ganja-Dashkasan</v>
      </c>
    </row>
    <row r="4320" spans="1:11" x14ac:dyDescent="0.25">
      <c r="A4320" t="s">
        <v>7143</v>
      </c>
      <c r="B4320">
        <v>46009</v>
      </c>
      <c r="C4320" t="s">
        <v>1322</v>
      </c>
      <c r="D4320" t="s">
        <v>31</v>
      </c>
      <c r="E4320">
        <v>21</v>
      </c>
      <c r="F4320">
        <f>IFERROR(VLOOKUP(D4320,Products!$A$2:$H$221,6,FALSE),0)</f>
        <v>4.05</v>
      </c>
      <c r="G4320">
        <v>0.1</v>
      </c>
      <c r="H4320">
        <f t="shared" si="67"/>
        <v>76.55</v>
      </c>
      <c r="I4320" t="s">
        <v>2827</v>
      </c>
      <c r="J4320" t="str">
        <f>IFERROR(VLOOKUP(D4320,Products!$A$2:$H$221,3,FALSE),"")</f>
        <v>Beverages</v>
      </c>
      <c r="K4320" t="str">
        <f>IFERROR(VLOOKUP(C4320,Customers!$A$2:$G$751,3,FALSE),"")</f>
        <v>Ganja-Dashkasan</v>
      </c>
    </row>
    <row r="4321" spans="1:11" x14ac:dyDescent="0.25">
      <c r="A4321" t="s">
        <v>7144</v>
      </c>
      <c r="B4321">
        <v>46009</v>
      </c>
      <c r="C4321" t="s">
        <v>1385</v>
      </c>
      <c r="D4321" t="s">
        <v>41</v>
      </c>
      <c r="E4321">
        <v>7</v>
      </c>
      <c r="F4321">
        <f>IFERROR(VLOOKUP(D4321,Products!$A$2:$H$221,6,FALSE),0)</f>
        <v>2.34</v>
      </c>
      <c r="G4321">
        <v>7.0000000000000007E-2</v>
      </c>
      <c r="H4321">
        <f t="shared" si="67"/>
        <v>15.23</v>
      </c>
      <c r="I4321" t="s">
        <v>2841</v>
      </c>
      <c r="J4321" t="str">
        <f>IFERROR(VLOOKUP(D4321,Products!$A$2:$H$221,3,FALSE),"")</f>
        <v>Beverages</v>
      </c>
      <c r="K4321" t="str">
        <f>IFERROR(VLOOKUP(C4321,Customers!$A$2:$G$751,3,FALSE),"")</f>
        <v>Guba-Khachmaz</v>
      </c>
    </row>
    <row r="4322" spans="1:11" x14ac:dyDescent="0.25">
      <c r="A4322" t="s">
        <v>7145</v>
      </c>
      <c r="B4322">
        <v>46009</v>
      </c>
      <c r="C4322" t="s">
        <v>1397</v>
      </c>
      <c r="D4322" t="s">
        <v>460</v>
      </c>
      <c r="E4322">
        <v>5</v>
      </c>
      <c r="F4322">
        <f>IFERROR(VLOOKUP(D4322,Products!$A$2:$H$221,6,FALSE),0)</f>
        <v>4.2699999999999996</v>
      </c>
      <c r="G4322">
        <v>0.03</v>
      </c>
      <c r="H4322">
        <f t="shared" si="67"/>
        <v>20.71</v>
      </c>
      <c r="I4322" t="s">
        <v>2827</v>
      </c>
      <c r="J4322" t="str">
        <f>IFERROR(VLOOKUP(D4322,Products!$A$2:$H$221,3,FALSE),"")</f>
        <v>Cleaning</v>
      </c>
      <c r="K4322" t="str">
        <f>IFERROR(VLOOKUP(C4322,Customers!$A$2:$G$751,3,FALSE),"")</f>
        <v>Aran</v>
      </c>
    </row>
    <row r="4323" spans="1:11" x14ac:dyDescent="0.25">
      <c r="A4323" t="s">
        <v>7146</v>
      </c>
      <c r="B4323">
        <v>46009</v>
      </c>
      <c r="C4323" t="s">
        <v>1493</v>
      </c>
      <c r="D4323" t="s">
        <v>222</v>
      </c>
      <c r="E4323">
        <v>10</v>
      </c>
      <c r="F4323">
        <f>IFERROR(VLOOKUP(D4323,Products!$A$2:$H$221,6,FALSE),0)</f>
        <v>7.42</v>
      </c>
      <c r="G4323">
        <v>7.0000000000000007E-2</v>
      </c>
      <c r="H4323">
        <f t="shared" si="67"/>
        <v>69.010000000000005</v>
      </c>
      <c r="I4323" t="s">
        <v>2827</v>
      </c>
      <c r="J4323" t="str">
        <f>IFERROR(VLOOKUP(D4323,Products!$A$2:$H$221,3,FALSE),"")</f>
        <v>Grocery</v>
      </c>
      <c r="K4323" t="str">
        <f>IFERROR(VLOOKUP(C4323,Customers!$A$2:$G$751,3,FALSE),"")</f>
        <v>Absheron</v>
      </c>
    </row>
    <row r="4324" spans="1:11" x14ac:dyDescent="0.25">
      <c r="A4324" t="s">
        <v>7147</v>
      </c>
      <c r="B4324">
        <v>46009</v>
      </c>
      <c r="C4324" t="s">
        <v>1508</v>
      </c>
      <c r="D4324" t="s">
        <v>25</v>
      </c>
      <c r="E4324">
        <v>25</v>
      </c>
      <c r="F4324">
        <f>IFERROR(VLOOKUP(D4324,Products!$A$2:$H$221,6,FALSE),0)</f>
        <v>3.86</v>
      </c>
      <c r="G4324">
        <v>0.05</v>
      </c>
      <c r="H4324">
        <f t="shared" si="67"/>
        <v>91.68</v>
      </c>
      <c r="I4324" t="s">
        <v>2818</v>
      </c>
      <c r="J4324" t="str">
        <f>IFERROR(VLOOKUP(D4324,Products!$A$2:$H$221,3,FALSE),"")</f>
        <v>Beverages</v>
      </c>
      <c r="K4324" t="str">
        <f>IFERROR(VLOOKUP(C4324,Customers!$A$2:$G$751,3,FALSE),"")</f>
        <v>Guba-Khachmaz</v>
      </c>
    </row>
    <row r="4325" spans="1:11" x14ac:dyDescent="0.25">
      <c r="A4325" t="s">
        <v>7148</v>
      </c>
      <c r="B4325">
        <v>46009</v>
      </c>
      <c r="C4325" t="s">
        <v>1529</v>
      </c>
      <c r="D4325" t="s">
        <v>296</v>
      </c>
      <c r="E4325">
        <v>14</v>
      </c>
      <c r="F4325">
        <f>IFERROR(VLOOKUP(D4325,Products!$A$2:$H$221,6,FALSE),0)</f>
        <v>2.52</v>
      </c>
      <c r="G4325">
        <v>0.12</v>
      </c>
      <c r="H4325">
        <f t="shared" si="67"/>
        <v>31.05</v>
      </c>
      <c r="I4325" t="s">
        <v>2870</v>
      </c>
      <c r="J4325" t="str">
        <f>IFERROR(VLOOKUP(D4325,Products!$A$2:$H$221,3,FALSE),"")</f>
        <v>Household</v>
      </c>
      <c r="K4325" t="str">
        <f>IFERROR(VLOOKUP(C4325,Customers!$A$2:$G$751,3,FALSE),"")</f>
        <v>Aran</v>
      </c>
    </row>
    <row r="4326" spans="1:11" x14ac:dyDescent="0.25">
      <c r="A4326" t="s">
        <v>7149</v>
      </c>
      <c r="B4326">
        <v>46009</v>
      </c>
      <c r="C4326" t="s">
        <v>1913</v>
      </c>
      <c r="D4326" t="s">
        <v>35</v>
      </c>
      <c r="E4326">
        <v>6</v>
      </c>
      <c r="F4326">
        <f>IFERROR(VLOOKUP(D4326,Products!$A$2:$H$221,6,FALSE),0)</f>
        <v>1.65</v>
      </c>
      <c r="G4326">
        <v>0.05</v>
      </c>
      <c r="H4326">
        <f t="shared" si="67"/>
        <v>9.41</v>
      </c>
      <c r="I4326" t="s">
        <v>2870</v>
      </c>
      <c r="J4326" t="str">
        <f>IFERROR(VLOOKUP(D4326,Products!$A$2:$H$221,3,FALSE),"")</f>
        <v>Beverages</v>
      </c>
      <c r="K4326" t="str">
        <f>IFERROR(VLOOKUP(C4326,Customers!$A$2:$G$751,3,FALSE),"")</f>
        <v>Lankaran-Astara</v>
      </c>
    </row>
    <row r="4327" spans="1:11" x14ac:dyDescent="0.25">
      <c r="A4327" t="s">
        <v>7150</v>
      </c>
      <c r="B4327">
        <v>46009</v>
      </c>
      <c r="C4327" t="s">
        <v>1997</v>
      </c>
      <c r="D4327" t="s">
        <v>53</v>
      </c>
      <c r="E4327">
        <v>22</v>
      </c>
      <c r="F4327">
        <f>IFERROR(VLOOKUP(D4327,Products!$A$2:$H$221,6,FALSE),0)</f>
        <v>3.46</v>
      </c>
      <c r="G4327">
        <v>0.1</v>
      </c>
      <c r="H4327">
        <f t="shared" si="67"/>
        <v>68.510000000000005</v>
      </c>
      <c r="I4327" t="s">
        <v>2837</v>
      </c>
      <c r="J4327" t="str">
        <f>IFERROR(VLOOKUP(D4327,Products!$A$2:$H$221,3,FALSE),"")</f>
        <v>Beverages</v>
      </c>
      <c r="K4327" t="str">
        <f>IFERROR(VLOOKUP(C4327,Customers!$A$2:$G$751,3,FALSE),"")</f>
        <v>Guba-Khachmaz</v>
      </c>
    </row>
    <row r="4328" spans="1:11" x14ac:dyDescent="0.25">
      <c r="A4328" t="s">
        <v>7151</v>
      </c>
      <c r="B4328">
        <v>46009</v>
      </c>
      <c r="C4328" t="s">
        <v>2069</v>
      </c>
      <c r="D4328" t="s">
        <v>198</v>
      </c>
      <c r="E4328">
        <v>17</v>
      </c>
      <c r="F4328">
        <f>IFERROR(VLOOKUP(D4328,Products!$A$2:$H$221,6,FALSE),0)</f>
        <v>0.63</v>
      </c>
      <c r="G4328">
        <v>0.05</v>
      </c>
      <c r="H4328">
        <f t="shared" si="67"/>
        <v>10.17</v>
      </c>
      <c r="I4328" t="s">
        <v>2841</v>
      </c>
      <c r="J4328" t="str">
        <f>IFERROR(VLOOKUP(D4328,Products!$A$2:$H$221,3,FALSE),"")</f>
        <v>Bakery</v>
      </c>
      <c r="K4328" t="str">
        <f>IFERROR(VLOOKUP(C4328,Customers!$A$2:$G$751,3,FALSE),"")</f>
        <v>Guba-Khachmaz</v>
      </c>
    </row>
    <row r="4329" spans="1:11" x14ac:dyDescent="0.25">
      <c r="A4329" t="s">
        <v>7152</v>
      </c>
      <c r="B4329">
        <v>46009</v>
      </c>
      <c r="C4329" t="s">
        <v>2072</v>
      </c>
      <c r="D4329" t="s">
        <v>101</v>
      </c>
      <c r="E4329">
        <v>14</v>
      </c>
      <c r="F4329">
        <f>IFERROR(VLOOKUP(D4329,Products!$A$2:$H$221,6,FALSE),0)</f>
        <v>2.82</v>
      </c>
      <c r="G4329">
        <v>7.0000000000000007E-2</v>
      </c>
      <c r="H4329">
        <f t="shared" si="67"/>
        <v>36.72</v>
      </c>
      <c r="I4329" t="s">
        <v>2820</v>
      </c>
      <c r="J4329" t="str">
        <f>IFERROR(VLOOKUP(D4329,Products!$A$2:$H$221,3,FALSE),"")</f>
        <v>Snacks</v>
      </c>
      <c r="K4329" t="str">
        <f>IFERROR(VLOOKUP(C4329,Customers!$A$2:$G$751,3,FALSE),"")</f>
        <v>Absheron</v>
      </c>
    </row>
    <row r="4330" spans="1:11" x14ac:dyDescent="0.25">
      <c r="A4330" t="s">
        <v>7153</v>
      </c>
      <c r="B4330">
        <v>46009</v>
      </c>
      <c r="C4330" t="s">
        <v>2105</v>
      </c>
      <c r="D4330" t="s">
        <v>91</v>
      </c>
      <c r="E4330">
        <v>15</v>
      </c>
      <c r="F4330">
        <f>IFERROR(VLOOKUP(D4330,Products!$A$2:$H$221,6,FALSE),0)</f>
        <v>1.36</v>
      </c>
      <c r="G4330">
        <v>0.05</v>
      </c>
      <c r="H4330">
        <f t="shared" si="67"/>
        <v>19.38</v>
      </c>
      <c r="I4330" t="s">
        <v>2830</v>
      </c>
      <c r="J4330" t="str">
        <f>IFERROR(VLOOKUP(D4330,Products!$A$2:$H$221,3,FALSE),"")</f>
        <v>Snacks</v>
      </c>
      <c r="K4330" t="str">
        <f>IFERROR(VLOOKUP(C4330,Customers!$A$2:$G$751,3,FALSE),"")</f>
        <v>Absheron</v>
      </c>
    </row>
    <row r="4331" spans="1:11" x14ac:dyDescent="0.25">
      <c r="A4331" t="s">
        <v>7154</v>
      </c>
      <c r="B4331">
        <v>46009</v>
      </c>
      <c r="C4331" t="s">
        <v>2387</v>
      </c>
      <c r="D4331" t="s">
        <v>246</v>
      </c>
      <c r="E4331">
        <v>12</v>
      </c>
      <c r="F4331">
        <f>IFERROR(VLOOKUP(D4331,Products!$A$2:$H$221,6,FALSE),0)</f>
        <v>7.97</v>
      </c>
      <c r="G4331">
        <v>0.1</v>
      </c>
      <c r="H4331">
        <f t="shared" si="67"/>
        <v>86.08</v>
      </c>
      <c r="I4331" t="s">
        <v>2827</v>
      </c>
      <c r="J4331" t="str">
        <f>IFERROR(VLOOKUP(D4331,Products!$A$2:$H$221,3,FALSE),"")</f>
        <v>Grocery</v>
      </c>
      <c r="K4331" t="str">
        <f>IFERROR(VLOOKUP(C4331,Customers!$A$2:$G$751,3,FALSE),"")</f>
        <v>Lankaran-Astara</v>
      </c>
    </row>
    <row r="4332" spans="1:11" x14ac:dyDescent="0.25">
      <c r="A4332" t="s">
        <v>7155</v>
      </c>
      <c r="B4332">
        <v>46010</v>
      </c>
      <c r="C4332" t="s">
        <v>974</v>
      </c>
      <c r="D4332" t="s">
        <v>464</v>
      </c>
      <c r="E4332">
        <v>2</v>
      </c>
      <c r="F4332">
        <f>IFERROR(VLOOKUP(D4332,Products!$A$2:$H$221,6,FALSE),0)</f>
        <v>3.85</v>
      </c>
      <c r="G4332">
        <v>0.05</v>
      </c>
      <c r="H4332">
        <f t="shared" si="67"/>
        <v>7.32</v>
      </c>
      <c r="I4332" t="s">
        <v>2824</v>
      </c>
      <c r="J4332" t="str">
        <f>IFERROR(VLOOKUP(D4332,Products!$A$2:$H$221,3,FALSE),"")</f>
        <v>Cleaning</v>
      </c>
      <c r="K4332" t="str">
        <f>IFERROR(VLOOKUP(C4332,Customers!$A$2:$G$751,3,FALSE),"")</f>
        <v>Absheron</v>
      </c>
    </row>
    <row r="4333" spans="1:11" x14ac:dyDescent="0.25">
      <c r="A4333" t="s">
        <v>7156</v>
      </c>
      <c r="B4333">
        <v>46010</v>
      </c>
      <c r="C4333" t="s">
        <v>1070</v>
      </c>
      <c r="D4333" t="s">
        <v>413</v>
      </c>
      <c r="E4333">
        <v>7</v>
      </c>
      <c r="F4333">
        <f>IFERROR(VLOOKUP(D4333,Products!$A$2:$H$221,6,FALSE),0)</f>
        <v>6.77</v>
      </c>
      <c r="G4333">
        <v>0.05</v>
      </c>
      <c r="H4333">
        <f t="shared" si="67"/>
        <v>45.02</v>
      </c>
      <c r="I4333" t="s">
        <v>2870</v>
      </c>
      <c r="J4333" t="str">
        <f>IFERROR(VLOOKUP(D4333,Products!$A$2:$H$221,3,FALSE),"")</f>
        <v>Canned</v>
      </c>
      <c r="K4333" t="str">
        <f>IFERROR(VLOOKUP(C4333,Customers!$A$2:$G$751,3,FALSE),"")</f>
        <v>Absheron</v>
      </c>
    </row>
    <row r="4334" spans="1:11" x14ac:dyDescent="0.25">
      <c r="A4334" t="s">
        <v>7157</v>
      </c>
      <c r="B4334">
        <v>46010</v>
      </c>
      <c r="C4334" t="s">
        <v>1085</v>
      </c>
      <c r="D4334" t="s">
        <v>130</v>
      </c>
      <c r="E4334">
        <v>4</v>
      </c>
      <c r="F4334">
        <f>IFERROR(VLOOKUP(D4334,Products!$A$2:$H$221,6,FALSE),0)</f>
        <v>3.47</v>
      </c>
      <c r="G4334">
        <v>0</v>
      </c>
      <c r="H4334">
        <f t="shared" si="67"/>
        <v>13.88</v>
      </c>
      <c r="I4334" t="s">
        <v>2824</v>
      </c>
      <c r="J4334" t="str">
        <f>IFERROR(VLOOKUP(D4334,Products!$A$2:$H$221,3,FALSE),"")</f>
        <v>Dairy</v>
      </c>
      <c r="K4334" t="str">
        <f>IFERROR(VLOOKUP(C4334,Customers!$A$2:$G$751,3,FALSE),"")</f>
        <v>Karabakh-East Zangezur</v>
      </c>
    </row>
    <row r="4335" spans="1:11" x14ac:dyDescent="0.25">
      <c r="A4335" t="s">
        <v>7158</v>
      </c>
      <c r="B4335">
        <v>46010</v>
      </c>
      <c r="C4335" t="s">
        <v>1343</v>
      </c>
      <c r="D4335" t="s">
        <v>215</v>
      </c>
      <c r="E4335">
        <v>10</v>
      </c>
      <c r="F4335">
        <f>IFERROR(VLOOKUP(D4335,Products!$A$2:$H$221,6,FALSE),0)</f>
        <v>7.38</v>
      </c>
      <c r="G4335">
        <v>7.0000000000000007E-2</v>
      </c>
      <c r="H4335">
        <f t="shared" si="67"/>
        <v>68.63</v>
      </c>
      <c r="I4335" t="s">
        <v>2824</v>
      </c>
      <c r="J4335" t="str">
        <f>IFERROR(VLOOKUP(D4335,Products!$A$2:$H$221,3,FALSE),"")</f>
        <v>Grocery</v>
      </c>
      <c r="K4335" t="str">
        <f>IFERROR(VLOOKUP(C4335,Customers!$A$2:$G$751,3,FALSE),"")</f>
        <v>Absheron</v>
      </c>
    </row>
    <row r="4336" spans="1:11" x14ac:dyDescent="0.25">
      <c r="A4336" t="s">
        <v>7159</v>
      </c>
      <c r="B4336">
        <v>46010</v>
      </c>
      <c r="C4336" t="s">
        <v>1691</v>
      </c>
      <c r="D4336" t="s">
        <v>442</v>
      </c>
      <c r="E4336">
        <v>12</v>
      </c>
      <c r="F4336">
        <f>IFERROR(VLOOKUP(D4336,Products!$A$2:$H$221,6,FALSE),0)</f>
        <v>1.62</v>
      </c>
      <c r="G4336">
        <v>0.02</v>
      </c>
      <c r="H4336">
        <f t="shared" si="67"/>
        <v>19.05</v>
      </c>
      <c r="I4336" t="s">
        <v>2870</v>
      </c>
      <c r="J4336" t="str">
        <f>IFERROR(VLOOKUP(D4336,Products!$A$2:$H$221,3,FALSE),"")</f>
        <v>Canned</v>
      </c>
      <c r="K4336" t="str">
        <f>IFERROR(VLOOKUP(C4336,Customers!$A$2:$G$751,3,FALSE),"")</f>
        <v>Absheron</v>
      </c>
    </row>
    <row r="4337" spans="1:11" x14ac:dyDescent="0.25">
      <c r="A4337" t="s">
        <v>7160</v>
      </c>
      <c r="B4337">
        <v>46010</v>
      </c>
      <c r="C4337" t="s">
        <v>1802</v>
      </c>
      <c r="D4337" t="s">
        <v>47</v>
      </c>
      <c r="E4337">
        <v>29</v>
      </c>
      <c r="F4337">
        <f>IFERROR(VLOOKUP(D4337,Products!$A$2:$H$221,6,FALSE),0)</f>
        <v>4.1900000000000004</v>
      </c>
      <c r="G4337">
        <v>0</v>
      </c>
      <c r="H4337">
        <f t="shared" si="67"/>
        <v>121.51</v>
      </c>
      <c r="I4337" t="s">
        <v>2841</v>
      </c>
      <c r="J4337" t="str">
        <f>IFERROR(VLOOKUP(D4337,Products!$A$2:$H$221,3,FALSE),"")</f>
        <v>Beverages</v>
      </c>
      <c r="K4337" t="str">
        <f>IFERROR(VLOOKUP(C4337,Customers!$A$2:$G$751,3,FALSE),"")</f>
        <v>Karabakh-East Zangezur</v>
      </c>
    </row>
    <row r="4338" spans="1:11" x14ac:dyDescent="0.25">
      <c r="A4338" t="s">
        <v>7161</v>
      </c>
      <c r="B4338">
        <v>46010</v>
      </c>
      <c r="C4338" t="s">
        <v>1871</v>
      </c>
      <c r="D4338" t="s">
        <v>419</v>
      </c>
      <c r="E4338">
        <v>12</v>
      </c>
      <c r="F4338">
        <f>IFERROR(VLOOKUP(D4338,Products!$A$2:$H$221,6,FALSE),0)</f>
        <v>4.47</v>
      </c>
      <c r="G4338">
        <v>0.05</v>
      </c>
      <c r="H4338">
        <f t="shared" si="67"/>
        <v>50.96</v>
      </c>
      <c r="I4338" t="s">
        <v>2818</v>
      </c>
      <c r="J4338" t="str">
        <f>IFERROR(VLOOKUP(D4338,Products!$A$2:$H$221,3,FALSE),"")</f>
        <v>Canned</v>
      </c>
      <c r="K4338" t="str">
        <f>IFERROR(VLOOKUP(C4338,Customers!$A$2:$G$751,3,FALSE),"")</f>
        <v>Lankaran-Astara</v>
      </c>
    </row>
    <row r="4339" spans="1:11" x14ac:dyDescent="0.25">
      <c r="A4339" t="s">
        <v>7162</v>
      </c>
      <c r="B4339">
        <v>46010</v>
      </c>
      <c r="C4339" t="s">
        <v>2168</v>
      </c>
      <c r="D4339" t="s">
        <v>91</v>
      </c>
      <c r="E4339">
        <v>5</v>
      </c>
      <c r="F4339">
        <f>IFERROR(VLOOKUP(D4339,Products!$A$2:$H$221,6,FALSE),0)</f>
        <v>1.36</v>
      </c>
      <c r="G4339">
        <v>0.02</v>
      </c>
      <c r="H4339">
        <f t="shared" si="67"/>
        <v>6.66</v>
      </c>
      <c r="I4339" t="s">
        <v>2824</v>
      </c>
      <c r="J4339" t="str">
        <f>IFERROR(VLOOKUP(D4339,Products!$A$2:$H$221,3,FALSE),"")</f>
        <v>Snacks</v>
      </c>
      <c r="K4339" t="str">
        <f>IFERROR(VLOOKUP(C4339,Customers!$A$2:$G$751,3,FALSE),"")</f>
        <v>Guba-Khachmaz</v>
      </c>
    </row>
    <row r="4340" spans="1:11" x14ac:dyDescent="0.25">
      <c r="A4340" t="s">
        <v>7163</v>
      </c>
      <c r="B4340">
        <v>46010</v>
      </c>
      <c r="C4340" t="s">
        <v>2435</v>
      </c>
      <c r="D4340" t="s">
        <v>270</v>
      </c>
      <c r="E4340">
        <v>3</v>
      </c>
      <c r="F4340">
        <f>IFERROR(VLOOKUP(D4340,Products!$A$2:$H$221,6,FALSE),0)</f>
        <v>4.96</v>
      </c>
      <c r="G4340">
        <v>0.12</v>
      </c>
      <c r="H4340">
        <f t="shared" si="67"/>
        <v>13.09</v>
      </c>
      <c r="I4340" t="s">
        <v>2870</v>
      </c>
      <c r="J4340" t="str">
        <f>IFERROR(VLOOKUP(D4340,Products!$A$2:$H$221,3,FALSE),"")</f>
        <v>Household</v>
      </c>
      <c r="K4340" t="str">
        <f>IFERROR(VLOOKUP(C4340,Customers!$A$2:$G$751,3,FALSE),"")</f>
        <v>Shaki-Zagatala</v>
      </c>
    </row>
    <row r="4341" spans="1:11" x14ac:dyDescent="0.25">
      <c r="A4341" t="s">
        <v>7164</v>
      </c>
      <c r="B4341">
        <v>46010</v>
      </c>
      <c r="C4341" t="s">
        <v>2723</v>
      </c>
      <c r="D4341" t="s">
        <v>286</v>
      </c>
      <c r="E4341">
        <v>10</v>
      </c>
      <c r="F4341">
        <f>IFERROR(VLOOKUP(D4341,Products!$A$2:$H$221,6,FALSE),0)</f>
        <v>3.93</v>
      </c>
      <c r="G4341">
        <v>0.03</v>
      </c>
      <c r="H4341">
        <f t="shared" si="67"/>
        <v>38.119999999999997</v>
      </c>
      <c r="I4341" t="s">
        <v>2827</v>
      </c>
      <c r="J4341" t="str">
        <f>IFERROR(VLOOKUP(D4341,Products!$A$2:$H$221,3,FALSE),"")</f>
        <v>Household</v>
      </c>
      <c r="K4341" t="str">
        <f>IFERROR(VLOOKUP(C4341,Customers!$A$2:$G$751,3,FALSE),"")</f>
        <v>Karabakh-East Zangezur</v>
      </c>
    </row>
    <row r="4342" spans="1:11" x14ac:dyDescent="0.25">
      <c r="A4342" t="s">
        <v>7165</v>
      </c>
      <c r="B4342">
        <v>46011</v>
      </c>
      <c r="C4342" t="s">
        <v>572</v>
      </c>
      <c r="D4342" t="s">
        <v>344</v>
      </c>
      <c r="E4342">
        <v>2</v>
      </c>
      <c r="F4342">
        <f>IFERROR(VLOOKUP(D4342,Products!$A$2:$H$221,6,FALSE),0)</f>
        <v>2.2000000000000002</v>
      </c>
      <c r="G4342">
        <v>0.1</v>
      </c>
      <c r="H4342">
        <f t="shared" si="67"/>
        <v>3.96</v>
      </c>
      <c r="I4342" t="s">
        <v>2824</v>
      </c>
      <c r="J4342" t="str">
        <f>IFERROR(VLOOKUP(D4342,Products!$A$2:$H$221,3,FALSE),"")</f>
        <v>Personal Care</v>
      </c>
      <c r="K4342" t="str">
        <f>IFERROR(VLOOKUP(C4342,Customers!$A$2:$G$751,3,FALSE),"")</f>
        <v>Absheron</v>
      </c>
    </row>
    <row r="4343" spans="1:11" x14ac:dyDescent="0.25">
      <c r="A4343" t="s">
        <v>7166</v>
      </c>
      <c r="B4343">
        <v>46011</v>
      </c>
      <c r="C4343" t="s">
        <v>614</v>
      </c>
      <c r="D4343" t="s">
        <v>29</v>
      </c>
      <c r="E4343">
        <v>23</v>
      </c>
      <c r="F4343">
        <f>IFERROR(VLOOKUP(D4343,Products!$A$2:$H$221,6,FALSE),0)</f>
        <v>1.26</v>
      </c>
      <c r="G4343">
        <v>0.05</v>
      </c>
      <c r="H4343">
        <f t="shared" si="67"/>
        <v>27.53</v>
      </c>
      <c r="I4343" t="s">
        <v>2870</v>
      </c>
      <c r="J4343" t="str">
        <f>IFERROR(VLOOKUP(D4343,Products!$A$2:$H$221,3,FALSE),"")</f>
        <v>Beverages</v>
      </c>
      <c r="K4343" t="str">
        <f>IFERROR(VLOOKUP(C4343,Customers!$A$2:$G$751,3,FALSE),"")</f>
        <v>Absheron</v>
      </c>
    </row>
    <row r="4344" spans="1:11" x14ac:dyDescent="0.25">
      <c r="A4344" t="s">
        <v>7167</v>
      </c>
      <c r="B4344">
        <v>46011</v>
      </c>
      <c r="C4344" t="s">
        <v>911</v>
      </c>
      <c r="D4344" t="s">
        <v>228</v>
      </c>
      <c r="E4344">
        <v>7</v>
      </c>
      <c r="F4344">
        <f>IFERROR(VLOOKUP(D4344,Products!$A$2:$H$221,6,FALSE),0)</f>
        <v>5.38</v>
      </c>
      <c r="G4344">
        <v>0.03</v>
      </c>
      <c r="H4344">
        <f t="shared" si="67"/>
        <v>36.53</v>
      </c>
      <c r="I4344" t="s">
        <v>2870</v>
      </c>
      <c r="J4344" t="str">
        <f>IFERROR(VLOOKUP(D4344,Products!$A$2:$H$221,3,FALSE),"")</f>
        <v>Grocery</v>
      </c>
      <c r="K4344" t="str">
        <f>IFERROR(VLOOKUP(C4344,Customers!$A$2:$G$751,3,FALSE),"")</f>
        <v>Aran</v>
      </c>
    </row>
    <row r="4345" spans="1:11" x14ac:dyDescent="0.25">
      <c r="A4345" t="s">
        <v>7168</v>
      </c>
      <c r="B4345">
        <v>46011</v>
      </c>
      <c r="C4345" t="s">
        <v>1019</v>
      </c>
      <c r="D4345" t="s">
        <v>236</v>
      </c>
      <c r="E4345">
        <v>9</v>
      </c>
      <c r="F4345">
        <f>IFERROR(VLOOKUP(D4345,Products!$A$2:$H$221,6,FALSE),0)</f>
        <v>1.52</v>
      </c>
      <c r="G4345">
        <v>0.05</v>
      </c>
      <c r="H4345">
        <f t="shared" si="67"/>
        <v>13</v>
      </c>
      <c r="I4345" t="s">
        <v>2824</v>
      </c>
      <c r="J4345" t="str">
        <f>IFERROR(VLOOKUP(D4345,Products!$A$2:$H$221,3,FALSE),"")</f>
        <v>Grocery</v>
      </c>
      <c r="K4345" t="str">
        <f>IFERROR(VLOOKUP(C4345,Customers!$A$2:$G$751,3,FALSE),"")</f>
        <v>Absheron</v>
      </c>
    </row>
    <row r="4346" spans="1:11" x14ac:dyDescent="0.25">
      <c r="A4346" t="s">
        <v>7169</v>
      </c>
      <c r="B4346">
        <v>46011</v>
      </c>
      <c r="C4346" t="s">
        <v>1262</v>
      </c>
      <c r="D4346" t="s">
        <v>325</v>
      </c>
      <c r="E4346">
        <v>6</v>
      </c>
      <c r="F4346">
        <f>IFERROR(VLOOKUP(D4346,Products!$A$2:$H$221,6,FALSE),0)</f>
        <v>4.2699999999999996</v>
      </c>
      <c r="G4346">
        <v>0</v>
      </c>
      <c r="H4346">
        <f t="shared" si="67"/>
        <v>25.62</v>
      </c>
      <c r="I4346" t="s">
        <v>2818</v>
      </c>
      <c r="J4346" t="str">
        <f>IFERROR(VLOOKUP(D4346,Products!$A$2:$H$221,3,FALSE),"")</f>
        <v>Personal Care</v>
      </c>
      <c r="K4346" t="str">
        <f>IFERROR(VLOOKUP(C4346,Customers!$A$2:$G$751,3,FALSE),"")</f>
        <v>Lankaran-Astara</v>
      </c>
    </row>
    <row r="4347" spans="1:11" x14ac:dyDescent="0.25">
      <c r="A4347" t="s">
        <v>7170</v>
      </c>
      <c r="B4347">
        <v>46011</v>
      </c>
      <c r="C4347" t="s">
        <v>1295</v>
      </c>
      <c r="D4347" t="s">
        <v>252</v>
      </c>
      <c r="E4347">
        <v>4</v>
      </c>
      <c r="F4347">
        <f>IFERROR(VLOOKUP(D4347,Products!$A$2:$H$221,6,FALSE),0)</f>
        <v>4.38</v>
      </c>
      <c r="G4347">
        <v>7.0000000000000007E-2</v>
      </c>
      <c r="H4347">
        <f t="shared" si="67"/>
        <v>16.29</v>
      </c>
      <c r="I4347" t="s">
        <v>2824</v>
      </c>
      <c r="J4347" t="str">
        <f>IFERROR(VLOOKUP(D4347,Products!$A$2:$H$221,3,FALSE),"")</f>
        <v>Grocery</v>
      </c>
      <c r="K4347" t="str">
        <f>IFERROR(VLOOKUP(C4347,Customers!$A$2:$G$751,3,FALSE),"")</f>
        <v>Absheron</v>
      </c>
    </row>
    <row r="4348" spans="1:11" x14ac:dyDescent="0.25">
      <c r="A4348" t="s">
        <v>7171</v>
      </c>
      <c r="B4348">
        <v>46011</v>
      </c>
      <c r="C4348" t="s">
        <v>1331</v>
      </c>
      <c r="D4348" t="s">
        <v>429</v>
      </c>
      <c r="E4348">
        <v>2</v>
      </c>
      <c r="F4348">
        <f>IFERROR(VLOOKUP(D4348,Products!$A$2:$H$221,6,FALSE),0)</f>
        <v>6.04</v>
      </c>
      <c r="G4348">
        <v>0.12</v>
      </c>
      <c r="H4348">
        <f t="shared" si="67"/>
        <v>10.63</v>
      </c>
      <c r="I4348" t="s">
        <v>2870</v>
      </c>
      <c r="J4348" t="str">
        <f>IFERROR(VLOOKUP(D4348,Products!$A$2:$H$221,3,FALSE),"")</f>
        <v>Canned</v>
      </c>
      <c r="K4348" t="str">
        <f>IFERROR(VLOOKUP(C4348,Customers!$A$2:$G$751,3,FALSE),"")</f>
        <v>Absheron</v>
      </c>
    </row>
    <row r="4349" spans="1:11" x14ac:dyDescent="0.25">
      <c r="A4349" t="s">
        <v>7172</v>
      </c>
      <c r="B4349">
        <v>46011</v>
      </c>
      <c r="C4349" t="s">
        <v>1541</v>
      </c>
      <c r="D4349" t="s">
        <v>13</v>
      </c>
      <c r="E4349">
        <v>17</v>
      </c>
      <c r="F4349">
        <f>IFERROR(VLOOKUP(D4349,Products!$A$2:$H$221,6,FALSE),0)</f>
        <v>1.77</v>
      </c>
      <c r="G4349">
        <v>0.1</v>
      </c>
      <c r="H4349">
        <f t="shared" si="67"/>
        <v>27.08</v>
      </c>
      <c r="I4349" t="s">
        <v>2837</v>
      </c>
      <c r="J4349" t="str">
        <f>IFERROR(VLOOKUP(D4349,Products!$A$2:$H$221,3,FALSE),"")</f>
        <v>Beverages</v>
      </c>
      <c r="K4349" t="str">
        <f>IFERROR(VLOOKUP(C4349,Customers!$A$2:$G$751,3,FALSE),"")</f>
        <v>Absheron</v>
      </c>
    </row>
    <row r="4350" spans="1:11" x14ac:dyDescent="0.25">
      <c r="A4350" t="s">
        <v>7173</v>
      </c>
      <c r="B4350">
        <v>46011</v>
      </c>
      <c r="C4350" t="s">
        <v>1817</v>
      </c>
      <c r="D4350" t="s">
        <v>107</v>
      </c>
      <c r="E4350">
        <v>13</v>
      </c>
      <c r="F4350">
        <f>IFERROR(VLOOKUP(D4350,Products!$A$2:$H$221,6,FALSE),0)</f>
        <v>4.54</v>
      </c>
      <c r="G4350">
        <v>7.0000000000000007E-2</v>
      </c>
      <c r="H4350">
        <f t="shared" si="67"/>
        <v>54.89</v>
      </c>
      <c r="I4350" t="s">
        <v>2841</v>
      </c>
      <c r="J4350" t="str">
        <f>IFERROR(VLOOKUP(D4350,Products!$A$2:$H$221,3,FALSE),"")</f>
        <v>Snacks</v>
      </c>
      <c r="K4350" t="str">
        <f>IFERROR(VLOOKUP(C4350,Customers!$A$2:$G$751,3,FALSE),"")</f>
        <v>Aran</v>
      </c>
    </row>
    <row r="4351" spans="1:11" x14ac:dyDescent="0.25">
      <c r="A4351" t="s">
        <v>7174</v>
      </c>
      <c r="B4351">
        <v>46011</v>
      </c>
      <c r="C4351" t="s">
        <v>1880</v>
      </c>
      <c r="D4351" t="s">
        <v>304</v>
      </c>
      <c r="E4351">
        <v>2</v>
      </c>
      <c r="F4351">
        <f>IFERROR(VLOOKUP(D4351,Products!$A$2:$H$221,6,FALSE),0)</f>
        <v>4.78</v>
      </c>
      <c r="G4351">
        <v>0.05</v>
      </c>
      <c r="H4351">
        <f t="shared" si="67"/>
        <v>9.08</v>
      </c>
      <c r="I4351" t="s">
        <v>2830</v>
      </c>
      <c r="J4351" t="str">
        <f>IFERROR(VLOOKUP(D4351,Products!$A$2:$H$221,3,FALSE),"")</f>
        <v>Personal Care</v>
      </c>
      <c r="K4351" t="str">
        <f>IFERROR(VLOOKUP(C4351,Customers!$A$2:$G$751,3,FALSE),"")</f>
        <v>Absheron</v>
      </c>
    </row>
    <row r="4352" spans="1:11" x14ac:dyDescent="0.25">
      <c r="A4352" t="s">
        <v>7175</v>
      </c>
      <c r="B4352">
        <v>46011</v>
      </c>
      <c r="C4352" t="s">
        <v>1883</v>
      </c>
      <c r="D4352" t="s">
        <v>186</v>
      </c>
      <c r="E4352">
        <v>27</v>
      </c>
      <c r="F4352">
        <f>IFERROR(VLOOKUP(D4352,Products!$A$2:$H$221,6,FALSE),0)</f>
        <v>1.77</v>
      </c>
      <c r="G4352">
        <v>0.05</v>
      </c>
      <c r="H4352">
        <f t="shared" si="67"/>
        <v>45.4</v>
      </c>
      <c r="I4352" t="s">
        <v>2820</v>
      </c>
      <c r="J4352" t="str">
        <f>IFERROR(VLOOKUP(D4352,Products!$A$2:$H$221,3,FALSE),"")</f>
        <v>Bakery</v>
      </c>
      <c r="K4352" t="str">
        <f>IFERROR(VLOOKUP(C4352,Customers!$A$2:$G$751,3,FALSE),"")</f>
        <v>Absheron</v>
      </c>
    </row>
    <row r="4353" spans="1:11" x14ac:dyDescent="0.25">
      <c r="A4353" t="s">
        <v>7176</v>
      </c>
      <c r="B4353">
        <v>46011</v>
      </c>
      <c r="C4353" t="s">
        <v>1892</v>
      </c>
      <c r="D4353" t="s">
        <v>126</v>
      </c>
      <c r="E4353">
        <v>12</v>
      </c>
      <c r="F4353">
        <f>IFERROR(VLOOKUP(D4353,Products!$A$2:$H$221,6,FALSE),0)</f>
        <v>2.52</v>
      </c>
      <c r="G4353">
        <v>0.05</v>
      </c>
      <c r="H4353">
        <f t="shared" si="67"/>
        <v>28.73</v>
      </c>
      <c r="I4353" t="s">
        <v>2830</v>
      </c>
      <c r="J4353" t="str">
        <f>IFERROR(VLOOKUP(D4353,Products!$A$2:$H$221,3,FALSE),"")</f>
        <v>Dairy</v>
      </c>
      <c r="K4353" t="str">
        <f>IFERROR(VLOOKUP(C4353,Customers!$A$2:$G$751,3,FALSE),"")</f>
        <v>Guba-Khachmaz</v>
      </c>
    </row>
    <row r="4354" spans="1:11" x14ac:dyDescent="0.25">
      <c r="A4354" t="s">
        <v>7177</v>
      </c>
      <c r="B4354">
        <v>46011</v>
      </c>
      <c r="C4354" t="s">
        <v>1931</v>
      </c>
      <c r="D4354" t="s">
        <v>17</v>
      </c>
      <c r="E4354">
        <v>28</v>
      </c>
      <c r="F4354">
        <f>IFERROR(VLOOKUP(D4354,Products!$A$2:$H$221,6,FALSE),0)</f>
        <v>2.5499999999999998</v>
      </c>
      <c r="G4354">
        <v>0.1</v>
      </c>
      <c r="H4354">
        <f t="shared" ref="H4354:H4417" si="68">ROUND(E4354*F4354*(1-G4354),2)</f>
        <v>64.260000000000005</v>
      </c>
      <c r="I4354" t="s">
        <v>2830</v>
      </c>
      <c r="J4354" t="str">
        <f>IFERROR(VLOOKUP(D4354,Products!$A$2:$H$221,3,FALSE),"")</f>
        <v>Beverages</v>
      </c>
      <c r="K4354" t="str">
        <f>IFERROR(VLOOKUP(C4354,Customers!$A$2:$G$751,3,FALSE),"")</f>
        <v>Absheron</v>
      </c>
    </row>
    <row r="4355" spans="1:11" x14ac:dyDescent="0.25">
      <c r="A4355" t="s">
        <v>7178</v>
      </c>
      <c r="B4355">
        <v>46011</v>
      </c>
      <c r="C4355" t="s">
        <v>2099</v>
      </c>
      <c r="D4355" t="s">
        <v>427</v>
      </c>
      <c r="E4355">
        <v>15</v>
      </c>
      <c r="F4355">
        <f>IFERROR(VLOOKUP(D4355,Products!$A$2:$H$221,6,FALSE),0)</f>
        <v>1.58</v>
      </c>
      <c r="G4355">
        <v>0.02</v>
      </c>
      <c r="H4355">
        <f t="shared" si="68"/>
        <v>23.23</v>
      </c>
      <c r="I4355" t="s">
        <v>2824</v>
      </c>
      <c r="J4355" t="str">
        <f>IFERROR(VLOOKUP(D4355,Products!$A$2:$H$221,3,FALSE),"")</f>
        <v>Canned</v>
      </c>
      <c r="K4355" t="str">
        <f>IFERROR(VLOOKUP(C4355,Customers!$A$2:$G$751,3,FALSE),"")</f>
        <v>Absheron</v>
      </c>
    </row>
    <row r="4356" spans="1:11" x14ac:dyDescent="0.25">
      <c r="A4356" t="s">
        <v>7179</v>
      </c>
      <c r="B4356">
        <v>46011</v>
      </c>
      <c r="C4356" t="s">
        <v>2276</v>
      </c>
      <c r="D4356" t="s">
        <v>176</v>
      </c>
      <c r="E4356">
        <v>14</v>
      </c>
      <c r="F4356">
        <f>IFERROR(VLOOKUP(D4356,Products!$A$2:$H$221,6,FALSE),0)</f>
        <v>1.4</v>
      </c>
      <c r="G4356">
        <v>0</v>
      </c>
      <c r="H4356">
        <f t="shared" si="68"/>
        <v>19.600000000000001</v>
      </c>
      <c r="I4356" t="s">
        <v>2837</v>
      </c>
      <c r="J4356" t="str">
        <f>IFERROR(VLOOKUP(D4356,Products!$A$2:$H$221,3,FALSE),"")</f>
        <v>Bakery</v>
      </c>
      <c r="K4356" t="str">
        <f>IFERROR(VLOOKUP(C4356,Customers!$A$2:$G$751,3,FALSE),"")</f>
        <v>Absheron</v>
      </c>
    </row>
    <row r="4357" spans="1:11" x14ac:dyDescent="0.25">
      <c r="A4357" t="s">
        <v>7180</v>
      </c>
      <c r="B4357">
        <v>46011</v>
      </c>
      <c r="C4357" t="s">
        <v>2660</v>
      </c>
      <c r="D4357" t="s">
        <v>403</v>
      </c>
      <c r="E4357">
        <v>5</v>
      </c>
      <c r="F4357">
        <f>IFERROR(VLOOKUP(D4357,Products!$A$2:$H$221,6,FALSE),0)</f>
        <v>3.78</v>
      </c>
      <c r="G4357">
        <v>7.0000000000000007E-2</v>
      </c>
      <c r="H4357">
        <f t="shared" si="68"/>
        <v>17.579999999999998</v>
      </c>
      <c r="I4357" t="s">
        <v>2870</v>
      </c>
      <c r="J4357" t="str">
        <f>IFERROR(VLOOKUP(D4357,Products!$A$2:$H$221,3,FALSE),"")</f>
        <v>Canned</v>
      </c>
      <c r="K4357" t="str">
        <f>IFERROR(VLOOKUP(C4357,Customers!$A$2:$G$751,3,FALSE),"")</f>
        <v>Absheron</v>
      </c>
    </row>
    <row r="4358" spans="1:11" x14ac:dyDescent="0.25">
      <c r="A4358" t="s">
        <v>7181</v>
      </c>
      <c r="B4358">
        <v>46011</v>
      </c>
      <c r="C4358" t="s">
        <v>2761</v>
      </c>
      <c r="D4358" t="s">
        <v>57</v>
      </c>
      <c r="E4358">
        <v>9</v>
      </c>
      <c r="F4358">
        <f>IFERROR(VLOOKUP(D4358,Products!$A$2:$H$221,6,FALSE),0)</f>
        <v>2.57</v>
      </c>
      <c r="G4358">
        <v>0.12</v>
      </c>
      <c r="H4358">
        <f t="shared" si="68"/>
        <v>20.350000000000001</v>
      </c>
      <c r="I4358" t="s">
        <v>2818</v>
      </c>
      <c r="J4358" t="str">
        <f>IFERROR(VLOOKUP(D4358,Products!$A$2:$H$221,3,FALSE),"")</f>
        <v>Beverages</v>
      </c>
      <c r="K4358" t="str">
        <f>IFERROR(VLOOKUP(C4358,Customers!$A$2:$G$751,3,FALSE),"")</f>
        <v>Ganja-Dashkasan</v>
      </c>
    </row>
    <row r="4359" spans="1:11" x14ac:dyDescent="0.25">
      <c r="A4359" t="s">
        <v>7182</v>
      </c>
      <c r="B4359">
        <v>46012</v>
      </c>
      <c r="C4359" t="s">
        <v>600</v>
      </c>
      <c r="D4359" t="s">
        <v>95</v>
      </c>
      <c r="E4359">
        <v>4</v>
      </c>
      <c r="F4359">
        <f>IFERROR(VLOOKUP(D4359,Products!$A$2:$H$221,6,FALSE),0)</f>
        <v>3.11</v>
      </c>
      <c r="G4359">
        <v>0.12</v>
      </c>
      <c r="H4359">
        <f t="shared" si="68"/>
        <v>10.95</v>
      </c>
      <c r="I4359" t="s">
        <v>2824</v>
      </c>
      <c r="J4359" t="str">
        <f>IFERROR(VLOOKUP(D4359,Products!$A$2:$H$221,3,FALSE),"")</f>
        <v>Snacks</v>
      </c>
      <c r="K4359" t="str">
        <f>IFERROR(VLOOKUP(C4359,Customers!$A$2:$G$751,3,FALSE),"")</f>
        <v>Guba-Khachmaz</v>
      </c>
    </row>
    <row r="4360" spans="1:11" x14ac:dyDescent="0.25">
      <c r="A4360" t="s">
        <v>7183</v>
      </c>
      <c r="B4360">
        <v>46012</v>
      </c>
      <c r="C4360" t="s">
        <v>693</v>
      </c>
      <c r="D4360" t="s">
        <v>124</v>
      </c>
      <c r="E4360">
        <v>17</v>
      </c>
      <c r="F4360">
        <f>IFERROR(VLOOKUP(D4360,Products!$A$2:$H$221,6,FALSE),0)</f>
        <v>1.6</v>
      </c>
      <c r="G4360">
        <v>7.0000000000000007E-2</v>
      </c>
      <c r="H4360">
        <f t="shared" si="68"/>
        <v>25.3</v>
      </c>
      <c r="I4360" t="s">
        <v>2837</v>
      </c>
      <c r="J4360" t="str">
        <f>IFERROR(VLOOKUP(D4360,Products!$A$2:$H$221,3,FALSE),"")</f>
        <v>Dairy</v>
      </c>
      <c r="K4360" t="str">
        <f>IFERROR(VLOOKUP(C4360,Customers!$A$2:$G$751,3,FALSE),"")</f>
        <v>Aran</v>
      </c>
    </row>
    <row r="4361" spans="1:11" x14ac:dyDescent="0.25">
      <c r="A4361" t="s">
        <v>7184</v>
      </c>
      <c r="B4361">
        <v>46012</v>
      </c>
      <c r="C4361" t="s">
        <v>854</v>
      </c>
      <c r="D4361" t="s">
        <v>252</v>
      </c>
      <c r="E4361">
        <v>5</v>
      </c>
      <c r="F4361">
        <f>IFERROR(VLOOKUP(D4361,Products!$A$2:$H$221,6,FALSE),0)</f>
        <v>4.38</v>
      </c>
      <c r="G4361">
        <v>0.1</v>
      </c>
      <c r="H4361">
        <f t="shared" si="68"/>
        <v>19.71</v>
      </c>
      <c r="I4361" t="s">
        <v>2841</v>
      </c>
      <c r="J4361" t="str">
        <f>IFERROR(VLOOKUP(D4361,Products!$A$2:$H$221,3,FALSE),"")</f>
        <v>Grocery</v>
      </c>
      <c r="K4361" t="str">
        <f>IFERROR(VLOOKUP(C4361,Customers!$A$2:$G$751,3,FALSE),"")</f>
        <v>Absheron</v>
      </c>
    </row>
    <row r="4362" spans="1:11" x14ac:dyDescent="0.25">
      <c r="A4362" t="s">
        <v>7185</v>
      </c>
      <c r="B4362">
        <v>46012</v>
      </c>
      <c r="C4362" t="s">
        <v>980</v>
      </c>
      <c r="D4362" t="s">
        <v>43</v>
      </c>
      <c r="E4362">
        <v>23</v>
      </c>
      <c r="F4362">
        <f>IFERROR(VLOOKUP(D4362,Products!$A$2:$H$221,6,FALSE),0)</f>
        <v>3.28</v>
      </c>
      <c r="G4362">
        <v>7.0000000000000007E-2</v>
      </c>
      <c r="H4362">
        <f t="shared" si="68"/>
        <v>70.16</v>
      </c>
      <c r="I4362" t="s">
        <v>2830</v>
      </c>
      <c r="J4362" t="str">
        <f>IFERROR(VLOOKUP(D4362,Products!$A$2:$H$221,3,FALSE),"")</f>
        <v>Beverages</v>
      </c>
      <c r="K4362" t="str">
        <f>IFERROR(VLOOKUP(C4362,Customers!$A$2:$G$751,3,FALSE),"")</f>
        <v>Absheron</v>
      </c>
    </row>
    <row r="4363" spans="1:11" x14ac:dyDescent="0.25">
      <c r="A4363" t="s">
        <v>7186</v>
      </c>
      <c r="B4363">
        <v>46012</v>
      </c>
      <c r="C4363" t="s">
        <v>1442</v>
      </c>
      <c r="D4363" t="s">
        <v>380</v>
      </c>
      <c r="E4363">
        <v>2</v>
      </c>
      <c r="F4363">
        <f>IFERROR(VLOOKUP(D4363,Products!$A$2:$H$221,6,FALSE),0)</f>
        <v>6.79</v>
      </c>
      <c r="G4363">
        <v>0.15</v>
      </c>
      <c r="H4363">
        <f t="shared" si="68"/>
        <v>11.54</v>
      </c>
      <c r="I4363" t="s">
        <v>2818</v>
      </c>
      <c r="J4363" t="str">
        <f>IFERROR(VLOOKUP(D4363,Products!$A$2:$H$221,3,FALSE),"")</f>
        <v>Frozen</v>
      </c>
      <c r="K4363" t="str">
        <f>IFERROR(VLOOKUP(C4363,Customers!$A$2:$G$751,3,FALSE),"")</f>
        <v>Guba-Khachmaz</v>
      </c>
    </row>
    <row r="4364" spans="1:11" x14ac:dyDescent="0.25">
      <c r="A4364" t="s">
        <v>7187</v>
      </c>
      <c r="B4364">
        <v>46012</v>
      </c>
      <c r="C4364" t="s">
        <v>1613</v>
      </c>
      <c r="D4364" t="s">
        <v>130</v>
      </c>
      <c r="E4364">
        <v>14</v>
      </c>
      <c r="F4364">
        <f>IFERROR(VLOOKUP(D4364,Products!$A$2:$H$221,6,FALSE),0)</f>
        <v>3.47</v>
      </c>
      <c r="G4364">
        <v>0.1</v>
      </c>
      <c r="H4364">
        <f t="shared" si="68"/>
        <v>43.72</v>
      </c>
      <c r="I4364" t="s">
        <v>2830</v>
      </c>
      <c r="J4364" t="str">
        <f>IFERROR(VLOOKUP(D4364,Products!$A$2:$H$221,3,FALSE),"")</f>
        <v>Dairy</v>
      </c>
      <c r="K4364" t="str">
        <f>IFERROR(VLOOKUP(C4364,Customers!$A$2:$G$751,3,FALSE),"")</f>
        <v>Absheron</v>
      </c>
    </row>
    <row r="4365" spans="1:11" x14ac:dyDescent="0.25">
      <c r="A4365" t="s">
        <v>7188</v>
      </c>
      <c r="B4365">
        <v>46012</v>
      </c>
      <c r="C4365" t="s">
        <v>1763</v>
      </c>
      <c r="D4365" t="s">
        <v>81</v>
      </c>
      <c r="E4365">
        <v>12</v>
      </c>
      <c r="F4365">
        <f>IFERROR(VLOOKUP(D4365,Products!$A$2:$H$221,6,FALSE),0)</f>
        <v>2.23</v>
      </c>
      <c r="G4365">
        <v>0.03</v>
      </c>
      <c r="H4365">
        <f t="shared" si="68"/>
        <v>25.96</v>
      </c>
      <c r="I4365" t="s">
        <v>2870</v>
      </c>
      <c r="J4365" t="str">
        <f>IFERROR(VLOOKUP(D4365,Products!$A$2:$H$221,3,FALSE),"")</f>
        <v>Snacks</v>
      </c>
      <c r="K4365" t="str">
        <f>IFERROR(VLOOKUP(C4365,Customers!$A$2:$G$751,3,FALSE),"")</f>
        <v>Nakhchivan</v>
      </c>
    </row>
    <row r="4366" spans="1:11" x14ac:dyDescent="0.25">
      <c r="A4366" t="s">
        <v>7189</v>
      </c>
      <c r="B4366">
        <v>46012</v>
      </c>
      <c r="C4366" t="s">
        <v>1886</v>
      </c>
      <c r="D4366" t="s">
        <v>53</v>
      </c>
      <c r="E4366">
        <v>6</v>
      </c>
      <c r="F4366">
        <f>IFERROR(VLOOKUP(D4366,Products!$A$2:$H$221,6,FALSE),0)</f>
        <v>3.46</v>
      </c>
      <c r="G4366">
        <v>0</v>
      </c>
      <c r="H4366">
        <f t="shared" si="68"/>
        <v>20.76</v>
      </c>
      <c r="I4366" t="s">
        <v>2824</v>
      </c>
      <c r="J4366" t="str">
        <f>IFERROR(VLOOKUP(D4366,Products!$A$2:$H$221,3,FALSE),"")</f>
        <v>Beverages</v>
      </c>
      <c r="K4366" t="str">
        <f>IFERROR(VLOOKUP(C4366,Customers!$A$2:$G$751,3,FALSE),"")</f>
        <v>Absheron</v>
      </c>
    </row>
    <row r="4367" spans="1:11" x14ac:dyDescent="0.25">
      <c r="A4367" t="s">
        <v>7190</v>
      </c>
      <c r="B4367">
        <v>46012</v>
      </c>
      <c r="C4367" t="s">
        <v>1922</v>
      </c>
      <c r="D4367" t="s">
        <v>435</v>
      </c>
      <c r="E4367">
        <v>6</v>
      </c>
      <c r="F4367">
        <f>IFERROR(VLOOKUP(D4367,Products!$A$2:$H$221,6,FALSE),0)</f>
        <v>5.86</v>
      </c>
      <c r="G4367">
        <v>0</v>
      </c>
      <c r="H4367">
        <f t="shared" si="68"/>
        <v>35.159999999999997</v>
      </c>
      <c r="I4367" t="s">
        <v>2837</v>
      </c>
      <c r="J4367" t="str">
        <f>IFERROR(VLOOKUP(D4367,Products!$A$2:$H$221,3,FALSE),"")</f>
        <v>Canned</v>
      </c>
      <c r="K4367" t="str">
        <f>IFERROR(VLOOKUP(C4367,Customers!$A$2:$G$751,3,FALSE),"")</f>
        <v>Absheron</v>
      </c>
    </row>
    <row r="4368" spans="1:11" x14ac:dyDescent="0.25">
      <c r="A4368" t="s">
        <v>7191</v>
      </c>
      <c r="B4368">
        <v>46012</v>
      </c>
      <c r="C4368" t="s">
        <v>2204</v>
      </c>
      <c r="D4368" t="s">
        <v>304</v>
      </c>
      <c r="E4368">
        <v>6</v>
      </c>
      <c r="F4368">
        <f>IFERROR(VLOOKUP(D4368,Products!$A$2:$H$221,6,FALSE),0)</f>
        <v>4.78</v>
      </c>
      <c r="G4368">
        <v>7.0000000000000007E-2</v>
      </c>
      <c r="H4368">
        <f t="shared" si="68"/>
        <v>26.67</v>
      </c>
      <c r="I4368" t="s">
        <v>2824</v>
      </c>
      <c r="J4368" t="str">
        <f>IFERROR(VLOOKUP(D4368,Products!$A$2:$H$221,3,FALSE),"")</f>
        <v>Personal Care</v>
      </c>
      <c r="K4368" t="str">
        <f>IFERROR(VLOOKUP(C4368,Customers!$A$2:$G$751,3,FALSE),"")</f>
        <v>Ganja-Dashkasan</v>
      </c>
    </row>
    <row r="4369" spans="1:11" x14ac:dyDescent="0.25">
      <c r="A4369" t="s">
        <v>7192</v>
      </c>
      <c r="B4369">
        <v>46012</v>
      </c>
      <c r="C4369" t="s">
        <v>2270</v>
      </c>
      <c r="D4369" t="s">
        <v>282</v>
      </c>
      <c r="E4369">
        <v>6</v>
      </c>
      <c r="F4369">
        <f>IFERROR(VLOOKUP(D4369,Products!$A$2:$H$221,6,FALSE),0)</f>
        <v>5.17</v>
      </c>
      <c r="G4369">
        <v>0.05</v>
      </c>
      <c r="H4369">
        <f t="shared" si="68"/>
        <v>29.47</v>
      </c>
      <c r="I4369" t="s">
        <v>2830</v>
      </c>
      <c r="J4369" t="str">
        <f>IFERROR(VLOOKUP(D4369,Products!$A$2:$H$221,3,FALSE),"")</f>
        <v>Household</v>
      </c>
      <c r="K4369" t="str">
        <f>IFERROR(VLOOKUP(C4369,Customers!$A$2:$G$751,3,FALSE),"")</f>
        <v>Ganja-Dashkasan</v>
      </c>
    </row>
    <row r="4370" spans="1:11" x14ac:dyDescent="0.25">
      <c r="A4370" t="s">
        <v>7193</v>
      </c>
      <c r="B4370">
        <v>46012</v>
      </c>
      <c r="C4370" t="s">
        <v>2785</v>
      </c>
      <c r="D4370" t="s">
        <v>288</v>
      </c>
      <c r="E4370">
        <v>2</v>
      </c>
      <c r="F4370">
        <f>IFERROR(VLOOKUP(D4370,Products!$A$2:$H$221,6,FALSE),0)</f>
        <v>3.88</v>
      </c>
      <c r="G4370">
        <v>7.0000000000000007E-2</v>
      </c>
      <c r="H4370">
        <f t="shared" si="68"/>
        <v>7.22</v>
      </c>
      <c r="I4370" t="s">
        <v>2841</v>
      </c>
      <c r="J4370" t="str">
        <f>IFERROR(VLOOKUP(D4370,Products!$A$2:$H$221,3,FALSE),"")</f>
        <v>Household</v>
      </c>
      <c r="K4370" t="str">
        <f>IFERROR(VLOOKUP(C4370,Customers!$A$2:$G$751,3,FALSE),"")</f>
        <v>Absheron</v>
      </c>
    </row>
    <row r="4371" spans="1:11" x14ac:dyDescent="0.25">
      <c r="A4371" t="s">
        <v>7194</v>
      </c>
      <c r="B4371">
        <v>46013</v>
      </c>
      <c r="C4371" t="s">
        <v>629</v>
      </c>
      <c r="D4371" t="s">
        <v>47</v>
      </c>
      <c r="E4371">
        <v>19</v>
      </c>
      <c r="F4371">
        <f>IFERROR(VLOOKUP(D4371,Products!$A$2:$H$221,6,FALSE),0)</f>
        <v>4.1900000000000004</v>
      </c>
      <c r="G4371">
        <v>0</v>
      </c>
      <c r="H4371">
        <f t="shared" si="68"/>
        <v>79.61</v>
      </c>
      <c r="I4371" t="s">
        <v>2818</v>
      </c>
      <c r="J4371" t="str">
        <f>IFERROR(VLOOKUP(D4371,Products!$A$2:$H$221,3,FALSE),"")</f>
        <v>Beverages</v>
      </c>
      <c r="K4371" t="str">
        <f>IFERROR(VLOOKUP(C4371,Customers!$A$2:$G$751,3,FALSE),"")</f>
        <v>Shaki-Zagatala</v>
      </c>
    </row>
    <row r="4372" spans="1:11" x14ac:dyDescent="0.25">
      <c r="A4372" t="s">
        <v>7195</v>
      </c>
      <c r="B4372">
        <v>46013</v>
      </c>
      <c r="C4372" t="s">
        <v>716</v>
      </c>
      <c r="D4372" t="s">
        <v>474</v>
      </c>
      <c r="E4372">
        <v>1</v>
      </c>
      <c r="F4372">
        <f>IFERROR(VLOOKUP(D4372,Products!$A$2:$H$221,6,FALSE),0)</f>
        <v>2.1800000000000002</v>
      </c>
      <c r="G4372">
        <v>0.02</v>
      </c>
      <c r="H4372">
        <f t="shared" si="68"/>
        <v>2.14</v>
      </c>
      <c r="I4372" t="s">
        <v>2837</v>
      </c>
      <c r="J4372" t="str">
        <f>IFERROR(VLOOKUP(D4372,Products!$A$2:$H$221,3,FALSE),"")</f>
        <v>Cleaning</v>
      </c>
      <c r="K4372" t="str">
        <f>IFERROR(VLOOKUP(C4372,Customers!$A$2:$G$751,3,FALSE),"")</f>
        <v>Absheron</v>
      </c>
    </row>
    <row r="4373" spans="1:11" x14ac:dyDescent="0.25">
      <c r="A4373" t="s">
        <v>7196</v>
      </c>
      <c r="B4373">
        <v>46013</v>
      </c>
      <c r="C4373" t="s">
        <v>830</v>
      </c>
      <c r="D4373" t="s">
        <v>29</v>
      </c>
      <c r="E4373">
        <v>27</v>
      </c>
      <c r="F4373">
        <f>IFERROR(VLOOKUP(D4373,Products!$A$2:$H$221,6,FALSE),0)</f>
        <v>1.26</v>
      </c>
      <c r="G4373">
        <v>7.0000000000000007E-2</v>
      </c>
      <c r="H4373">
        <f t="shared" si="68"/>
        <v>31.64</v>
      </c>
      <c r="I4373" t="s">
        <v>2827</v>
      </c>
      <c r="J4373" t="str">
        <f>IFERROR(VLOOKUP(D4373,Products!$A$2:$H$221,3,FALSE),"")</f>
        <v>Beverages</v>
      </c>
      <c r="K4373" t="str">
        <f>IFERROR(VLOOKUP(C4373,Customers!$A$2:$G$751,3,FALSE),"")</f>
        <v>Ganja-Dashkasan</v>
      </c>
    </row>
    <row r="4374" spans="1:11" x14ac:dyDescent="0.25">
      <c r="A4374" t="s">
        <v>7197</v>
      </c>
      <c r="B4374">
        <v>46013</v>
      </c>
      <c r="C4374" t="s">
        <v>1010</v>
      </c>
      <c r="D4374" t="s">
        <v>238</v>
      </c>
      <c r="E4374">
        <v>4</v>
      </c>
      <c r="F4374">
        <f>IFERROR(VLOOKUP(D4374,Products!$A$2:$H$221,6,FALSE),0)</f>
        <v>4.3099999999999996</v>
      </c>
      <c r="G4374">
        <v>0.03</v>
      </c>
      <c r="H4374">
        <f t="shared" si="68"/>
        <v>16.72</v>
      </c>
      <c r="I4374" t="s">
        <v>2830</v>
      </c>
      <c r="J4374" t="str">
        <f>IFERROR(VLOOKUP(D4374,Products!$A$2:$H$221,3,FALSE),"")</f>
        <v>Grocery</v>
      </c>
      <c r="K4374" t="str">
        <f>IFERROR(VLOOKUP(C4374,Customers!$A$2:$G$751,3,FALSE),"")</f>
        <v>Absheron</v>
      </c>
    </row>
    <row r="4375" spans="1:11" x14ac:dyDescent="0.25">
      <c r="A4375" t="s">
        <v>7198</v>
      </c>
      <c r="B4375">
        <v>46013</v>
      </c>
      <c r="C4375" t="s">
        <v>1043</v>
      </c>
      <c r="D4375" t="s">
        <v>224</v>
      </c>
      <c r="E4375">
        <v>14</v>
      </c>
      <c r="F4375">
        <f>IFERROR(VLOOKUP(D4375,Products!$A$2:$H$221,6,FALSE),0)</f>
        <v>5.82</v>
      </c>
      <c r="G4375">
        <v>7.0000000000000007E-2</v>
      </c>
      <c r="H4375">
        <f t="shared" si="68"/>
        <v>75.78</v>
      </c>
      <c r="I4375" t="s">
        <v>2827</v>
      </c>
      <c r="J4375" t="str">
        <f>IFERROR(VLOOKUP(D4375,Products!$A$2:$H$221,3,FALSE),"")</f>
        <v>Grocery</v>
      </c>
      <c r="K4375" t="str">
        <f>IFERROR(VLOOKUP(C4375,Customers!$A$2:$G$751,3,FALSE),"")</f>
        <v>Absheron</v>
      </c>
    </row>
    <row r="4376" spans="1:11" x14ac:dyDescent="0.25">
      <c r="A4376" t="s">
        <v>7199</v>
      </c>
      <c r="B4376">
        <v>46013</v>
      </c>
      <c r="C4376" t="s">
        <v>1100</v>
      </c>
      <c r="D4376" t="s">
        <v>118</v>
      </c>
      <c r="E4376">
        <v>13</v>
      </c>
      <c r="F4376">
        <f>IFERROR(VLOOKUP(D4376,Products!$A$2:$H$221,6,FALSE),0)</f>
        <v>3.41</v>
      </c>
      <c r="G4376">
        <v>7.0000000000000007E-2</v>
      </c>
      <c r="H4376">
        <f t="shared" si="68"/>
        <v>41.23</v>
      </c>
      <c r="I4376" t="s">
        <v>2824</v>
      </c>
      <c r="J4376" t="str">
        <f>IFERROR(VLOOKUP(D4376,Products!$A$2:$H$221,3,FALSE),"")</f>
        <v>Dairy</v>
      </c>
      <c r="K4376" t="str">
        <f>IFERROR(VLOOKUP(C4376,Customers!$A$2:$G$751,3,FALSE),"")</f>
        <v>Shaki-Zagatala</v>
      </c>
    </row>
    <row r="4377" spans="1:11" x14ac:dyDescent="0.25">
      <c r="A4377" t="s">
        <v>7200</v>
      </c>
      <c r="B4377">
        <v>46013</v>
      </c>
      <c r="C4377" t="s">
        <v>1130</v>
      </c>
      <c r="D4377" t="s">
        <v>208</v>
      </c>
      <c r="E4377">
        <v>14</v>
      </c>
      <c r="F4377">
        <f>IFERROR(VLOOKUP(D4377,Products!$A$2:$H$221,6,FALSE),0)</f>
        <v>7.9</v>
      </c>
      <c r="G4377">
        <v>0.05</v>
      </c>
      <c r="H4377">
        <f t="shared" si="68"/>
        <v>105.07</v>
      </c>
      <c r="I4377" t="s">
        <v>2820</v>
      </c>
      <c r="J4377" t="str">
        <f>IFERROR(VLOOKUP(D4377,Products!$A$2:$H$221,3,FALSE),"")</f>
        <v>Grocery</v>
      </c>
      <c r="K4377" t="str">
        <f>IFERROR(VLOOKUP(C4377,Customers!$A$2:$G$751,3,FALSE),"")</f>
        <v>Shaki-Zagatala</v>
      </c>
    </row>
    <row r="4378" spans="1:11" x14ac:dyDescent="0.25">
      <c r="A4378" t="s">
        <v>7201</v>
      </c>
      <c r="B4378">
        <v>46013</v>
      </c>
      <c r="C4378" t="s">
        <v>1148</v>
      </c>
      <c r="D4378" t="s">
        <v>470</v>
      </c>
      <c r="E4378">
        <v>4</v>
      </c>
      <c r="F4378">
        <f>IFERROR(VLOOKUP(D4378,Products!$A$2:$H$221,6,FALSE),0)</f>
        <v>7.94</v>
      </c>
      <c r="G4378">
        <v>7.0000000000000007E-2</v>
      </c>
      <c r="H4378">
        <f t="shared" si="68"/>
        <v>29.54</v>
      </c>
      <c r="I4378" t="s">
        <v>2818</v>
      </c>
      <c r="J4378" t="str">
        <f>IFERROR(VLOOKUP(D4378,Products!$A$2:$H$221,3,FALSE),"")</f>
        <v>Cleaning</v>
      </c>
      <c r="K4378" t="str">
        <f>IFERROR(VLOOKUP(C4378,Customers!$A$2:$G$751,3,FALSE),"")</f>
        <v>Aran</v>
      </c>
    </row>
    <row r="4379" spans="1:11" x14ac:dyDescent="0.25">
      <c r="A4379" t="s">
        <v>7202</v>
      </c>
      <c r="B4379">
        <v>46013</v>
      </c>
      <c r="C4379" t="s">
        <v>1262</v>
      </c>
      <c r="D4379" t="s">
        <v>453</v>
      </c>
      <c r="E4379">
        <v>6</v>
      </c>
      <c r="F4379">
        <f>IFERROR(VLOOKUP(D4379,Products!$A$2:$H$221,6,FALSE),0)</f>
        <v>5.14</v>
      </c>
      <c r="G4379">
        <v>0.05</v>
      </c>
      <c r="H4379">
        <f t="shared" si="68"/>
        <v>29.3</v>
      </c>
      <c r="I4379" t="s">
        <v>2841</v>
      </c>
      <c r="J4379" t="str">
        <f>IFERROR(VLOOKUP(D4379,Products!$A$2:$H$221,3,FALSE),"")</f>
        <v>Cleaning</v>
      </c>
      <c r="K4379" t="str">
        <f>IFERROR(VLOOKUP(C4379,Customers!$A$2:$G$751,3,FALSE),"")</f>
        <v>Lankaran-Astara</v>
      </c>
    </row>
    <row r="4380" spans="1:11" x14ac:dyDescent="0.25">
      <c r="A4380" t="s">
        <v>7203</v>
      </c>
      <c r="B4380">
        <v>46013</v>
      </c>
      <c r="C4380" t="s">
        <v>1307</v>
      </c>
      <c r="D4380" t="s">
        <v>29</v>
      </c>
      <c r="E4380">
        <v>23</v>
      </c>
      <c r="F4380">
        <f>IFERROR(VLOOKUP(D4380,Products!$A$2:$H$221,6,FALSE),0)</f>
        <v>1.26</v>
      </c>
      <c r="G4380">
        <v>7.0000000000000007E-2</v>
      </c>
      <c r="H4380">
        <f t="shared" si="68"/>
        <v>26.95</v>
      </c>
      <c r="I4380" t="s">
        <v>2837</v>
      </c>
      <c r="J4380" t="str">
        <f>IFERROR(VLOOKUP(D4380,Products!$A$2:$H$221,3,FALSE),"")</f>
        <v>Beverages</v>
      </c>
      <c r="K4380" t="str">
        <f>IFERROR(VLOOKUP(C4380,Customers!$A$2:$G$751,3,FALSE),"")</f>
        <v>Ganja-Dashkasan</v>
      </c>
    </row>
    <row r="4381" spans="1:11" x14ac:dyDescent="0.25">
      <c r="A4381" t="s">
        <v>7204</v>
      </c>
      <c r="B4381">
        <v>46013</v>
      </c>
      <c r="C4381" t="s">
        <v>1649</v>
      </c>
      <c r="D4381" t="s">
        <v>188</v>
      </c>
      <c r="E4381">
        <v>4</v>
      </c>
      <c r="F4381">
        <f>IFERROR(VLOOKUP(D4381,Products!$A$2:$H$221,6,FALSE),0)</f>
        <v>2.31</v>
      </c>
      <c r="G4381">
        <v>7.0000000000000007E-2</v>
      </c>
      <c r="H4381">
        <f t="shared" si="68"/>
        <v>8.59</v>
      </c>
      <c r="I4381" t="s">
        <v>2830</v>
      </c>
      <c r="J4381" t="str">
        <f>IFERROR(VLOOKUP(D4381,Products!$A$2:$H$221,3,FALSE),"")</f>
        <v>Bakery</v>
      </c>
      <c r="K4381" t="str">
        <f>IFERROR(VLOOKUP(C4381,Customers!$A$2:$G$751,3,FALSE),"")</f>
        <v>Lankaran-Astara</v>
      </c>
    </row>
    <row r="4382" spans="1:11" x14ac:dyDescent="0.25">
      <c r="A4382" t="s">
        <v>7205</v>
      </c>
      <c r="B4382">
        <v>46013</v>
      </c>
      <c r="C4382" t="s">
        <v>1799</v>
      </c>
      <c r="D4382" t="s">
        <v>101</v>
      </c>
      <c r="E4382">
        <v>20</v>
      </c>
      <c r="F4382">
        <f>IFERROR(VLOOKUP(D4382,Products!$A$2:$H$221,6,FALSE),0)</f>
        <v>2.82</v>
      </c>
      <c r="G4382">
        <v>0.1</v>
      </c>
      <c r="H4382">
        <f t="shared" si="68"/>
        <v>50.76</v>
      </c>
      <c r="I4382" t="s">
        <v>2837</v>
      </c>
      <c r="J4382" t="str">
        <f>IFERROR(VLOOKUP(D4382,Products!$A$2:$H$221,3,FALSE),"")</f>
        <v>Snacks</v>
      </c>
      <c r="K4382" t="str">
        <f>IFERROR(VLOOKUP(C4382,Customers!$A$2:$G$751,3,FALSE),"")</f>
        <v>Absheron</v>
      </c>
    </row>
    <row r="4383" spans="1:11" x14ac:dyDescent="0.25">
      <c r="A4383" t="s">
        <v>7206</v>
      </c>
      <c r="B4383">
        <v>46013</v>
      </c>
      <c r="C4383" t="s">
        <v>1961</v>
      </c>
      <c r="D4383" t="s">
        <v>108</v>
      </c>
      <c r="E4383">
        <v>17</v>
      </c>
      <c r="F4383">
        <f>IFERROR(VLOOKUP(D4383,Products!$A$2:$H$221,6,FALSE),0)</f>
        <v>3.94</v>
      </c>
      <c r="G4383">
        <v>0.12</v>
      </c>
      <c r="H4383">
        <f t="shared" si="68"/>
        <v>58.94</v>
      </c>
      <c r="I4383" t="s">
        <v>2818</v>
      </c>
      <c r="J4383" t="str">
        <f>IFERROR(VLOOKUP(D4383,Products!$A$2:$H$221,3,FALSE),"")</f>
        <v>Dairy</v>
      </c>
      <c r="K4383" t="str">
        <f>IFERROR(VLOOKUP(C4383,Customers!$A$2:$G$751,3,FALSE),"")</f>
        <v>Absheron</v>
      </c>
    </row>
    <row r="4384" spans="1:11" x14ac:dyDescent="0.25">
      <c r="A4384" t="s">
        <v>7207</v>
      </c>
      <c r="B4384">
        <v>46013</v>
      </c>
      <c r="C4384" t="s">
        <v>2021</v>
      </c>
      <c r="D4384" t="s">
        <v>41</v>
      </c>
      <c r="E4384">
        <v>9</v>
      </c>
      <c r="F4384">
        <f>IFERROR(VLOOKUP(D4384,Products!$A$2:$H$221,6,FALSE),0)</f>
        <v>2.34</v>
      </c>
      <c r="G4384">
        <v>0.02</v>
      </c>
      <c r="H4384">
        <f t="shared" si="68"/>
        <v>20.64</v>
      </c>
      <c r="I4384" t="s">
        <v>2841</v>
      </c>
      <c r="J4384" t="str">
        <f>IFERROR(VLOOKUP(D4384,Products!$A$2:$H$221,3,FALSE),"")</f>
        <v>Beverages</v>
      </c>
      <c r="K4384" t="str">
        <f>IFERROR(VLOOKUP(C4384,Customers!$A$2:$G$751,3,FALSE),"")</f>
        <v>Aran</v>
      </c>
    </row>
    <row r="4385" spans="1:11" x14ac:dyDescent="0.25">
      <c r="A4385" t="s">
        <v>7208</v>
      </c>
      <c r="B4385">
        <v>46013</v>
      </c>
      <c r="C4385" t="s">
        <v>2024</v>
      </c>
      <c r="D4385" t="s">
        <v>128</v>
      </c>
      <c r="E4385">
        <v>6</v>
      </c>
      <c r="F4385">
        <f>IFERROR(VLOOKUP(D4385,Products!$A$2:$H$221,6,FALSE),0)</f>
        <v>3.37</v>
      </c>
      <c r="G4385">
        <v>7.0000000000000007E-2</v>
      </c>
      <c r="H4385">
        <f t="shared" si="68"/>
        <v>18.8</v>
      </c>
      <c r="I4385" t="s">
        <v>2827</v>
      </c>
      <c r="J4385" t="str">
        <f>IFERROR(VLOOKUP(D4385,Products!$A$2:$H$221,3,FALSE),"")</f>
        <v>Dairy</v>
      </c>
      <c r="K4385" t="str">
        <f>IFERROR(VLOOKUP(C4385,Customers!$A$2:$G$751,3,FALSE),"")</f>
        <v>Lankaran-Astara</v>
      </c>
    </row>
    <row r="4386" spans="1:11" x14ac:dyDescent="0.25">
      <c r="A4386" t="s">
        <v>7209</v>
      </c>
      <c r="B4386">
        <v>46013</v>
      </c>
      <c r="C4386" t="s">
        <v>2681</v>
      </c>
      <c r="D4386" t="s">
        <v>224</v>
      </c>
      <c r="E4386">
        <v>7</v>
      </c>
      <c r="F4386">
        <f>IFERROR(VLOOKUP(D4386,Products!$A$2:$H$221,6,FALSE),0)</f>
        <v>5.82</v>
      </c>
      <c r="G4386">
        <v>0</v>
      </c>
      <c r="H4386">
        <f t="shared" si="68"/>
        <v>40.74</v>
      </c>
      <c r="I4386" t="s">
        <v>2830</v>
      </c>
      <c r="J4386" t="str">
        <f>IFERROR(VLOOKUP(D4386,Products!$A$2:$H$221,3,FALSE),"")</f>
        <v>Grocery</v>
      </c>
      <c r="K4386" t="str">
        <f>IFERROR(VLOOKUP(C4386,Customers!$A$2:$G$751,3,FALSE),"")</f>
        <v>Lankaran-Astara</v>
      </c>
    </row>
    <row r="4387" spans="1:11" x14ac:dyDescent="0.25">
      <c r="A4387" t="s">
        <v>7210</v>
      </c>
      <c r="B4387">
        <v>46014</v>
      </c>
      <c r="C4387" t="s">
        <v>565</v>
      </c>
      <c r="D4387" t="s">
        <v>134</v>
      </c>
      <c r="E4387">
        <v>6</v>
      </c>
      <c r="F4387">
        <f>IFERROR(VLOOKUP(D4387,Products!$A$2:$H$221,6,FALSE),0)</f>
        <v>5.84</v>
      </c>
      <c r="G4387">
        <v>0</v>
      </c>
      <c r="H4387">
        <f t="shared" si="68"/>
        <v>35.04</v>
      </c>
      <c r="I4387" t="s">
        <v>2827</v>
      </c>
      <c r="J4387" t="str">
        <f>IFERROR(VLOOKUP(D4387,Products!$A$2:$H$221,3,FALSE),"")</f>
        <v>Dairy</v>
      </c>
      <c r="K4387" t="str">
        <f>IFERROR(VLOOKUP(C4387,Customers!$A$2:$G$751,3,FALSE),"")</f>
        <v>Guba-Khachmaz</v>
      </c>
    </row>
    <row r="4388" spans="1:11" x14ac:dyDescent="0.25">
      <c r="A4388" t="s">
        <v>7211</v>
      </c>
      <c r="B4388">
        <v>46014</v>
      </c>
      <c r="C4388" t="s">
        <v>827</v>
      </c>
      <c r="D4388" t="s">
        <v>300</v>
      </c>
      <c r="E4388">
        <v>9</v>
      </c>
      <c r="F4388">
        <f>IFERROR(VLOOKUP(D4388,Products!$A$2:$H$221,6,FALSE),0)</f>
        <v>6.1</v>
      </c>
      <c r="G4388">
        <v>0</v>
      </c>
      <c r="H4388">
        <f t="shared" si="68"/>
        <v>54.9</v>
      </c>
      <c r="I4388" t="s">
        <v>2870</v>
      </c>
      <c r="J4388" t="str">
        <f>IFERROR(VLOOKUP(D4388,Products!$A$2:$H$221,3,FALSE),"")</f>
        <v>Personal Care</v>
      </c>
      <c r="K4388" t="str">
        <f>IFERROR(VLOOKUP(C4388,Customers!$A$2:$G$751,3,FALSE),"")</f>
        <v>Shaki-Zagatala</v>
      </c>
    </row>
    <row r="4389" spans="1:11" x14ac:dyDescent="0.25">
      <c r="A4389" t="s">
        <v>7212</v>
      </c>
      <c r="B4389">
        <v>46014</v>
      </c>
      <c r="C4389" t="s">
        <v>887</v>
      </c>
      <c r="D4389" t="s">
        <v>292</v>
      </c>
      <c r="E4389">
        <v>11</v>
      </c>
      <c r="F4389">
        <f>IFERROR(VLOOKUP(D4389,Products!$A$2:$H$221,6,FALSE),0)</f>
        <v>1.37</v>
      </c>
      <c r="G4389">
        <v>0.05</v>
      </c>
      <c r="H4389">
        <f t="shared" si="68"/>
        <v>14.32</v>
      </c>
      <c r="I4389" t="s">
        <v>2827</v>
      </c>
      <c r="J4389" t="str">
        <f>IFERROR(VLOOKUP(D4389,Products!$A$2:$H$221,3,FALSE),"")</f>
        <v>Household</v>
      </c>
      <c r="K4389" t="str">
        <f>IFERROR(VLOOKUP(C4389,Customers!$A$2:$G$751,3,FALSE),"")</f>
        <v>Absheron</v>
      </c>
    </row>
    <row r="4390" spans="1:11" x14ac:dyDescent="0.25">
      <c r="A4390" t="s">
        <v>7213</v>
      </c>
      <c r="B4390">
        <v>46014</v>
      </c>
      <c r="C4390" t="s">
        <v>1151</v>
      </c>
      <c r="D4390" t="s">
        <v>23</v>
      </c>
      <c r="E4390">
        <v>15</v>
      </c>
      <c r="F4390">
        <f>IFERROR(VLOOKUP(D4390,Products!$A$2:$H$221,6,FALSE),0)</f>
        <v>2.54</v>
      </c>
      <c r="G4390">
        <v>7.0000000000000007E-2</v>
      </c>
      <c r="H4390">
        <f t="shared" si="68"/>
        <v>35.43</v>
      </c>
      <c r="I4390" t="s">
        <v>2841</v>
      </c>
      <c r="J4390" t="str">
        <f>IFERROR(VLOOKUP(D4390,Products!$A$2:$H$221,3,FALSE),"")</f>
        <v>Beverages</v>
      </c>
      <c r="K4390" t="str">
        <f>IFERROR(VLOOKUP(C4390,Customers!$A$2:$G$751,3,FALSE),"")</f>
        <v>Guba-Khachmaz</v>
      </c>
    </row>
    <row r="4391" spans="1:11" x14ac:dyDescent="0.25">
      <c r="A4391" t="s">
        <v>7214</v>
      </c>
      <c r="B4391">
        <v>46014</v>
      </c>
      <c r="C4391" t="s">
        <v>1346</v>
      </c>
      <c r="D4391" t="s">
        <v>146</v>
      </c>
      <c r="E4391">
        <v>16</v>
      </c>
      <c r="F4391">
        <f>IFERROR(VLOOKUP(D4391,Products!$A$2:$H$221,6,FALSE),0)</f>
        <v>2.75</v>
      </c>
      <c r="G4391">
        <v>0.05</v>
      </c>
      <c r="H4391">
        <f t="shared" si="68"/>
        <v>41.8</v>
      </c>
      <c r="I4391" t="s">
        <v>2830</v>
      </c>
      <c r="J4391" t="str">
        <f>IFERROR(VLOOKUP(D4391,Products!$A$2:$H$221,3,FALSE),"")</f>
        <v>Dairy</v>
      </c>
      <c r="K4391" t="str">
        <f>IFERROR(VLOOKUP(C4391,Customers!$A$2:$G$751,3,FALSE),"")</f>
        <v>Aran</v>
      </c>
    </row>
    <row r="4392" spans="1:11" x14ac:dyDescent="0.25">
      <c r="A4392" t="s">
        <v>7215</v>
      </c>
      <c r="B4392">
        <v>46014</v>
      </c>
      <c r="C4392" t="s">
        <v>1400</v>
      </c>
      <c r="D4392" t="s">
        <v>150</v>
      </c>
      <c r="E4392">
        <v>18</v>
      </c>
      <c r="F4392">
        <f>IFERROR(VLOOKUP(D4392,Products!$A$2:$H$221,6,FALSE),0)</f>
        <v>3.64</v>
      </c>
      <c r="G4392">
        <v>0.1</v>
      </c>
      <c r="H4392">
        <f t="shared" si="68"/>
        <v>58.97</v>
      </c>
      <c r="I4392" t="s">
        <v>2841</v>
      </c>
      <c r="J4392" t="str">
        <f>IFERROR(VLOOKUP(D4392,Products!$A$2:$H$221,3,FALSE),"")</f>
        <v>Dairy</v>
      </c>
      <c r="K4392" t="str">
        <f>IFERROR(VLOOKUP(C4392,Customers!$A$2:$G$751,3,FALSE),"")</f>
        <v>Guba-Khachmaz</v>
      </c>
    </row>
    <row r="4393" spans="1:11" x14ac:dyDescent="0.25">
      <c r="A4393" t="s">
        <v>7216</v>
      </c>
      <c r="B4393">
        <v>46014</v>
      </c>
      <c r="C4393" t="s">
        <v>1439</v>
      </c>
      <c r="D4393" t="s">
        <v>29</v>
      </c>
      <c r="E4393">
        <v>29</v>
      </c>
      <c r="F4393">
        <f>IFERROR(VLOOKUP(D4393,Products!$A$2:$H$221,6,FALSE),0)</f>
        <v>1.26</v>
      </c>
      <c r="G4393">
        <v>0.1</v>
      </c>
      <c r="H4393">
        <f t="shared" si="68"/>
        <v>32.89</v>
      </c>
      <c r="I4393" t="s">
        <v>2837</v>
      </c>
      <c r="J4393" t="str">
        <f>IFERROR(VLOOKUP(D4393,Products!$A$2:$H$221,3,FALSE),"")</f>
        <v>Beverages</v>
      </c>
      <c r="K4393" t="str">
        <f>IFERROR(VLOOKUP(C4393,Customers!$A$2:$G$751,3,FALSE),"")</f>
        <v>Ganja-Dashkasan</v>
      </c>
    </row>
    <row r="4394" spans="1:11" x14ac:dyDescent="0.25">
      <c r="A4394" t="s">
        <v>7217</v>
      </c>
      <c r="B4394">
        <v>46014</v>
      </c>
      <c r="C4394" t="s">
        <v>1754</v>
      </c>
      <c r="D4394" t="s">
        <v>472</v>
      </c>
      <c r="E4394">
        <v>2</v>
      </c>
      <c r="F4394">
        <f>IFERROR(VLOOKUP(D4394,Products!$A$2:$H$221,6,FALSE),0)</f>
        <v>6.47</v>
      </c>
      <c r="G4394">
        <v>0.03</v>
      </c>
      <c r="H4394">
        <f t="shared" si="68"/>
        <v>12.55</v>
      </c>
      <c r="I4394" t="s">
        <v>2827</v>
      </c>
      <c r="J4394" t="str">
        <f>IFERROR(VLOOKUP(D4394,Products!$A$2:$H$221,3,FALSE),"")</f>
        <v>Cleaning</v>
      </c>
      <c r="K4394" t="str">
        <f>IFERROR(VLOOKUP(C4394,Customers!$A$2:$G$751,3,FALSE),"")</f>
        <v>Ganja-Dashkasan</v>
      </c>
    </row>
    <row r="4395" spans="1:11" x14ac:dyDescent="0.25">
      <c r="A4395" t="s">
        <v>7218</v>
      </c>
      <c r="B4395">
        <v>46014</v>
      </c>
      <c r="C4395" t="s">
        <v>1874</v>
      </c>
      <c r="D4395" t="s">
        <v>156</v>
      </c>
      <c r="E4395">
        <v>28</v>
      </c>
      <c r="F4395">
        <f>IFERROR(VLOOKUP(D4395,Products!$A$2:$H$221,6,FALSE),0)</f>
        <v>2.0499999999999998</v>
      </c>
      <c r="G4395">
        <v>0.05</v>
      </c>
      <c r="H4395">
        <f t="shared" si="68"/>
        <v>54.53</v>
      </c>
      <c r="I4395" t="s">
        <v>2870</v>
      </c>
      <c r="J4395" t="str">
        <f>IFERROR(VLOOKUP(D4395,Products!$A$2:$H$221,3,FALSE),"")</f>
        <v>Bakery</v>
      </c>
      <c r="K4395" t="str">
        <f>IFERROR(VLOOKUP(C4395,Customers!$A$2:$G$751,3,FALSE),"")</f>
        <v>Absheron</v>
      </c>
    </row>
    <row r="4396" spans="1:11" x14ac:dyDescent="0.25">
      <c r="A4396" t="s">
        <v>7219</v>
      </c>
      <c r="B4396">
        <v>46014</v>
      </c>
      <c r="C4396" t="s">
        <v>1880</v>
      </c>
      <c r="D4396" t="s">
        <v>196</v>
      </c>
      <c r="E4396">
        <v>5</v>
      </c>
      <c r="F4396">
        <f>IFERROR(VLOOKUP(D4396,Products!$A$2:$H$221,6,FALSE),0)</f>
        <v>0.54</v>
      </c>
      <c r="G4396">
        <v>0.05</v>
      </c>
      <c r="H4396">
        <f t="shared" si="68"/>
        <v>2.57</v>
      </c>
      <c r="I4396" t="s">
        <v>2830</v>
      </c>
      <c r="J4396" t="str">
        <f>IFERROR(VLOOKUP(D4396,Products!$A$2:$H$221,3,FALSE),"")</f>
        <v>Bakery</v>
      </c>
      <c r="K4396" t="str">
        <f>IFERROR(VLOOKUP(C4396,Customers!$A$2:$G$751,3,FALSE),"")</f>
        <v>Absheron</v>
      </c>
    </row>
    <row r="4397" spans="1:11" x14ac:dyDescent="0.25">
      <c r="A4397" t="s">
        <v>7220</v>
      </c>
      <c r="B4397">
        <v>46014</v>
      </c>
      <c r="C4397" t="s">
        <v>1880</v>
      </c>
      <c r="D4397" t="s">
        <v>294</v>
      </c>
      <c r="E4397">
        <v>11</v>
      </c>
      <c r="F4397">
        <f>IFERROR(VLOOKUP(D4397,Products!$A$2:$H$221,6,FALSE),0)</f>
        <v>1.7</v>
      </c>
      <c r="G4397">
        <v>0.02</v>
      </c>
      <c r="H4397">
        <f t="shared" si="68"/>
        <v>18.329999999999998</v>
      </c>
      <c r="I4397" t="s">
        <v>2827</v>
      </c>
      <c r="J4397" t="str">
        <f>IFERROR(VLOOKUP(D4397,Products!$A$2:$H$221,3,FALSE),"")</f>
        <v>Household</v>
      </c>
      <c r="K4397" t="str">
        <f>IFERROR(VLOOKUP(C4397,Customers!$A$2:$G$751,3,FALSE),"")</f>
        <v>Absheron</v>
      </c>
    </row>
    <row r="4398" spans="1:11" x14ac:dyDescent="0.25">
      <c r="A4398" t="s">
        <v>7221</v>
      </c>
      <c r="B4398">
        <v>46014</v>
      </c>
      <c r="C4398" t="s">
        <v>1889</v>
      </c>
      <c r="D4398" t="s">
        <v>93</v>
      </c>
      <c r="E4398">
        <v>6</v>
      </c>
      <c r="F4398">
        <f>IFERROR(VLOOKUP(D4398,Products!$A$2:$H$221,6,FALSE),0)</f>
        <v>3.61</v>
      </c>
      <c r="G4398">
        <v>0.05</v>
      </c>
      <c r="H4398">
        <f t="shared" si="68"/>
        <v>20.58</v>
      </c>
      <c r="I4398" t="s">
        <v>2830</v>
      </c>
      <c r="J4398" t="str">
        <f>IFERROR(VLOOKUP(D4398,Products!$A$2:$H$221,3,FALSE),"")</f>
        <v>Snacks</v>
      </c>
      <c r="K4398" t="str">
        <f>IFERROR(VLOOKUP(C4398,Customers!$A$2:$G$751,3,FALSE),"")</f>
        <v>Absheron</v>
      </c>
    </row>
    <row r="4399" spans="1:11" x14ac:dyDescent="0.25">
      <c r="A4399" t="s">
        <v>7222</v>
      </c>
      <c r="B4399">
        <v>46014</v>
      </c>
      <c r="C4399" t="s">
        <v>2111</v>
      </c>
      <c r="D4399" t="s">
        <v>107</v>
      </c>
      <c r="E4399">
        <v>13</v>
      </c>
      <c r="F4399">
        <f>IFERROR(VLOOKUP(D4399,Products!$A$2:$H$221,6,FALSE),0)</f>
        <v>4.54</v>
      </c>
      <c r="G4399">
        <v>0.05</v>
      </c>
      <c r="H4399">
        <f t="shared" si="68"/>
        <v>56.07</v>
      </c>
      <c r="I4399" t="s">
        <v>2870</v>
      </c>
      <c r="J4399" t="str">
        <f>IFERROR(VLOOKUP(D4399,Products!$A$2:$H$221,3,FALSE),"")</f>
        <v>Snacks</v>
      </c>
      <c r="K4399" t="str">
        <f>IFERROR(VLOOKUP(C4399,Customers!$A$2:$G$751,3,FALSE),"")</f>
        <v>Shaki-Zagatala</v>
      </c>
    </row>
    <row r="4400" spans="1:11" x14ac:dyDescent="0.25">
      <c r="A4400" t="s">
        <v>7223</v>
      </c>
      <c r="B4400">
        <v>46014</v>
      </c>
      <c r="C4400" t="s">
        <v>2132</v>
      </c>
      <c r="D4400" t="s">
        <v>208</v>
      </c>
      <c r="E4400">
        <v>5</v>
      </c>
      <c r="F4400">
        <f>IFERROR(VLOOKUP(D4400,Products!$A$2:$H$221,6,FALSE),0)</f>
        <v>7.9</v>
      </c>
      <c r="G4400">
        <v>0</v>
      </c>
      <c r="H4400">
        <f t="shared" si="68"/>
        <v>39.5</v>
      </c>
      <c r="I4400" t="s">
        <v>2820</v>
      </c>
      <c r="J4400" t="str">
        <f>IFERROR(VLOOKUP(D4400,Products!$A$2:$H$221,3,FALSE),"")</f>
        <v>Grocery</v>
      </c>
      <c r="K4400" t="str">
        <f>IFERROR(VLOOKUP(C4400,Customers!$A$2:$G$751,3,FALSE),"")</f>
        <v>Guba-Khachmaz</v>
      </c>
    </row>
    <row r="4401" spans="1:11" x14ac:dyDescent="0.25">
      <c r="A4401" t="s">
        <v>7224</v>
      </c>
      <c r="B4401">
        <v>46014</v>
      </c>
      <c r="C4401" t="s">
        <v>2225</v>
      </c>
      <c r="D4401" t="s">
        <v>417</v>
      </c>
      <c r="E4401">
        <v>4</v>
      </c>
      <c r="F4401">
        <f>IFERROR(VLOOKUP(D4401,Products!$A$2:$H$221,6,FALSE),0)</f>
        <v>6.31</v>
      </c>
      <c r="G4401">
        <v>0</v>
      </c>
      <c r="H4401">
        <f t="shared" si="68"/>
        <v>25.24</v>
      </c>
      <c r="I4401" t="s">
        <v>2818</v>
      </c>
      <c r="J4401" t="str">
        <f>IFERROR(VLOOKUP(D4401,Products!$A$2:$H$221,3,FALSE),"")</f>
        <v>Canned</v>
      </c>
      <c r="K4401" t="str">
        <f>IFERROR(VLOOKUP(C4401,Customers!$A$2:$G$751,3,FALSE),"")</f>
        <v>Absheron</v>
      </c>
    </row>
    <row r="4402" spans="1:11" x14ac:dyDescent="0.25">
      <c r="A4402" t="s">
        <v>7225</v>
      </c>
      <c r="B4402">
        <v>46014</v>
      </c>
      <c r="C4402" t="s">
        <v>2303</v>
      </c>
      <c r="D4402" t="s">
        <v>190</v>
      </c>
      <c r="E4402">
        <v>20</v>
      </c>
      <c r="F4402">
        <f>IFERROR(VLOOKUP(D4402,Products!$A$2:$H$221,6,FALSE),0)</f>
        <v>2.85</v>
      </c>
      <c r="G4402">
        <v>0.05</v>
      </c>
      <c r="H4402">
        <f t="shared" si="68"/>
        <v>54.15</v>
      </c>
      <c r="I4402" t="s">
        <v>2824</v>
      </c>
      <c r="J4402" t="str">
        <f>IFERROR(VLOOKUP(D4402,Products!$A$2:$H$221,3,FALSE),"")</f>
        <v>Bakery</v>
      </c>
      <c r="K4402" t="str">
        <f>IFERROR(VLOOKUP(C4402,Customers!$A$2:$G$751,3,FALSE),"")</f>
        <v>Absheron</v>
      </c>
    </row>
    <row r="4403" spans="1:11" x14ac:dyDescent="0.25">
      <c r="A4403" t="s">
        <v>7226</v>
      </c>
      <c r="B4403">
        <v>46014</v>
      </c>
      <c r="C4403" t="s">
        <v>2336</v>
      </c>
      <c r="D4403" t="s">
        <v>224</v>
      </c>
      <c r="E4403">
        <v>5</v>
      </c>
      <c r="F4403">
        <f>IFERROR(VLOOKUP(D4403,Products!$A$2:$H$221,6,FALSE),0)</f>
        <v>5.82</v>
      </c>
      <c r="G4403">
        <v>0.03</v>
      </c>
      <c r="H4403">
        <f t="shared" si="68"/>
        <v>28.23</v>
      </c>
      <c r="I4403" t="s">
        <v>2841</v>
      </c>
      <c r="J4403" t="str">
        <f>IFERROR(VLOOKUP(D4403,Products!$A$2:$H$221,3,FALSE),"")</f>
        <v>Grocery</v>
      </c>
      <c r="K4403" t="str">
        <f>IFERROR(VLOOKUP(C4403,Customers!$A$2:$G$751,3,FALSE),"")</f>
        <v>Ganja-Dashkasan</v>
      </c>
    </row>
    <row r="4404" spans="1:11" x14ac:dyDescent="0.25">
      <c r="A4404" t="s">
        <v>7227</v>
      </c>
      <c r="B4404">
        <v>46014</v>
      </c>
      <c r="C4404" t="s">
        <v>2498</v>
      </c>
      <c r="D4404" t="s">
        <v>366</v>
      </c>
      <c r="E4404">
        <v>5</v>
      </c>
      <c r="F4404">
        <f>IFERROR(VLOOKUP(D4404,Products!$A$2:$H$221,6,FALSE),0)</f>
        <v>8.19</v>
      </c>
      <c r="G4404">
        <v>0.12</v>
      </c>
      <c r="H4404">
        <f t="shared" si="68"/>
        <v>36.04</v>
      </c>
      <c r="I4404" t="s">
        <v>2827</v>
      </c>
      <c r="J4404" t="str">
        <f>IFERROR(VLOOKUP(D4404,Products!$A$2:$H$221,3,FALSE),"")</f>
        <v>Frozen</v>
      </c>
      <c r="K4404" t="str">
        <f>IFERROR(VLOOKUP(C4404,Customers!$A$2:$G$751,3,FALSE),"")</f>
        <v>Shaki-Zagatala</v>
      </c>
    </row>
    <row r="4405" spans="1:11" x14ac:dyDescent="0.25">
      <c r="A4405" t="s">
        <v>7228</v>
      </c>
      <c r="B4405">
        <v>46014</v>
      </c>
      <c r="C4405" t="s">
        <v>2528</v>
      </c>
      <c r="D4405" t="s">
        <v>97</v>
      </c>
      <c r="E4405">
        <v>9</v>
      </c>
      <c r="F4405">
        <f>IFERROR(VLOOKUP(D4405,Products!$A$2:$H$221,6,FALSE),0)</f>
        <v>3.97</v>
      </c>
      <c r="G4405">
        <v>0</v>
      </c>
      <c r="H4405">
        <f t="shared" si="68"/>
        <v>35.729999999999997</v>
      </c>
      <c r="I4405" t="s">
        <v>2830</v>
      </c>
      <c r="J4405" t="str">
        <f>IFERROR(VLOOKUP(D4405,Products!$A$2:$H$221,3,FALSE),"")</f>
        <v>Snacks</v>
      </c>
      <c r="K4405" t="str">
        <f>IFERROR(VLOOKUP(C4405,Customers!$A$2:$G$751,3,FALSE),"")</f>
        <v>Shaki-Zagatala</v>
      </c>
    </row>
    <row r="4406" spans="1:11" x14ac:dyDescent="0.25">
      <c r="A4406" t="s">
        <v>7229</v>
      </c>
      <c r="B4406">
        <v>46014</v>
      </c>
      <c r="C4406" t="s">
        <v>2723</v>
      </c>
      <c r="D4406" t="s">
        <v>118</v>
      </c>
      <c r="E4406">
        <v>3</v>
      </c>
      <c r="F4406">
        <f>IFERROR(VLOOKUP(D4406,Products!$A$2:$H$221,6,FALSE),0)</f>
        <v>3.41</v>
      </c>
      <c r="G4406">
        <v>7.0000000000000007E-2</v>
      </c>
      <c r="H4406">
        <f t="shared" si="68"/>
        <v>9.51</v>
      </c>
      <c r="I4406" t="s">
        <v>2837</v>
      </c>
      <c r="J4406" t="str">
        <f>IFERROR(VLOOKUP(D4406,Products!$A$2:$H$221,3,FALSE),"")</f>
        <v>Dairy</v>
      </c>
      <c r="K4406" t="str">
        <f>IFERROR(VLOOKUP(C4406,Customers!$A$2:$G$751,3,FALSE),"")</f>
        <v>Karabakh-East Zangezur</v>
      </c>
    </row>
    <row r="4407" spans="1:11" x14ac:dyDescent="0.25">
      <c r="A4407" t="s">
        <v>7230</v>
      </c>
      <c r="B4407">
        <v>46015</v>
      </c>
      <c r="C4407" t="s">
        <v>818</v>
      </c>
      <c r="D4407" t="s">
        <v>57</v>
      </c>
      <c r="E4407">
        <v>21</v>
      </c>
      <c r="F4407">
        <f>IFERROR(VLOOKUP(D4407,Products!$A$2:$H$221,6,FALSE),0)</f>
        <v>2.57</v>
      </c>
      <c r="G4407">
        <v>0.15</v>
      </c>
      <c r="H4407">
        <f t="shared" si="68"/>
        <v>45.87</v>
      </c>
      <c r="I4407" t="s">
        <v>2841</v>
      </c>
      <c r="J4407" t="str">
        <f>IFERROR(VLOOKUP(D4407,Products!$A$2:$H$221,3,FALSE),"")</f>
        <v>Beverages</v>
      </c>
      <c r="K4407" t="str">
        <f>IFERROR(VLOOKUP(C4407,Customers!$A$2:$G$751,3,FALSE),"")</f>
        <v>Absheron</v>
      </c>
    </row>
    <row r="4408" spans="1:11" x14ac:dyDescent="0.25">
      <c r="A4408" t="s">
        <v>7231</v>
      </c>
      <c r="B4408">
        <v>46015</v>
      </c>
      <c r="C4408" t="s">
        <v>1547</v>
      </c>
      <c r="D4408" t="s">
        <v>340</v>
      </c>
      <c r="E4408">
        <v>2</v>
      </c>
      <c r="F4408">
        <f>IFERROR(VLOOKUP(D4408,Products!$A$2:$H$221,6,FALSE),0)</f>
        <v>5.77</v>
      </c>
      <c r="G4408">
        <v>0</v>
      </c>
      <c r="H4408">
        <f t="shared" si="68"/>
        <v>11.54</v>
      </c>
      <c r="I4408" t="s">
        <v>2818</v>
      </c>
      <c r="J4408" t="str">
        <f>IFERROR(VLOOKUP(D4408,Products!$A$2:$H$221,3,FALSE),"")</f>
        <v>Personal Care</v>
      </c>
      <c r="K4408" t="str">
        <f>IFERROR(VLOOKUP(C4408,Customers!$A$2:$G$751,3,FALSE),"")</f>
        <v>Aran</v>
      </c>
    </row>
    <row r="4409" spans="1:11" x14ac:dyDescent="0.25">
      <c r="A4409" t="s">
        <v>7232</v>
      </c>
      <c r="B4409">
        <v>46015</v>
      </c>
      <c r="C4409" t="s">
        <v>1976</v>
      </c>
      <c r="D4409" t="s">
        <v>218</v>
      </c>
      <c r="E4409">
        <v>11</v>
      </c>
      <c r="F4409">
        <f>IFERROR(VLOOKUP(D4409,Products!$A$2:$H$221,6,FALSE),0)</f>
        <v>3.4</v>
      </c>
      <c r="G4409">
        <v>0.05</v>
      </c>
      <c r="H4409">
        <f t="shared" si="68"/>
        <v>35.53</v>
      </c>
      <c r="I4409" t="s">
        <v>2841</v>
      </c>
      <c r="J4409" t="str">
        <f>IFERROR(VLOOKUP(D4409,Products!$A$2:$H$221,3,FALSE),"")</f>
        <v>Grocery</v>
      </c>
      <c r="K4409" t="str">
        <f>IFERROR(VLOOKUP(C4409,Customers!$A$2:$G$751,3,FALSE),"")</f>
        <v>Nakhchivan</v>
      </c>
    </row>
    <row r="4410" spans="1:11" x14ac:dyDescent="0.25">
      <c r="A4410" t="s">
        <v>7233</v>
      </c>
      <c r="B4410">
        <v>46015</v>
      </c>
      <c r="C4410" t="s">
        <v>1988</v>
      </c>
      <c r="D4410" t="s">
        <v>37</v>
      </c>
      <c r="E4410">
        <v>4</v>
      </c>
      <c r="F4410">
        <f>IFERROR(VLOOKUP(D4410,Products!$A$2:$H$221,6,FALSE),0)</f>
        <v>4.74</v>
      </c>
      <c r="G4410">
        <v>0.1</v>
      </c>
      <c r="H4410">
        <f t="shared" si="68"/>
        <v>17.059999999999999</v>
      </c>
      <c r="I4410" t="s">
        <v>2870</v>
      </c>
      <c r="J4410" t="str">
        <f>IFERROR(VLOOKUP(D4410,Products!$A$2:$H$221,3,FALSE),"")</f>
        <v>Beverages</v>
      </c>
      <c r="K4410" t="str">
        <f>IFERROR(VLOOKUP(C4410,Customers!$A$2:$G$751,3,FALSE),"")</f>
        <v>Karabakh-East Zangezur</v>
      </c>
    </row>
    <row r="4411" spans="1:11" x14ac:dyDescent="0.25">
      <c r="A4411" t="s">
        <v>7234</v>
      </c>
      <c r="B4411">
        <v>46015</v>
      </c>
      <c r="C4411" t="s">
        <v>2156</v>
      </c>
      <c r="D4411" t="s">
        <v>347</v>
      </c>
      <c r="E4411">
        <v>8</v>
      </c>
      <c r="F4411">
        <f>IFERROR(VLOOKUP(D4411,Products!$A$2:$H$221,6,FALSE),0)</f>
        <v>5.63</v>
      </c>
      <c r="G4411">
        <v>0.12</v>
      </c>
      <c r="H4411">
        <f t="shared" si="68"/>
        <v>39.64</v>
      </c>
      <c r="I4411" t="s">
        <v>2870</v>
      </c>
      <c r="J4411" t="str">
        <f>IFERROR(VLOOKUP(D4411,Products!$A$2:$H$221,3,FALSE),"")</f>
        <v>Personal Care</v>
      </c>
      <c r="K4411" t="str">
        <f>IFERROR(VLOOKUP(C4411,Customers!$A$2:$G$751,3,FALSE),"")</f>
        <v>Aran</v>
      </c>
    </row>
    <row r="4412" spans="1:11" x14ac:dyDescent="0.25">
      <c r="A4412" t="s">
        <v>7235</v>
      </c>
      <c r="B4412">
        <v>46015</v>
      </c>
      <c r="C4412" t="s">
        <v>2558</v>
      </c>
      <c r="D4412" t="s">
        <v>304</v>
      </c>
      <c r="E4412">
        <v>5</v>
      </c>
      <c r="F4412">
        <f>IFERROR(VLOOKUP(D4412,Products!$A$2:$H$221,6,FALSE),0)</f>
        <v>4.78</v>
      </c>
      <c r="G4412">
        <v>0.1</v>
      </c>
      <c r="H4412">
        <f t="shared" si="68"/>
        <v>21.51</v>
      </c>
      <c r="I4412" t="s">
        <v>2837</v>
      </c>
      <c r="J4412" t="str">
        <f>IFERROR(VLOOKUP(D4412,Products!$A$2:$H$221,3,FALSE),"")</f>
        <v>Personal Care</v>
      </c>
      <c r="K4412" t="str">
        <f>IFERROR(VLOOKUP(C4412,Customers!$A$2:$G$751,3,FALSE),"")</f>
        <v>Guba-Khachmaz</v>
      </c>
    </row>
    <row r="4413" spans="1:11" x14ac:dyDescent="0.25">
      <c r="A4413" t="s">
        <v>7236</v>
      </c>
      <c r="B4413">
        <v>46015</v>
      </c>
      <c r="C4413" t="s">
        <v>2745</v>
      </c>
      <c r="D4413" t="s">
        <v>164</v>
      </c>
      <c r="E4413">
        <v>23</v>
      </c>
      <c r="F4413">
        <f>IFERROR(VLOOKUP(D4413,Products!$A$2:$H$221,6,FALSE),0)</f>
        <v>1.96</v>
      </c>
      <c r="G4413">
        <v>0.05</v>
      </c>
      <c r="H4413">
        <f t="shared" si="68"/>
        <v>42.83</v>
      </c>
      <c r="I4413" t="s">
        <v>2820</v>
      </c>
      <c r="J4413" t="str">
        <f>IFERROR(VLOOKUP(D4413,Products!$A$2:$H$221,3,FALSE),"")</f>
        <v>Bakery</v>
      </c>
      <c r="K4413" t="str">
        <f>IFERROR(VLOOKUP(C4413,Customers!$A$2:$G$751,3,FALSE),"")</f>
        <v>Aran</v>
      </c>
    </row>
    <row r="4414" spans="1:11" x14ac:dyDescent="0.25">
      <c r="A4414" t="s">
        <v>7237</v>
      </c>
      <c r="B4414">
        <v>46016</v>
      </c>
      <c r="C4414" t="s">
        <v>539</v>
      </c>
      <c r="D4414" t="s">
        <v>53</v>
      </c>
      <c r="E4414">
        <v>24</v>
      </c>
      <c r="F4414">
        <f>IFERROR(VLOOKUP(D4414,Products!$A$2:$H$221,6,FALSE),0)</f>
        <v>3.46</v>
      </c>
      <c r="G4414">
        <v>7.0000000000000007E-2</v>
      </c>
      <c r="H4414">
        <f t="shared" si="68"/>
        <v>77.23</v>
      </c>
      <c r="I4414" t="s">
        <v>2830</v>
      </c>
      <c r="J4414" t="str">
        <f>IFERROR(VLOOKUP(D4414,Products!$A$2:$H$221,3,FALSE),"")</f>
        <v>Beverages</v>
      </c>
      <c r="K4414" t="str">
        <f>IFERROR(VLOOKUP(C4414,Customers!$A$2:$G$751,3,FALSE),"")</f>
        <v>Karabakh-East Zangezur</v>
      </c>
    </row>
    <row r="4415" spans="1:11" x14ac:dyDescent="0.25">
      <c r="A4415" t="s">
        <v>7238</v>
      </c>
      <c r="B4415">
        <v>46016</v>
      </c>
      <c r="C4415" t="s">
        <v>821</v>
      </c>
      <c r="D4415" t="s">
        <v>338</v>
      </c>
      <c r="E4415">
        <v>4</v>
      </c>
      <c r="F4415">
        <f>IFERROR(VLOOKUP(D4415,Products!$A$2:$H$221,6,FALSE),0)</f>
        <v>2.2000000000000002</v>
      </c>
      <c r="G4415">
        <v>0.02</v>
      </c>
      <c r="H4415">
        <f t="shared" si="68"/>
        <v>8.6199999999999992</v>
      </c>
      <c r="I4415" t="s">
        <v>2824</v>
      </c>
      <c r="J4415" t="str">
        <f>IFERROR(VLOOKUP(D4415,Products!$A$2:$H$221,3,FALSE),"")</f>
        <v>Personal Care</v>
      </c>
      <c r="K4415" t="str">
        <f>IFERROR(VLOOKUP(C4415,Customers!$A$2:$G$751,3,FALSE),"")</f>
        <v>Absheron</v>
      </c>
    </row>
    <row r="4416" spans="1:11" x14ac:dyDescent="0.25">
      <c r="A4416" t="s">
        <v>7239</v>
      </c>
      <c r="B4416">
        <v>46016</v>
      </c>
      <c r="C4416" t="s">
        <v>902</v>
      </c>
      <c r="D4416" t="s">
        <v>336</v>
      </c>
      <c r="E4416">
        <v>3</v>
      </c>
      <c r="F4416">
        <f>IFERROR(VLOOKUP(D4416,Products!$A$2:$H$221,6,FALSE),0)</f>
        <v>5.29</v>
      </c>
      <c r="G4416">
        <v>0.05</v>
      </c>
      <c r="H4416">
        <f t="shared" si="68"/>
        <v>15.08</v>
      </c>
      <c r="I4416" t="s">
        <v>2827</v>
      </c>
      <c r="J4416" t="str">
        <f>IFERROR(VLOOKUP(D4416,Products!$A$2:$H$221,3,FALSE),"")</f>
        <v>Personal Care</v>
      </c>
      <c r="K4416" t="str">
        <f>IFERROR(VLOOKUP(C4416,Customers!$A$2:$G$751,3,FALSE),"")</f>
        <v>Ganja-Dashkasan</v>
      </c>
    </row>
    <row r="4417" spans="1:11" x14ac:dyDescent="0.25">
      <c r="A4417" t="s">
        <v>7240</v>
      </c>
      <c r="B4417">
        <v>46016</v>
      </c>
      <c r="C4417" t="s">
        <v>1031</v>
      </c>
      <c r="D4417" t="s">
        <v>152</v>
      </c>
      <c r="E4417">
        <v>12</v>
      </c>
      <c r="F4417">
        <f>IFERROR(VLOOKUP(D4417,Products!$A$2:$H$221,6,FALSE),0)</f>
        <v>2.0699999999999998</v>
      </c>
      <c r="G4417">
        <v>0.03</v>
      </c>
      <c r="H4417">
        <f t="shared" si="68"/>
        <v>24.09</v>
      </c>
      <c r="I4417" t="s">
        <v>2827</v>
      </c>
      <c r="J4417" t="str">
        <f>IFERROR(VLOOKUP(D4417,Products!$A$2:$H$221,3,FALSE),"")</f>
        <v>Dairy</v>
      </c>
      <c r="K4417" t="str">
        <f>IFERROR(VLOOKUP(C4417,Customers!$A$2:$G$751,3,FALSE),"")</f>
        <v>Absheron</v>
      </c>
    </row>
    <row r="4418" spans="1:11" x14ac:dyDescent="0.25">
      <c r="A4418" t="s">
        <v>7241</v>
      </c>
      <c r="B4418">
        <v>46016</v>
      </c>
      <c r="C4418" t="s">
        <v>1127</v>
      </c>
      <c r="D4418" t="s">
        <v>108</v>
      </c>
      <c r="E4418">
        <v>3</v>
      </c>
      <c r="F4418">
        <f>IFERROR(VLOOKUP(D4418,Products!$A$2:$H$221,6,FALSE),0)</f>
        <v>3.94</v>
      </c>
      <c r="G4418">
        <v>7.0000000000000007E-2</v>
      </c>
      <c r="H4418">
        <f t="shared" ref="H4418:H4481" si="69">ROUND(E4418*F4418*(1-G4418),2)</f>
        <v>10.99</v>
      </c>
      <c r="I4418" t="s">
        <v>2830</v>
      </c>
      <c r="J4418" t="str">
        <f>IFERROR(VLOOKUP(D4418,Products!$A$2:$H$221,3,FALSE),"")</f>
        <v>Dairy</v>
      </c>
      <c r="K4418" t="str">
        <f>IFERROR(VLOOKUP(C4418,Customers!$A$2:$G$751,3,FALSE),"")</f>
        <v>Aran</v>
      </c>
    </row>
    <row r="4419" spans="1:11" x14ac:dyDescent="0.25">
      <c r="A4419" t="s">
        <v>7242</v>
      </c>
      <c r="B4419">
        <v>46016</v>
      </c>
      <c r="C4419" t="s">
        <v>1196</v>
      </c>
      <c r="D4419" t="s">
        <v>47</v>
      </c>
      <c r="E4419">
        <v>24</v>
      </c>
      <c r="F4419">
        <f>IFERROR(VLOOKUP(D4419,Products!$A$2:$H$221,6,FALSE),0)</f>
        <v>4.1900000000000004</v>
      </c>
      <c r="G4419">
        <v>0.03</v>
      </c>
      <c r="H4419">
        <f t="shared" si="69"/>
        <v>97.54</v>
      </c>
      <c r="I4419" t="s">
        <v>2824</v>
      </c>
      <c r="J4419" t="str">
        <f>IFERROR(VLOOKUP(D4419,Products!$A$2:$H$221,3,FALSE),"")</f>
        <v>Beverages</v>
      </c>
      <c r="K4419" t="str">
        <f>IFERROR(VLOOKUP(C4419,Customers!$A$2:$G$751,3,FALSE),"")</f>
        <v>Lankaran-Astara</v>
      </c>
    </row>
    <row r="4420" spans="1:11" x14ac:dyDescent="0.25">
      <c r="A4420" t="s">
        <v>7243</v>
      </c>
      <c r="B4420">
        <v>46016</v>
      </c>
      <c r="C4420" t="s">
        <v>1622</v>
      </c>
      <c r="D4420" t="s">
        <v>362</v>
      </c>
      <c r="E4420">
        <v>9</v>
      </c>
      <c r="F4420">
        <f>IFERROR(VLOOKUP(D4420,Products!$A$2:$H$221,6,FALSE),0)</f>
        <v>7.21</v>
      </c>
      <c r="G4420">
        <v>7.0000000000000007E-2</v>
      </c>
      <c r="H4420">
        <f t="shared" si="69"/>
        <v>60.35</v>
      </c>
      <c r="I4420" t="s">
        <v>2841</v>
      </c>
      <c r="J4420" t="str">
        <f>IFERROR(VLOOKUP(D4420,Products!$A$2:$H$221,3,FALSE),"")</f>
        <v>Frozen</v>
      </c>
      <c r="K4420" t="str">
        <f>IFERROR(VLOOKUP(C4420,Customers!$A$2:$G$751,3,FALSE),"")</f>
        <v>Absheron</v>
      </c>
    </row>
    <row r="4421" spans="1:11" x14ac:dyDescent="0.25">
      <c r="A4421" t="s">
        <v>7244</v>
      </c>
      <c r="B4421">
        <v>46016</v>
      </c>
      <c r="C4421" t="s">
        <v>1676</v>
      </c>
      <c r="D4421" t="s">
        <v>489</v>
      </c>
      <c r="E4421">
        <v>7</v>
      </c>
      <c r="F4421">
        <f>IFERROR(VLOOKUP(D4421,Products!$A$2:$H$221,6,FALSE),0)</f>
        <v>5.34</v>
      </c>
      <c r="G4421">
        <v>0.03</v>
      </c>
      <c r="H4421">
        <f t="shared" si="69"/>
        <v>36.26</v>
      </c>
      <c r="I4421" t="s">
        <v>2824</v>
      </c>
      <c r="J4421" t="str">
        <f>IFERROR(VLOOKUP(D4421,Products!$A$2:$H$221,3,FALSE),"")</f>
        <v>Cleaning</v>
      </c>
      <c r="K4421" t="str">
        <f>IFERROR(VLOOKUP(C4421,Customers!$A$2:$G$751,3,FALSE),"")</f>
        <v>Shaki-Zagatala</v>
      </c>
    </row>
    <row r="4422" spans="1:11" x14ac:dyDescent="0.25">
      <c r="A4422" t="s">
        <v>7245</v>
      </c>
      <c r="B4422">
        <v>46016</v>
      </c>
      <c r="C4422" t="s">
        <v>1715</v>
      </c>
      <c r="D4422" t="s">
        <v>364</v>
      </c>
      <c r="E4422">
        <v>2</v>
      </c>
      <c r="F4422">
        <f>IFERROR(VLOOKUP(D4422,Products!$A$2:$H$221,6,FALSE),0)</f>
        <v>7.67</v>
      </c>
      <c r="G4422">
        <v>0.15</v>
      </c>
      <c r="H4422">
        <f t="shared" si="69"/>
        <v>13.04</v>
      </c>
      <c r="I4422" t="s">
        <v>2820</v>
      </c>
      <c r="J4422" t="str">
        <f>IFERROR(VLOOKUP(D4422,Products!$A$2:$H$221,3,FALSE),"")</f>
        <v>Frozen</v>
      </c>
      <c r="K4422" t="str">
        <f>IFERROR(VLOOKUP(C4422,Customers!$A$2:$G$751,3,FALSE),"")</f>
        <v>Absheron</v>
      </c>
    </row>
    <row r="4423" spans="1:11" x14ac:dyDescent="0.25">
      <c r="A4423" t="s">
        <v>7246</v>
      </c>
      <c r="B4423">
        <v>46016</v>
      </c>
      <c r="C4423" t="s">
        <v>1970</v>
      </c>
      <c r="D4423" t="s">
        <v>93</v>
      </c>
      <c r="E4423">
        <v>13</v>
      </c>
      <c r="F4423">
        <f>IFERROR(VLOOKUP(D4423,Products!$A$2:$H$221,6,FALSE),0)</f>
        <v>3.61</v>
      </c>
      <c r="G4423">
        <v>0.05</v>
      </c>
      <c r="H4423">
        <f t="shared" si="69"/>
        <v>44.58</v>
      </c>
      <c r="I4423" t="s">
        <v>2818</v>
      </c>
      <c r="J4423" t="str">
        <f>IFERROR(VLOOKUP(D4423,Products!$A$2:$H$221,3,FALSE),"")</f>
        <v>Snacks</v>
      </c>
      <c r="K4423" t="str">
        <f>IFERROR(VLOOKUP(C4423,Customers!$A$2:$G$751,3,FALSE),"")</f>
        <v>Ganja-Dashkasan</v>
      </c>
    </row>
    <row r="4424" spans="1:11" x14ac:dyDescent="0.25">
      <c r="A4424" t="s">
        <v>7247</v>
      </c>
      <c r="B4424">
        <v>46016</v>
      </c>
      <c r="C4424" t="s">
        <v>2477</v>
      </c>
      <c r="D4424" t="s">
        <v>160</v>
      </c>
      <c r="E4424">
        <v>8</v>
      </c>
      <c r="F4424">
        <f>IFERROR(VLOOKUP(D4424,Products!$A$2:$H$221,6,FALSE),0)</f>
        <v>1.26</v>
      </c>
      <c r="G4424">
        <v>0.03</v>
      </c>
      <c r="H4424">
        <f t="shared" si="69"/>
        <v>9.7799999999999994</v>
      </c>
      <c r="I4424" t="s">
        <v>2818</v>
      </c>
      <c r="J4424" t="str">
        <f>IFERROR(VLOOKUP(D4424,Products!$A$2:$H$221,3,FALSE),"")</f>
        <v>Bakery</v>
      </c>
      <c r="K4424" t="str">
        <f>IFERROR(VLOOKUP(C4424,Customers!$A$2:$G$751,3,FALSE),"")</f>
        <v>Absheron</v>
      </c>
    </row>
    <row r="4425" spans="1:11" x14ac:dyDescent="0.25">
      <c r="A4425" t="s">
        <v>7248</v>
      </c>
      <c r="B4425">
        <v>46016</v>
      </c>
      <c r="C4425" t="s">
        <v>2648</v>
      </c>
      <c r="D4425" t="s">
        <v>356</v>
      </c>
      <c r="E4425">
        <v>10</v>
      </c>
      <c r="F4425">
        <f>IFERROR(VLOOKUP(D4425,Products!$A$2:$H$221,6,FALSE),0)</f>
        <v>2.87</v>
      </c>
      <c r="G4425">
        <v>0.02</v>
      </c>
      <c r="H4425">
        <f t="shared" si="69"/>
        <v>28.13</v>
      </c>
      <c r="I4425" t="s">
        <v>2818</v>
      </c>
      <c r="J4425" t="str">
        <f>IFERROR(VLOOKUP(D4425,Products!$A$2:$H$221,3,FALSE),"")</f>
        <v>Frozen</v>
      </c>
      <c r="K4425" t="str">
        <f>IFERROR(VLOOKUP(C4425,Customers!$A$2:$G$751,3,FALSE),"")</f>
        <v>Ganja-Dashkasan</v>
      </c>
    </row>
    <row r="4426" spans="1:11" x14ac:dyDescent="0.25">
      <c r="A4426" t="s">
        <v>7249</v>
      </c>
      <c r="B4426">
        <v>46016</v>
      </c>
      <c r="C4426" t="s">
        <v>2681</v>
      </c>
      <c r="D4426" t="s">
        <v>49</v>
      </c>
      <c r="E4426">
        <v>9</v>
      </c>
      <c r="F4426">
        <f>IFERROR(VLOOKUP(D4426,Products!$A$2:$H$221,6,FALSE),0)</f>
        <v>4.04</v>
      </c>
      <c r="G4426">
        <v>0</v>
      </c>
      <c r="H4426">
        <f t="shared" si="69"/>
        <v>36.36</v>
      </c>
      <c r="I4426" t="s">
        <v>2818</v>
      </c>
      <c r="J4426" t="str">
        <f>IFERROR(VLOOKUP(D4426,Products!$A$2:$H$221,3,FALSE),"")</f>
        <v>Beverages</v>
      </c>
      <c r="K4426" t="str">
        <f>IFERROR(VLOOKUP(C4426,Customers!$A$2:$G$751,3,FALSE),"")</f>
        <v>Lankaran-Astara</v>
      </c>
    </row>
    <row r="4427" spans="1:11" x14ac:dyDescent="0.25">
      <c r="A4427" t="s">
        <v>7250</v>
      </c>
      <c r="B4427">
        <v>46016</v>
      </c>
      <c r="C4427" t="s">
        <v>2765</v>
      </c>
      <c r="D4427" t="s">
        <v>296</v>
      </c>
      <c r="E4427">
        <v>4</v>
      </c>
      <c r="F4427">
        <f>IFERROR(VLOOKUP(D4427,Products!$A$2:$H$221,6,FALSE),0)</f>
        <v>2.52</v>
      </c>
      <c r="G4427">
        <v>0.15</v>
      </c>
      <c r="H4427">
        <f t="shared" si="69"/>
        <v>8.57</v>
      </c>
      <c r="I4427" t="s">
        <v>2830</v>
      </c>
      <c r="J4427" t="str">
        <f>IFERROR(VLOOKUP(D4427,Products!$A$2:$H$221,3,FALSE),"")</f>
        <v>Household</v>
      </c>
      <c r="K4427" t="str">
        <f>IFERROR(VLOOKUP(C4427,Customers!$A$2:$G$751,3,FALSE),"")</f>
        <v>Shaki-Zagatala</v>
      </c>
    </row>
    <row r="4428" spans="1:11" x14ac:dyDescent="0.25">
      <c r="A4428" t="s">
        <v>7251</v>
      </c>
      <c r="B4428">
        <v>46017</v>
      </c>
      <c r="C4428" t="s">
        <v>742</v>
      </c>
      <c r="D4428" t="s">
        <v>148</v>
      </c>
      <c r="E4428">
        <v>8</v>
      </c>
      <c r="F4428">
        <f>IFERROR(VLOOKUP(D4428,Products!$A$2:$H$221,6,FALSE),0)</f>
        <v>1.6</v>
      </c>
      <c r="G4428">
        <v>0.15</v>
      </c>
      <c r="H4428">
        <f t="shared" si="69"/>
        <v>10.88</v>
      </c>
      <c r="I4428" t="s">
        <v>2818</v>
      </c>
      <c r="J4428" t="str">
        <f>IFERROR(VLOOKUP(D4428,Products!$A$2:$H$221,3,FALSE),"")</f>
        <v>Dairy</v>
      </c>
      <c r="K4428" t="str">
        <f>IFERROR(VLOOKUP(C4428,Customers!$A$2:$G$751,3,FALSE),"")</f>
        <v>Guba-Khachmaz</v>
      </c>
    </row>
    <row r="4429" spans="1:11" x14ac:dyDescent="0.25">
      <c r="A4429" t="s">
        <v>7252</v>
      </c>
      <c r="B4429">
        <v>46017</v>
      </c>
      <c r="C4429" t="s">
        <v>809</v>
      </c>
      <c r="D4429" t="s">
        <v>8</v>
      </c>
      <c r="E4429">
        <v>20</v>
      </c>
      <c r="F4429">
        <f>IFERROR(VLOOKUP(D4429,Products!$A$2:$H$221,6,FALSE),0)</f>
        <v>3.39</v>
      </c>
      <c r="G4429">
        <v>7.0000000000000007E-2</v>
      </c>
      <c r="H4429">
        <f t="shared" si="69"/>
        <v>63.05</v>
      </c>
      <c r="I4429" t="s">
        <v>2841</v>
      </c>
      <c r="J4429" t="str">
        <f>IFERROR(VLOOKUP(D4429,Products!$A$2:$H$221,3,FALSE),"")</f>
        <v>Beverages</v>
      </c>
      <c r="K4429" t="str">
        <f>IFERROR(VLOOKUP(C4429,Customers!$A$2:$G$751,3,FALSE),"")</f>
        <v>Absheron</v>
      </c>
    </row>
    <row r="4430" spans="1:11" x14ac:dyDescent="0.25">
      <c r="A4430" t="s">
        <v>7253</v>
      </c>
      <c r="B4430">
        <v>46017</v>
      </c>
      <c r="C4430" t="s">
        <v>1007</v>
      </c>
      <c r="D4430" t="s">
        <v>57</v>
      </c>
      <c r="E4430">
        <v>27</v>
      </c>
      <c r="F4430">
        <f>IFERROR(VLOOKUP(D4430,Products!$A$2:$H$221,6,FALSE),0)</f>
        <v>2.57</v>
      </c>
      <c r="G4430">
        <v>0.15</v>
      </c>
      <c r="H4430">
        <f t="shared" si="69"/>
        <v>58.98</v>
      </c>
      <c r="I4430" t="s">
        <v>2830</v>
      </c>
      <c r="J4430" t="str">
        <f>IFERROR(VLOOKUP(D4430,Products!$A$2:$H$221,3,FALSE),"")</f>
        <v>Beverages</v>
      </c>
      <c r="K4430" t="str">
        <f>IFERROR(VLOOKUP(C4430,Customers!$A$2:$G$751,3,FALSE),"")</f>
        <v>Lankaran-Astara</v>
      </c>
    </row>
    <row r="4431" spans="1:11" x14ac:dyDescent="0.25">
      <c r="A4431" t="s">
        <v>7254</v>
      </c>
      <c r="B4431">
        <v>46017</v>
      </c>
      <c r="C4431" t="s">
        <v>1160</v>
      </c>
      <c r="D4431" t="s">
        <v>417</v>
      </c>
      <c r="E4431">
        <v>10</v>
      </c>
      <c r="F4431">
        <f>IFERROR(VLOOKUP(D4431,Products!$A$2:$H$221,6,FALSE),0)</f>
        <v>6.31</v>
      </c>
      <c r="G4431">
        <v>0.05</v>
      </c>
      <c r="H4431">
        <f t="shared" si="69"/>
        <v>59.95</v>
      </c>
      <c r="I4431" t="s">
        <v>2827</v>
      </c>
      <c r="J4431" t="str">
        <f>IFERROR(VLOOKUP(D4431,Products!$A$2:$H$221,3,FALSE),"")</f>
        <v>Canned</v>
      </c>
      <c r="K4431" t="str">
        <f>IFERROR(VLOOKUP(C4431,Customers!$A$2:$G$751,3,FALSE),"")</f>
        <v>Nakhchivan</v>
      </c>
    </row>
    <row r="4432" spans="1:11" x14ac:dyDescent="0.25">
      <c r="A4432" t="s">
        <v>7255</v>
      </c>
      <c r="B4432">
        <v>46017</v>
      </c>
      <c r="C4432" t="s">
        <v>1409</v>
      </c>
      <c r="D4432" t="s">
        <v>35</v>
      </c>
      <c r="E4432">
        <v>17</v>
      </c>
      <c r="F4432">
        <f>IFERROR(VLOOKUP(D4432,Products!$A$2:$H$221,6,FALSE),0)</f>
        <v>1.65</v>
      </c>
      <c r="G4432">
        <v>0.05</v>
      </c>
      <c r="H4432">
        <f t="shared" si="69"/>
        <v>26.65</v>
      </c>
      <c r="I4432" t="s">
        <v>2827</v>
      </c>
      <c r="J4432" t="str">
        <f>IFERROR(VLOOKUP(D4432,Products!$A$2:$H$221,3,FALSE),"")</f>
        <v>Beverages</v>
      </c>
      <c r="K4432" t="str">
        <f>IFERROR(VLOOKUP(C4432,Customers!$A$2:$G$751,3,FALSE),"")</f>
        <v>Absheron</v>
      </c>
    </row>
    <row r="4433" spans="1:11" x14ac:dyDescent="0.25">
      <c r="A4433" t="s">
        <v>7256</v>
      </c>
      <c r="B4433">
        <v>46017</v>
      </c>
      <c r="C4433" t="s">
        <v>1433</v>
      </c>
      <c r="D4433" t="s">
        <v>150</v>
      </c>
      <c r="E4433">
        <v>14</v>
      </c>
      <c r="F4433">
        <f>IFERROR(VLOOKUP(D4433,Products!$A$2:$H$221,6,FALSE),0)</f>
        <v>3.64</v>
      </c>
      <c r="G4433">
        <v>0.05</v>
      </c>
      <c r="H4433">
        <f t="shared" si="69"/>
        <v>48.41</v>
      </c>
      <c r="I4433" t="s">
        <v>2830</v>
      </c>
      <c r="J4433" t="str">
        <f>IFERROR(VLOOKUP(D4433,Products!$A$2:$H$221,3,FALSE),"")</f>
        <v>Dairy</v>
      </c>
      <c r="K4433" t="str">
        <f>IFERROR(VLOOKUP(C4433,Customers!$A$2:$G$751,3,FALSE),"")</f>
        <v>Aran</v>
      </c>
    </row>
    <row r="4434" spans="1:11" x14ac:dyDescent="0.25">
      <c r="A4434" t="s">
        <v>7257</v>
      </c>
      <c r="B4434">
        <v>46017</v>
      </c>
      <c r="C4434" t="s">
        <v>1532</v>
      </c>
      <c r="D4434" t="s">
        <v>274</v>
      </c>
      <c r="E4434">
        <v>11</v>
      </c>
      <c r="F4434">
        <f>IFERROR(VLOOKUP(D4434,Products!$A$2:$H$221,6,FALSE),0)</f>
        <v>1.23</v>
      </c>
      <c r="G4434">
        <v>7.0000000000000007E-2</v>
      </c>
      <c r="H4434">
        <f t="shared" si="69"/>
        <v>12.58</v>
      </c>
      <c r="I4434" t="s">
        <v>2837</v>
      </c>
      <c r="J4434" t="str">
        <f>IFERROR(VLOOKUP(D4434,Products!$A$2:$H$221,3,FALSE),"")</f>
        <v>Household</v>
      </c>
      <c r="K4434" t="str">
        <f>IFERROR(VLOOKUP(C4434,Customers!$A$2:$G$751,3,FALSE),"")</f>
        <v>Aran</v>
      </c>
    </row>
    <row r="4435" spans="1:11" x14ac:dyDescent="0.25">
      <c r="A4435" t="s">
        <v>7258</v>
      </c>
      <c r="B4435">
        <v>46017</v>
      </c>
      <c r="C4435" t="s">
        <v>1943</v>
      </c>
      <c r="D4435" t="s">
        <v>443</v>
      </c>
      <c r="E4435">
        <v>2</v>
      </c>
      <c r="F4435">
        <f>IFERROR(VLOOKUP(D4435,Products!$A$2:$H$221,6,FALSE),0)</f>
        <v>8.6300000000000008</v>
      </c>
      <c r="G4435">
        <v>0.15</v>
      </c>
      <c r="H4435">
        <f t="shared" si="69"/>
        <v>14.67</v>
      </c>
      <c r="I4435" t="s">
        <v>2827</v>
      </c>
      <c r="J4435" t="str">
        <f>IFERROR(VLOOKUP(D4435,Products!$A$2:$H$221,3,FALSE),"")</f>
        <v>Cleaning</v>
      </c>
      <c r="K4435" t="str">
        <f>IFERROR(VLOOKUP(C4435,Customers!$A$2:$G$751,3,FALSE),"")</f>
        <v>Aran</v>
      </c>
    </row>
    <row r="4436" spans="1:11" x14ac:dyDescent="0.25">
      <c r="A4436" t="s">
        <v>7259</v>
      </c>
      <c r="B4436">
        <v>46017</v>
      </c>
      <c r="C4436" t="s">
        <v>1997</v>
      </c>
      <c r="D4436" t="s">
        <v>232</v>
      </c>
      <c r="E4436">
        <v>5</v>
      </c>
      <c r="F4436">
        <f>IFERROR(VLOOKUP(D4436,Products!$A$2:$H$221,6,FALSE),0)</f>
        <v>6.86</v>
      </c>
      <c r="G4436">
        <v>0.05</v>
      </c>
      <c r="H4436">
        <f t="shared" si="69"/>
        <v>32.590000000000003</v>
      </c>
      <c r="I4436" t="s">
        <v>2818</v>
      </c>
      <c r="J4436" t="str">
        <f>IFERROR(VLOOKUP(D4436,Products!$A$2:$H$221,3,FALSE),"")</f>
        <v>Grocery</v>
      </c>
      <c r="K4436" t="str">
        <f>IFERROR(VLOOKUP(C4436,Customers!$A$2:$G$751,3,FALSE),"")</f>
        <v>Guba-Khachmaz</v>
      </c>
    </row>
    <row r="4437" spans="1:11" x14ac:dyDescent="0.25">
      <c r="A4437" t="s">
        <v>7260</v>
      </c>
      <c r="B4437">
        <v>46017</v>
      </c>
      <c r="C4437" t="s">
        <v>2000</v>
      </c>
      <c r="D4437" t="s">
        <v>27</v>
      </c>
      <c r="E4437">
        <v>19</v>
      </c>
      <c r="F4437">
        <f>IFERROR(VLOOKUP(D4437,Products!$A$2:$H$221,6,FALSE),0)</f>
        <v>1.98</v>
      </c>
      <c r="G4437">
        <v>0.12</v>
      </c>
      <c r="H4437">
        <f t="shared" si="69"/>
        <v>33.11</v>
      </c>
      <c r="I4437" t="s">
        <v>2841</v>
      </c>
      <c r="J4437" t="str">
        <f>IFERROR(VLOOKUP(D4437,Products!$A$2:$H$221,3,FALSE),"")</f>
        <v>Beverages</v>
      </c>
      <c r="K4437" t="str">
        <f>IFERROR(VLOOKUP(C4437,Customers!$A$2:$G$751,3,FALSE),"")</f>
        <v>Karabakh-East Zangezur</v>
      </c>
    </row>
    <row r="4438" spans="1:11" x14ac:dyDescent="0.25">
      <c r="A4438" t="s">
        <v>7261</v>
      </c>
      <c r="B4438">
        <v>46017</v>
      </c>
      <c r="C4438" t="s">
        <v>2363</v>
      </c>
      <c r="D4438" t="s">
        <v>238</v>
      </c>
      <c r="E4438">
        <v>5</v>
      </c>
      <c r="F4438">
        <f>IFERROR(VLOOKUP(D4438,Products!$A$2:$H$221,6,FALSE),0)</f>
        <v>4.3099999999999996</v>
      </c>
      <c r="G4438">
        <v>0.02</v>
      </c>
      <c r="H4438">
        <f t="shared" si="69"/>
        <v>21.12</v>
      </c>
      <c r="I4438" t="s">
        <v>2837</v>
      </c>
      <c r="J4438" t="str">
        <f>IFERROR(VLOOKUP(D4438,Products!$A$2:$H$221,3,FALSE),"")</f>
        <v>Grocery</v>
      </c>
      <c r="K4438" t="str">
        <f>IFERROR(VLOOKUP(C4438,Customers!$A$2:$G$751,3,FALSE),"")</f>
        <v>Ganja-Dashkasan</v>
      </c>
    </row>
    <row r="4439" spans="1:11" x14ac:dyDescent="0.25">
      <c r="A4439" t="s">
        <v>7262</v>
      </c>
      <c r="B4439">
        <v>46017</v>
      </c>
      <c r="C4439" t="s">
        <v>2624</v>
      </c>
      <c r="D4439" t="s">
        <v>411</v>
      </c>
      <c r="E4439">
        <v>2</v>
      </c>
      <c r="F4439">
        <f>IFERROR(VLOOKUP(D4439,Products!$A$2:$H$221,6,FALSE),0)</f>
        <v>2.21</v>
      </c>
      <c r="G4439">
        <v>0.15</v>
      </c>
      <c r="H4439">
        <f t="shared" si="69"/>
        <v>3.76</v>
      </c>
      <c r="I4439" t="s">
        <v>2870</v>
      </c>
      <c r="J4439" t="str">
        <f>IFERROR(VLOOKUP(D4439,Products!$A$2:$H$221,3,FALSE),"")</f>
        <v>Canned</v>
      </c>
      <c r="K4439" t="str">
        <f>IFERROR(VLOOKUP(C4439,Customers!$A$2:$G$751,3,FALSE),"")</f>
        <v>Nakhchivan</v>
      </c>
    </row>
    <row r="4440" spans="1:11" x14ac:dyDescent="0.25">
      <c r="A4440" t="s">
        <v>7263</v>
      </c>
      <c r="B4440">
        <v>46018</v>
      </c>
      <c r="C4440" t="s">
        <v>643</v>
      </c>
      <c r="D4440" t="s">
        <v>148</v>
      </c>
      <c r="E4440">
        <v>12</v>
      </c>
      <c r="F4440">
        <f>IFERROR(VLOOKUP(D4440,Products!$A$2:$H$221,6,FALSE),0)</f>
        <v>1.6</v>
      </c>
      <c r="G4440">
        <v>0.03</v>
      </c>
      <c r="H4440">
        <f t="shared" si="69"/>
        <v>18.62</v>
      </c>
      <c r="I4440" t="s">
        <v>2824</v>
      </c>
      <c r="J4440" t="str">
        <f>IFERROR(VLOOKUP(D4440,Products!$A$2:$H$221,3,FALSE),"")</f>
        <v>Dairy</v>
      </c>
      <c r="K4440" t="str">
        <f>IFERROR(VLOOKUP(C4440,Customers!$A$2:$G$751,3,FALSE),"")</f>
        <v>Shaki-Zagatala</v>
      </c>
    </row>
    <row r="4441" spans="1:11" x14ac:dyDescent="0.25">
      <c r="A4441" t="s">
        <v>7264</v>
      </c>
      <c r="B4441">
        <v>46018</v>
      </c>
      <c r="C4441" t="s">
        <v>670</v>
      </c>
      <c r="D4441" t="s">
        <v>39</v>
      </c>
      <c r="E4441">
        <v>20</v>
      </c>
      <c r="F4441">
        <f>IFERROR(VLOOKUP(D4441,Products!$A$2:$H$221,6,FALSE),0)</f>
        <v>1.98</v>
      </c>
      <c r="G4441">
        <v>0</v>
      </c>
      <c r="H4441">
        <f t="shared" si="69"/>
        <v>39.6</v>
      </c>
      <c r="I4441" t="s">
        <v>2870</v>
      </c>
      <c r="J4441" t="str">
        <f>IFERROR(VLOOKUP(D4441,Products!$A$2:$H$221,3,FALSE),"")</f>
        <v>Beverages</v>
      </c>
      <c r="K4441" t="str">
        <f>IFERROR(VLOOKUP(C4441,Customers!$A$2:$G$751,3,FALSE),"")</f>
        <v>Aran</v>
      </c>
    </row>
    <row r="4442" spans="1:11" x14ac:dyDescent="0.25">
      <c r="A4442" t="s">
        <v>7265</v>
      </c>
      <c r="B4442">
        <v>46018</v>
      </c>
      <c r="C4442" t="s">
        <v>803</v>
      </c>
      <c r="D4442" t="s">
        <v>99</v>
      </c>
      <c r="E4442">
        <v>24</v>
      </c>
      <c r="F4442">
        <f>IFERROR(VLOOKUP(D4442,Products!$A$2:$H$221,6,FALSE),0)</f>
        <v>4.88</v>
      </c>
      <c r="G4442">
        <v>0</v>
      </c>
      <c r="H4442">
        <f t="shared" si="69"/>
        <v>117.12</v>
      </c>
      <c r="I4442" t="s">
        <v>2824</v>
      </c>
      <c r="J4442" t="str">
        <f>IFERROR(VLOOKUP(D4442,Products!$A$2:$H$221,3,FALSE),"")</f>
        <v>Snacks</v>
      </c>
      <c r="K4442" t="str">
        <f>IFERROR(VLOOKUP(C4442,Customers!$A$2:$G$751,3,FALSE),"")</f>
        <v>Lankaran-Astara</v>
      </c>
    </row>
    <row r="4443" spans="1:11" x14ac:dyDescent="0.25">
      <c r="A4443" t="s">
        <v>7266</v>
      </c>
      <c r="B4443">
        <v>46018</v>
      </c>
      <c r="C4443" t="s">
        <v>974</v>
      </c>
      <c r="D4443" t="s">
        <v>53</v>
      </c>
      <c r="E4443">
        <v>23</v>
      </c>
      <c r="F4443">
        <f>IFERROR(VLOOKUP(D4443,Products!$A$2:$H$221,6,FALSE),0)</f>
        <v>3.46</v>
      </c>
      <c r="G4443">
        <v>0.05</v>
      </c>
      <c r="H4443">
        <f t="shared" si="69"/>
        <v>75.599999999999994</v>
      </c>
      <c r="I4443" t="s">
        <v>2824</v>
      </c>
      <c r="J4443" t="str">
        <f>IFERROR(VLOOKUP(D4443,Products!$A$2:$H$221,3,FALSE),"")</f>
        <v>Beverages</v>
      </c>
      <c r="K4443" t="str">
        <f>IFERROR(VLOOKUP(C4443,Customers!$A$2:$G$751,3,FALSE),"")</f>
        <v>Absheron</v>
      </c>
    </row>
    <row r="4444" spans="1:11" x14ac:dyDescent="0.25">
      <c r="A4444" t="s">
        <v>7267</v>
      </c>
      <c r="B4444">
        <v>46018</v>
      </c>
      <c r="C4444" t="s">
        <v>1001</v>
      </c>
      <c r="D4444" t="s">
        <v>282</v>
      </c>
      <c r="E4444">
        <v>5</v>
      </c>
      <c r="F4444">
        <f>IFERROR(VLOOKUP(D4444,Products!$A$2:$H$221,6,FALSE),0)</f>
        <v>5.17</v>
      </c>
      <c r="G4444">
        <v>0.03</v>
      </c>
      <c r="H4444">
        <f t="shared" si="69"/>
        <v>25.07</v>
      </c>
      <c r="I4444" t="s">
        <v>2824</v>
      </c>
      <c r="J4444" t="str">
        <f>IFERROR(VLOOKUP(D4444,Products!$A$2:$H$221,3,FALSE),"")</f>
        <v>Household</v>
      </c>
      <c r="K4444" t="str">
        <f>IFERROR(VLOOKUP(C4444,Customers!$A$2:$G$751,3,FALSE),"")</f>
        <v>Ganja-Dashkasan</v>
      </c>
    </row>
    <row r="4445" spans="1:11" x14ac:dyDescent="0.25">
      <c r="A4445" t="s">
        <v>7268</v>
      </c>
      <c r="B4445">
        <v>46018</v>
      </c>
      <c r="C4445" t="s">
        <v>1520</v>
      </c>
      <c r="D4445" t="s">
        <v>101</v>
      </c>
      <c r="E4445">
        <v>3</v>
      </c>
      <c r="F4445">
        <f>IFERROR(VLOOKUP(D4445,Products!$A$2:$H$221,6,FALSE),0)</f>
        <v>2.82</v>
      </c>
      <c r="G4445">
        <v>0.02</v>
      </c>
      <c r="H4445">
        <f t="shared" si="69"/>
        <v>8.2899999999999991</v>
      </c>
      <c r="I4445" t="s">
        <v>2818</v>
      </c>
      <c r="J4445" t="str">
        <f>IFERROR(VLOOKUP(D4445,Products!$A$2:$H$221,3,FALSE),"")</f>
        <v>Snacks</v>
      </c>
      <c r="K4445" t="str">
        <f>IFERROR(VLOOKUP(C4445,Customers!$A$2:$G$751,3,FALSE),"")</f>
        <v>Ganja-Dashkasan</v>
      </c>
    </row>
    <row r="4446" spans="1:11" x14ac:dyDescent="0.25">
      <c r="A4446" t="s">
        <v>7269</v>
      </c>
      <c r="B4446">
        <v>46018</v>
      </c>
      <c r="C4446" t="s">
        <v>2021</v>
      </c>
      <c r="D4446" t="s">
        <v>8</v>
      </c>
      <c r="E4446">
        <v>27</v>
      </c>
      <c r="F4446">
        <f>IFERROR(VLOOKUP(D4446,Products!$A$2:$H$221,6,FALSE),0)</f>
        <v>3.39</v>
      </c>
      <c r="G4446">
        <v>0.1</v>
      </c>
      <c r="H4446">
        <f t="shared" si="69"/>
        <v>82.38</v>
      </c>
      <c r="I4446" t="s">
        <v>2824</v>
      </c>
      <c r="J4446" t="str">
        <f>IFERROR(VLOOKUP(D4446,Products!$A$2:$H$221,3,FALSE),"")</f>
        <v>Beverages</v>
      </c>
      <c r="K4446" t="str">
        <f>IFERROR(VLOOKUP(C4446,Customers!$A$2:$G$751,3,FALSE),"")</f>
        <v>Aran</v>
      </c>
    </row>
    <row r="4447" spans="1:11" x14ac:dyDescent="0.25">
      <c r="A4447" t="s">
        <v>7270</v>
      </c>
      <c r="B4447">
        <v>46018</v>
      </c>
      <c r="C4447" t="s">
        <v>2183</v>
      </c>
      <c r="D4447" t="s">
        <v>182</v>
      </c>
      <c r="E4447">
        <v>7</v>
      </c>
      <c r="F4447">
        <f>IFERROR(VLOOKUP(D4447,Products!$A$2:$H$221,6,FALSE),0)</f>
        <v>1</v>
      </c>
      <c r="G4447">
        <v>0.1</v>
      </c>
      <c r="H4447">
        <f t="shared" si="69"/>
        <v>6.3</v>
      </c>
      <c r="I4447" t="s">
        <v>2827</v>
      </c>
      <c r="J4447" t="str">
        <f>IFERROR(VLOOKUP(D4447,Products!$A$2:$H$221,3,FALSE),"")</f>
        <v>Bakery</v>
      </c>
      <c r="K4447" t="str">
        <f>IFERROR(VLOOKUP(C4447,Customers!$A$2:$G$751,3,FALSE),"")</f>
        <v>Absheron</v>
      </c>
    </row>
    <row r="4448" spans="1:11" x14ac:dyDescent="0.25">
      <c r="A4448" t="s">
        <v>7271</v>
      </c>
      <c r="B4448">
        <v>46018</v>
      </c>
      <c r="C4448" t="s">
        <v>2261</v>
      </c>
      <c r="D4448" t="s">
        <v>332</v>
      </c>
      <c r="E4448">
        <v>10</v>
      </c>
      <c r="F4448">
        <f>IFERROR(VLOOKUP(D4448,Products!$A$2:$H$221,6,FALSE),0)</f>
        <v>2.87</v>
      </c>
      <c r="G4448">
        <v>0.02</v>
      </c>
      <c r="H4448">
        <f t="shared" si="69"/>
        <v>28.13</v>
      </c>
      <c r="I4448" t="s">
        <v>2818</v>
      </c>
      <c r="J4448" t="str">
        <f>IFERROR(VLOOKUP(D4448,Products!$A$2:$H$221,3,FALSE),"")</f>
        <v>Personal Care</v>
      </c>
      <c r="K4448" t="str">
        <f>IFERROR(VLOOKUP(C4448,Customers!$A$2:$G$751,3,FALSE),"")</f>
        <v>Aran</v>
      </c>
    </row>
    <row r="4449" spans="1:11" x14ac:dyDescent="0.25">
      <c r="A4449" t="s">
        <v>7272</v>
      </c>
      <c r="B4449">
        <v>46018</v>
      </c>
      <c r="C4449" t="s">
        <v>2669</v>
      </c>
      <c r="D4449" t="s">
        <v>292</v>
      </c>
      <c r="E4449">
        <v>1</v>
      </c>
      <c r="F4449">
        <f>IFERROR(VLOOKUP(D4449,Products!$A$2:$H$221,6,FALSE),0)</f>
        <v>1.37</v>
      </c>
      <c r="G4449">
        <v>7.0000000000000007E-2</v>
      </c>
      <c r="H4449">
        <f t="shared" si="69"/>
        <v>1.27</v>
      </c>
      <c r="I4449" t="s">
        <v>2830</v>
      </c>
      <c r="J4449" t="str">
        <f>IFERROR(VLOOKUP(D4449,Products!$A$2:$H$221,3,FALSE),"")</f>
        <v>Household</v>
      </c>
      <c r="K4449" t="str">
        <f>IFERROR(VLOOKUP(C4449,Customers!$A$2:$G$751,3,FALSE),"")</f>
        <v>Absheron</v>
      </c>
    </row>
    <row r="4450" spans="1:11" x14ac:dyDescent="0.25">
      <c r="A4450" t="s">
        <v>7273</v>
      </c>
      <c r="B4450">
        <v>46019</v>
      </c>
      <c r="C4450" t="s">
        <v>503</v>
      </c>
      <c r="D4450" t="s">
        <v>8</v>
      </c>
      <c r="E4450">
        <v>10</v>
      </c>
      <c r="F4450">
        <f>IFERROR(VLOOKUP(D4450,Products!$A$2:$H$221,6,FALSE),0)</f>
        <v>3.39</v>
      </c>
      <c r="G4450">
        <v>7.0000000000000007E-2</v>
      </c>
      <c r="H4450">
        <f t="shared" si="69"/>
        <v>31.53</v>
      </c>
      <c r="I4450" t="s">
        <v>2824</v>
      </c>
      <c r="J4450" t="str">
        <f>IFERROR(VLOOKUP(D4450,Products!$A$2:$H$221,3,FALSE),"")</f>
        <v>Beverages</v>
      </c>
      <c r="K4450" t="str">
        <f>IFERROR(VLOOKUP(C4450,Customers!$A$2:$G$751,3,FALSE),"")</f>
        <v>Nakhchivan</v>
      </c>
    </row>
    <row r="4451" spans="1:11" x14ac:dyDescent="0.25">
      <c r="A4451" t="s">
        <v>7274</v>
      </c>
      <c r="B4451">
        <v>46019</v>
      </c>
      <c r="C4451" t="s">
        <v>746</v>
      </c>
      <c r="D4451" t="s">
        <v>406</v>
      </c>
      <c r="E4451">
        <v>12</v>
      </c>
      <c r="F4451">
        <f>IFERROR(VLOOKUP(D4451,Products!$A$2:$H$221,6,FALSE),0)</f>
        <v>6.48</v>
      </c>
      <c r="G4451">
        <v>7.0000000000000007E-2</v>
      </c>
      <c r="H4451">
        <f t="shared" si="69"/>
        <v>72.319999999999993</v>
      </c>
      <c r="I4451" t="s">
        <v>2841</v>
      </c>
      <c r="J4451" t="str">
        <f>IFERROR(VLOOKUP(D4451,Products!$A$2:$H$221,3,FALSE),"")</f>
        <v>Canned</v>
      </c>
      <c r="K4451" t="str">
        <f>IFERROR(VLOOKUP(C4451,Customers!$A$2:$G$751,3,FALSE),"")</f>
        <v>Guba-Khachmaz</v>
      </c>
    </row>
    <row r="4452" spans="1:11" x14ac:dyDescent="0.25">
      <c r="A4452" t="s">
        <v>7275</v>
      </c>
      <c r="B4452">
        <v>46019</v>
      </c>
      <c r="C4452" t="s">
        <v>881</v>
      </c>
      <c r="D4452" t="s">
        <v>292</v>
      </c>
      <c r="E4452">
        <v>2</v>
      </c>
      <c r="F4452">
        <f>IFERROR(VLOOKUP(D4452,Products!$A$2:$H$221,6,FALSE),0)</f>
        <v>1.37</v>
      </c>
      <c r="G4452">
        <v>0.12</v>
      </c>
      <c r="H4452">
        <f t="shared" si="69"/>
        <v>2.41</v>
      </c>
      <c r="I4452" t="s">
        <v>2820</v>
      </c>
      <c r="J4452" t="str">
        <f>IFERROR(VLOOKUP(D4452,Products!$A$2:$H$221,3,FALSE),"")</f>
        <v>Household</v>
      </c>
      <c r="K4452" t="str">
        <f>IFERROR(VLOOKUP(C4452,Customers!$A$2:$G$751,3,FALSE),"")</f>
        <v>Guba-Khachmaz</v>
      </c>
    </row>
    <row r="4453" spans="1:11" x14ac:dyDescent="0.25">
      <c r="A4453" t="s">
        <v>7276</v>
      </c>
      <c r="B4453">
        <v>46019</v>
      </c>
      <c r="C4453" t="s">
        <v>1043</v>
      </c>
      <c r="D4453" t="s">
        <v>184</v>
      </c>
      <c r="E4453">
        <v>17</v>
      </c>
      <c r="F4453">
        <f>IFERROR(VLOOKUP(D4453,Products!$A$2:$H$221,6,FALSE),0)</f>
        <v>2.5499999999999998</v>
      </c>
      <c r="G4453">
        <v>0</v>
      </c>
      <c r="H4453">
        <f t="shared" si="69"/>
        <v>43.35</v>
      </c>
      <c r="I4453" t="s">
        <v>2841</v>
      </c>
      <c r="J4453" t="str">
        <f>IFERROR(VLOOKUP(D4453,Products!$A$2:$H$221,3,FALSE),"")</f>
        <v>Bakery</v>
      </c>
      <c r="K4453" t="str">
        <f>IFERROR(VLOOKUP(C4453,Customers!$A$2:$G$751,3,FALSE),"")</f>
        <v>Absheron</v>
      </c>
    </row>
    <row r="4454" spans="1:11" x14ac:dyDescent="0.25">
      <c r="A4454" t="s">
        <v>7277</v>
      </c>
      <c r="B4454">
        <v>46019</v>
      </c>
      <c r="C4454" t="s">
        <v>1622</v>
      </c>
      <c r="D4454" t="s">
        <v>128</v>
      </c>
      <c r="E4454">
        <v>18</v>
      </c>
      <c r="F4454">
        <f>IFERROR(VLOOKUP(D4454,Products!$A$2:$H$221,6,FALSE),0)</f>
        <v>3.37</v>
      </c>
      <c r="G4454">
        <v>0.03</v>
      </c>
      <c r="H4454">
        <f t="shared" si="69"/>
        <v>58.84</v>
      </c>
      <c r="I4454" t="s">
        <v>2827</v>
      </c>
      <c r="J4454" t="str">
        <f>IFERROR(VLOOKUP(D4454,Products!$A$2:$H$221,3,FALSE),"")</f>
        <v>Dairy</v>
      </c>
      <c r="K4454" t="str">
        <f>IFERROR(VLOOKUP(C4454,Customers!$A$2:$G$751,3,FALSE),"")</f>
        <v>Absheron</v>
      </c>
    </row>
    <row r="4455" spans="1:11" x14ac:dyDescent="0.25">
      <c r="A4455" t="s">
        <v>7278</v>
      </c>
      <c r="B4455">
        <v>46019</v>
      </c>
      <c r="C4455" t="s">
        <v>1628</v>
      </c>
      <c r="D4455" t="s">
        <v>118</v>
      </c>
      <c r="E4455">
        <v>9</v>
      </c>
      <c r="F4455">
        <f>IFERROR(VLOOKUP(D4455,Products!$A$2:$H$221,6,FALSE),0)</f>
        <v>3.41</v>
      </c>
      <c r="G4455">
        <v>0.05</v>
      </c>
      <c r="H4455">
        <f t="shared" si="69"/>
        <v>29.16</v>
      </c>
      <c r="I4455" t="s">
        <v>2870</v>
      </c>
      <c r="J4455" t="str">
        <f>IFERROR(VLOOKUP(D4455,Products!$A$2:$H$221,3,FALSE),"")</f>
        <v>Dairy</v>
      </c>
      <c r="K4455" t="str">
        <f>IFERROR(VLOOKUP(C4455,Customers!$A$2:$G$751,3,FALSE),"")</f>
        <v>Absheron</v>
      </c>
    </row>
    <row r="4456" spans="1:11" x14ac:dyDescent="0.25">
      <c r="A4456" t="s">
        <v>7279</v>
      </c>
      <c r="B4456">
        <v>46019</v>
      </c>
      <c r="C4456" t="s">
        <v>1868</v>
      </c>
      <c r="D4456" t="s">
        <v>431</v>
      </c>
      <c r="E4456">
        <v>10</v>
      </c>
      <c r="F4456">
        <f>IFERROR(VLOOKUP(D4456,Products!$A$2:$H$221,6,FALSE),0)</f>
        <v>5.65</v>
      </c>
      <c r="G4456">
        <v>0.12</v>
      </c>
      <c r="H4456">
        <f t="shared" si="69"/>
        <v>49.72</v>
      </c>
      <c r="I4456" t="s">
        <v>2841</v>
      </c>
      <c r="J4456" t="str">
        <f>IFERROR(VLOOKUP(D4456,Products!$A$2:$H$221,3,FALSE),"")</f>
        <v>Canned</v>
      </c>
      <c r="K4456" t="str">
        <f>IFERROR(VLOOKUP(C4456,Customers!$A$2:$G$751,3,FALSE),"")</f>
        <v>Aran</v>
      </c>
    </row>
    <row r="4457" spans="1:11" x14ac:dyDescent="0.25">
      <c r="A4457" t="s">
        <v>7280</v>
      </c>
      <c r="B4457">
        <v>46019</v>
      </c>
      <c r="C4457" t="s">
        <v>1904</v>
      </c>
      <c r="D4457" t="s">
        <v>55</v>
      </c>
      <c r="E4457">
        <v>28</v>
      </c>
      <c r="F4457">
        <f>IFERROR(VLOOKUP(D4457,Products!$A$2:$H$221,6,FALSE),0)</f>
        <v>1.93</v>
      </c>
      <c r="G4457">
        <v>7.0000000000000007E-2</v>
      </c>
      <c r="H4457">
        <f t="shared" si="69"/>
        <v>50.26</v>
      </c>
      <c r="I4457" t="s">
        <v>2820</v>
      </c>
      <c r="J4457" t="str">
        <f>IFERROR(VLOOKUP(D4457,Products!$A$2:$H$221,3,FALSE),"")</f>
        <v>Beverages</v>
      </c>
      <c r="K4457" t="str">
        <f>IFERROR(VLOOKUP(C4457,Customers!$A$2:$G$751,3,FALSE),"")</f>
        <v>Shaki-Zagatala</v>
      </c>
    </row>
    <row r="4458" spans="1:11" x14ac:dyDescent="0.25">
      <c r="A4458" t="s">
        <v>7281</v>
      </c>
      <c r="B4458">
        <v>46019</v>
      </c>
      <c r="C4458" t="s">
        <v>2033</v>
      </c>
      <c r="D4458" t="s">
        <v>274</v>
      </c>
      <c r="E4458">
        <v>14</v>
      </c>
      <c r="F4458">
        <f>IFERROR(VLOOKUP(D4458,Products!$A$2:$H$221,6,FALSE),0)</f>
        <v>1.23</v>
      </c>
      <c r="G4458">
        <v>0.02</v>
      </c>
      <c r="H4458">
        <f t="shared" si="69"/>
        <v>16.88</v>
      </c>
      <c r="I4458" t="s">
        <v>2830</v>
      </c>
      <c r="J4458" t="str">
        <f>IFERROR(VLOOKUP(D4458,Products!$A$2:$H$221,3,FALSE),"")</f>
        <v>Household</v>
      </c>
      <c r="K4458" t="str">
        <f>IFERROR(VLOOKUP(C4458,Customers!$A$2:$G$751,3,FALSE),"")</f>
        <v>Absheron</v>
      </c>
    </row>
    <row r="4459" spans="1:11" x14ac:dyDescent="0.25">
      <c r="A4459" t="s">
        <v>7282</v>
      </c>
      <c r="B4459">
        <v>46019</v>
      </c>
      <c r="C4459" t="s">
        <v>2087</v>
      </c>
      <c r="D4459" t="s">
        <v>425</v>
      </c>
      <c r="E4459">
        <v>2</v>
      </c>
      <c r="F4459">
        <f>IFERROR(VLOOKUP(D4459,Products!$A$2:$H$221,6,FALSE),0)</f>
        <v>3.61</v>
      </c>
      <c r="G4459">
        <v>0.05</v>
      </c>
      <c r="H4459">
        <f t="shared" si="69"/>
        <v>6.86</v>
      </c>
      <c r="I4459" t="s">
        <v>2824</v>
      </c>
      <c r="J4459" t="str">
        <f>IFERROR(VLOOKUP(D4459,Products!$A$2:$H$221,3,FALSE),"")</f>
        <v>Canned</v>
      </c>
      <c r="K4459" t="str">
        <f>IFERROR(VLOOKUP(C4459,Customers!$A$2:$G$751,3,FALSE),"")</f>
        <v>Guba-Khachmaz</v>
      </c>
    </row>
    <row r="4460" spans="1:11" x14ac:dyDescent="0.25">
      <c r="A4460" t="s">
        <v>7283</v>
      </c>
      <c r="B4460">
        <v>46019</v>
      </c>
      <c r="C4460" t="s">
        <v>2210</v>
      </c>
      <c r="D4460" t="s">
        <v>13</v>
      </c>
      <c r="E4460">
        <v>5</v>
      </c>
      <c r="F4460">
        <f>IFERROR(VLOOKUP(D4460,Products!$A$2:$H$221,6,FALSE),0)</f>
        <v>1.77</v>
      </c>
      <c r="G4460">
        <v>0</v>
      </c>
      <c r="H4460">
        <f t="shared" si="69"/>
        <v>8.85</v>
      </c>
      <c r="I4460" t="s">
        <v>2837</v>
      </c>
      <c r="J4460" t="str">
        <f>IFERROR(VLOOKUP(D4460,Products!$A$2:$H$221,3,FALSE),"")</f>
        <v>Beverages</v>
      </c>
      <c r="K4460" t="str">
        <f>IFERROR(VLOOKUP(C4460,Customers!$A$2:$G$751,3,FALSE),"")</f>
        <v>Guba-Khachmaz</v>
      </c>
    </row>
    <row r="4461" spans="1:11" x14ac:dyDescent="0.25">
      <c r="A4461" t="s">
        <v>7284</v>
      </c>
      <c r="B4461">
        <v>46019</v>
      </c>
      <c r="C4461" t="s">
        <v>2252</v>
      </c>
      <c r="D4461" t="s">
        <v>196</v>
      </c>
      <c r="E4461">
        <v>21</v>
      </c>
      <c r="F4461">
        <f>IFERROR(VLOOKUP(D4461,Products!$A$2:$H$221,6,FALSE),0)</f>
        <v>0.54</v>
      </c>
      <c r="G4461">
        <v>0.05</v>
      </c>
      <c r="H4461">
        <f t="shared" si="69"/>
        <v>10.77</v>
      </c>
      <c r="I4461" t="s">
        <v>2820</v>
      </c>
      <c r="J4461" t="str">
        <f>IFERROR(VLOOKUP(D4461,Products!$A$2:$H$221,3,FALSE),"")</f>
        <v>Bakery</v>
      </c>
      <c r="K4461" t="str">
        <f>IFERROR(VLOOKUP(C4461,Customers!$A$2:$G$751,3,FALSE),"")</f>
        <v>Ganja-Dashkasan</v>
      </c>
    </row>
    <row r="4462" spans="1:11" x14ac:dyDescent="0.25">
      <c r="A4462" t="s">
        <v>7285</v>
      </c>
      <c r="B4462">
        <v>46019</v>
      </c>
      <c r="C4462" t="s">
        <v>2426</v>
      </c>
      <c r="D4462" t="s">
        <v>395</v>
      </c>
      <c r="E4462">
        <v>9</v>
      </c>
      <c r="F4462">
        <f>IFERROR(VLOOKUP(D4462,Products!$A$2:$H$221,6,FALSE),0)</f>
        <v>4.46</v>
      </c>
      <c r="G4462">
        <v>0.05</v>
      </c>
      <c r="H4462">
        <f t="shared" si="69"/>
        <v>38.130000000000003</v>
      </c>
      <c r="I4462" t="s">
        <v>2818</v>
      </c>
      <c r="J4462" t="str">
        <f>IFERROR(VLOOKUP(D4462,Products!$A$2:$H$221,3,FALSE),"")</f>
        <v>Frozen</v>
      </c>
      <c r="K4462" t="str">
        <f>IFERROR(VLOOKUP(C4462,Customers!$A$2:$G$751,3,FALSE),"")</f>
        <v>Absheron</v>
      </c>
    </row>
    <row r="4463" spans="1:11" x14ac:dyDescent="0.25">
      <c r="A4463" t="s">
        <v>7286</v>
      </c>
      <c r="B4463">
        <v>46019</v>
      </c>
      <c r="C4463" t="s">
        <v>2543</v>
      </c>
      <c r="D4463" t="s">
        <v>220</v>
      </c>
      <c r="E4463">
        <v>7</v>
      </c>
      <c r="F4463">
        <f>IFERROR(VLOOKUP(D4463,Products!$A$2:$H$221,6,FALSE),0)</f>
        <v>1.37</v>
      </c>
      <c r="G4463">
        <v>0.05</v>
      </c>
      <c r="H4463">
        <f t="shared" si="69"/>
        <v>9.11</v>
      </c>
      <c r="I4463" t="s">
        <v>2837</v>
      </c>
      <c r="J4463" t="str">
        <f>IFERROR(VLOOKUP(D4463,Products!$A$2:$H$221,3,FALSE),"")</f>
        <v>Grocery</v>
      </c>
      <c r="K4463" t="str">
        <f>IFERROR(VLOOKUP(C4463,Customers!$A$2:$G$751,3,FALSE),"")</f>
        <v>Absheron</v>
      </c>
    </row>
    <row r="4464" spans="1:11" x14ac:dyDescent="0.25">
      <c r="A4464" t="s">
        <v>7287</v>
      </c>
      <c r="B4464">
        <v>46019</v>
      </c>
      <c r="C4464" t="s">
        <v>2642</v>
      </c>
      <c r="D4464" t="s">
        <v>439</v>
      </c>
      <c r="E4464">
        <v>10</v>
      </c>
      <c r="F4464">
        <f>IFERROR(VLOOKUP(D4464,Products!$A$2:$H$221,6,FALSE),0)</f>
        <v>2.0699999999999998</v>
      </c>
      <c r="G4464">
        <v>0.03</v>
      </c>
      <c r="H4464">
        <f t="shared" si="69"/>
        <v>20.079999999999998</v>
      </c>
      <c r="I4464" t="s">
        <v>2841</v>
      </c>
      <c r="J4464" t="str">
        <f>IFERROR(VLOOKUP(D4464,Products!$A$2:$H$221,3,FALSE),"")</f>
        <v>Canned</v>
      </c>
      <c r="K4464" t="str">
        <f>IFERROR(VLOOKUP(C4464,Customers!$A$2:$G$751,3,FALSE),"")</f>
        <v>Ganja-Dashkasan</v>
      </c>
    </row>
    <row r="4465" spans="1:11" x14ac:dyDescent="0.25">
      <c r="A4465" t="s">
        <v>7288</v>
      </c>
      <c r="B4465">
        <v>46019</v>
      </c>
      <c r="C4465" t="s">
        <v>2714</v>
      </c>
      <c r="D4465" t="s">
        <v>188</v>
      </c>
      <c r="E4465">
        <v>5</v>
      </c>
      <c r="F4465">
        <f>IFERROR(VLOOKUP(D4465,Products!$A$2:$H$221,6,FALSE),0)</f>
        <v>2.31</v>
      </c>
      <c r="G4465">
        <v>0</v>
      </c>
      <c r="H4465">
        <f t="shared" si="69"/>
        <v>11.55</v>
      </c>
      <c r="I4465" t="s">
        <v>2827</v>
      </c>
      <c r="J4465" t="str">
        <f>IFERROR(VLOOKUP(D4465,Products!$A$2:$H$221,3,FALSE),"")</f>
        <v>Bakery</v>
      </c>
      <c r="K4465" t="str">
        <f>IFERROR(VLOOKUP(C4465,Customers!$A$2:$G$751,3,FALSE),"")</f>
        <v>Shaki-Zagatala</v>
      </c>
    </row>
    <row r="4466" spans="1:11" x14ac:dyDescent="0.25">
      <c r="A4466" t="s">
        <v>7289</v>
      </c>
      <c r="B4466">
        <v>46020</v>
      </c>
      <c r="C4466" t="s">
        <v>585</v>
      </c>
      <c r="D4466" t="s">
        <v>443</v>
      </c>
      <c r="E4466">
        <v>8</v>
      </c>
      <c r="F4466">
        <f>IFERROR(VLOOKUP(D4466,Products!$A$2:$H$221,6,FALSE),0)</f>
        <v>8.6300000000000008</v>
      </c>
      <c r="G4466">
        <v>0.05</v>
      </c>
      <c r="H4466">
        <f t="shared" si="69"/>
        <v>65.59</v>
      </c>
      <c r="I4466" t="s">
        <v>2820</v>
      </c>
      <c r="J4466" t="str">
        <f>IFERROR(VLOOKUP(D4466,Products!$A$2:$H$221,3,FALSE),"")</f>
        <v>Cleaning</v>
      </c>
      <c r="K4466" t="str">
        <f>IFERROR(VLOOKUP(C4466,Customers!$A$2:$G$751,3,FALSE),"")</f>
        <v>Aran</v>
      </c>
    </row>
    <row r="4467" spans="1:11" x14ac:dyDescent="0.25">
      <c r="A4467" t="s">
        <v>7290</v>
      </c>
      <c r="B4467">
        <v>46020</v>
      </c>
      <c r="C4467" t="s">
        <v>1037</v>
      </c>
      <c r="D4467" t="s">
        <v>238</v>
      </c>
      <c r="E4467">
        <v>5</v>
      </c>
      <c r="F4467">
        <f>IFERROR(VLOOKUP(D4467,Products!$A$2:$H$221,6,FALSE),0)</f>
        <v>4.3099999999999996</v>
      </c>
      <c r="G4467">
        <v>0.05</v>
      </c>
      <c r="H4467">
        <f t="shared" si="69"/>
        <v>20.47</v>
      </c>
      <c r="I4467" t="s">
        <v>2818</v>
      </c>
      <c r="J4467" t="str">
        <f>IFERROR(VLOOKUP(D4467,Products!$A$2:$H$221,3,FALSE),"")</f>
        <v>Grocery</v>
      </c>
      <c r="K4467" t="str">
        <f>IFERROR(VLOOKUP(C4467,Customers!$A$2:$G$751,3,FALSE),"")</f>
        <v>Guba-Khachmaz</v>
      </c>
    </row>
    <row r="4468" spans="1:11" x14ac:dyDescent="0.25">
      <c r="A4468" t="s">
        <v>7291</v>
      </c>
      <c r="B4468">
        <v>46020</v>
      </c>
      <c r="C4468" t="s">
        <v>1304</v>
      </c>
      <c r="D4468" t="s">
        <v>67</v>
      </c>
      <c r="E4468">
        <v>10</v>
      </c>
      <c r="F4468">
        <f>IFERROR(VLOOKUP(D4468,Products!$A$2:$H$221,6,FALSE),0)</f>
        <v>1.34</v>
      </c>
      <c r="G4468">
        <v>7.0000000000000007E-2</v>
      </c>
      <c r="H4468">
        <f t="shared" si="69"/>
        <v>12.46</v>
      </c>
      <c r="I4468" t="s">
        <v>2830</v>
      </c>
      <c r="J4468" t="str">
        <f>IFERROR(VLOOKUP(D4468,Products!$A$2:$H$221,3,FALSE),"")</f>
        <v>Snacks</v>
      </c>
      <c r="K4468" t="str">
        <f>IFERROR(VLOOKUP(C4468,Customers!$A$2:$G$751,3,FALSE),"")</f>
        <v>Karabakh-East Zangezur</v>
      </c>
    </row>
    <row r="4469" spans="1:11" x14ac:dyDescent="0.25">
      <c r="A4469" t="s">
        <v>7292</v>
      </c>
      <c r="B4469">
        <v>46020</v>
      </c>
      <c r="C4469" t="s">
        <v>1529</v>
      </c>
      <c r="D4469" t="s">
        <v>332</v>
      </c>
      <c r="E4469">
        <v>5</v>
      </c>
      <c r="F4469">
        <f>IFERROR(VLOOKUP(D4469,Products!$A$2:$H$221,6,FALSE),0)</f>
        <v>2.87</v>
      </c>
      <c r="G4469">
        <v>0.03</v>
      </c>
      <c r="H4469">
        <f t="shared" si="69"/>
        <v>13.92</v>
      </c>
      <c r="I4469" t="s">
        <v>2820</v>
      </c>
      <c r="J4469" t="str">
        <f>IFERROR(VLOOKUP(D4469,Products!$A$2:$H$221,3,FALSE),"")</f>
        <v>Personal Care</v>
      </c>
      <c r="K4469" t="str">
        <f>IFERROR(VLOOKUP(C4469,Customers!$A$2:$G$751,3,FALSE),"")</f>
        <v>Aran</v>
      </c>
    </row>
    <row r="4470" spans="1:11" x14ac:dyDescent="0.25">
      <c r="A4470" t="s">
        <v>7293</v>
      </c>
      <c r="B4470">
        <v>46020</v>
      </c>
      <c r="C4470" t="s">
        <v>1646</v>
      </c>
      <c r="D4470" t="s">
        <v>138</v>
      </c>
      <c r="E4470">
        <v>16</v>
      </c>
      <c r="F4470">
        <f>IFERROR(VLOOKUP(D4470,Products!$A$2:$H$221,6,FALSE),0)</f>
        <v>2.11</v>
      </c>
      <c r="G4470">
        <v>0.1</v>
      </c>
      <c r="H4470">
        <f t="shared" si="69"/>
        <v>30.38</v>
      </c>
      <c r="I4470" t="s">
        <v>2830</v>
      </c>
      <c r="J4470" t="str">
        <f>IFERROR(VLOOKUP(D4470,Products!$A$2:$H$221,3,FALSE),"")</f>
        <v>Dairy</v>
      </c>
      <c r="K4470" t="str">
        <f>IFERROR(VLOOKUP(C4470,Customers!$A$2:$G$751,3,FALSE),"")</f>
        <v>Aran</v>
      </c>
    </row>
    <row r="4471" spans="1:11" x14ac:dyDescent="0.25">
      <c r="A4471" t="s">
        <v>7294</v>
      </c>
      <c r="B4471">
        <v>46020</v>
      </c>
      <c r="C4471" t="s">
        <v>1655</v>
      </c>
      <c r="D4471" t="s">
        <v>144</v>
      </c>
      <c r="E4471">
        <v>14</v>
      </c>
      <c r="F4471">
        <f>IFERROR(VLOOKUP(D4471,Products!$A$2:$H$221,6,FALSE),0)</f>
        <v>4.54</v>
      </c>
      <c r="G4471">
        <v>7.0000000000000007E-2</v>
      </c>
      <c r="H4471">
        <f t="shared" si="69"/>
        <v>59.11</v>
      </c>
      <c r="I4471" t="s">
        <v>2818</v>
      </c>
      <c r="J4471" t="str">
        <f>IFERROR(VLOOKUP(D4471,Products!$A$2:$H$221,3,FALSE),"")</f>
        <v>Dairy</v>
      </c>
      <c r="K4471" t="str">
        <f>IFERROR(VLOOKUP(C4471,Customers!$A$2:$G$751,3,FALSE),"")</f>
        <v>Shaki-Zagatala</v>
      </c>
    </row>
    <row r="4472" spans="1:11" x14ac:dyDescent="0.25">
      <c r="A4472" t="s">
        <v>7295</v>
      </c>
      <c r="B4472">
        <v>46020</v>
      </c>
      <c r="C4472" t="s">
        <v>1769</v>
      </c>
      <c r="D4472" t="s">
        <v>376</v>
      </c>
      <c r="E4472">
        <v>12</v>
      </c>
      <c r="F4472">
        <f>IFERROR(VLOOKUP(D4472,Products!$A$2:$H$221,6,FALSE),0)</f>
        <v>2.4700000000000002</v>
      </c>
      <c r="G4472">
        <v>0</v>
      </c>
      <c r="H4472">
        <f t="shared" si="69"/>
        <v>29.64</v>
      </c>
      <c r="I4472" t="s">
        <v>2827</v>
      </c>
      <c r="J4472" t="str">
        <f>IFERROR(VLOOKUP(D4472,Products!$A$2:$H$221,3,FALSE),"")</f>
        <v>Frozen</v>
      </c>
      <c r="K4472" t="str">
        <f>IFERROR(VLOOKUP(C4472,Customers!$A$2:$G$751,3,FALSE),"")</f>
        <v>Karabakh-East Zangezur</v>
      </c>
    </row>
    <row r="4473" spans="1:11" x14ac:dyDescent="0.25">
      <c r="A4473" t="s">
        <v>7296</v>
      </c>
      <c r="B4473">
        <v>46020</v>
      </c>
      <c r="C4473" t="s">
        <v>1928</v>
      </c>
      <c r="D4473" t="s">
        <v>325</v>
      </c>
      <c r="E4473">
        <v>3</v>
      </c>
      <c r="F4473">
        <f>IFERROR(VLOOKUP(D4473,Products!$A$2:$H$221,6,FALSE),0)</f>
        <v>4.2699999999999996</v>
      </c>
      <c r="G4473">
        <v>0.03</v>
      </c>
      <c r="H4473">
        <f t="shared" si="69"/>
        <v>12.43</v>
      </c>
      <c r="I4473" t="s">
        <v>2824</v>
      </c>
      <c r="J4473" t="str">
        <f>IFERROR(VLOOKUP(D4473,Products!$A$2:$H$221,3,FALSE),"")</f>
        <v>Personal Care</v>
      </c>
      <c r="K4473" t="str">
        <f>IFERROR(VLOOKUP(C4473,Customers!$A$2:$G$751,3,FALSE),"")</f>
        <v>Absheron</v>
      </c>
    </row>
    <row r="4474" spans="1:11" x14ac:dyDescent="0.25">
      <c r="A4474" t="s">
        <v>7297</v>
      </c>
      <c r="B4474">
        <v>46020</v>
      </c>
      <c r="C4474" t="s">
        <v>1994</v>
      </c>
      <c r="D4474" t="s">
        <v>154</v>
      </c>
      <c r="E4474">
        <v>5</v>
      </c>
      <c r="F4474">
        <f>IFERROR(VLOOKUP(D4474,Products!$A$2:$H$221,6,FALSE),0)</f>
        <v>5.47</v>
      </c>
      <c r="G4474">
        <v>0.05</v>
      </c>
      <c r="H4474">
        <f t="shared" si="69"/>
        <v>25.98</v>
      </c>
      <c r="I4474" t="s">
        <v>2818</v>
      </c>
      <c r="J4474" t="str">
        <f>IFERROR(VLOOKUP(D4474,Products!$A$2:$H$221,3,FALSE),"")</f>
        <v>Dairy</v>
      </c>
      <c r="K4474" t="str">
        <f>IFERROR(VLOOKUP(C4474,Customers!$A$2:$G$751,3,FALSE),"")</f>
        <v>Aran</v>
      </c>
    </row>
    <row r="4475" spans="1:11" x14ac:dyDescent="0.25">
      <c r="A4475" t="s">
        <v>7298</v>
      </c>
      <c r="B4475">
        <v>46020</v>
      </c>
      <c r="C4475" t="s">
        <v>2210</v>
      </c>
      <c r="D4475" t="s">
        <v>290</v>
      </c>
      <c r="E4475">
        <v>11</v>
      </c>
      <c r="F4475">
        <f>IFERROR(VLOOKUP(D4475,Products!$A$2:$H$221,6,FALSE),0)</f>
        <v>2.31</v>
      </c>
      <c r="G4475">
        <v>0</v>
      </c>
      <c r="H4475">
        <f t="shared" si="69"/>
        <v>25.41</v>
      </c>
      <c r="I4475" t="s">
        <v>2837</v>
      </c>
      <c r="J4475" t="str">
        <f>IFERROR(VLOOKUP(D4475,Products!$A$2:$H$221,3,FALSE),"")</f>
        <v>Household</v>
      </c>
      <c r="K4475" t="str">
        <f>IFERROR(VLOOKUP(C4475,Customers!$A$2:$G$751,3,FALSE),"")</f>
        <v>Guba-Khachmaz</v>
      </c>
    </row>
    <row r="4476" spans="1:11" x14ac:dyDescent="0.25">
      <c r="A4476" t="s">
        <v>7299</v>
      </c>
      <c r="B4476">
        <v>46020</v>
      </c>
      <c r="C4476" t="s">
        <v>2258</v>
      </c>
      <c r="D4476" t="s">
        <v>226</v>
      </c>
      <c r="E4476">
        <v>6</v>
      </c>
      <c r="F4476">
        <f>IFERROR(VLOOKUP(D4476,Products!$A$2:$H$221,6,FALSE),0)</f>
        <v>2.0299999999999998</v>
      </c>
      <c r="G4476">
        <v>7.0000000000000007E-2</v>
      </c>
      <c r="H4476">
        <f t="shared" si="69"/>
        <v>11.33</v>
      </c>
      <c r="I4476" t="s">
        <v>2870</v>
      </c>
      <c r="J4476" t="str">
        <f>IFERROR(VLOOKUP(D4476,Products!$A$2:$H$221,3,FALSE),"")</f>
        <v>Grocery</v>
      </c>
      <c r="K4476" t="str">
        <f>IFERROR(VLOOKUP(C4476,Customers!$A$2:$G$751,3,FALSE),"")</f>
        <v>Nakhchivan</v>
      </c>
    </row>
    <row r="4477" spans="1:11" x14ac:dyDescent="0.25">
      <c r="A4477" t="s">
        <v>7300</v>
      </c>
      <c r="B4477">
        <v>46020</v>
      </c>
      <c r="C4477" t="s">
        <v>2294</v>
      </c>
      <c r="D4477" t="s">
        <v>290</v>
      </c>
      <c r="E4477">
        <v>7</v>
      </c>
      <c r="F4477">
        <f>IFERROR(VLOOKUP(D4477,Products!$A$2:$H$221,6,FALSE),0)</f>
        <v>2.31</v>
      </c>
      <c r="G4477">
        <v>7.0000000000000007E-2</v>
      </c>
      <c r="H4477">
        <f t="shared" si="69"/>
        <v>15.04</v>
      </c>
      <c r="I4477" t="s">
        <v>2830</v>
      </c>
      <c r="J4477" t="str">
        <f>IFERROR(VLOOKUP(D4477,Products!$A$2:$H$221,3,FALSE),"")</f>
        <v>Household</v>
      </c>
      <c r="K4477" t="str">
        <f>IFERROR(VLOOKUP(C4477,Customers!$A$2:$G$751,3,FALSE),"")</f>
        <v>Aran</v>
      </c>
    </row>
    <row r="4478" spans="1:11" x14ac:dyDescent="0.25">
      <c r="A4478" t="s">
        <v>7301</v>
      </c>
      <c r="B4478">
        <v>46020</v>
      </c>
      <c r="C4478" t="s">
        <v>2699</v>
      </c>
      <c r="D4478" t="s">
        <v>240</v>
      </c>
      <c r="E4478">
        <v>15</v>
      </c>
      <c r="F4478">
        <f>IFERROR(VLOOKUP(D4478,Products!$A$2:$H$221,6,FALSE),0)</f>
        <v>3.46</v>
      </c>
      <c r="G4478">
        <v>0.1</v>
      </c>
      <c r="H4478">
        <f t="shared" si="69"/>
        <v>46.71</v>
      </c>
      <c r="I4478" t="s">
        <v>2818</v>
      </c>
      <c r="J4478" t="str">
        <f>IFERROR(VLOOKUP(D4478,Products!$A$2:$H$221,3,FALSE),"")</f>
        <v>Grocery</v>
      </c>
      <c r="K4478" t="str">
        <f>IFERROR(VLOOKUP(C4478,Customers!$A$2:$G$751,3,FALSE),"")</f>
        <v>Shaki-Zagatala</v>
      </c>
    </row>
    <row r="4479" spans="1:11" x14ac:dyDescent="0.25">
      <c r="A4479" t="s">
        <v>7302</v>
      </c>
      <c r="B4479">
        <v>46021</v>
      </c>
      <c r="C4479" t="s">
        <v>617</v>
      </c>
      <c r="D4479" t="s">
        <v>236</v>
      </c>
      <c r="E4479">
        <v>3</v>
      </c>
      <c r="F4479">
        <f>IFERROR(VLOOKUP(D4479,Products!$A$2:$H$221,6,FALSE),0)</f>
        <v>1.52</v>
      </c>
      <c r="G4479">
        <v>0.03</v>
      </c>
      <c r="H4479">
        <f t="shared" si="69"/>
        <v>4.42</v>
      </c>
      <c r="I4479" t="s">
        <v>2824</v>
      </c>
      <c r="J4479" t="str">
        <f>IFERROR(VLOOKUP(D4479,Products!$A$2:$H$221,3,FALSE),"")</f>
        <v>Grocery</v>
      </c>
      <c r="K4479" t="str">
        <f>IFERROR(VLOOKUP(C4479,Customers!$A$2:$G$751,3,FALSE),"")</f>
        <v>Absheron</v>
      </c>
    </row>
    <row r="4480" spans="1:11" x14ac:dyDescent="0.25">
      <c r="A4480" t="s">
        <v>7303</v>
      </c>
      <c r="B4480">
        <v>46021</v>
      </c>
      <c r="C4480" t="s">
        <v>824</v>
      </c>
      <c r="D4480" t="s">
        <v>372</v>
      </c>
      <c r="E4480">
        <v>10</v>
      </c>
      <c r="F4480">
        <f>IFERROR(VLOOKUP(D4480,Products!$A$2:$H$221,6,FALSE),0)</f>
        <v>8.19</v>
      </c>
      <c r="G4480">
        <v>0.12</v>
      </c>
      <c r="H4480">
        <f t="shared" si="69"/>
        <v>72.069999999999993</v>
      </c>
      <c r="I4480" t="s">
        <v>2820</v>
      </c>
      <c r="J4480" t="str">
        <f>IFERROR(VLOOKUP(D4480,Products!$A$2:$H$221,3,FALSE),"")</f>
        <v>Frozen</v>
      </c>
      <c r="K4480" t="str">
        <f>IFERROR(VLOOKUP(C4480,Customers!$A$2:$G$751,3,FALSE),"")</f>
        <v>Karabakh-East Zangezur</v>
      </c>
    </row>
    <row r="4481" spans="1:11" x14ac:dyDescent="0.25">
      <c r="A4481" t="s">
        <v>7304</v>
      </c>
      <c r="B4481">
        <v>46021</v>
      </c>
      <c r="C4481" t="s">
        <v>911</v>
      </c>
      <c r="D4481" t="s">
        <v>91</v>
      </c>
      <c r="E4481">
        <v>5</v>
      </c>
      <c r="F4481">
        <f>IFERROR(VLOOKUP(D4481,Products!$A$2:$H$221,6,FALSE),0)</f>
        <v>1.36</v>
      </c>
      <c r="G4481">
        <v>7.0000000000000007E-2</v>
      </c>
      <c r="H4481">
        <f t="shared" si="69"/>
        <v>6.32</v>
      </c>
      <c r="I4481" t="s">
        <v>2870</v>
      </c>
      <c r="J4481" t="str">
        <f>IFERROR(VLOOKUP(D4481,Products!$A$2:$H$221,3,FALSE),"")</f>
        <v>Snacks</v>
      </c>
      <c r="K4481" t="str">
        <f>IFERROR(VLOOKUP(C4481,Customers!$A$2:$G$751,3,FALSE),"")</f>
        <v>Aran</v>
      </c>
    </row>
    <row r="4482" spans="1:11" x14ac:dyDescent="0.25">
      <c r="A4482" t="s">
        <v>7305</v>
      </c>
      <c r="B4482">
        <v>46021</v>
      </c>
      <c r="C4482" t="s">
        <v>962</v>
      </c>
      <c r="D4482" t="s">
        <v>204</v>
      </c>
      <c r="E4482">
        <v>13</v>
      </c>
      <c r="F4482">
        <f>IFERROR(VLOOKUP(D4482,Products!$A$2:$H$221,6,FALSE),0)</f>
        <v>7.55</v>
      </c>
      <c r="G4482">
        <v>7.0000000000000007E-2</v>
      </c>
      <c r="H4482">
        <f t="shared" ref="H4482:H4501" si="70">ROUND(E4482*F4482*(1-G4482),2)</f>
        <v>91.28</v>
      </c>
      <c r="I4482" t="s">
        <v>2820</v>
      </c>
      <c r="J4482" t="str">
        <f>IFERROR(VLOOKUP(D4482,Products!$A$2:$H$221,3,FALSE),"")</f>
        <v>Grocery</v>
      </c>
      <c r="K4482" t="str">
        <f>IFERROR(VLOOKUP(C4482,Customers!$A$2:$G$751,3,FALSE),"")</f>
        <v>Aran</v>
      </c>
    </row>
    <row r="4483" spans="1:11" x14ac:dyDescent="0.25">
      <c r="A4483" t="s">
        <v>7306</v>
      </c>
      <c r="B4483">
        <v>46021</v>
      </c>
      <c r="C4483" t="s">
        <v>1019</v>
      </c>
      <c r="D4483" t="s">
        <v>196</v>
      </c>
      <c r="E4483">
        <v>5</v>
      </c>
      <c r="F4483">
        <f>IFERROR(VLOOKUP(D4483,Products!$A$2:$H$221,6,FALSE),0)</f>
        <v>0.54</v>
      </c>
      <c r="G4483">
        <v>0.03</v>
      </c>
      <c r="H4483">
        <f t="shared" si="70"/>
        <v>2.62</v>
      </c>
      <c r="I4483" t="s">
        <v>2841</v>
      </c>
      <c r="J4483" t="str">
        <f>IFERROR(VLOOKUP(D4483,Products!$A$2:$H$221,3,FALSE),"")</f>
        <v>Bakery</v>
      </c>
      <c r="K4483" t="str">
        <f>IFERROR(VLOOKUP(C4483,Customers!$A$2:$G$751,3,FALSE),"")</f>
        <v>Absheron</v>
      </c>
    </row>
    <row r="4484" spans="1:11" x14ac:dyDescent="0.25">
      <c r="A4484" t="s">
        <v>7307</v>
      </c>
      <c r="B4484">
        <v>46021</v>
      </c>
      <c r="C4484" t="s">
        <v>1115</v>
      </c>
      <c r="D4484" t="s">
        <v>105</v>
      </c>
      <c r="E4484">
        <v>9</v>
      </c>
      <c r="F4484">
        <f>IFERROR(VLOOKUP(D4484,Products!$A$2:$H$221,6,FALSE),0)</f>
        <v>1.37</v>
      </c>
      <c r="G4484">
        <v>0.1</v>
      </c>
      <c r="H4484">
        <f t="shared" si="70"/>
        <v>11.1</v>
      </c>
      <c r="I4484" t="s">
        <v>2837</v>
      </c>
      <c r="J4484" t="str">
        <f>IFERROR(VLOOKUP(D4484,Products!$A$2:$H$221,3,FALSE),"")</f>
        <v>Snacks</v>
      </c>
      <c r="K4484" t="str">
        <f>IFERROR(VLOOKUP(C4484,Customers!$A$2:$G$751,3,FALSE),"")</f>
        <v>Ganja-Dashkasan</v>
      </c>
    </row>
    <row r="4485" spans="1:11" x14ac:dyDescent="0.25">
      <c r="A4485" t="s">
        <v>7308</v>
      </c>
      <c r="B4485">
        <v>46021</v>
      </c>
      <c r="C4485" t="s">
        <v>1124</v>
      </c>
      <c r="D4485" t="s">
        <v>35</v>
      </c>
      <c r="E4485">
        <v>13</v>
      </c>
      <c r="F4485">
        <f>IFERROR(VLOOKUP(D4485,Products!$A$2:$H$221,6,FALSE),0)</f>
        <v>1.65</v>
      </c>
      <c r="G4485">
        <v>0.05</v>
      </c>
      <c r="H4485">
        <f t="shared" si="70"/>
        <v>20.38</v>
      </c>
      <c r="I4485" t="s">
        <v>2841</v>
      </c>
      <c r="J4485" t="str">
        <f>IFERROR(VLOOKUP(D4485,Products!$A$2:$H$221,3,FALSE),"")</f>
        <v>Beverages</v>
      </c>
      <c r="K4485" t="str">
        <f>IFERROR(VLOOKUP(C4485,Customers!$A$2:$G$751,3,FALSE),"")</f>
        <v>Lankaran-Astara</v>
      </c>
    </row>
    <row r="4486" spans="1:11" x14ac:dyDescent="0.25">
      <c r="A4486" t="s">
        <v>7309</v>
      </c>
      <c r="B4486">
        <v>46021</v>
      </c>
      <c r="C4486" t="s">
        <v>1235</v>
      </c>
      <c r="D4486" t="s">
        <v>278</v>
      </c>
      <c r="E4486">
        <v>10</v>
      </c>
      <c r="F4486">
        <f>IFERROR(VLOOKUP(D4486,Products!$A$2:$H$221,6,FALSE),0)</f>
        <v>3.74</v>
      </c>
      <c r="G4486">
        <v>0</v>
      </c>
      <c r="H4486">
        <f t="shared" si="70"/>
        <v>37.4</v>
      </c>
      <c r="I4486" t="s">
        <v>2870</v>
      </c>
      <c r="J4486" t="str">
        <f>IFERROR(VLOOKUP(D4486,Products!$A$2:$H$221,3,FALSE),"")</f>
        <v>Household</v>
      </c>
      <c r="K4486" t="str">
        <f>IFERROR(VLOOKUP(C4486,Customers!$A$2:$G$751,3,FALSE),"")</f>
        <v>Absheron</v>
      </c>
    </row>
    <row r="4487" spans="1:11" x14ac:dyDescent="0.25">
      <c r="A4487" t="s">
        <v>7310</v>
      </c>
      <c r="B4487">
        <v>46021</v>
      </c>
      <c r="C4487" t="s">
        <v>1310</v>
      </c>
      <c r="D4487" t="s">
        <v>218</v>
      </c>
      <c r="E4487">
        <v>12</v>
      </c>
      <c r="F4487">
        <f>IFERROR(VLOOKUP(D4487,Products!$A$2:$H$221,6,FALSE),0)</f>
        <v>3.4</v>
      </c>
      <c r="G4487">
        <v>0.1</v>
      </c>
      <c r="H4487">
        <f t="shared" si="70"/>
        <v>36.72</v>
      </c>
      <c r="I4487" t="s">
        <v>2870</v>
      </c>
      <c r="J4487" t="str">
        <f>IFERROR(VLOOKUP(D4487,Products!$A$2:$H$221,3,FALSE),"")</f>
        <v>Grocery</v>
      </c>
      <c r="K4487" t="str">
        <f>IFERROR(VLOOKUP(C4487,Customers!$A$2:$G$751,3,FALSE),"")</f>
        <v>Lankaran-Astara</v>
      </c>
    </row>
    <row r="4488" spans="1:11" x14ac:dyDescent="0.25">
      <c r="A4488" t="s">
        <v>7311</v>
      </c>
      <c r="B4488">
        <v>46021</v>
      </c>
      <c r="C4488" t="s">
        <v>1682</v>
      </c>
      <c r="D4488" t="s">
        <v>443</v>
      </c>
      <c r="E4488">
        <v>2</v>
      </c>
      <c r="F4488">
        <f>IFERROR(VLOOKUP(D4488,Products!$A$2:$H$221,6,FALSE),0)</f>
        <v>8.6300000000000008</v>
      </c>
      <c r="G4488">
        <v>0.05</v>
      </c>
      <c r="H4488">
        <f t="shared" si="70"/>
        <v>16.399999999999999</v>
      </c>
      <c r="I4488" t="s">
        <v>2818</v>
      </c>
      <c r="J4488" t="str">
        <f>IFERROR(VLOOKUP(D4488,Products!$A$2:$H$221,3,FALSE),"")</f>
        <v>Cleaning</v>
      </c>
      <c r="K4488" t="str">
        <f>IFERROR(VLOOKUP(C4488,Customers!$A$2:$G$751,3,FALSE),"")</f>
        <v>Karabakh-East Zangezur</v>
      </c>
    </row>
    <row r="4489" spans="1:11" x14ac:dyDescent="0.25">
      <c r="A4489" t="s">
        <v>7312</v>
      </c>
      <c r="B4489">
        <v>46021</v>
      </c>
      <c r="C4489" t="s">
        <v>1844</v>
      </c>
      <c r="D4489" t="s">
        <v>456</v>
      </c>
      <c r="E4489">
        <v>1</v>
      </c>
      <c r="F4489">
        <f>IFERROR(VLOOKUP(D4489,Products!$A$2:$H$221,6,FALSE),0)</f>
        <v>3.09</v>
      </c>
      <c r="G4489">
        <v>0</v>
      </c>
      <c r="H4489">
        <f t="shared" si="70"/>
        <v>3.09</v>
      </c>
      <c r="I4489" t="s">
        <v>2841</v>
      </c>
      <c r="J4489" t="str">
        <f>IFERROR(VLOOKUP(D4489,Products!$A$2:$H$221,3,FALSE),"")</f>
        <v>Cleaning</v>
      </c>
      <c r="K4489" t="str">
        <f>IFERROR(VLOOKUP(C4489,Customers!$A$2:$G$751,3,FALSE),"")</f>
        <v>Guba-Khachmaz</v>
      </c>
    </row>
    <row r="4490" spans="1:11" x14ac:dyDescent="0.25">
      <c r="A4490" t="s">
        <v>7313</v>
      </c>
      <c r="B4490">
        <v>46021</v>
      </c>
      <c r="C4490" t="s">
        <v>2093</v>
      </c>
      <c r="D4490" t="s">
        <v>359</v>
      </c>
      <c r="E4490">
        <v>5</v>
      </c>
      <c r="F4490">
        <f>IFERROR(VLOOKUP(D4490,Products!$A$2:$H$221,6,FALSE),0)</f>
        <v>7.99</v>
      </c>
      <c r="G4490">
        <v>0.02</v>
      </c>
      <c r="H4490">
        <f t="shared" si="70"/>
        <v>39.15</v>
      </c>
      <c r="I4490" t="s">
        <v>2827</v>
      </c>
      <c r="J4490" t="str">
        <f>IFERROR(VLOOKUP(D4490,Products!$A$2:$H$221,3,FALSE),"")</f>
        <v>Frozen</v>
      </c>
      <c r="K4490" t="str">
        <f>IFERROR(VLOOKUP(C4490,Customers!$A$2:$G$751,3,FALSE),"")</f>
        <v>Absheron</v>
      </c>
    </row>
    <row r="4491" spans="1:11" x14ac:dyDescent="0.25">
      <c r="A4491" t="s">
        <v>7314</v>
      </c>
      <c r="B4491">
        <v>46021</v>
      </c>
      <c r="C4491" t="s">
        <v>2666</v>
      </c>
      <c r="D4491" t="s">
        <v>118</v>
      </c>
      <c r="E4491">
        <v>16</v>
      </c>
      <c r="F4491">
        <f>IFERROR(VLOOKUP(D4491,Products!$A$2:$H$221,6,FALSE),0)</f>
        <v>3.41</v>
      </c>
      <c r="G4491">
        <v>0</v>
      </c>
      <c r="H4491">
        <f t="shared" si="70"/>
        <v>54.56</v>
      </c>
      <c r="I4491" t="s">
        <v>2841</v>
      </c>
      <c r="J4491" t="str">
        <f>IFERROR(VLOOKUP(D4491,Products!$A$2:$H$221,3,FALSE),"")</f>
        <v>Dairy</v>
      </c>
      <c r="K4491" t="str">
        <f>IFERROR(VLOOKUP(C4491,Customers!$A$2:$G$751,3,FALSE),"")</f>
        <v>Aran</v>
      </c>
    </row>
    <row r="4492" spans="1:11" x14ac:dyDescent="0.25">
      <c r="A4492" t="s">
        <v>7315</v>
      </c>
      <c r="B4492">
        <v>46022</v>
      </c>
      <c r="C4492" t="s">
        <v>680</v>
      </c>
      <c r="D4492" t="s">
        <v>57</v>
      </c>
      <c r="E4492">
        <v>8</v>
      </c>
      <c r="F4492">
        <f>IFERROR(VLOOKUP(D4492,Products!$A$2:$H$221,6,FALSE),0)</f>
        <v>2.57</v>
      </c>
      <c r="G4492">
        <v>7.0000000000000007E-2</v>
      </c>
      <c r="H4492">
        <f t="shared" si="70"/>
        <v>19.12</v>
      </c>
      <c r="I4492" t="s">
        <v>2837</v>
      </c>
      <c r="J4492" t="str">
        <f>IFERROR(VLOOKUP(D4492,Products!$A$2:$H$221,3,FALSE),"")</f>
        <v>Beverages</v>
      </c>
      <c r="K4492" t="str">
        <f>IFERROR(VLOOKUP(C4492,Customers!$A$2:$G$751,3,FALSE),"")</f>
        <v>Shaki-Zagatala</v>
      </c>
    </row>
    <row r="4493" spans="1:11" x14ac:dyDescent="0.25">
      <c r="A4493" t="s">
        <v>7316</v>
      </c>
      <c r="B4493">
        <v>46022</v>
      </c>
      <c r="C4493" t="s">
        <v>729</v>
      </c>
      <c r="D4493" t="s">
        <v>234</v>
      </c>
      <c r="E4493">
        <v>15</v>
      </c>
      <c r="F4493">
        <f>IFERROR(VLOOKUP(D4493,Products!$A$2:$H$221,6,FALSE),0)</f>
        <v>2.0299999999999998</v>
      </c>
      <c r="G4493">
        <v>0.02</v>
      </c>
      <c r="H4493">
        <f t="shared" si="70"/>
        <v>29.84</v>
      </c>
      <c r="I4493" t="s">
        <v>2837</v>
      </c>
      <c r="J4493" t="str">
        <f>IFERROR(VLOOKUP(D4493,Products!$A$2:$H$221,3,FALSE),"")</f>
        <v>Grocery</v>
      </c>
      <c r="K4493" t="str">
        <f>IFERROR(VLOOKUP(C4493,Customers!$A$2:$G$751,3,FALSE),"")</f>
        <v>Guba-Khachmaz</v>
      </c>
    </row>
    <row r="4494" spans="1:11" x14ac:dyDescent="0.25">
      <c r="A4494" t="s">
        <v>7317</v>
      </c>
      <c r="B4494">
        <v>46022</v>
      </c>
      <c r="C4494" t="s">
        <v>869</v>
      </c>
      <c r="D4494" t="s">
        <v>220</v>
      </c>
      <c r="E4494">
        <v>11</v>
      </c>
      <c r="F4494">
        <f>IFERROR(VLOOKUP(D4494,Products!$A$2:$H$221,6,FALSE),0)</f>
        <v>1.37</v>
      </c>
      <c r="G4494">
        <v>7.0000000000000007E-2</v>
      </c>
      <c r="H4494">
        <f t="shared" si="70"/>
        <v>14.02</v>
      </c>
      <c r="I4494" t="s">
        <v>2818</v>
      </c>
      <c r="J4494" t="str">
        <f>IFERROR(VLOOKUP(D4494,Products!$A$2:$H$221,3,FALSE),"")</f>
        <v>Grocery</v>
      </c>
      <c r="K4494" t="str">
        <f>IFERROR(VLOOKUP(C4494,Customers!$A$2:$G$751,3,FALSE),"")</f>
        <v>Ganja-Dashkasan</v>
      </c>
    </row>
    <row r="4495" spans="1:11" x14ac:dyDescent="0.25">
      <c r="A4495" t="s">
        <v>7318</v>
      </c>
      <c r="B4495">
        <v>46022</v>
      </c>
      <c r="C4495" t="s">
        <v>974</v>
      </c>
      <c r="D4495" t="s">
        <v>81</v>
      </c>
      <c r="E4495">
        <v>24</v>
      </c>
      <c r="F4495">
        <f>IFERROR(VLOOKUP(D4495,Products!$A$2:$H$221,6,FALSE),0)</f>
        <v>2.23</v>
      </c>
      <c r="G4495">
        <v>7.0000000000000007E-2</v>
      </c>
      <c r="H4495">
        <f t="shared" si="70"/>
        <v>49.77</v>
      </c>
      <c r="I4495" t="s">
        <v>2824</v>
      </c>
      <c r="J4495" t="str">
        <f>IFERROR(VLOOKUP(D4495,Products!$A$2:$H$221,3,FALSE),"")</f>
        <v>Snacks</v>
      </c>
      <c r="K4495" t="str">
        <f>IFERROR(VLOOKUP(C4495,Customers!$A$2:$G$751,3,FALSE),"")</f>
        <v>Absheron</v>
      </c>
    </row>
    <row r="4496" spans="1:11" x14ac:dyDescent="0.25">
      <c r="A4496" t="s">
        <v>7319</v>
      </c>
      <c r="B4496">
        <v>46022</v>
      </c>
      <c r="C4496" t="s">
        <v>1142</v>
      </c>
      <c r="D4496" t="s">
        <v>160</v>
      </c>
      <c r="E4496">
        <v>19</v>
      </c>
      <c r="F4496">
        <f>IFERROR(VLOOKUP(D4496,Products!$A$2:$H$221,6,FALSE),0)</f>
        <v>1.26</v>
      </c>
      <c r="G4496">
        <v>7.0000000000000007E-2</v>
      </c>
      <c r="H4496">
        <f t="shared" si="70"/>
        <v>22.26</v>
      </c>
      <c r="I4496" t="s">
        <v>2830</v>
      </c>
      <c r="J4496" t="str">
        <f>IFERROR(VLOOKUP(D4496,Products!$A$2:$H$221,3,FALSE),"")</f>
        <v>Bakery</v>
      </c>
      <c r="K4496" t="str">
        <f>IFERROR(VLOOKUP(C4496,Customers!$A$2:$G$751,3,FALSE),"")</f>
        <v>Absheron</v>
      </c>
    </row>
    <row r="4497" spans="1:11" x14ac:dyDescent="0.25">
      <c r="A4497" t="s">
        <v>7320</v>
      </c>
      <c r="B4497">
        <v>46022</v>
      </c>
      <c r="C4497" t="s">
        <v>1292</v>
      </c>
      <c r="D4497" t="s">
        <v>208</v>
      </c>
      <c r="E4497">
        <v>11</v>
      </c>
      <c r="F4497">
        <f>IFERROR(VLOOKUP(D4497,Products!$A$2:$H$221,6,FALSE),0)</f>
        <v>7.9</v>
      </c>
      <c r="G4497">
        <v>0</v>
      </c>
      <c r="H4497">
        <f t="shared" si="70"/>
        <v>86.9</v>
      </c>
      <c r="I4497" t="s">
        <v>2824</v>
      </c>
      <c r="J4497" t="str">
        <f>IFERROR(VLOOKUP(D4497,Products!$A$2:$H$221,3,FALSE),"")</f>
        <v>Grocery</v>
      </c>
      <c r="K4497" t="str">
        <f>IFERROR(VLOOKUP(C4497,Customers!$A$2:$G$751,3,FALSE),"")</f>
        <v>Absheron</v>
      </c>
    </row>
    <row r="4498" spans="1:11" x14ac:dyDescent="0.25">
      <c r="A4498" t="s">
        <v>7321</v>
      </c>
      <c r="B4498">
        <v>46022</v>
      </c>
      <c r="C4498" t="s">
        <v>1784</v>
      </c>
      <c r="D4498" t="s">
        <v>242</v>
      </c>
      <c r="E4498">
        <v>13</v>
      </c>
      <c r="F4498">
        <f>IFERROR(VLOOKUP(D4498,Products!$A$2:$H$221,6,FALSE),0)</f>
        <v>3.43</v>
      </c>
      <c r="G4498">
        <v>0.05</v>
      </c>
      <c r="H4498">
        <f t="shared" si="70"/>
        <v>42.36</v>
      </c>
      <c r="I4498" t="s">
        <v>2820</v>
      </c>
      <c r="J4498" t="str">
        <f>IFERROR(VLOOKUP(D4498,Products!$A$2:$H$221,3,FALSE),"")</f>
        <v>Grocery</v>
      </c>
      <c r="K4498" t="str">
        <f>IFERROR(VLOOKUP(C4498,Customers!$A$2:$G$751,3,FALSE),"")</f>
        <v>Aran</v>
      </c>
    </row>
    <row r="4499" spans="1:11" x14ac:dyDescent="0.25">
      <c r="A4499" t="s">
        <v>7322</v>
      </c>
      <c r="B4499">
        <v>46022</v>
      </c>
      <c r="C4499" t="s">
        <v>1853</v>
      </c>
      <c r="D4499" t="s">
        <v>443</v>
      </c>
      <c r="E4499">
        <v>3</v>
      </c>
      <c r="F4499">
        <f>IFERROR(VLOOKUP(D4499,Products!$A$2:$H$221,6,FALSE),0)</f>
        <v>8.6300000000000008</v>
      </c>
      <c r="G4499">
        <v>0</v>
      </c>
      <c r="H4499">
        <f t="shared" si="70"/>
        <v>25.89</v>
      </c>
      <c r="I4499" t="s">
        <v>2818</v>
      </c>
      <c r="J4499" t="str">
        <f>IFERROR(VLOOKUP(D4499,Products!$A$2:$H$221,3,FALSE),"")</f>
        <v>Cleaning</v>
      </c>
      <c r="K4499" t="str">
        <f>IFERROR(VLOOKUP(C4499,Customers!$A$2:$G$751,3,FALSE),"")</f>
        <v>Aran</v>
      </c>
    </row>
    <row r="4500" spans="1:11" x14ac:dyDescent="0.25">
      <c r="A4500" t="s">
        <v>7323</v>
      </c>
      <c r="B4500">
        <v>46022</v>
      </c>
      <c r="C4500" t="s">
        <v>2345</v>
      </c>
      <c r="D4500" t="s">
        <v>352</v>
      </c>
      <c r="E4500">
        <v>3</v>
      </c>
      <c r="F4500">
        <f>IFERROR(VLOOKUP(D4500,Products!$A$2:$H$221,6,FALSE),0)</f>
        <v>7.72</v>
      </c>
      <c r="G4500">
        <v>7.0000000000000007E-2</v>
      </c>
      <c r="H4500">
        <f t="shared" si="70"/>
        <v>21.54</v>
      </c>
      <c r="I4500" t="s">
        <v>2830</v>
      </c>
      <c r="J4500" t="str">
        <f>IFERROR(VLOOKUP(D4500,Products!$A$2:$H$221,3,FALSE),"")</f>
        <v>Frozen</v>
      </c>
      <c r="K4500" t="str">
        <f>IFERROR(VLOOKUP(C4500,Customers!$A$2:$G$751,3,FALSE),"")</f>
        <v>Shaki-Zagatala</v>
      </c>
    </row>
    <row r="4501" spans="1:11" x14ac:dyDescent="0.25">
      <c r="A4501" t="s">
        <v>7324</v>
      </c>
      <c r="B4501">
        <v>46022</v>
      </c>
      <c r="C4501" t="s">
        <v>2576</v>
      </c>
      <c r="D4501" t="s">
        <v>39</v>
      </c>
      <c r="E4501">
        <v>29</v>
      </c>
      <c r="F4501">
        <f>IFERROR(VLOOKUP(D4501,Products!$A$2:$H$221,6,FALSE),0)</f>
        <v>1.98</v>
      </c>
      <c r="G4501">
        <v>0.12</v>
      </c>
      <c r="H4501">
        <f t="shared" si="70"/>
        <v>50.53</v>
      </c>
      <c r="I4501" t="s">
        <v>2837</v>
      </c>
      <c r="J4501" t="str">
        <f>IFERROR(VLOOKUP(D4501,Products!$A$2:$H$221,3,FALSE),"")</f>
        <v>Beverages</v>
      </c>
      <c r="K4501" t="str">
        <f>IFERROR(VLOOKUP(C4501,Customers!$A$2:$G$751,3,FALSE),"")</f>
        <v>Guba-Khachmaz</v>
      </c>
    </row>
  </sheetData>
  <sheetProtection sheet="1" objects="1" scenarios="1" selectLockedCells="1" selectUnlockedCells="1"/>
  <conditionalFormatting sqref="G2:G4501">
    <cfRule type="colorScale" priority="3">
      <colorScale>
        <cfvo type="min"/>
        <cfvo type="percentile" val="50"/>
        <cfvo type="max"/>
        <color rgb="FFDCFCE7"/>
        <color rgb="FFFEF3C7"/>
        <color rgb="FFFECACA"/>
      </colorScale>
    </cfRule>
  </conditionalFormatting>
  <conditionalFormatting sqref="H2:H4501">
    <cfRule type="dataBar" priority="2">
      <dataBar>
        <cfvo type="min"/>
        <cfvo type="max"/>
        <color rgb="FF70AD47"/>
      </dataBar>
    </cfRule>
  </conditionalFormatting>
  <dataValidations count="1">
    <dataValidation type="list" allowBlank="1" sqref="I2:I4501" xr:uid="{00000000-0002-0000-0200-000002000000}">
      <formula1>"Aysel,Murad,Nigar,Elvin,Rauf,Sabina,Kamran,Leyla"</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xr:uid="{00000000-0002-0000-0200-000000000000}">
          <x14:formula1>
            <xm:f>Customers!$A$2:$A$751</xm:f>
          </x14:formula1>
          <xm:sqref>C2:C4501</xm:sqref>
        </x14:dataValidation>
        <x14:dataValidation type="list" allowBlank="1" xr:uid="{00000000-0002-0000-0200-000001000000}">
          <x14:formula1>
            <xm:f>Products!$A$2:$A$221</xm:f>
          </x14:formula1>
          <xm:sqref>D2:D4501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3201"/>
  <sheetViews>
    <sheetView showRowColHeaders="0" workbookViewId="0">
      <selection activeCell="J1" sqref="J1:J1048576"/>
    </sheetView>
  </sheetViews>
  <sheetFormatPr defaultRowHeight="15" x14ac:dyDescent="0.25"/>
  <cols>
    <col min="1" max="1" width="14" customWidth="1"/>
    <col min="2" max="3" width="12" customWidth="1"/>
    <col min="4" max="4" width="25.140625" customWidth="1"/>
    <col min="5" max="5" width="10" customWidth="1"/>
    <col min="6" max="6" width="16" customWidth="1"/>
    <col min="7" max="7" width="20" customWidth="1"/>
    <col min="10" max="10" width="20" customWidth="1"/>
  </cols>
  <sheetData>
    <row r="1" spans="1:7" ht="21.95" customHeight="1" x14ac:dyDescent="0.25">
      <c r="A1" t="s">
        <v>7325</v>
      </c>
      <c r="B1" t="s">
        <v>2810</v>
      </c>
      <c r="C1" t="s">
        <v>0</v>
      </c>
      <c r="D1" t="s">
        <v>7326</v>
      </c>
      <c r="E1" t="s">
        <v>2811</v>
      </c>
      <c r="F1" t="s">
        <v>7327</v>
      </c>
      <c r="G1" t="s">
        <v>7328</v>
      </c>
    </row>
    <row r="2" spans="1:7" x14ac:dyDescent="0.25">
      <c r="A2" t="s">
        <v>7329</v>
      </c>
      <c r="B2">
        <v>45658</v>
      </c>
      <c r="C2" t="s">
        <v>93</v>
      </c>
      <c r="D2" t="s">
        <v>7330</v>
      </c>
      <c r="E2">
        <v>58</v>
      </c>
      <c r="F2" t="s">
        <v>7331</v>
      </c>
      <c r="G2" t="s">
        <v>7332</v>
      </c>
    </row>
    <row r="3" spans="1:7" x14ac:dyDescent="0.25">
      <c r="A3" t="s">
        <v>7333</v>
      </c>
      <c r="B3">
        <v>45658</v>
      </c>
      <c r="C3" t="s">
        <v>99</v>
      </c>
      <c r="D3" t="s">
        <v>7330</v>
      </c>
      <c r="E3">
        <v>131</v>
      </c>
      <c r="F3" t="s">
        <v>7331</v>
      </c>
      <c r="G3" t="s">
        <v>7334</v>
      </c>
    </row>
    <row r="4" spans="1:7" x14ac:dyDescent="0.25">
      <c r="A4" t="s">
        <v>7335</v>
      </c>
      <c r="B4">
        <v>45658</v>
      </c>
      <c r="C4" t="s">
        <v>174</v>
      </c>
      <c r="D4" t="s">
        <v>7330</v>
      </c>
      <c r="E4">
        <v>78</v>
      </c>
      <c r="F4" t="s">
        <v>7331</v>
      </c>
      <c r="G4" t="s">
        <v>7334</v>
      </c>
    </row>
    <row r="5" spans="1:7" x14ac:dyDescent="0.25">
      <c r="A5" t="s">
        <v>7336</v>
      </c>
      <c r="B5">
        <v>45658</v>
      </c>
      <c r="C5" t="s">
        <v>196</v>
      </c>
      <c r="D5" t="s">
        <v>7330</v>
      </c>
      <c r="E5">
        <v>110</v>
      </c>
      <c r="F5" t="s">
        <v>7337</v>
      </c>
      <c r="G5" t="s">
        <v>7338</v>
      </c>
    </row>
    <row r="6" spans="1:7" x14ac:dyDescent="0.25">
      <c r="A6" t="s">
        <v>7339</v>
      </c>
      <c r="B6">
        <v>45658</v>
      </c>
      <c r="C6" t="s">
        <v>198</v>
      </c>
      <c r="D6" t="s">
        <v>7330</v>
      </c>
      <c r="E6">
        <v>55</v>
      </c>
      <c r="F6" t="s">
        <v>7331</v>
      </c>
      <c r="G6" t="s">
        <v>7334</v>
      </c>
    </row>
    <row r="7" spans="1:7" x14ac:dyDescent="0.25">
      <c r="A7" t="s">
        <v>7340</v>
      </c>
      <c r="B7">
        <v>45658</v>
      </c>
      <c r="C7" t="s">
        <v>203</v>
      </c>
      <c r="D7" t="s">
        <v>7341</v>
      </c>
      <c r="E7">
        <v>7</v>
      </c>
      <c r="F7" t="s">
        <v>7331</v>
      </c>
      <c r="G7" t="s">
        <v>11280</v>
      </c>
    </row>
    <row r="8" spans="1:7" x14ac:dyDescent="0.25">
      <c r="A8" t="s">
        <v>7342</v>
      </c>
      <c r="B8">
        <v>45658</v>
      </c>
      <c r="C8" t="s">
        <v>242</v>
      </c>
      <c r="D8" t="s">
        <v>7330</v>
      </c>
      <c r="E8">
        <v>62</v>
      </c>
      <c r="F8" t="s">
        <v>7331</v>
      </c>
      <c r="G8" t="s">
        <v>7343</v>
      </c>
    </row>
    <row r="9" spans="1:7" x14ac:dyDescent="0.25">
      <c r="A9" t="s">
        <v>7344</v>
      </c>
      <c r="B9">
        <v>45658</v>
      </c>
      <c r="C9" t="s">
        <v>292</v>
      </c>
      <c r="D9" t="s">
        <v>7330</v>
      </c>
      <c r="E9">
        <v>99</v>
      </c>
      <c r="F9" t="s">
        <v>7345</v>
      </c>
      <c r="G9" t="s">
        <v>7343</v>
      </c>
    </row>
    <row r="10" spans="1:7" x14ac:dyDescent="0.25">
      <c r="A10" t="s">
        <v>7346</v>
      </c>
      <c r="B10">
        <v>45658</v>
      </c>
      <c r="C10" t="s">
        <v>307</v>
      </c>
      <c r="D10" t="s">
        <v>7341</v>
      </c>
      <c r="E10">
        <v>11</v>
      </c>
      <c r="F10" t="s">
        <v>7345</v>
      </c>
      <c r="G10" t="s">
        <v>11280</v>
      </c>
    </row>
    <row r="11" spans="1:7" x14ac:dyDescent="0.25">
      <c r="A11" t="s">
        <v>7347</v>
      </c>
      <c r="B11">
        <v>45659</v>
      </c>
      <c r="C11" t="s">
        <v>25</v>
      </c>
      <c r="D11" t="s">
        <v>7330</v>
      </c>
      <c r="E11">
        <v>131</v>
      </c>
      <c r="F11" t="s">
        <v>7331</v>
      </c>
      <c r="G11" t="s">
        <v>7348</v>
      </c>
    </row>
    <row r="12" spans="1:7" x14ac:dyDescent="0.25">
      <c r="A12" t="s">
        <v>7349</v>
      </c>
      <c r="B12">
        <v>45659</v>
      </c>
      <c r="C12" t="s">
        <v>47</v>
      </c>
      <c r="D12" t="s">
        <v>7330</v>
      </c>
      <c r="E12">
        <v>62</v>
      </c>
      <c r="F12" t="s">
        <v>7331</v>
      </c>
      <c r="G12" t="s">
        <v>7332</v>
      </c>
    </row>
    <row r="13" spans="1:7" x14ac:dyDescent="0.25">
      <c r="A13" t="s">
        <v>7350</v>
      </c>
      <c r="B13">
        <v>45659</v>
      </c>
      <c r="C13" t="s">
        <v>103</v>
      </c>
      <c r="D13" t="s">
        <v>7341</v>
      </c>
      <c r="E13">
        <v>21</v>
      </c>
      <c r="F13" t="s">
        <v>7351</v>
      </c>
      <c r="G13" t="s">
        <v>11280</v>
      </c>
    </row>
    <row r="14" spans="1:7" x14ac:dyDescent="0.25">
      <c r="A14" t="s">
        <v>7352</v>
      </c>
      <c r="B14">
        <v>45659</v>
      </c>
      <c r="C14" t="s">
        <v>186</v>
      </c>
      <c r="D14" t="s">
        <v>7330</v>
      </c>
      <c r="E14">
        <v>58</v>
      </c>
      <c r="F14" t="s">
        <v>7331</v>
      </c>
      <c r="G14" t="s">
        <v>7343</v>
      </c>
    </row>
    <row r="15" spans="1:7" x14ac:dyDescent="0.25">
      <c r="A15" t="s">
        <v>7353</v>
      </c>
      <c r="B15">
        <v>45659</v>
      </c>
      <c r="C15" t="s">
        <v>224</v>
      </c>
      <c r="D15" t="s">
        <v>7330</v>
      </c>
      <c r="E15">
        <v>102</v>
      </c>
      <c r="F15" t="s">
        <v>7351</v>
      </c>
      <c r="G15" t="s">
        <v>7334</v>
      </c>
    </row>
    <row r="16" spans="1:7" x14ac:dyDescent="0.25">
      <c r="A16" t="s">
        <v>7354</v>
      </c>
      <c r="B16">
        <v>45659</v>
      </c>
      <c r="C16" t="s">
        <v>232</v>
      </c>
      <c r="D16" t="s">
        <v>7330</v>
      </c>
      <c r="E16">
        <v>83</v>
      </c>
      <c r="F16" t="s">
        <v>7331</v>
      </c>
      <c r="G16" t="s">
        <v>7355</v>
      </c>
    </row>
    <row r="17" spans="1:7" x14ac:dyDescent="0.25">
      <c r="A17" t="s">
        <v>7356</v>
      </c>
      <c r="B17">
        <v>45659</v>
      </c>
      <c r="C17" t="s">
        <v>347</v>
      </c>
      <c r="D17" t="s">
        <v>7341</v>
      </c>
      <c r="E17">
        <v>11</v>
      </c>
      <c r="F17" t="s">
        <v>7351</v>
      </c>
      <c r="G17" t="s">
        <v>11280</v>
      </c>
    </row>
    <row r="18" spans="1:7" x14ac:dyDescent="0.25">
      <c r="A18" t="s">
        <v>7357</v>
      </c>
      <c r="B18">
        <v>45659</v>
      </c>
      <c r="C18" t="s">
        <v>396</v>
      </c>
      <c r="D18" t="s">
        <v>7330</v>
      </c>
      <c r="E18">
        <v>34</v>
      </c>
      <c r="F18" t="s">
        <v>7331</v>
      </c>
      <c r="G18" t="s">
        <v>7343</v>
      </c>
    </row>
    <row r="19" spans="1:7" x14ac:dyDescent="0.25">
      <c r="A19" t="s">
        <v>7358</v>
      </c>
      <c r="B19">
        <v>45659</v>
      </c>
      <c r="C19" t="s">
        <v>437</v>
      </c>
      <c r="D19" t="s">
        <v>7341</v>
      </c>
      <c r="E19">
        <v>15</v>
      </c>
      <c r="F19" t="s">
        <v>7331</v>
      </c>
      <c r="G19" t="s">
        <v>11280</v>
      </c>
    </row>
    <row r="20" spans="1:7" x14ac:dyDescent="0.25">
      <c r="A20" t="s">
        <v>7359</v>
      </c>
      <c r="B20">
        <v>45659</v>
      </c>
      <c r="C20" t="s">
        <v>470</v>
      </c>
      <c r="D20" t="s">
        <v>7330</v>
      </c>
      <c r="E20">
        <v>64</v>
      </c>
      <c r="F20" t="s">
        <v>7331</v>
      </c>
      <c r="G20" t="s">
        <v>7338</v>
      </c>
    </row>
    <row r="21" spans="1:7" x14ac:dyDescent="0.25">
      <c r="A21" t="s">
        <v>7360</v>
      </c>
      <c r="B21">
        <v>45659</v>
      </c>
      <c r="C21" t="s">
        <v>482</v>
      </c>
      <c r="D21" t="s">
        <v>7330</v>
      </c>
      <c r="E21">
        <v>30</v>
      </c>
      <c r="F21" t="s">
        <v>7351</v>
      </c>
      <c r="G21" t="s">
        <v>7338</v>
      </c>
    </row>
    <row r="22" spans="1:7" x14ac:dyDescent="0.25">
      <c r="A22" t="s">
        <v>7361</v>
      </c>
      <c r="B22">
        <v>45660</v>
      </c>
      <c r="C22" t="s">
        <v>37</v>
      </c>
      <c r="D22" t="s">
        <v>7330</v>
      </c>
      <c r="E22">
        <v>174</v>
      </c>
      <c r="F22" t="s">
        <v>7331</v>
      </c>
      <c r="G22" t="s">
        <v>7348</v>
      </c>
    </row>
    <row r="23" spans="1:7" x14ac:dyDescent="0.25">
      <c r="A23" t="s">
        <v>7362</v>
      </c>
      <c r="B23">
        <v>45660</v>
      </c>
      <c r="C23" t="s">
        <v>108</v>
      </c>
      <c r="D23" t="s">
        <v>7330</v>
      </c>
      <c r="E23">
        <v>60</v>
      </c>
      <c r="F23" t="s">
        <v>7337</v>
      </c>
      <c r="G23" t="s">
        <v>7334</v>
      </c>
    </row>
    <row r="24" spans="1:7" x14ac:dyDescent="0.25">
      <c r="A24" t="s">
        <v>7363</v>
      </c>
      <c r="B24">
        <v>45660</v>
      </c>
      <c r="C24" t="s">
        <v>144</v>
      </c>
      <c r="D24" t="s">
        <v>7341</v>
      </c>
      <c r="E24">
        <v>13</v>
      </c>
      <c r="F24" t="s">
        <v>7331</v>
      </c>
      <c r="G24" t="s">
        <v>11280</v>
      </c>
    </row>
    <row r="25" spans="1:7" x14ac:dyDescent="0.25">
      <c r="A25" t="s">
        <v>7364</v>
      </c>
      <c r="B25">
        <v>45660</v>
      </c>
      <c r="C25" t="s">
        <v>200</v>
      </c>
      <c r="D25" t="s">
        <v>7330</v>
      </c>
      <c r="E25">
        <v>38</v>
      </c>
      <c r="F25" t="s">
        <v>7345</v>
      </c>
      <c r="G25" t="s">
        <v>7365</v>
      </c>
    </row>
    <row r="26" spans="1:7" x14ac:dyDescent="0.25">
      <c r="A26" t="s">
        <v>7366</v>
      </c>
      <c r="B26">
        <v>45660</v>
      </c>
      <c r="C26" t="s">
        <v>208</v>
      </c>
      <c r="D26" t="s">
        <v>7341</v>
      </c>
      <c r="E26">
        <v>11</v>
      </c>
      <c r="F26" t="s">
        <v>7351</v>
      </c>
      <c r="G26" t="s">
        <v>11280</v>
      </c>
    </row>
    <row r="27" spans="1:7" x14ac:dyDescent="0.25">
      <c r="A27" t="s">
        <v>7367</v>
      </c>
      <c r="B27">
        <v>45660</v>
      </c>
      <c r="C27" t="s">
        <v>228</v>
      </c>
      <c r="D27" t="s">
        <v>7330</v>
      </c>
      <c r="E27">
        <v>80</v>
      </c>
      <c r="F27" t="s">
        <v>7345</v>
      </c>
      <c r="G27" t="s">
        <v>7365</v>
      </c>
    </row>
    <row r="28" spans="1:7" x14ac:dyDescent="0.25">
      <c r="A28" t="s">
        <v>7368</v>
      </c>
      <c r="B28">
        <v>45660</v>
      </c>
      <c r="C28" t="s">
        <v>246</v>
      </c>
      <c r="D28" t="s">
        <v>7330</v>
      </c>
      <c r="E28">
        <v>36</v>
      </c>
      <c r="F28" t="s">
        <v>7331</v>
      </c>
      <c r="G28" t="s">
        <v>7355</v>
      </c>
    </row>
    <row r="29" spans="1:7" x14ac:dyDescent="0.25">
      <c r="A29" t="s">
        <v>7369</v>
      </c>
      <c r="B29">
        <v>45660</v>
      </c>
      <c r="C29" t="s">
        <v>260</v>
      </c>
      <c r="D29" t="s">
        <v>7330</v>
      </c>
      <c r="E29">
        <v>48</v>
      </c>
      <c r="F29" t="s">
        <v>7337</v>
      </c>
      <c r="G29" t="s">
        <v>7370</v>
      </c>
    </row>
    <row r="30" spans="1:7" x14ac:dyDescent="0.25">
      <c r="A30" t="s">
        <v>7371</v>
      </c>
      <c r="B30">
        <v>45660</v>
      </c>
      <c r="C30" t="s">
        <v>344</v>
      </c>
      <c r="D30" t="s">
        <v>7341</v>
      </c>
      <c r="E30">
        <v>4</v>
      </c>
      <c r="F30" t="s">
        <v>7345</v>
      </c>
      <c r="G30" t="s">
        <v>11280</v>
      </c>
    </row>
    <row r="31" spans="1:7" x14ac:dyDescent="0.25">
      <c r="A31" t="s">
        <v>7372</v>
      </c>
      <c r="B31">
        <v>45660</v>
      </c>
      <c r="C31" t="s">
        <v>378</v>
      </c>
      <c r="D31" t="s">
        <v>7341</v>
      </c>
      <c r="E31">
        <v>7</v>
      </c>
      <c r="F31" t="s">
        <v>7331</v>
      </c>
      <c r="G31" t="s">
        <v>11280</v>
      </c>
    </row>
    <row r="32" spans="1:7" x14ac:dyDescent="0.25">
      <c r="A32" t="s">
        <v>7373</v>
      </c>
      <c r="B32">
        <v>45660</v>
      </c>
      <c r="C32" t="s">
        <v>429</v>
      </c>
      <c r="D32" t="s">
        <v>7341</v>
      </c>
      <c r="E32">
        <v>10</v>
      </c>
      <c r="F32" t="s">
        <v>7331</v>
      </c>
      <c r="G32" t="s">
        <v>11280</v>
      </c>
    </row>
    <row r="33" spans="1:7" x14ac:dyDescent="0.25">
      <c r="A33" t="s">
        <v>7374</v>
      </c>
      <c r="B33">
        <v>45660</v>
      </c>
      <c r="C33" t="s">
        <v>437</v>
      </c>
      <c r="D33" t="s">
        <v>7330</v>
      </c>
      <c r="E33">
        <v>36</v>
      </c>
      <c r="F33" t="s">
        <v>7331</v>
      </c>
      <c r="G33" t="s">
        <v>7370</v>
      </c>
    </row>
    <row r="34" spans="1:7" x14ac:dyDescent="0.25">
      <c r="A34" t="s">
        <v>7375</v>
      </c>
      <c r="B34">
        <v>45661</v>
      </c>
      <c r="C34" t="s">
        <v>33</v>
      </c>
      <c r="D34" t="s">
        <v>7330</v>
      </c>
      <c r="E34">
        <v>154</v>
      </c>
      <c r="F34" t="s">
        <v>7331</v>
      </c>
      <c r="G34" t="s">
        <v>7365</v>
      </c>
    </row>
    <row r="35" spans="1:7" x14ac:dyDescent="0.25">
      <c r="A35" t="s">
        <v>7376</v>
      </c>
      <c r="B35">
        <v>45661</v>
      </c>
      <c r="C35" t="s">
        <v>184</v>
      </c>
      <c r="D35" t="s">
        <v>7330</v>
      </c>
      <c r="E35">
        <v>37</v>
      </c>
      <c r="F35" t="s">
        <v>7337</v>
      </c>
      <c r="G35" t="s">
        <v>7355</v>
      </c>
    </row>
    <row r="36" spans="1:7" x14ac:dyDescent="0.25">
      <c r="A36" t="s">
        <v>7377</v>
      </c>
      <c r="B36">
        <v>45661</v>
      </c>
      <c r="C36" t="s">
        <v>208</v>
      </c>
      <c r="D36" t="s">
        <v>7341</v>
      </c>
      <c r="E36">
        <v>6</v>
      </c>
      <c r="F36" t="s">
        <v>7331</v>
      </c>
      <c r="G36" t="s">
        <v>11280</v>
      </c>
    </row>
    <row r="37" spans="1:7" x14ac:dyDescent="0.25">
      <c r="A37" t="s">
        <v>7378</v>
      </c>
      <c r="B37">
        <v>45661</v>
      </c>
      <c r="C37" t="s">
        <v>238</v>
      </c>
      <c r="D37" t="s">
        <v>7330</v>
      </c>
      <c r="E37">
        <v>94</v>
      </c>
      <c r="F37" t="s">
        <v>7331</v>
      </c>
      <c r="G37" t="s">
        <v>7365</v>
      </c>
    </row>
    <row r="38" spans="1:7" x14ac:dyDescent="0.25">
      <c r="A38" t="s">
        <v>7379</v>
      </c>
      <c r="B38">
        <v>45661</v>
      </c>
      <c r="C38" t="s">
        <v>299</v>
      </c>
      <c r="D38" t="s">
        <v>7341</v>
      </c>
      <c r="E38">
        <v>12</v>
      </c>
      <c r="F38" t="s">
        <v>7345</v>
      </c>
      <c r="G38" t="s">
        <v>11280</v>
      </c>
    </row>
    <row r="39" spans="1:7" x14ac:dyDescent="0.25">
      <c r="A39" t="s">
        <v>7380</v>
      </c>
      <c r="B39">
        <v>45661</v>
      </c>
      <c r="C39" t="s">
        <v>317</v>
      </c>
      <c r="D39" t="s">
        <v>7330</v>
      </c>
      <c r="E39">
        <v>50</v>
      </c>
      <c r="F39" t="s">
        <v>7345</v>
      </c>
      <c r="G39" t="s">
        <v>7334</v>
      </c>
    </row>
    <row r="40" spans="1:7" x14ac:dyDescent="0.25">
      <c r="A40" t="s">
        <v>7381</v>
      </c>
      <c r="B40">
        <v>45661</v>
      </c>
      <c r="C40" t="s">
        <v>409</v>
      </c>
      <c r="D40" t="s">
        <v>7330</v>
      </c>
      <c r="E40">
        <v>54</v>
      </c>
      <c r="F40" t="s">
        <v>7337</v>
      </c>
      <c r="G40" t="s">
        <v>7355</v>
      </c>
    </row>
    <row r="41" spans="1:7" x14ac:dyDescent="0.25">
      <c r="A41" t="s">
        <v>7382</v>
      </c>
      <c r="B41">
        <v>45662</v>
      </c>
      <c r="C41" t="s">
        <v>57</v>
      </c>
      <c r="D41" t="s">
        <v>7330</v>
      </c>
      <c r="E41">
        <v>159</v>
      </c>
      <c r="F41" t="s">
        <v>7351</v>
      </c>
      <c r="G41" t="s">
        <v>7348</v>
      </c>
    </row>
    <row r="42" spans="1:7" x14ac:dyDescent="0.25">
      <c r="A42" t="s">
        <v>7383</v>
      </c>
      <c r="B42">
        <v>45662</v>
      </c>
      <c r="C42" t="s">
        <v>79</v>
      </c>
      <c r="D42" t="s">
        <v>7341</v>
      </c>
      <c r="E42">
        <v>18</v>
      </c>
      <c r="F42" t="s">
        <v>7331</v>
      </c>
      <c r="G42" t="s">
        <v>11280</v>
      </c>
    </row>
    <row r="43" spans="1:7" x14ac:dyDescent="0.25">
      <c r="A43" t="s">
        <v>7384</v>
      </c>
      <c r="B43">
        <v>45662</v>
      </c>
      <c r="C43" t="s">
        <v>176</v>
      </c>
      <c r="D43" t="s">
        <v>7341</v>
      </c>
      <c r="E43">
        <v>13</v>
      </c>
      <c r="F43" t="s">
        <v>7331</v>
      </c>
      <c r="G43" t="s">
        <v>11280</v>
      </c>
    </row>
    <row r="44" spans="1:7" x14ac:dyDescent="0.25">
      <c r="A44" t="s">
        <v>7385</v>
      </c>
      <c r="B44">
        <v>45662</v>
      </c>
      <c r="C44" t="s">
        <v>240</v>
      </c>
      <c r="D44" t="s">
        <v>7330</v>
      </c>
      <c r="E44">
        <v>29</v>
      </c>
      <c r="F44" t="s">
        <v>7331</v>
      </c>
      <c r="G44" t="s">
        <v>7348</v>
      </c>
    </row>
    <row r="45" spans="1:7" x14ac:dyDescent="0.25">
      <c r="A45" t="s">
        <v>7386</v>
      </c>
      <c r="B45">
        <v>45662</v>
      </c>
      <c r="C45" t="s">
        <v>344</v>
      </c>
      <c r="D45" t="s">
        <v>7330</v>
      </c>
      <c r="E45">
        <v>39</v>
      </c>
      <c r="F45" t="s">
        <v>7331</v>
      </c>
      <c r="G45" t="s">
        <v>7348</v>
      </c>
    </row>
    <row r="46" spans="1:7" x14ac:dyDescent="0.25">
      <c r="A46" t="s">
        <v>7387</v>
      </c>
      <c r="B46">
        <v>45662</v>
      </c>
      <c r="C46" t="s">
        <v>359</v>
      </c>
      <c r="D46" t="s">
        <v>7330</v>
      </c>
      <c r="E46">
        <v>27</v>
      </c>
      <c r="F46" t="s">
        <v>7345</v>
      </c>
      <c r="G46" t="s">
        <v>7370</v>
      </c>
    </row>
    <row r="47" spans="1:7" x14ac:dyDescent="0.25">
      <c r="A47" t="s">
        <v>7388</v>
      </c>
      <c r="B47">
        <v>45662</v>
      </c>
      <c r="C47" t="s">
        <v>390</v>
      </c>
      <c r="D47" t="s">
        <v>7341</v>
      </c>
      <c r="E47">
        <v>4</v>
      </c>
      <c r="F47" t="s">
        <v>7337</v>
      </c>
      <c r="G47" t="s">
        <v>11280</v>
      </c>
    </row>
    <row r="48" spans="1:7" x14ac:dyDescent="0.25">
      <c r="A48" t="s">
        <v>7389</v>
      </c>
      <c r="B48">
        <v>45662</v>
      </c>
      <c r="C48" t="s">
        <v>415</v>
      </c>
      <c r="D48" t="s">
        <v>7341</v>
      </c>
      <c r="E48">
        <v>12</v>
      </c>
      <c r="F48" t="s">
        <v>7331</v>
      </c>
      <c r="G48" t="s">
        <v>11280</v>
      </c>
    </row>
    <row r="49" spans="1:7" x14ac:dyDescent="0.25">
      <c r="A49" t="s">
        <v>7390</v>
      </c>
      <c r="B49">
        <v>45663</v>
      </c>
      <c r="C49" t="s">
        <v>23</v>
      </c>
      <c r="D49" t="s">
        <v>7330</v>
      </c>
      <c r="E49">
        <v>66</v>
      </c>
      <c r="F49" t="s">
        <v>7331</v>
      </c>
      <c r="G49" t="s">
        <v>7334</v>
      </c>
    </row>
    <row r="50" spans="1:7" x14ac:dyDescent="0.25">
      <c r="A50" t="s">
        <v>7391</v>
      </c>
      <c r="B50">
        <v>45663</v>
      </c>
      <c r="C50" t="s">
        <v>55</v>
      </c>
      <c r="D50" t="s">
        <v>7341</v>
      </c>
      <c r="E50">
        <v>31</v>
      </c>
      <c r="F50" t="s">
        <v>7331</v>
      </c>
      <c r="G50" t="s">
        <v>11280</v>
      </c>
    </row>
    <row r="51" spans="1:7" x14ac:dyDescent="0.25">
      <c r="A51" t="s">
        <v>7392</v>
      </c>
      <c r="B51">
        <v>45663</v>
      </c>
      <c r="C51" t="s">
        <v>85</v>
      </c>
      <c r="D51" t="s">
        <v>7330</v>
      </c>
      <c r="E51">
        <v>26</v>
      </c>
      <c r="F51" t="s">
        <v>7331</v>
      </c>
      <c r="G51" t="s">
        <v>7365</v>
      </c>
    </row>
    <row r="52" spans="1:7" x14ac:dyDescent="0.25">
      <c r="A52" t="s">
        <v>7393</v>
      </c>
      <c r="B52">
        <v>45663</v>
      </c>
      <c r="C52" t="s">
        <v>172</v>
      </c>
      <c r="D52" t="s">
        <v>7341</v>
      </c>
      <c r="E52">
        <v>30</v>
      </c>
      <c r="F52" t="s">
        <v>7345</v>
      </c>
      <c r="G52" t="s">
        <v>11280</v>
      </c>
    </row>
    <row r="53" spans="1:7" x14ac:dyDescent="0.25">
      <c r="A53" t="s">
        <v>7394</v>
      </c>
      <c r="B53">
        <v>45663</v>
      </c>
      <c r="C53" t="s">
        <v>294</v>
      </c>
      <c r="D53" t="s">
        <v>7330</v>
      </c>
      <c r="E53">
        <v>78</v>
      </c>
      <c r="F53" t="s">
        <v>7331</v>
      </c>
      <c r="G53" t="s">
        <v>7338</v>
      </c>
    </row>
    <row r="54" spans="1:7" x14ac:dyDescent="0.25">
      <c r="A54" t="s">
        <v>7395</v>
      </c>
      <c r="B54">
        <v>45664</v>
      </c>
      <c r="C54" t="s">
        <v>13</v>
      </c>
      <c r="D54" t="s">
        <v>7330</v>
      </c>
      <c r="E54">
        <v>40</v>
      </c>
      <c r="F54" t="s">
        <v>7331</v>
      </c>
      <c r="G54" t="s">
        <v>7332</v>
      </c>
    </row>
    <row r="55" spans="1:7" x14ac:dyDescent="0.25">
      <c r="A55" t="s">
        <v>7396</v>
      </c>
      <c r="B55">
        <v>45664</v>
      </c>
      <c r="C55" t="s">
        <v>27</v>
      </c>
      <c r="D55" t="s">
        <v>7330</v>
      </c>
      <c r="E55">
        <v>188</v>
      </c>
      <c r="F55" t="s">
        <v>7345</v>
      </c>
      <c r="G55" t="s">
        <v>7355</v>
      </c>
    </row>
    <row r="56" spans="1:7" x14ac:dyDescent="0.25">
      <c r="A56" t="s">
        <v>7397</v>
      </c>
      <c r="B56">
        <v>45664</v>
      </c>
      <c r="C56" t="s">
        <v>286</v>
      </c>
      <c r="D56" t="s">
        <v>7341</v>
      </c>
      <c r="E56">
        <v>14</v>
      </c>
      <c r="F56" t="s">
        <v>7331</v>
      </c>
      <c r="G56" t="s">
        <v>11280</v>
      </c>
    </row>
    <row r="57" spans="1:7" x14ac:dyDescent="0.25">
      <c r="A57" t="s">
        <v>7398</v>
      </c>
      <c r="B57">
        <v>45664</v>
      </c>
      <c r="C57" t="s">
        <v>415</v>
      </c>
      <c r="D57" t="s">
        <v>7341</v>
      </c>
      <c r="E57">
        <v>11</v>
      </c>
      <c r="F57" t="s">
        <v>7337</v>
      </c>
      <c r="G57" t="s">
        <v>11280</v>
      </c>
    </row>
    <row r="58" spans="1:7" x14ac:dyDescent="0.25">
      <c r="A58" t="s">
        <v>7399</v>
      </c>
      <c r="B58">
        <v>45664</v>
      </c>
      <c r="C58" t="s">
        <v>482</v>
      </c>
      <c r="D58" t="s">
        <v>7341</v>
      </c>
      <c r="E58">
        <v>9</v>
      </c>
      <c r="F58" t="s">
        <v>7337</v>
      </c>
      <c r="G58" t="s">
        <v>11280</v>
      </c>
    </row>
    <row r="59" spans="1:7" x14ac:dyDescent="0.25">
      <c r="A59" t="s">
        <v>7400</v>
      </c>
      <c r="B59">
        <v>45665</v>
      </c>
      <c r="C59" t="s">
        <v>23</v>
      </c>
      <c r="D59" t="s">
        <v>7330</v>
      </c>
      <c r="E59">
        <v>154</v>
      </c>
      <c r="F59" t="s">
        <v>7345</v>
      </c>
      <c r="G59" t="s">
        <v>7338</v>
      </c>
    </row>
    <row r="60" spans="1:7" x14ac:dyDescent="0.25">
      <c r="A60" t="s">
        <v>7401</v>
      </c>
      <c r="B60">
        <v>45665</v>
      </c>
      <c r="C60" t="s">
        <v>53</v>
      </c>
      <c r="D60" t="s">
        <v>7341</v>
      </c>
      <c r="E60">
        <v>42</v>
      </c>
      <c r="F60" t="s">
        <v>7331</v>
      </c>
      <c r="G60" t="s">
        <v>11280</v>
      </c>
    </row>
    <row r="61" spans="1:7" x14ac:dyDescent="0.25">
      <c r="A61" t="s">
        <v>7402</v>
      </c>
      <c r="B61">
        <v>45665</v>
      </c>
      <c r="C61" t="s">
        <v>224</v>
      </c>
      <c r="D61" t="s">
        <v>7330</v>
      </c>
      <c r="E61">
        <v>81</v>
      </c>
      <c r="F61" t="s">
        <v>7331</v>
      </c>
      <c r="G61" t="s">
        <v>7348</v>
      </c>
    </row>
    <row r="62" spans="1:7" x14ac:dyDescent="0.25">
      <c r="A62" t="s">
        <v>7403</v>
      </c>
      <c r="B62">
        <v>45665</v>
      </c>
      <c r="C62" t="s">
        <v>284</v>
      </c>
      <c r="D62" t="s">
        <v>7341</v>
      </c>
      <c r="E62">
        <v>14</v>
      </c>
      <c r="F62" t="s">
        <v>7331</v>
      </c>
      <c r="G62" t="s">
        <v>11280</v>
      </c>
    </row>
    <row r="63" spans="1:7" x14ac:dyDescent="0.25">
      <c r="A63" t="s">
        <v>7404</v>
      </c>
      <c r="B63">
        <v>45665</v>
      </c>
      <c r="C63" t="s">
        <v>290</v>
      </c>
      <c r="D63" t="s">
        <v>7330</v>
      </c>
      <c r="E63">
        <v>90</v>
      </c>
      <c r="F63" t="s">
        <v>7331</v>
      </c>
      <c r="G63" t="s">
        <v>7370</v>
      </c>
    </row>
    <row r="64" spans="1:7" x14ac:dyDescent="0.25">
      <c r="A64" t="s">
        <v>7405</v>
      </c>
      <c r="B64">
        <v>45665</v>
      </c>
      <c r="C64" t="s">
        <v>437</v>
      </c>
      <c r="D64" t="s">
        <v>7330</v>
      </c>
      <c r="E64">
        <v>44</v>
      </c>
      <c r="F64" t="s">
        <v>7331</v>
      </c>
      <c r="G64" t="s">
        <v>7338</v>
      </c>
    </row>
    <row r="65" spans="1:7" x14ac:dyDescent="0.25">
      <c r="A65" t="s">
        <v>7406</v>
      </c>
      <c r="B65">
        <v>45665</v>
      </c>
      <c r="C65" t="s">
        <v>464</v>
      </c>
      <c r="D65" t="s">
        <v>7330</v>
      </c>
      <c r="E65">
        <v>26</v>
      </c>
      <c r="F65" t="s">
        <v>7337</v>
      </c>
      <c r="G65" t="s">
        <v>7334</v>
      </c>
    </row>
    <row r="66" spans="1:7" x14ac:dyDescent="0.25">
      <c r="A66" t="s">
        <v>7407</v>
      </c>
      <c r="B66">
        <v>45666</v>
      </c>
      <c r="C66" t="s">
        <v>49</v>
      </c>
      <c r="D66" t="s">
        <v>7341</v>
      </c>
      <c r="E66">
        <v>19</v>
      </c>
      <c r="F66" t="s">
        <v>7331</v>
      </c>
      <c r="G66" t="s">
        <v>11280</v>
      </c>
    </row>
    <row r="67" spans="1:7" x14ac:dyDescent="0.25">
      <c r="A67" t="s">
        <v>7408</v>
      </c>
      <c r="B67">
        <v>45666</v>
      </c>
      <c r="C67" t="s">
        <v>276</v>
      </c>
      <c r="D67" t="s">
        <v>7330</v>
      </c>
      <c r="E67">
        <v>78</v>
      </c>
      <c r="F67" t="s">
        <v>7345</v>
      </c>
      <c r="G67" t="s">
        <v>7370</v>
      </c>
    </row>
    <row r="68" spans="1:7" x14ac:dyDescent="0.25">
      <c r="A68" t="s">
        <v>7409</v>
      </c>
      <c r="B68">
        <v>45666</v>
      </c>
      <c r="C68" t="s">
        <v>336</v>
      </c>
      <c r="D68" t="s">
        <v>7341</v>
      </c>
      <c r="E68">
        <v>5</v>
      </c>
      <c r="F68" t="s">
        <v>7345</v>
      </c>
      <c r="G68" t="s">
        <v>11280</v>
      </c>
    </row>
    <row r="69" spans="1:7" x14ac:dyDescent="0.25">
      <c r="A69" t="s">
        <v>7410</v>
      </c>
      <c r="B69">
        <v>45666</v>
      </c>
      <c r="C69" t="s">
        <v>359</v>
      </c>
      <c r="D69" t="s">
        <v>7330</v>
      </c>
      <c r="E69">
        <v>13</v>
      </c>
      <c r="F69" t="s">
        <v>7337</v>
      </c>
      <c r="G69" t="s">
        <v>7365</v>
      </c>
    </row>
    <row r="70" spans="1:7" x14ac:dyDescent="0.25">
      <c r="A70" t="s">
        <v>7411</v>
      </c>
      <c r="B70">
        <v>45666</v>
      </c>
      <c r="C70" t="s">
        <v>392</v>
      </c>
      <c r="D70" t="s">
        <v>7330</v>
      </c>
      <c r="E70">
        <v>41</v>
      </c>
      <c r="F70" t="s">
        <v>7337</v>
      </c>
      <c r="G70" t="s">
        <v>7355</v>
      </c>
    </row>
    <row r="71" spans="1:7" x14ac:dyDescent="0.25">
      <c r="A71" t="s">
        <v>7412</v>
      </c>
      <c r="B71">
        <v>45666</v>
      </c>
      <c r="C71" t="s">
        <v>421</v>
      </c>
      <c r="D71" t="s">
        <v>7330</v>
      </c>
      <c r="E71">
        <v>27</v>
      </c>
      <c r="F71" t="s">
        <v>7345</v>
      </c>
      <c r="G71" t="s">
        <v>7348</v>
      </c>
    </row>
    <row r="72" spans="1:7" x14ac:dyDescent="0.25">
      <c r="A72" t="s">
        <v>7413</v>
      </c>
      <c r="B72">
        <v>45666</v>
      </c>
      <c r="C72" t="s">
        <v>488</v>
      </c>
      <c r="D72" t="s">
        <v>7330</v>
      </c>
      <c r="E72">
        <v>32</v>
      </c>
      <c r="F72" t="s">
        <v>7351</v>
      </c>
      <c r="G72" t="s">
        <v>7355</v>
      </c>
    </row>
    <row r="73" spans="1:7" x14ac:dyDescent="0.25">
      <c r="A73" t="s">
        <v>7414</v>
      </c>
      <c r="B73">
        <v>45667</v>
      </c>
      <c r="C73" t="s">
        <v>39</v>
      </c>
      <c r="D73" t="s">
        <v>7341</v>
      </c>
      <c r="E73">
        <v>39</v>
      </c>
      <c r="F73" t="s">
        <v>7331</v>
      </c>
      <c r="G73" t="s">
        <v>11280</v>
      </c>
    </row>
    <row r="74" spans="1:7" x14ac:dyDescent="0.25">
      <c r="A74" t="s">
        <v>7415</v>
      </c>
      <c r="B74">
        <v>45667</v>
      </c>
      <c r="C74" t="s">
        <v>87</v>
      </c>
      <c r="D74" t="s">
        <v>7341</v>
      </c>
      <c r="E74">
        <v>28</v>
      </c>
      <c r="F74" t="s">
        <v>7345</v>
      </c>
      <c r="G74" t="s">
        <v>11280</v>
      </c>
    </row>
    <row r="75" spans="1:7" x14ac:dyDescent="0.25">
      <c r="A75" t="s">
        <v>7416</v>
      </c>
      <c r="B75">
        <v>45667</v>
      </c>
      <c r="C75" t="s">
        <v>97</v>
      </c>
      <c r="D75" t="s">
        <v>7330</v>
      </c>
      <c r="E75">
        <v>94</v>
      </c>
      <c r="F75" t="s">
        <v>7351</v>
      </c>
      <c r="G75" t="s">
        <v>7348</v>
      </c>
    </row>
    <row r="76" spans="1:7" x14ac:dyDescent="0.25">
      <c r="A76" t="s">
        <v>7417</v>
      </c>
      <c r="B76">
        <v>45667</v>
      </c>
      <c r="C76" t="s">
        <v>140</v>
      </c>
      <c r="D76" t="s">
        <v>7341</v>
      </c>
      <c r="E76">
        <v>4</v>
      </c>
      <c r="F76" t="s">
        <v>7331</v>
      </c>
      <c r="G76" t="s">
        <v>11280</v>
      </c>
    </row>
    <row r="77" spans="1:7" x14ac:dyDescent="0.25">
      <c r="A77" t="s">
        <v>7418</v>
      </c>
      <c r="B77">
        <v>45667</v>
      </c>
      <c r="C77" t="s">
        <v>152</v>
      </c>
      <c r="D77" t="s">
        <v>7341</v>
      </c>
      <c r="E77">
        <v>7</v>
      </c>
      <c r="F77" t="s">
        <v>7345</v>
      </c>
      <c r="G77" t="s">
        <v>11280</v>
      </c>
    </row>
    <row r="78" spans="1:7" x14ac:dyDescent="0.25">
      <c r="A78" t="s">
        <v>7419</v>
      </c>
      <c r="B78">
        <v>45667</v>
      </c>
      <c r="C78" t="s">
        <v>164</v>
      </c>
      <c r="D78" t="s">
        <v>7341</v>
      </c>
      <c r="E78">
        <v>33</v>
      </c>
      <c r="F78" t="s">
        <v>7345</v>
      </c>
      <c r="G78" t="s">
        <v>11280</v>
      </c>
    </row>
    <row r="79" spans="1:7" x14ac:dyDescent="0.25">
      <c r="A79" t="s">
        <v>7420</v>
      </c>
      <c r="B79">
        <v>45667</v>
      </c>
      <c r="C79" t="s">
        <v>184</v>
      </c>
      <c r="D79" t="s">
        <v>7341</v>
      </c>
      <c r="E79">
        <v>32</v>
      </c>
      <c r="F79" t="s">
        <v>7337</v>
      </c>
      <c r="G79" t="s">
        <v>11280</v>
      </c>
    </row>
    <row r="80" spans="1:7" x14ac:dyDescent="0.25">
      <c r="A80" t="s">
        <v>7421</v>
      </c>
      <c r="B80">
        <v>45667</v>
      </c>
      <c r="C80" t="s">
        <v>220</v>
      </c>
      <c r="D80" t="s">
        <v>7330</v>
      </c>
      <c r="E80">
        <v>92</v>
      </c>
      <c r="F80" t="s">
        <v>7331</v>
      </c>
      <c r="G80" t="s">
        <v>7338</v>
      </c>
    </row>
    <row r="81" spans="1:7" x14ac:dyDescent="0.25">
      <c r="A81" t="s">
        <v>7422</v>
      </c>
      <c r="B81">
        <v>45667</v>
      </c>
      <c r="C81" t="s">
        <v>274</v>
      </c>
      <c r="D81" t="s">
        <v>7330</v>
      </c>
      <c r="E81">
        <v>49</v>
      </c>
      <c r="F81" t="s">
        <v>7345</v>
      </c>
      <c r="G81" t="s">
        <v>7370</v>
      </c>
    </row>
    <row r="82" spans="1:7" x14ac:dyDescent="0.25">
      <c r="A82" t="s">
        <v>7423</v>
      </c>
      <c r="B82">
        <v>45667</v>
      </c>
      <c r="C82" t="s">
        <v>299</v>
      </c>
      <c r="D82" t="s">
        <v>7330</v>
      </c>
      <c r="E82">
        <v>54</v>
      </c>
      <c r="F82" t="s">
        <v>7331</v>
      </c>
      <c r="G82" t="s">
        <v>7365</v>
      </c>
    </row>
    <row r="83" spans="1:7" x14ac:dyDescent="0.25">
      <c r="A83" t="s">
        <v>7424</v>
      </c>
      <c r="B83">
        <v>45667</v>
      </c>
      <c r="C83" t="s">
        <v>334</v>
      </c>
      <c r="D83" t="s">
        <v>7341</v>
      </c>
      <c r="E83">
        <v>11</v>
      </c>
      <c r="F83" t="s">
        <v>7345</v>
      </c>
      <c r="G83" t="s">
        <v>11280</v>
      </c>
    </row>
    <row r="84" spans="1:7" x14ac:dyDescent="0.25">
      <c r="A84" t="s">
        <v>7425</v>
      </c>
      <c r="B84">
        <v>45667</v>
      </c>
      <c r="C84" t="s">
        <v>356</v>
      </c>
      <c r="D84" t="s">
        <v>7341</v>
      </c>
      <c r="E84">
        <v>8</v>
      </c>
      <c r="F84" t="s">
        <v>7345</v>
      </c>
      <c r="G84" t="s">
        <v>11280</v>
      </c>
    </row>
    <row r="85" spans="1:7" x14ac:dyDescent="0.25">
      <c r="A85" t="s">
        <v>7426</v>
      </c>
      <c r="B85">
        <v>45668</v>
      </c>
      <c r="C85" t="s">
        <v>37</v>
      </c>
      <c r="D85" t="s">
        <v>7341</v>
      </c>
      <c r="E85">
        <v>24</v>
      </c>
      <c r="F85" t="s">
        <v>7337</v>
      </c>
      <c r="G85" t="s">
        <v>11280</v>
      </c>
    </row>
    <row r="86" spans="1:7" x14ac:dyDescent="0.25">
      <c r="A86" t="s">
        <v>7427</v>
      </c>
      <c r="B86">
        <v>45668</v>
      </c>
      <c r="C86" t="s">
        <v>140</v>
      </c>
      <c r="D86" t="s">
        <v>7330</v>
      </c>
      <c r="E86">
        <v>71</v>
      </c>
      <c r="F86" t="s">
        <v>7345</v>
      </c>
      <c r="G86" t="s">
        <v>7348</v>
      </c>
    </row>
    <row r="87" spans="1:7" x14ac:dyDescent="0.25">
      <c r="A87" t="s">
        <v>7428</v>
      </c>
      <c r="B87">
        <v>45668</v>
      </c>
      <c r="C87" t="s">
        <v>154</v>
      </c>
      <c r="D87" t="s">
        <v>7341</v>
      </c>
      <c r="E87">
        <v>13</v>
      </c>
      <c r="F87" t="s">
        <v>7345</v>
      </c>
      <c r="G87" t="s">
        <v>11280</v>
      </c>
    </row>
    <row r="88" spans="1:7" x14ac:dyDescent="0.25">
      <c r="A88" t="s">
        <v>7429</v>
      </c>
      <c r="B88">
        <v>45668</v>
      </c>
      <c r="C88" t="s">
        <v>263</v>
      </c>
      <c r="D88" t="s">
        <v>7341</v>
      </c>
      <c r="E88">
        <v>8</v>
      </c>
      <c r="F88" t="s">
        <v>7351</v>
      </c>
      <c r="G88" t="s">
        <v>11280</v>
      </c>
    </row>
    <row r="89" spans="1:7" x14ac:dyDescent="0.25">
      <c r="A89" t="s">
        <v>7430</v>
      </c>
      <c r="B89">
        <v>45668</v>
      </c>
      <c r="C89" t="s">
        <v>268</v>
      </c>
      <c r="D89" t="s">
        <v>7341</v>
      </c>
      <c r="E89">
        <v>16</v>
      </c>
      <c r="F89" t="s">
        <v>7345</v>
      </c>
      <c r="G89" t="s">
        <v>11280</v>
      </c>
    </row>
    <row r="90" spans="1:7" x14ac:dyDescent="0.25">
      <c r="A90" t="s">
        <v>7431</v>
      </c>
      <c r="B90">
        <v>45668</v>
      </c>
      <c r="C90" t="s">
        <v>366</v>
      </c>
      <c r="D90" t="s">
        <v>7341</v>
      </c>
      <c r="E90">
        <v>3</v>
      </c>
      <c r="F90" t="s">
        <v>7345</v>
      </c>
      <c r="G90" t="s">
        <v>11280</v>
      </c>
    </row>
    <row r="91" spans="1:7" x14ac:dyDescent="0.25">
      <c r="A91" t="s">
        <v>7432</v>
      </c>
      <c r="B91">
        <v>45668</v>
      </c>
      <c r="C91" t="s">
        <v>368</v>
      </c>
      <c r="D91" t="s">
        <v>7330</v>
      </c>
      <c r="E91">
        <v>28</v>
      </c>
      <c r="F91" t="s">
        <v>7345</v>
      </c>
      <c r="G91" t="s">
        <v>7334</v>
      </c>
    </row>
    <row r="92" spans="1:7" x14ac:dyDescent="0.25">
      <c r="A92" t="s">
        <v>7433</v>
      </c>
      <c r="B92">
        <v>45668</v>
      </c>
      <c r="C92" t="s">
        <v>382</v>
      </c>
      <c r="D92" t="s">
        <v>7330</v>
      </c>
      <c r="E92">
        <v>52</v>
      </c>
      <c r="F92" t="s">
        <v>7331</v>
      </c>
      <c r="G92" t="s">
        <v>7370</v>
      </c>
    </row>
    <row r="93" spans="1:7" x14ac:dyDescent="0.25">
      <c r="A93" t="s">
        <v>7434</v>
      </c>
      <c r="B93">
        <v>45668</v>
      </c>
      <c r="C93" t="s">
        <v>411</v>
      </c>
      <c r="D93" t="s">
        <v>7330</v>
      </c>
      <c r="E93">
        <v>61</v>
      </c>
      <c r="F93" t="s">
        <v>7331</v>
      </c>
      <c r="G93" t="s">
        <v>7365</v>
      </c>
    </row>
    <row r="94" spans="1:7" x14ac:dyDescent="0.25">
      <c r="A94" t="s">
        <v>7435</v>
      </c>
      <c r="B94">
        <v>45668</v>
      </c>
      <c r="C94" t="s">
        <v>423</v>
      </c>
      <c r="D94" t="s">
        <v>7330</v>
      </c>
      <c r="E94">
        <v>59</v>
      </c>
      <c r="F94" t="s">
        <v>7331</v>
      </c>
      <c r="G94" t="s">
        <v>7365</v>
      </c>
    </row>
    <row r="95" spans="1:7" x14ac:dyDescent="0.25">
      <c r="A95" t="s">
        <v>7436</v>
      </c>
      <c r="B95">
        <v>45668</v>
      </c>
      <c r="C95" t="s">
        <v>437</v>
      </c>
      <c r="D95" t="s">
        <v>7330</v>
      </c>
      <c r="E95">
        <v>37</v>
      </c>
      <c r="F95" t="s">
        <v>7345</v>
      </c>
      <c r="G95" t="s">
        <v>7370</v>
      </c>
    </row>
    <row r="96" spans="1:7" x14ac:dyDescent="0.25">
      <c r="A96" t="s">
        <v>7437</v>
      </c>
      <c r="B96">
        <v>45669</v>
      </c>
      <c r="C96" t="s">
        <v>20</v>
      </c>
      <c r="D96" t="s">
        <v>7341</v>
      </c>
      <c r="E96">
        <v>9</v>
      </c>
      <c r="F96" t="s">
        <v>7331</v>
      </c>
      <c r="G96" t="s">
        <v>11280</v>
      </c>
    </row>
    <row r="97" spans="1:7" x14ac:dyDescent="0.25">
      <c r="A97" t="s">
        <v>7438</v>
      </c>
      <c r="B97">
        <v>45669</v>
      </c>
      <c r="C97" t="s">
        <v>37</v>
      </c>
      <c r="D97" t="s">
        <v>7330</v>
      </c>
      <c r="E97">
        <v>97</v>
      </c>
      <c r="F97" t="s">
        <v>7351</v>
      </c>
      <c r="G97" t="s">
        <v>7332</v>
      </c>
    </row>
    <row r="98" spans="1:7" x14ac:dyDescent="0.25">
      <c r="A98" t="s">
        <v>7439</v>
      </c>
      <c r="B98">
        <v>45669</v>
      </c>
      <c r="C98" t="s">
        <v>70</v>
      </c>
      <c r="D98" t="s">
        <v>7341</v>
      </c>
      <c r="E98">
        <v>10</v>
      </c>
      <c r="F98" t="s">
        <v>7331</v>
      </c>
      <c r="G98" t="s">
        <v>11280</v>
      </c>
    </row>
    <row r="99" spans="1:7" x14ac:dyDescent="0.25">
      <c r="A99" t="s">
        <v>7440</v>
      </c>
      <c r="B99">
        <v>45669</v>
      </c>
      <c r="C99" t="s">
        <v>112</v>
      </c>
      <c r="D99" t="s">
        <v>7330</v>
      </c>
      <c r="E99">
        <v>33</v>
      </c>
      <c r="F99" t="s">
        <v>7351</v>
      </c>
      <c r="G99" t="s">
        <v>7332</v>
      </c>
    </row>
    <row r="100" spans="1:7" x14ac:dyDescent="0.25">
      <c r="A100" t="s">
        <v>7441</v>
      </c>
      <c r="B100">
        <v>45669</v>
      </c>
      <c r="C100" t="s">
        <v>251</v>
      </c>
      <c r="D100" t="s">
        <v>7341</v>
      </c>
      <c r="E100">
        <v>12</v>
      </c>
      <c r="F100" t="s">
        <v>7331</v>
      </c>
      <c r="G100" t="s">
        <v>11280</v>
      </c>
    </row>
    <row r="101" spans="1:7" x14ac:dyDescent="0.25">
      <c r="A101" t="s">
        <v>7442</v>
      </c>
      <c r="B101">
        <v>45669</v>
      </c>
      <c r="C101" t="s">
        <v>288</v>
      </c>
      <c r="D101" t="s">
        <v>7341</v>
      </c>
      <c r="E101">
        <v>2</v>
      </c>
      <c r="F101" t="s">
        <v>7345</v>
      </c>
      <c r="G101" t="s">
        <v>11280</v>
      </c>
    </row>
    <row r="102" spans="1:7" x14ac:dyDescent="0.25">
      <c r="A102" t="s">
        <v>7443</v>
      </c>
      <c r="B102">
        <v>45669</v>
      </c>
      <c r="C102" t="s">
        <v>340</v>
      </c>
      <c r="D102" t="s">
        <v>7341</v>
      </c>
      <c r="E102">
        <v>3</v>
      </c>
      <c r="F102" t="s">
        <v>7345</v>
      </c>
      <c r="G102" t="s">
        <v>11280</v>
      </c>
    </row>
    <row r="103" spans="1:7" x14ac:dyDescent="0.25">
      <c r="A103" t="s">
        <v>7444</v>
      </c>
      <c r="B103">
        <v>45670</v>
      </c>
      <c r="C103" t="s">
        <v>27</v>
      </c>
      <c r="D103" t="s">
        <v>7330</v>
      </c>
      <c r="E103">
        <v>179</v>
      </c>
      <c r="F103" t="s">
        <v>7331</v>
      </c>
      <c r="G103" t="s">
        <v>7343</v>
      </c>
    </row>
    <row r="104" spans="1:7" x14ac:dyDescent="0.25">
      <c r="A104" t="s">
        <v>7445</v>
      </c>
      <c r="B104">
        <v>45670</v>
      </c>
      <c r="C104" t="s">
        <v>35</v>
      </c>
      <c r="D104" t="s">
        <v>7341</v>
      </c>
      <c r="E104">
        <v>11</v>
      </c>
      <c r="F104" t="s">
        <v>7331</v>
      </c>
      <c r="G104" t="s">
        <v>11280</v>
      </c>
    </row>
    <row r="105" spans="1:7" x14ac:dyDescent="0.25">
      <c r="A105" t="s">
        <v>7446</v>
      </c>
      <c r="B105">
        <v>45670</v>
      </c>
      <c r="C105" t="s">
        <v>57</v>
      </c>
      <c r="D105" t="s">
        <v>7330</v>
      </c>
      <c r="E105">
        <v>57</v>
      </c>
      <c r="F105" t="s">
        <v>7337</v>
      </c>
      <c r="G105" t="s">
        <v>7348</v>
      </c>
    </row>
    <row r="106" spans="1:7" x14ac:dyDescent="0.25">
      <c r="A106" t="s">
        <v>7447</v>
      </c>
      <c r="B106">
        <v>45670</v>
      </c>
      <c r="C106" t="s">
        <v>57</v>
      </c>
      <c r="D106" t="s">
        <v>7330</v>
      </c>
      <c r="E106">
        <v>117</v>
      </c>
      <c r="F106" t="s">
        <v>7351</v>
      </c>
      <c r="G106" t="s">
        <v>7332</v>
      </c>
    </row>
    <row r="107" spans="1:7" x14ac:dyDescent="0.25">
      <c r="A107" t="s">
        <v>7448</v>
      </c>
      <c r="B107">
        <v>45670</v>
      </c>
      <c r="C107" t="s">
        <v>67</v>
      </c>
      <c r="D107" t="s">
        <v>7341</v>
      </c>
      <c r="E107">
        <v>10</v>
      </c>
      <c r="F107" t="s">
        <v>7331</v>
      </c>
      <c r="G107" t="s">
        <v>11280</v>
      </c>
    </row>
    <row r="108" spans="1:7" x14ac:dyDescent="0.25">
      <c r="A108" t="s">
        <v>7449</v>
      </c>
      <c r="B108">
        <v>45670</v>
      </c>
      <c r="C108" t="s">
        <v>70</v>
      </c>
      <c r="D108" t="s">
        <v>7341</v>
      </c>
      <c r="E108">
        <v>4</v>
      </c>
      <c r="F108" t="s">
        <v>7351</v>
      </c>
      <c r="G108" t="s">
        <v>11280</v>
      </c>
    </row>
    <row r="109" spans="1:7" x14ac:dyDescent="0.25">
      <c r="A109" t="s">
        <v>7450</v>
      </c>
      <c r="B109">
        <v>45670</v>
      </c>
      <c r="C109" t="s">
        <v>87</v>
      </c>
      <c r="D109" t="s">
        <v>7330</v>
      </c>
      <c r="E109">
        <v>120</v>
      </c>
      <c r="F109" t="s">
        <v>7331</v>
      </c>
      <c r="G109" t="s">
        <v>7355</v>
      </c>
    </row>
    <row r="110" spans="1:7" x14ac:dyDescent="0.25">
      <c r="A110" t="s">
        <v>7451</v>
      </c>
      <c r="B110">
        <v>45670</v>
      </c>
      <c r="C110" t="s">
        <v>101</v>
      </c>
      <c r="D110" t="s">
        <v>7341</v>
      </c>
      <c r="E110">
        <v>19</v>
      </c>
      <c r="F110" t="s">
        <v>7351</v>
      </c>
      <c r="G110" t="s">
        <v>11280</v>
      </c>
    </row>
    <row r="111" spans="1:7" x14ac:dyDescent="0.25">
      <c r="A111" t="s">
        <v>7452</v>
      </c>
      <c r="B111">
        <v>45670</v>
      </c>
      <c r="C111" t="s">
        <v>105</v>
      </c>
      <c r="D111" t="s">
        <v>7341</v>
      </c>
      <c r="E111">
        <v>9</v>
      </c>
      <c r="F111" t="s">
        <v>7331</v>
      </c>
      <c r="G111" t="s">
        <v>11280</v>
      </c>
    </row>
    <row r="112" spans="1:7" x14ac:dyDescent="0.25">
      <c r="A112" t="s">
        <v>7453</v>
      </c>
      <c r="B112">
        <v>45670</v>
      </c>
      <c r="C112" t="s">
        <v>172</v>
      </c>
      <c r="D112" t="s">
        <v>7330</v>
      </c>
      <c r="E112">
        <v>63</v>
      </c>
      <c r="F112" t="s">
        <v>7331</v>
      </c>
      <c r="G112" t="s">
        <v>7343</v>
      </c>
    </row>
    <row r="113" spans="1:7" x14ac:dyDescent="0.25">
      <c r="A113" t="s">
        <v>7454</v>
      </c>
      <c r="B113">
        <v>45670</v>
      </c>
      <c r="C113" t="s">
        <v>257</v>
      </c>
      <c r="D113" t="s">
        <v>7330</v>
      </c>
      <c r="E113">
        <v>76</v>
      </c>
      <c r="F113" t="s">
        <v>7331</v>
      </c>
      <c r="G113" t="s">
        <v>7334</v>
      </c>
    </row>
    <row r="114" spans="1:7" x14ac:dyDescent="0.25">
      <c r="A114" t="s">
        <v>7455</v>
      </c>
      <c r="B114">
        <v>45670</v>
      </c>
      <c r="C114" t="s">
        <v>317</v>
      </c>
      <c r="D114" t="s">
        <v>7330</v>
      </c>
      <c r="E114">
        <v>61</v>
      </c>
      <c r="F114" t="s">
        <v>7331</v>
      </c>
      <c r="G114" t="s">
        <v>7370</v>
      </c>
    </row>
    <row r="115" spans="1:7" x14ac:dyDescent="0.25">
      <c r="A115" t="s">
        <v>7456</v>
      </c>
      <c r="B115">
        <v>45670</v>
      </c>
      <c r="C115" t="s">
        <v>442</v>
      </c>
      <c r="D115" t="s">
        <v>7330</v>
      </c>
      <c r="E115">
        <v>99</v>
      </c>
      <c r="F115" t="s">
        <v>7337</v>
      </c>
      <c r="G115" t="s">
        <v>7365</v>
      </c>
    </row>
    <row r="116" spans="1:7" x14ac:dyDescent="0.25">
      <c r="A116" t="s">
        <v>7457</v>
      </c>
      <c r="B116">
        <v>45670</v>
      </c>
      <c r="C116" t="s">
        <v>458</v>
      </c>
      <c r="D116" t="s">
        <v>7330</v>
      </c>
      <c r="E116">
        <v>18</v>
      </c>
      <c r="F116" t="s">
        <v>7337</v>
      </c>
      <c r="G116" t="s">
        <v>7370</v>
      </c>
    </row>
    <row r="117" spans="1:7" x14ac:dyDescent="0.25">
      <c r="A117" t="s">
        <v>7458</v>
      </c>
      <c r="B117">
        <v>45671</v>
      </c>
      <c r="C117" t="s">
        <v>45</v>
      </c>
      <c r="D117" t="s">
        <v>7341</v>
      </c>
      <c r="E117">
        <v>6</v>
      </c>
      <c r="F117" t="s">
        <v>7331</v>
      </c>
      <c r="G117" t="s">
        <v>11280</v>
      </c>
    </row>
    <row r="118" spans="1:7" x14ac:dyDescent="0.25">
      <c r="A118" t="s">
        <v>7459</v>
      </c>
      <c r="B118">
        <v>45671</v>
      </c>
      <c r="C118" t="s">
        <v>95</v>
      </c>
      <c r="D118" t="s">
        <v>7341</v>
      </c>
      <c r="E118">
        <v>7</v>
      </c>
      <c r="F118" t="s">
        <v>7345</v>
      </c>
      <c r="G118" t="s">
        <v>11280</v>
      </c>
    </row>
    <row r="119" spans="1:7" x14ac:dyDescent="0.25">
      <c r="A119" t="s">
        <v>7460</v>
      </c>
      <c r="B119">
        <v>45671</v>
      </c>
      <c r="C119" t="s">
        <v>99</v>
      </c>
      <c r="D119" t="s">
        <v>7341</v>
      </c>
      <c r="E119">
        <v>20</v>
      </c>
      <c r="F119" t="s">
        <v>7331</v>
      </c>
      <c r="G119" t="s">
        <v>11280</v>
      </c>
    </row>
    <row r="120" spans="1:7" x14ac:dyDescent="0.25">
      <c r="A120" t="s">
        <v>7461</v>
      </c>
      <c r="B120">
        <v>45671</v>
      </c>
      <c r="C120" t="s">
        <v>154</v>
      </c>
      <c r="D120" t="s">
        <v>7341</v>
      </c>
      <c r="E120">
        <v>3</v>
      </c>
      <c r="F120" t="s">
        <v>7331</v>
      </c>
      <c r="G120" t="s">
        <v>11280</v>
      </c>
    </row>
    <row r="121" spans="1:7" x14ac:dyDescent="0.25">
      <c r="A121" t="s">
        <v>7462</v>
      </c>
      <c r="B121">
        <v>45671</v>
      </c>
      <c r="C121" t="s">
        <v>220</v>
      </c>
      <c r="D121" t="s">
        <v>7341</v>
      </c>
      <c r="E121">
        <v>6</v>
      </c>
      <c r="F121" t="s">
        <v>7331</v>
      </c>
      <c r="G121" t="s">
        <v>11280</v>
      </c>
    </row>
    <row r="122" spans="1:7" x14ac:dyDescent="0.25">
      <c r="A122" t="s">
        <v>7463</v>
      </c>
      <c r="B122">
        <v>45671</v>
      </c>
      <c r="C122" t="s">
        <v>248</v>
      </c>
      <c r="D122" t="s">
        <v>7330</v>
      </c>
      <c r="E122">
        <v>38</v>
      </c>
      <c r="F122" t="s">
        <v>7337</v>
      </c>
      <c r="G122" t="s">
        <v>7365</v>
      </c>
    </row>
    <row r="123" spans="1:7" x14ac:dyDescent="0.25">
      <c r="A123" t="s">
        <v>7464</v>
      </c>
      <c r="B123">
        <v>45671</v>
      </c>
      <c r="C123" t="s">
        <v>253</v>
      </c>
      <c r="D123" t="s">
        <v>7330</v>
      </c>
      <c r="E123">
        <v>64</v>
      </c>
      <c r="F123" t="s">
        <v>7337</v>
      </c>
      <c r="G123" t="s">
        <v>7365</v>
      </c>
    </row>
    <row r="124" spans="1:7" x14ac:dyDescent="0.25">
      <c r="A124" t="s">
        <v>7465</v>
      </c>
      <c r="B124">
        <v>45671</v>
      </c>
      <c r="C124" t="s">
        <v>266</v>
      </c>
      <c r="D124" t="s">
        <v>7341</v>
      </c>
      <c r="E124">
        <v>14</v>
      </c>
      <c r="F124" t="s">
        <v>7331</v>
      </c>
      <c r="G124" t="s">
        <v>11280</v>
      </c>
    </row>
    <row r="125" spans="1:7" x14ac:dyDescent="0.25">
      <c r="A125" t="s">
        <v>7466</v>
      </c>
      <c r="B125">
        <v>45671</v>
      </c>
      <c r="C125" t="s">
        <v>266</v>
      </c>
      <c r="D125" t="s">
        <v>7341</v>
      </c>
      <c r="E125">
        <v>8</v>
      </c>
      <c r="F125" t="s">
        <v>7337</v>
      </c>
      <c r="G125" t="s">
        <v>11280</v>
      </c>
    </row>
    <row r="126" spans="1:7" x14ac:dyDescent="0.25">
      <c r="A126" t="s">
        <v>7467</v>
      </c>
      <c r="B126">
        <v>45671</v>
      </c>
      <c r="C126" t="s">
        <v>266</v>
      </c>
      <c r="D126" t="s">
        <v>7341</v>
      </c>
      <c r="E126">
        <v>7</v>
      </c>
      <c r="F126" t="s">
        <v>7331</v>
      </c>
      <c r="G126" t="s">
        <v>11280</v>
      </c>
    </row>
    <row r="127" spans="1:7" x14ac:dyDescent="0.25">
      <c r="A127" t="s">
        <v>7468</v>
      </c>
      <c r="B127">
        <v>45671</v>
      </c>
      <c r="C127" t="s">
        <v>272</v>
      </c>
      <c r="D127" t="s">
        <v>7330</v>
      </c>
      <c r="E127">
        <v>19</v>
      </c>
      <c r="F127" t="s">
        <v>7345</v>
      </c>
      <c r="G127" t="s">
        <v>7332</v>
      </c>
    </row>
    <row r="128" spans="1:7" x14ac:dyDescent="0.25">
      <c r="A128" t="s">
        <v>7469</v>
      </c>
      <c r="B128">
        <v>45671</v>
      </c>
      <c r="C128" t="s">
        <v>272</v>
      </c>
      <c r="D128" t="s">
        <v>7330</v>
      </c>
      <c r="E128">
        <v>62</v>
      </c>
      <c r="F128" t="s">
        <v>7345</v>
      </c>
      <c r="G128" t="s">
        <v>7343</v>
      </c>
    </row>
    <row r="129" spans="1:7" x14ac:dyDescent="0.25">
      <c r="A129" t="s">
        <v>7470</v>
      </c>
      <c r="B129">
        <v>45671</v>
      </c>
      <c r="C129" t="s">
        <v>294</v>
      </c>
      <c r="D129" t="s">
        <v>7330</v>
      </c>
      <c r="E129">
        <v>74</v>
      </c>
      <c r="F129" t="s">
        <v>7345</v>
      </c>
      <c r="G129" t="s">
        <v>7338</v>
      </c>
    </row>
    <row r="130" spans="1:7" x14ac:dyDescent="0.25">
      <c r="A130" t="s">
        <v>7471</v>
      </c>
      <c r="B130">
        <v>45671</v>
      </c>
      <c r="C130" t="s">
        <v>330</v>
      </c>
      <c r="D130" t="s">
        <v>7330</v>
      </c>
      <c r="E130">
        <v>26</v>
      </c>
      <c r="F130" t="s">
        <v>7345</v>
      </c>
      <c r="G130" t="s">
        <v>7343</v>
      </c>
    </row>
    <row r="131" spans="1:7" x14ac:dyDescent="0.25">
      <c r="A131" t="s">
        <v>7472</v>
      </c>
      <c r="B131">
        <v>45671</v>
      </c>
      <c r="C131" t="s">
        <v>439</v>
      </c>
      <c r="D131" t="s">
        <v>7330</v>
      </c>
      <c r="E131">
        <v>70</v>
      </c>
      <c r="F131" t="s">
        <v>7331</v>
      </c>
      <c r="G131" t="s">
        <v>7355</v>
      </c>
    </row>
    <row r="132" spans="1:7" x14ac:dyDescent="0.25">
      <c r="A132" t="s">
        <v>7473</v>
      </c>
      <c r="B132">
        <v>45671</v>
      </c>
      <c r="C132" t="s">
        <v>468</v>
      </c>
      <c r="D132" t="s">
        <v>7330</v>
      </c>
      <c r="E132">
        <v>12</v>
      </c>
      <c r="F132" t="s">
        <v>7345</v>
      </c>
      <c r="G132" t="s">
        <v>7348</v>
      </c>
    </row>
    <row r="133" spans="1:7" x14ac:dyDescent="0.25">
      <c r="A133" t="s">
        <v>7474</v>
      </c>
      <c r="B133">
        <v>45672</v>
      </c>
      <c r="C133" t="s">
        <v>37</v>
      </c>
      <c r="D133" t="s">
        <v>7330</v>
      </c>
      <c r="E133">
        <v>168</v>
      </c>
      <c r="F133" t="s">
        <v>7337</v>
      </c>
      <c r="G133" t="s">
        <v>7338</v>
      </c>
    </row>
    <row r="134" spans="1:7" x14ac:dyDescent="0.25">
      <c r="A134" t="s">
        <v>7475</v>
      </c>
      <c r="B134">
        <v>45672</v>
      </c>
      <c r="C134" t="s">
        <v>51</v>
      </c>
      <c r="D134" t="s">
        <v>7330</v>
      </c>
      <c r="E134">
        <v>88</v>
      </c>
      <c r="F134" t="s">
        <v>7331</v>
      </c>
      <c r="G134" t="s">
        <v>7334</v>
      </c>
    </row>
    <row r="135" spans="1:7" x14ac:dyDescent="0.25">
      <c r="A135" t="s">
        <v>7476</v>
      </c>
      <c r="B135">
        <v>45672</v>
      </c>
      <c r="C135" t="s">
        <v>138</v>
      </c>
      <c r="D135" t="s">
        <v>7330</v>
      </c>
      <c r="E135">
        <v>49</v>
      </c>
      <c r="F135" t="s">
        <v>7331</v>
      </c>
      <c r="G135" t="s">
        <v>7365</v>
      </c>
    </row>
    <row r="136" spans="1:7" x14ac:dyDescent="0.25">
      <c r="A136" t="s">
        <v>7477</v>
      </c>
      <c r="B136">
        <v>45672</v>
      </c>
      <c r="C136" t="s">
        <v>186</v>
      </c>
      <c r="D136" t="s">
        <v>7341</v>
      </c>
      <c r="E136">
        <v>5</v>
      </c>
      <c r="F136" t="s">
        <v>7345</v>
      </c>
      <c r="G136" t="s">
        <v>11280</v>
      </c>
    </row>
    <row r="137" spans="1:7" x14ac:dyDescent="0.25">
      <c r="A137" t="s">
        <v>7478</v>
      </c>
      <c r="B137">
        <v>45672</v>
      </c>
      <c r="C137" t="s">
        <v>192</v>
      </c>
      <c r="D137" t="s">
        <v>7330</v>
      </c>
      <c r="E137">
        <v>78</v>
      </c>
      <c r="F137" t="s">
        <v>7345</v>
      </c>
      <c r="G137" t="s">
        <v>7370</v>
      </c>
    </row>
    <row r="138" spans="1:7" x14ac:dyDescent="0.25">
      <c r="A138" t="s">
        <v>7479</v>
      </c>
      <c r="B138">
        <v>45672</v>
      </c>
      <c r="C138" t="s">
        <v>202</v>
      </c>
      <c r="D138" t="s">
        <v>7330</v>
      </c>
      <c r="E138">
        <v>74</v>
      </c>
      <c r="F138" t="s">
        <v>7331</v>
      </c>
      <c r="G138" t="s">
        <v>7343</v>
      </c>
    </row>
    <row r="139" spans="1:7" x14ac:dyDescent="0.25">
      <c r="A139" t="s">
        <v>7480</v>
      </c>
      <c r="B139">
        <v>45672</v>
      </c>
      <c r="C139" t="s">
        <v>228</v>
      </c>
      <c r="D139" t="s">
        <v>7341</v>
      </c>
      <c r="E139">
        <v>11</v>
      </c>
      <c r="F139" t="s">
        <v>7345</v>
      </c>
      <c r="G139" t="s">
        <v>11280</v>
      </c>
    </row>
    <row r="140" spans="1:7" x14ac:dyDescent="0.25">
      <c r="A140" t="s">
        <v>7481</v>
      </c>
      <c r="B140">
        <v>45673</v>
      </c>
      <c r="C140" t="s">
        <v>8</v>
      </c>
      <c r="D140" t="s">
        <v>7330</v>
      </c>
      <c r="E140">
        <v>188</v>
      </c>
      <c r="F140" t="s">
        <v>7331</v>
      </c>
      <c r="G140" t="s">
        <v>7338</v>
      </c>
    </row>
    <row r="141" spans="1:7" x14ac:dyDescent="0.25">
      <c r="A141" t="s">
        <v>7482</v>
      </c>
      <c r="B141">
        <v>45673</v>
      </c>
      <c r="C141" t="s">
        <v>41</v>
      </c>
      <c r="D141" t="s">
        <v>7341</v>
      </c>
      <c r="E141">
        <v>40</v>
      </c>
      <c r="F141" t="s">
        <v>7331</v>
      </c>
      <c r="G141" t="s">
        <v>11280</v>
      </c>
    </row>
    <row r="142" spans="1:7" x14ac:dyDescent="0.25">
      <c r="A142" t="s">
        <v>7483</v>
      </c>
      <c r="B142">
        <v>45673</v>
      </c>
      <c r="C142" t="s">
        <v>101</v>
      </c>
      <c r="D142" t="s">
        <v>7330</v>
      </c>
      <c r="E142">
        <v>87</v>
      </c>
      <c r="F142" t="s">
        <v>7337</v>
      </c>
      <c r="G142" t="s">
        <v>7338</v>
      </c>
    </row>
    <row r="143" spans="1:7" x14ac:dyDescent="0.25">
      <c r="A143" t="s">
        <v>7484</v>
      </c>
      <c r="B143">
        <v>45673</v>
      </c>
      <c r="C143" t="s">
        <v>184</v>
      </c>
      <c r="D143" t="s">
        <v>7330</v>
      </c>
      <c r="E143">
        <v>31</v>
      </c>
      <c r="F143" t="s">
        <v>7331</v>
      </c>
      <c r="G143" t="s">
        <v>7332</v>
      </c>
    </row>
    <row r="144" spans="1:7" x14ac:dyDescent="0.25">
      <c r="A144" t="s">
        <v>7485</v>
      </c>
      <c r="B144">
        <v>45673</v>
      </c>
      <c r="C144" t="s">
        <v>222</v>
      </c>
      <c r="D144" t="s">
        <v>7330</v>
      </c>
      <c r="E144">
        <v>24</v>
      </c>
      <c r="F144" t="s">
        <v>7345</v>
      </c>
      <c r="G144" t="s">
        <v>7365</v>
      </c>
    </row>
    <row r="145" spans="1:7" x14ac:dyDescent="0.25">
      <c r="A145" t="s">
        <v>7486</v>
      </c>
      <c r="B145">
        <v>45673</v>
      </c>
      <c r="C145" t="s">
        <v>242</v>
      </c>
      <c r="D145" t="s">
        <v>7330</v>
      </c>
      <c r="E145">
        <v>93</v>
      </c>
      <c r="F145" t="s">
        <v>7345</v>
      </c>
      <c r="G145" t="s">
        <v>7343</v>
      </c>
    </row>
    <row r="146" spans="1:7" x14ac:dyDescent="0.25">
      <c r="A146" t="s">
        <v>7487</v>
      </c>
      <c r="B146">
        <v>45673</v>
      </c>
      <c r="C146" t="s">
        <v>315</v>
      </c>
      <c r="D146" t="s">
        <v>7330</v>
      </c>
      <c r="E146">
        <v>24</v>
      </c>
      <c r="F146" t="s">
        <v>7337</v>
      </c>
      <c r="G146" t="s">
        <v>7332</v>
      </c>
    </row>
    <row r="147" spans="1:7" x14ac:dyDescent="0.25">
      <c r="A147" t="s">
        <v>7488</v>
      </c>
      <c r="B147">
        <v>45673</v>
      </c>
      <c r="C147" t="s">
        <v>406</v>
      </c>
      <c r="D147" t="s">
        <v>7341</v>
      </c>
      <c r="E147">
        <v>15</v>
      </c>
      <c r="F147" t="s">
        <v>7331</v>
      </c>
      <c r="G147" t="s">
        <v>11280</v>
      </c>
    </row>
    <row r="148" spans="1:7" x14ac:dyDescent="0.25">
      <c r="A148" t="s">
        <v>7489</v>
      </c>
      <c r="B148">
        <v>45673</v>
      </c>
      <c r="C148" t="s">
        <v>458</v>
      </c>
      <c r="D148" t="s">
        <v>7330</v>
      </c>
      <c r="E148">
        <v>52</v>
      </c>
      <c r="F148" t="s">
        <v>7337</v>
      </c>
      <c r="G148" t="s">
        <v>7370</v>
      </c>
    </row>
    <row r="149" spans="1:7" x14ac:dyDescent="0.25">
      <c r="A149" t="s">
        <v>7490</v>
      </c>
      <c r="B149">
        <v>45674</v>
      </c>
      <c r="C149" t="s">
        <v>51</v>
      </c>
      <c r="D149" t="s">
        <v>7341</v>
      </c>
      <c r="E149">
        <v>13</v>
      </c>
      <c r="F149" t="s">
        <v>7331</v>
      </c>
      <c r="G149" t="s">
        <v>11280</v>
      </c>
    </row>
    <row r="150" spans="1:7" x14ac:dyDescent="0.25">
      <c r="A150" t="s">
        <v>7491</v>
      </c>
      <c r="B150">
        <v>45674</v>
      </c>
      <c r="C150" t="s">
        <v>67</v>
      </c>
      <c r="D150" t="s">
        <v>7341</v>
      </c>
      <c r="E150">
        <v>30</v>
      </c>
      <c r="F150" t="s">
        <v>7337</v>
      </c>
      <c r="G150" t="s">
        <v>11280</v>
      </c>
    </row>
    <row r="151" spans="1:7" x14ac:dyDescent="0.25">
      <c r="A151" t="s">
        <v>7492</v>
      </c>
      <c r="B151">
        <v>45674</v>
      </c>
      <c r="C151" t="s">
        <v>128</v>
      </c>
      <c r="D151" t="s">
        <v>7330</v>
      </c>
      <c r="E151">
        <v>82</v>
      </c>
      <c r="F151" t="s">
        <v>7345</v>
      </c>
      <c r="G151" t="s">
        <v>7348</v>
      </c>
    </row>
    <row r="152" spans="1:7" x14ac:dyDescent="0.25">
      <c r="A152" t="s">
        <v>7493</v>
      </c>
      <c r="B152">
        <v>45674</v>
      </c>
      <c r="C152" t="s">
        <v>230</v>
      </c>
      <c r="D152" t="s">
        <v>7341</v>
      </c>
      <c r="E152">
        <v>13</v>
      </c>
      <c r="F152" t="s">
        <v>7337</v>
      </c>
      <c r="G152" t="s">
        <v>11280</v>
      </c>
    </row>
    <row r="153" spans="1:7" x14ac:dyDescent="0.25">
      <c r="A153" t="s">
        <v>7494</v>
      </c>
      <c r="B153">
        <v>45674</v>
      </c>
      <c r="C153" t="s">
        <v>242</v>
      </c>
      <c r="D153" t="s">
        <v>7341</v>
      </c>
      <c r="E153">
        <v>13</v>
      </c>
      <c r="F153" t="s">
        <v>7345</v>
      </c>
      <c r="G153" t="s">
        <v>11280</v>
      </c>
    </row>
    <row r="154" spans="1:7" x14ac:dyDescent="0.25">
      <c r="A154" t="s">
        <v>7495</v>
      </c>
      <c r="B154">
        <v>45674</v>
      </c>
      <c r="C154" t="s">
        <v>251</v>
      </c>
      <c r="D154" t="s">
        <v>7330</v>
      </c>
      <c r="E154">
        <v>97</v>
      </c>
      <c r="F154" t="s">
        <v>7331</v>
      </c>
      <c r="G154" t="s">
        <v>7348</v>
      </c>
    </row>
    <row r="155" spans="1:7" x14ac:dyDescent="0.25">
      <c r="A155" t="s">
        <v>7496</v>
      </c>
      <c r="B155">
        <v>45674</v>
      </c>
      <c r="C155" t="s">
        <v>278</v>
      </c>
      <c r="D155" t="s">
        <v>7330</v>
      </c>
      <c r="E155">
        <v>77</v>
      </c>
      <c r="F155" t="s">
        <v>7337</v>
      </c>
      <c r="G155" t="s">
        <v>7348</v>
      </c>
    </row>
    <row r="156" spans="1:7" x14ac:dyDescent="0.25">
      <c r="A156" t="s">
        <v>7497</v>
      </c>
      <c r="B156">
        <v>45674</v>
      </c>
      <c r="C156" t="s">
        <v>325</v>
      </c>
      <c r="D156" t="s">
        <v>7330</v>
      </c>
      <c r="E156">
        <v>29</v>
      </c>
      <c r="F156" t="s">
        <v>7345</v>
      </c>
      <c r="G156" t="s">
        <v>7355</v>
      </c>
    </row>
    <row r="157" spans="1:7" x14ac:dyDescent="0.25">
      <c r="A157" t="s">
        <v>7498</v>
      </c>
      <c r="B157">
        <v>45674</v>
      </c>
      <c r="C157" t="s">
        <v>394</v>
      </c>
      <c r="D157" t="s">
        <v>7330</v>
      </c>
      <c r="E157">
        <v>49</v>
      </c>
      <c r="F157" t="s">
        <v>7331</v>
      </c>
      <c r="G157" t="s">
        <v>7355</v>
      </c>
    </row>
    <row r="158" spans="1:7" x14ac:dyDescent="0.25">
      <c r="A158" t="s">
        <v>7499</v>
      </c>
      <c r="B158">
        <v>45675</v>
      </c>
      <c r="C158" t="s">
        <v>91</v>
      </c>
      <c r="D158" t="s">
        <v>7330</v>
      </c>
      <c r="E158">
        <v>91</v>
      </c>
      <c r="F158" t="s">
        <v>7331</v>
      </c>
      <c r="G158" t="s">
        <v>7334</v>
      </c>
    </row>
    <row r="159" spans="1:7" x14ac:dyDescent="0.25">
      <c r="A159" t="s">
        <v>7500</v>
      </c>
      <c r="B159">
        <v>45675</v>
      </c>
      <c r="C159" t="s">
        <v>103</v>
      </c>
      <c r="D159" t="s">
        <v>7330</v>
      </c>
      <c r="E159">
        <v>140</v>
      </c>
      <c r="F159" t="s">
        <v>7351</v>
      </c>
      <c r="G159" t="s">
        <v>7355</v>
      </c>
    </row>
    <row r="160" spans="1:7" x14ac:dyDescent="0.25">
      <c r="A160" t="s">
        <v>7501</v>
      </c>
      <c r="B160">
        <v>45675</v>
      </c>
      <c r="C160" t="s">
        <v>112</v>
      </c>
      <c r="D160" t="s">
        <v>7341</v>
      </c>
      <c r="E160">
        <v>22</v>
      </c>
      <c r="F160" t="s">
        <v>7345</v>
      </c>
      <c r="G160" t="s">
        <v>11280</v>
      </c>
    </row>
    <row r="161" spans="1:7" x14ac:dyDescent="0.25">
      <c r="A161" t="s">
        <v>7502</v>
      </c>
      <c r="B161">
        <v>45675</v>
      </c>
      <c r="C161" t="s">
        <v>144</v>
      </c>
      <c r="D161" t="s">
        <v>7341</v>
      </c>
      <c r="E161">
        <v>4</v>
      </c>
      <c r="F161" t="s">
        <v>7331</v>
      </c>
      <c r="G161" t="s">
        <v>11280</v>
      </c>
    </row>
    <row r="162" spans="1:7" x14ac:dyDescent="0.25">
      <c r="A162" t="s">
        <v>7503</v>
      </c>
      <c r="B162">
        <v>45675</v>
      </c>
      <c r="C162" t="s">
        <v>170</v>
      </c>
      <c r="D162" t="s">
        <v>7330</v>
      </c>
      <c r="E162">
        <v>94</v>
      </c>
      <c r="F162" t="s">
        <v>7331</v>
      </c>
      <c r="G162" t="s">
        <v>7334</v>
      </c>
    </row>
    <row r="163" spans="1:7" x14ac:dyDescent="0.25">
      <c r="A163" t="s">
        <v>7504</v>
      </c>
      <c r="B163">
        <v>45675</v>
      </c>
      <c r="C163" t="s">
        <v>186</v>
      </c>
      <c r="D163" t="s">
        <v>7330</v>
      </c>
      <c r="E163">
        <v>82</v>
      </c>
      <c r="F163" t="s">
        <v>7331</v>
      </c>
      <c r="G163" t="s">
        <v>7370</v>
      </c>
    </row>
    <row r="164" spans="1:7" x14ac:dyDescent="0.25">
      <c r="A164" t="s">
        <v>7505</v>
      </c>
      <c r="B164">
        <v>45675</v>
      </c>
      <c r="C164" t="s">
        <v>232</v>
      </c>
      <c r="D164" t="s">
        <v>7341</v>
      </c>
      <c r="E164">
        <v>4</v>
      </c>
      <c r="F164" t="s">
        <v>7331</v>
      </c>
      <c r="G164" t="s">
        <v>11280</v>
      </c>
    </row>
    <row r="165" spans="1:7" x14ac:dyDescent="0.25">
      <c r="A165" t="s">
        <v>7506</v>
      </c>
      <c r="B165">
        <v>45675</v>
      </c>
      <c r="C165" t="s">
        <v>359</v>
      </c>
      <c r="D165" t="s">
        <v>7341</v>
      </c>
      <c r="E165">
        <v>1</v>
      </c>
      <c r="F165" t="s">
        <v>7345</v>
      </c>
      <c r="G165" t="s">
        <v>11280</v>
      </c>
    </row>
    <row r="166" spans="1:7" x14ac:dyDescent="0.25">
      <c r="A166" t="s">
        <v>7507</v>
      </c>
      <c r="B166">
        <v>45675</v>
      </c>
      <c r="C166" t="s">
        <v>415</v>
      </c>
      <c r="D166" t="s">
        <v>7330</v>
      </c>
      <c r="E166">
        <v>39</v>
      </c>
      <c r="F166" t="s">
        <v>7345</v>
      </c>
      <c r="G166" t="s">
        <v>7370</v>
      </c>
    </row>
    <row r="167" spans="1:7" x14ac:dyDescent="0.25">
      <c r="A167" t="s">
        <v>7508</v>
      </c>
      <c r="B167">
        <v>45676</v>
      </c>
      <c r="C167" t="s">
        <v>47</v>
      </c>
      <c r="D167" t="s">
        <v>7330</v>
      </c>
      <c r="E167">
        <v>114</v>
      </c>
      <c r="F167" t="s">
        <v>7345</v>
      </c>
      <c r="G167" t="s">
        <v>7355</v>
      </c>
    </row>
    <row r="168" spans="1:7" x14ac:dyDescent="0.25">
      <c r="A168" t="s">
        <v>7509</v>
      </c>
      <c r="B168">
        <v>45676</v>
      </c>
      <c r="C168" t="s">
        <v>220</v>
      </c>
      <c r="D168" t="s">
        <v>7330</v>
      </c>
      <c r="E168">
        <v>40</v>
      </c>
      <c r="F168" t="s">
        <v>7331</v>
      </c>
      <c r="G168" t="s">
        <v>7343</v>
      </c>
    </row>
    <row r="169" spans="1:7" x14ac:dyDescent="0.25">
      <c r="A169" t="s">
        <v>7510</v>
      </c>
      <c r="B169">
        <v>45676</v>
      </c>
      <c r="C169" t="s">
        <v>272</v>
      </c>
      <c r="D169" t="s">
        <v>7330</v>
      </c>
      <c r="E169">
        <v>59</v>
      </c>
      <c r="F169" t="s">
        <v>7331</v>
      </c>
      <c r="G169" t="s">
        <v>7348</v>
      </c>
    </row>
    <row r="170" spans="1:7" x14ac:dyDescent="0.25">
      <c r="A170" t="s">
        <v>7511</v>
      </c>
      <c r="B170">
        <v>45676</v>
      </c>
      <c r="C170" t="s">
        <v>272</v>
      </c>
      <c r="D170" t="s">
        <v>7341</v>
      </c>
      <c r="E170">
        <v>13</v>
      </c>
      <c r="F170" t="s">
        <v>7345</v>
      </c>
      <c r="G170" t="s">
        <v>11280</v>
      </c>
    </row>
    <row r="171" spans="1:7" x14ac:dyDescent="0.25">
      <c r="A171" t="s">
        <v>7512</v>
      </c>
      <c r="B171">
        <v>45676</v>
      </c>
      <c r="C171" t="s">
        <v>348</v>
      </c>
      <c r="D171" t="s">
        <v>7330</v>
      </c>
      <c r="E171">
        <v>12</v>
      </c>
      <c r="F171" t="s">
        <v>7331</v>
      </c>
      <c r="G171" t="s">
        <v>7348</v>
      </c>
    </row>
    <row r="172" spans="1:7" x14ac:dyDescent="0.25">
      <c r="A172" t="s">
        <v>7513</v>
      </c>
      <c r="B172">
        <v>45676</v>
      </c>
      <c r="C172" t="s">
        <v>386</v>
      </c>
      <c r="D172" t="s">
        <v>7330</v>
      </c>
      <c r="E172">
        <v>21</v>
      </c>
      <c r="F172" t="s">
        <v>7331</v>
      </c>
      <c r="G172" t="s">
        <v>7355</v>
      </c>
    </row>
    <row r="173" spans="1:7" x14ac:dyDescent="0.25">
      <c r="A173" t="s">
        <v>7514</v>
      </c>
      <c r="B173">
        <v>45676</v>
      </c>
      <c r="C173" t="s">
        <v>435</v>
      </c>
      <c r="D173" t="s">
        <v>7341</v>
      </c>
      <c r="E173">
        <v>2</v>
      </c>
      <c r="F173" t="s">
        <v>7331</v>
      </c>
      <c r="G173" t="s">
        <v>11280</v>
      </c>
    </row>
    <row r="174" spans="1:7" x14ac:dyDescent="0.25">
      <c r="A174" t="s">
        <v>7515</v>
      </c>
      <c r="B174">
        <v>45677</v>
      </c>
      <c r="C174" t="s">
        <v>17</v>
      </c>
      <c r="D174" t="s">
        <v>7341</v>
      </c>
      <c r="E174">
        <v>35</v>
      </c>
      <c r="F174" t="s">
        <v>7351</v>
      </c>
      <c r="G174" t="s">
        <v>11280</v>
      </c>
    </row>
    <row r="175" spans="1:7" x14ac:dyDescent="0.25">
      <c r="A175" t="s">
        <v>7516</v>
      </c>
      <c r="B175">
        <v>45677</v>
      </c>
      <c r="C175" t="s">
        <v>97</v>
      </c>
      <c r="D175" t="s">
        <v>7330</v>
      </c>
      <c r="E175">
        <v>117</v>
      </c>
      <c r="F175" t="s">
        <v>7337</v>
      </c>
      <c r="G175" t="s">
        <v>7332</v>
      </c>
    </row>
    <row r="176" spans="1:7" x14ac:dyDescent="0.25">
      <c r="A176" t="s">
        <v>7517</v>
      </c>
      <c r="B176">
        <v>45677</v>
      </c>
      <c r="C176" t="s">
        <v>108</v>
      </c>
      <c r="D176" t="s">
        <v>7330</v>
      </c>
      <c r="E176">
        <v>52</v>
      </c>
      <c r="F176" t="s">
        <v>7331</v>
      </c>
      <c r="G176" t="s">
        <v>7334</v>
      </c>
    </row>
    <row r="177" spans="1:7" x14ac:dyDescent="0.25">
      <c r="A177" t="s">
        <v>7518</v>
      </c>
      <c r="B177">
        <v>45677</v>
      </c>
      <c r="C177" t="s">
        <v>144</v>
      </c>
      <c r="D177" t="s">
        <v>7341</v>
      </c>
      <c r="E177">
        <v>18</v>
      </c>
      <c r="F177" t="s">
        <v>7331</v>
      </c>
      <c r="G177" t="s">
        <v>11280</v>
      </c>
    </row>
    <row r="178" spans="1:7" x14ac:dyDescent="0.25">
      <c r="A178" t="s">
        <v>7519</v>
      </c>
      <c r="B178">
        <v>45677</v>
      </c>
      <c r="C178" t="s">
        <v>155</v>
      </c>
      <c r="D178" t="s">
        <v>7330</v>
      </c>
      <c r="E178">
        <v>51</v>
      </c>
      <c r="F178" t="s">
        <v>7345</v>
      </c>
      <c r="G178" t="s">
        <v>7355</v>
      </c>
    </row>
    <row r="179" spans="1:7" x14ac:dyDescent="0.25">
      <c r="A179" t="s">
        <v>7520</v>
      </c>
      <c r="B179">
        <v>45677</v>
      </c>
      <c r="C179" t="s">
        <v>236</v>
      </c>
      <c r="D179" t="s">
        <v>7341</v>
      </c>
      <c r="E179">
        <v>14</v>
      </c>
      <c r="F179" t="s">
        <v>7331</v>
      </c>
      <c r="G179" t="s">
        <v>11280</v>
      </c>
    </row>
    <row r="180" spans="1:7" x14ac:dyDescent="0.25">
      <c r="A180" t="s">
        <v>7521</v>
      </c>
      <c r="B180">
        <v>45677</v>
      </c>
      <c r="C180" t="s">
        <v>372</v>
      </c>
      <c r="D180" t="s">
        <v>7330</v>
      </c>
      <c r="E180">
        <v>16</v>
      </c>
      <c r="F180" t="s">
        <v>7331</v>
      </c>
      <c r="G180" t="s">
        <v>7348</v>
      </c>
    </row>
    <row r="181" spans="1:7" x14ac:dyDescent="0.25">
      <c r="A181" t="s">
        <v>7522</v>
      </c>
      <c r="B181">
        <v>45677</v>
      </c>
      <c r="C181" t="s">
        <v>382</v>
      </c>
      <c r="D181" t="s">
        <v>7341</v>
      </c>
      <c r="E181">
        <v>8</v>
      </c>
      <c r="F181" t="s">
        <v>7337</v>
      </c>
      <c r="G181" t="s">
        <v>11280</v>
      </c>
    </row>
    <row r="182" spans="1:7" x14ac:dyDescent="0.25">
      <c r="A182" t="s">
        <v>7523</v>
      </c>
      <c r="B182">
        <v>45677</v>
      </c>
      <c r="C182" t="s">
        <v>400</v>
      </c>
      <c r="D182" t="s">
        <v>7330</v>
      </c>
      <c r="E182">
        <v>67</v>
      </c>
      <c r="F182" t="s">
        <v>7331</v>
      </c>
      <c r="G182" t="s">
        <v>7348</v>
      </c>
    </row>
    <row r="183" spans="1:7" x14ac:dyDescent="0.25">
      <c r="A183" t="s">
        <v>7524</v>
      </c>
      <c r="B183">
        <v>45678</v>
      </c>
      <c r="C183" t="s">
        <v>53</v>
      </c>
      <c r="D183" t="s">
        <v>7330</v>
      </c>
      <c r="E183">
        <v>92</v>
      </c>
      <c r="F183" t="s">
        <v>7345</v>
      </c>
      <c r="G183" t="s">
        <v>7365</v>
      </c>
    </row>
    <row r="184" spans="1:7" x14ac:dyDescent="0.25">
      <c r="A184" t="s">
        <v>7525</v>
      </c>
      <c r="B184">
        <v>45678</v>
      </c>
      <c r="C184" t="s">
        <v>198</v>
      </c>
      <c r="D184" t="s">
        <v>7330</v>
      </c>
      <c r="E184">
        <v>79</v>
      </c>
      <c r="F184" t="s">
        <v>7337</v>
      </c>
      <c r="G184" t="s">
        <v>7370</v>
      </c>
    </row>
    <row r="185" spans="1:7" x14ac:dyDescent="0.25">
      <c r="A185" t="s">
        <v>7526</v>
      </c>
      <c r="B185">
        <v>45678</v>
      </c>
      <c r="C185" t="s">
        <v>288</v>
      </c>
      <c r="D185" t="s">
        <v>7330</v>
      </c>
      <c r="E185">
        <v>44</v>
      </c>
      <c r="F185" t="s">
        <v>7331</v>
      </c>
      <c r="G185" t="s">
        <v>7343</v>
      </c>
    </row>
    <row r="186" spans="1:7" x14ac:dyDescent="0.25">
      <c r="A186" t="s">
        <v>7527</v>
      </c>
      <c r="B186">
        <v>45678</v>
      </c>
      <c r="C186" t="s">
        <v>298</v>
      </c>
      <c r="D186" t="s">
        <v>7330</v>
      </c>
      <c r="E186">
        <v>83</v>
      </c>
      <c r="F186" t="s">
        <v>7345</v>
      </c>
      <c r="G186" t="s">
        <v>7332</v>
      </c>
    </row>
    <row r="187" spans="1:7" x14ac:dyDescent="0.25">
      <c r="A187" t="s">
        <v>7528</v>
      </c>
      <c r="B187">
        <v>45678</v>
      </c>
      <c r="C187" t="s">
        <v>328</v>
      </c>
      <c r="D187" t="s">
        <v>7330</v>
      </c>
      <c r="E187">
        <v>12</v>
      </c>
      <c r="F187" t="s">
        <v>7331</v>
      </c>
      <c r="G187" t="s">
        <v>7348</v>
      </c>
    </row>
    <row r="188" spans="1:7" x14ac:dyDescent="0.25">
      <c r="A188" t="s">
        <v>7529</v>
      </c>
      <c r="B188">
        <v>45678</v>
      </c>
      <c r="C188" t="s">
        <v>425</v>
      </c>
      <c r="D188" t="s">
        <v>7330</v>
      </c>
      <c r="E188">
        <v>57</v>
      </c>
      <c r="F188" t="s">
        <v>7337</v>
      </c>
      <c r="G188" t="s">
        <v>7365</v>
      </c>
    </row>
    <row r="189" spans="1:7" x14ac:dyDescent="0.25">
      <c r="A189" t="s">
        <v>7530</v>
      </c>
      <c r="B189">
        <v>45678</v>
      </c>
      <c r="C189" t="s">
        <v>486</v>
      </c>
      <c r="D189" t="s">
        <v>7330</v>
      </c>
      <c r="E189">
        <v>34</v>
      </c>
      <c r="F189" t="s">
        <v>7331</v>
      </c>
      <c r="G189" t="s">
        <v>7348</v>
      </c>
    </row>
    <row r="190" spans="1:7" x14ac:dyDescent="0.25">
      <c r="A190" t="s">
        <v>7531</v>
      </c>
      <c r="B190">
        <v>45679</v>
      </c>
      <c r="C190" t="s">
        <v>79</v>
      </c>
      <c r="D190" t="s">
        <v>7341</v>
      </c>
      <c r="E190">
        <v>23</v>
      </c>
      <c r="F190" t="s">
        <v>7331</v>
      </c>
      <c r="G190" t="s">
        <v>11280</v>
      </c>
    </row>
    <row r="191" spans="1:7" x14ac:dyDescent="0.25">
      <c r="A191" t="s">
        <v>7532</v>
      </c>
      <c r="B191">
        <v>45679</v>
      </c>
      <c r="C191" t="s">
        <v>190</v>
      </c>
      <c r="D191" t="s">
        <v>7330</v>
      </c>
      <c r="E191">
        <v>50</v>
      </c>
      <c r="F191" t="s">
        <v>7337</v>
      </c>
      <c r="G191" t="s">
        <v>7348</v>
      </c>
    </row>
    <row r="192" spans="1:7" x14ac:dyDescent="0.25">
      <c r="A192" t="s">
        <v>7533</v>
      </c>
      <c r="B192">
        <v>45679</v>
      </c>
      <c r="C192" t="s">
        <v>220</v>
      </c>
      <c r="D192" t="s">
        <v>7330</v>
      </c>
      <c r="E192">
        <v>68</v>
      </c>
      <c r="F192" t="s">
        <v>7331</v>
      </c>
      <c r="G192" t="s">
        <v>7370</v>
      </c>
    </row>
    <row r="193" spans="1:7" x14ac:dyDescent="0.25">
      <c r="A193" t="s">
        <v>7534</v>
      </c>
      <c r="B193">
        <v>45679</v>
      </c>
      <c r="C193" t="s">
        <v>325</v>
      </c>
      <c r="D193" t="s">
        <v>7330</v>
      </c>
      <c r="E193">
        <v>73</v>
      </c>
      <c r="F193" t="s">
        <v>7337</v>
      </c>
      <c r="G193" t="s">
        <v>7334</v>
      </c>
    </row>
    <row r="194" spans="1:7" x14ac:dyDescent="0.25">
      <c r="A194" t="s">
        <v>7535</v>
      </c>
      <c r="B194">
        <v>45679</v>
      </c>
      <c r="C194" t="s">
        <v>348</v>
      </c>
      <c r="D194" t="s">
        <v>7341</v>
      </c>
      <c r="E194">
        <v>4</v>
      </c>
      <c r="F194" t="s">
        <v>7337</v>
      </c>
      <c r="G194" t="s">
        <v>11280</v>
      </c>
    </row>
    <row r="195" spans="1:7" x14ac:dyDescent="0.25">
      <c r="A195" t="s">
        <v>7536</v>
      </c>
      <c r="B195">
        <v>45679</v>
      </c>
      <c r="C195" t="s">
        <v>417</v>
      </c>
      <c r="D195" t="s">
        <v>7341</v>
      </c>
      <c r="E195">
        <v>6</v>
      </c>
      <c r="F195" t="s">
        <v>7331</v>
      </c>
      <c r="G195" t="s">
        <v>11280</v>
      </c>
    </row>
    <row r="196" spans="1:7" x14ac:dyDescent="0.25">
      <c r="A196" t="s">
        <v>7537</v>
      </c>
      <c r="B196">
        <v>45679</v>
      </c>
      <c r="C196" t="s">
        <v>439</v>
      </c>
      <c r="D196" t="s">
        <v>7330</v>
      </c>
      <c r="E196">
        <v>88</v>
      </c>
      <c r="F196" t="s">
        <v>7331</v>
      </c>
      <c r="G196" t="s">
        <v>7332</v>
      </c>
    </row>
    <row r="197" spans="1:7" x14ac:dyDescent="0.25">
      <c r="A197" t="s">
        <v>7538</v>
      </c>
      <c r="B197">
        <v>45679</v>
      </c>
      <c r="C197" t="s">
        <v>484</v>
      </c>
      <c r="D197" t="s">
        <v>7330</v>
      </c>
      <c r="E197">
        <v>62</v>
      </c>
      <c r="F197" t="s">
        <v>7337</v>
      </c>
      <c r="G197" t="s">
        <v>7348</v>
      </c>
    </row>
    <row r="198" spans="1:7" x14ac:dyDescent="0.25">
      <c r="A198" t="s">
        <v>7539</v>
      </c>
      <c r="B198">
        <v>45680</v>
      </c>
      <c r="C198" t="s">
        <v>20</v>
      </c>
      <c r="D198" t="s">
        <v>7330</v>
      </c>
      <c r="E198">
        <v>136</v>
      </c>
      <c r="F198" t="s">
        <v>7331</v>
      </c>
      <c r="G198" t="s">
        <v>7365</v>
      </c>
    </row>
    <row r="199" spans="1:7" x14ac:dyDescent="0.25">
      <c r="A199" t="s">
        <v>7540</v>
      </c>
      <c r="B199">
        <v>45680</v>
      </c>
      <c r="C199" t="s">
        <v>39</v>
      </c>
      <c r="D199" t="s">
        <v>7341</v>
      </c>
      <c r="E199">
        <v>6</v>
      </c>
      <c r="F199" t="s">
        <v>7331</v>
      </c>
      <c r="G199" t="s">
        <v>11280</v>
      </c>
    </row>
    <row r="200" spans="1:7" x14ac:dyDescent="0.25">
      <c r="A200" t="s">
        <v>7541</v>
      </c>
      <c r="B200">
        <v>45680</v>
      </c>
      <c r="C200" t="s">
        <v>59</v>
      </c>
      <c r="D200" t="s">
        <v>7330</v>
      </c>
      <c r="E200">
        <v>106</v>
      </c>
      <c r="F200" t="s">
        <v>7331</v>
      </c>
      <c r="G200" t="s">
        <v>7332</v>
      </c>
    </row>
    <row r="201" spans="1:7" x14ac:dyDescent="0.25">
      <c r="A201" t="s">
        <v>7542</v>
      </c>
      <c r="B201">
        <v>45680</v>
      </c>
      <c r="C201" t="s">
        <v>75</v>
      </c>
      <c r="D201" t="s">
        <v>7330</v>
      </c>
      <c r="E201">
        <v>35</v>
      </c>
      <c r="F201" t="s">
        <v>7351</v>
      </c>
      <c r="G201" t="s">
        <v>7343</v>
      </c>
    </row>
    <row r="202" spans="1:7" x14ac:dyDescent="0.25">
      <c r="A202" t="s">
        <v>7543</v>
      </c>
      <c r="B202">
        <v>45680</v>
      </c>
      <c r="C202" t="s">
        <v>128</v>
      </c>
      <c r="D202" t="s">
        <v>7341</v>
      </c>
      <c r="E202">
        <v>18</v>
      </c>
      <c r="F202" t="s">
        <v>7345</v>
      </c>
      <c r="G202" t="s">
        <v>11280</v>
      </c>
    </row>
    <row r="203" spans="1:7" x14ac:dyDescent="0.25">
      <c r="A203" t="s">
        <v>7544</v>
      </c>
      <c r="B203">
        <v>45680</v>
      </c>
      <c r="C203" t="s">
        <v>160</v>
      </c>
      <c r="D203" t="s">
        <v>7341</v>
      </c>
      <c r="E203">
        <v>25</v>
      </c>
      <c r="F203" t="s">
        <v>7351</v>
      </c>
      <c r="G203" t="s">
        <v>11280</v>
      </c>
    </row>
    <row r="204" spans="1:7" x14ac:dyDescent="0.25">
      <c r="A204" t="s">
        <v>7545</v>
      </c>
      <c r="B204">
        <v>45680</v>
      </c>
      <c r="C204" t="s">
        <v>218</v>
      </c>
      <c r="D204" t="s">
        <v>7341</v>
      </c>
      <c r="E204">
        <v>7</v>
      </c>
      <c r="F204" t="s">
        <v>7331</v>
      </c>
      <c r="G204" t="s">
        <v>11280</v>
      </c>
    </row>
    <row r="205" spans="1:7" x14ac:dyDescent="0.25">
      <c r="A205" t="s">
        <v>7546</v>
      </c>
      <c r="B205">
        <v>45680</v>
      </c>
      <c r="C205" t="s">
        <v>226</v>
      </c>
      <c r="D205" t="s">
        <v>7330</v>
      </c>
      <c r="E205">
        <v>51</v>
      </c>
      <c r="F205" t="s">
        <v>7331</v>
      </c>
      <c r="G205" t="s">
        <v>7332</v>
      </c>
    </row>
    <row r="206" spans="1:7" x14ac:dyDescent="0.25">
      <c r="A206" t="s">
        <v>7547</v>
      </c>
      <c r="B206">
        <v>45680</v>
      </c>
      <c r="C206" t="s">
        <v>253</v>
      </c>
      <c r="D206" t="s">
        <v>7330</v>
      </c>
      <c r="E206">
        <v>70</v>
      </c>
      <c r="F206" t="s">
        <v>7345</v>
      </c>
      <c r="G206" t="s">
        <v>7355</v>
      </c>
    </row>
    <row r="207" spans="1:7" x14ac:dyDescent="0.25">
      <c r="A207" t="s">
        <v>7548</v>
      </c>
      <c r="B207">
        <v>45680</v>
      </c>
      <c r="C207" t="s">
        <v>328</v>
      </c>
      <c r="D207" t="s">
        <v>7341</v>
      </c>
      <c r="E207">
        <v>12</v>
      </c>
      <c r="F207" t="s">
        <v>7331</v>
      </c>
      <c r="G207" t="s">
        <v>11280</v>
      </c>
    </row>
    <row r="208" spans="1:7" x14ac:dyDescent="0.25">
      <c r="A208" t="s">
        <v>7549</v>
      </c>
      <c r="B208">
        <v>45680</v>
      </c>
      <c r="C208" t="s">
        <v>344</v>
      </c>
      <c r="D208" t="s">
        <v>7330</v>
      </c>
      <c r="E208">
        <v>44</v>
      </c>
      <c r="F208" t="s">
        <v>7331</v>
      </c>
      <c r="G208" t="s">
        <v>7365</v>
      </c>
    </row>
    <row r="209" spans="1:7" x14ac:dyDescent="0.25">
      <c r="A209" t="s">
        <v>7550</v>
      </c>
      <c r="B209">
        <v>45680</v>
      </c>
      <c r="C209" t="s">
        <v>415</v>
      </c>
      <c r="D209" t="s">
        <v>7341</v>
      </c>
      <c r="E209">
        <v>9</v>
      </c>
      <c r="F209" t="s">
        <v>7337</v>
      </c>
      <c r="G209" t="s">
        <v>11280</v>
      </c>
    </row>
    <row r="210" spans="1:7" x14ac:dyDescent="0.25">
      <c r="A210" t="s">
        <v>7551</v>
      </c>
      <c r="B210">
        <v>45680</v>
      </c>
      <c r="C210" t="s">
        <v>470</v>
      </c>
      <c r="D210" t="s">
        <v>7330</v>
      </c>
      <c r="E210">
        <v>74</v>
      </c>
      <c r="F210" t="s">
        <v>7331</v>
      </c>
      <c r="G210" t="s">
        <v>7365</v>
      </c>
    </row>
    <row r="211" spans="1:7" x14ac:dyDescent="0.25">
      <c r="A211" t="s">
        <v>7552</v>
      </c>
      <c r="B211">
        <v>45680</v>
      </c>
      <c r="C211" t="s">
        <v>484</v>
      </c>
      <c r="D211" t="s">
        <v>7330</v>
      </c>
      <c r="E211">
        <v>58</v>
      </c>
      <c r="F211" t="s">
        <v>7345</v>
      </c>
      <c r="G211" t="s">
        <v>7355</v>
      </c>
    </row>
    <row r="212" spans="1:7" x14ac:dyDescent="0.25">
      <c r="A212" t="s">
        <v>7553</v>
      </c>
      <c r="B212">
        <v>45681</v>
      </c>
      <c r="C212" t="s">
        <v>122</v>
      </c>
      <c r="D212" t="s">
        <v>7330</v>
      </c>
      <c r="E212">
        <v>32</v>
      </c>
      <c r="F212" t="s">
        <v>7331</v>
      </c>
      <c r="G212" t="s">
        <v>7334</v>
      </c>
    </row>
    <row r="213" spans="1:7" x14ac:dyDescent="0.25">
      <c r="A213" t="s">
        <v>7554</v>
      </c>
      <c r="B213">
        <v>45681</v>
      </c>
      <c r="C213" t="s">
        <v>340</v>
      </c>
      <c r="D213" t="s">
        <v>7341</v>
      </c>
      <c r="E213">
        <v>2</v>
      </c>
      <c r="F213" t="s">
        <v>7351</v>
      </c>
      <c r="G213" t="s">
        <v>11280</v>
      </c>
    </row>
    <row r="214" spans="1:7" x14ac:dyDescent="0.25">
      <c r="A214" t="s">
        <v>7555</v>
      </c>
      <c r="B214">
        <v>45681</v>
      </c>
      <c r="C214" t="s">
        <v>378</v>
      </c>
      <c r="D214" t="s">
        <v>7341</v>
      </c>
      <c r="E214">
        <v>11</v>
      </c>
      <c r="F214" t="s">
        <v>7331</v>
      </c>
      <c r="G214" t="s">
        <v>11280</v>
      </c>
    </row>
    <row r="215" spans="1:7" x14ac:dyDescent="0.25">
      <c r="A215" t="s">
        <v>7556</v>
      </c>
      <c r="B215">
        <v>45681</v>
      </c>
      <c r="C215" t="s">
        <v>431</v>
      </c>
      <c r="D215" t="s">
        <v>7330</v>
      </c>
      <c r="E215">
        <v>25</v>
      </c>
      <c r="F215" t="s">
        <v>7351</v>
      </c>
      <c r="G215" t="s">
        <v>7370</v>
      </c>
    </row>
    <row r="216" spans="1:7" x14ac:dyDescent="0.25">
      <c r="A216" t="s">
        <v>7557</v>
      </c>
      <c r="B216">
        <v>45682</v>
      </c>
      <c r="C216" t="s">
        <v>39</v>
      </c>
      <c r="D216" t="s">
        <v>7330</v>
      </c>
      <c r="E216">
        <v>63</v>
      </c>
      <c r="F216" t="s">
        <v>7337</v>
      </c>
      <c r="G216" t="s">
        <v>7332</v>
      </c>
    </row>
    <row r="217" spans="1:7" x14ac:dyDescent="0.25">
      <c r="A217" t="s">
        <v>7558</v>
      </c>
      <c r="B217">
        <v>45682</v>
      </c>
      <c r="C217" t="s">
        <v>182</v>
      </c>
      <c r="D217" t="s">
        <v>7330</v>
      </c>
      <c r="E217">
        <v>98</v>
      </c>
      <c r="F217" t="s">
        <v>7337</v>
      </c>
      <c r="G217" t="s">
        <v>7338</v>
      </c>
    </row>
    <row r="218" spans="1:7" x14ac:dyDescent="0.25">
      <c r="A218" t="s">
        <v>7559</v>
      </c>
      <c r="B218">
        <v>45682</v>
      </c>
      <c r="C218" t="s">
        <v>232</v>
      </c>
      <c r="D218" t="s">
        <v>7341</v>
      </c>
      <c r="E218">
        <v>4</v>
      </c>
      <c r="F218" t="s">
        <v>7337</v>
      </c>
      <c r="G218" t="s">
        <v>11280</v>
      </c>
    </row>
    <row r="219" spans="1:7" x14ac:dyDescent="0.25">
      <c r="A219" t="s">
        <v>7560</v>
      </c>
      <c r="B219">
        <v>45682</v>
      </c>
      <c r="C219" t="s">
        <v>315</v>
      </c>
      <c r="D219" t="s">
        <v>7341</v>
      </c>
      <c r="E219">
        <v>3</v>
      </c>
      <c r="F219" t="s">
        <v>7345</v>
      </c>
      <c r="G219" t="s">
        <v>11280</v>
      </c>
    </row>
    <row r="220" spans="1:7" x14ac:dyDescent="0.25">
      <c r="A220" t="s">
        <v>7561</v>
      </c>
      <c r="B220">
        <v>45683</v>
      </c>
      <c r="C220" t="s">
        <v>39</v>
      </c>
      <c r="D220" t="s">
        <v>7341</v>
      </c>
      <c r="E220">
        <v>35</v>
      </c>
      <c r="F220" t="s">
        <v>7331</v>
      </c>
      <c r="G220" t="s">
        <v>11280</v>
      </c>
    </row>
    <row r="221" spans="1:7" x14ac:dyDescent="0.25">
      <c r="A221" t="s">
        <v>7562</v>
      </c>
      <c r="B221">
        <v>45683</v>
      </c>
      <c r="C221" t="s">
        <v>164</v>
      </c>
      <c r="D221" t="s">
        <v>7330</v>
      </c>
      <c r="E221">
        <v>107</v>
      </c>
      <c r="F221" t="s">
        <v>7345</v>
      </c>
      <c r="G221" t="s">
        <v>7338</v>
      </c>
    </row>
    <row r="222" spans="1:7" x14ac:dyDescent="0.25">
      <c r="A222" t="s">
        <v>7563</v>
      </c>
      <c r="B222">
        <v>45683</v>
      </c>
      <c r="C222" t="s">
        <v>230</v>
      </c>
      <c r="D222" t="s">
        <v>7341</v>
      </c>
      <c r="E222">
        <v>6</v>
      </c>
      <c r="F222" t="s">
        <v>7345</v>
      </c>
      <c r="G222" t="s">
        <v>11280</v>
      </c>
    </row>
    <row r="223" spans="1:7" x14ac:dyDescent="0.25">
      <c r="A223" t="s">
        <v>7564</v>
      </c>
      <c r="B223">
        <v>45683</v>
      </c>
      <c r="C223" t="s">
        <v>253</v>
      </c>
      <c r="D223" t="s">
        <v>7330</v>
      </c>
      <c r="E223">
        <v>68</v>
      </c>
      <c r="F223" t="s">
        <v>7337</v>
      </c>
      <c r="G223" t="s">
        <v>7332</v>
      </c>
    </row>
    <row r="224" spans="1:7" x14ac:dyDescent="0.25">
      <c r="A224" t="s">
        <v>7565</v>
      </c>
      <c r="B224">
        <v>45683</v>
      </c>
      <c r="C224" t="s">
        <v>272</v>
      </c>
      <c r="D224" t="s">
        <v>7341</v>
      </c>
      <c r="E224">
        <v>10</v>
      </c>
      <c r="F224" t="s">
        <v>7331</v>
      </c>
      <c r="G224" t="s">
        <v>11280</v>
      </c>
    </row>
    <row r="225" spans="1:7" x14ac:dyDescent="0.25">
      <c r="A225" t="s">
        <v>7566</v>
      </c>
      <c r="B225">
        <v>45683</v>
      </c>
      <c r="C225" t="s">
        <v>294</v>
      </c>
      <c r="D225" t="s">
        <v>7330</v>
      </c>
      <c r="E225">
        <v>86</v>
      </c>
      <c r="F225" t="s">
        <v>7331</v>
      </c>
      <c r="G225" t="s">
        <v>7355</v>
      </c>
    </row>
    <row r="226" spans="1:7" x14ac:dyDescent="0.25">
      <c r="A226" t="s">
        <v>7567</v>
      </c>
      <c r="B226">
        <v>45683</v>
      </c>
      <c r="C226" t="s">
        <v>315</v>
      </c>
      <c r="D226" t="s">
        <v>7330</v>
      </c>
      <c r="E226">
        <v>18</v>
      </c>
      <c r="F226" t="s">
        <v>7337</v>
      </c>
      <c r="G226" t="s">
        <v>7332</v>
      </c>
    </row>
    <row r="227" spans="1:7" x14ac:dyDescent="0.25">
      <c r="A227" t="s">
        <v>7568</v>
      </c>
      <c r="B227">
        <v>45683</v>
      </c>
      <c r="C227" t="s">
        <v>323</v>
      </c>
      <c r="D227" t="s">
        <v>7330</v>
      </c>
      <c r="E227">
        <v>41</v>
      </c>
      <c r="F227" t="s">
        <v>7351</v>
      </c>
      <c r="G227" t="s">
        <v>7370</v>
      </c>
    </row>
    <row r="228" spans="1:7" x14ac:dyDescent="0.25">
      <c r="A228" t="s">
        <v>7569</v>
      </c>
      <c r="B228">
        <v>45683</v>
      </c>
      <c r="C228" t="s">
        <v>325</v>
      </c>
      <c r="D228" t="s">
        <v>7330</v>
      </c>
      <c r="E228">
        <v>50</v>
      </c>
      <c r="F228" t="s">
        <v>7345</v>
      </c>
      <c r="G228" t="s">
        <v>7332</v>
      </c>
    </row>
    <row r="229" spans="1:7" x14ac:dyDescent="0.25">
      <c r="A229" t="s">
        <v>7570</v>
      </c>
      <c r="B229">
        <v>45683</v>
      </c>
      <c r="C229" t="s">
        <v>368</v>
      </c>
      <c r="D229" t="s">
        <v>7330</v>
      </c>
      <c r="E229">
        <v>69</v>
      </c>
      <c r="F229" t="s">
        <v>7351</v>
      </c>
      <c r="G229" t="s">
        <v>7332</v>
      </c>
    </row>
    <row r="230" spans="1:7" x14ac:dyDescent="0.25">
      <c r="A230" t="s">
        <v>7571</v>
      </c>
      <c r="B230">
        <v>45683</v>
      </c>
      <c r="C230" t="s">
        <v>386</v>
      </c>
      <c r="D230" t="s">
        <v>7341</v>
      </c>
      <c r="E230">
        <v>4</v>
      </c>
      <c r="F230" t="s">
        <v>7345</v>
      </c>
      <c r="G230" t="s">
        <v>11280</v>
      </c>
    </row>
    <row r="231" spans="1:7" x14ac:dyDescent="0.25">
      <c r="A231" t="s">
        <v>7572</v>
      </c>
      <c r="B231">
        <v>45683</v>
      </c>
      <c r="C231" t="s">
        <v>453</v>
      </c>
      <c r="D231" t="s">
        <v>7330</v>
      </c>
      <c r="E231">
        <v>63</v>
      </c>
      <c r="F231" t="s">
        <v>7337</v>
      </c>
      <c r="G231" t="s">
        <v>7343</v>
      </c>
    </row>
    <row r="232" spans="1:7" x14ac:dyDescent="0.25">
      <c r="A232" t="s">
        <v>7573</v>
      </c>
      <c r="B232">
        <v>45683</v>
      </c>
      <c r="C232" t="s">
        <v>470</v>
      </c>
      <c r="D232" t="s">
        <v>7341</v>
      </c>
      <c r="E232">
        <v>11</v>
      </c>
      <c r="F232" t="s">
        <v>7337</v>
      </c>
      <c r="G232" t="s">
        <v>11280</v>
      </c>
    </row>
    <row r="233" spans="1:7" x14ac:dyDescent="0.25">
      <c r="A233" t="s">
        <v>7574</v>
      </c>
      <c r="B233">
        <v>45683</v>
      </c>
      <c r="C233" t="s">
        <v>472</v>
      </c>
      <c r="D233" t="s">
        <v>7341</v>
      </c>
      <c r="E233">
        <v>3</v>
      </c>
      <c r="F233" t="s">
        <v>7331</v>
      </c>
      <c r="G233" t="s">
        <v>11280</v>
      </c>
    </row>
    <row r="234" spans="1:7" x14ac:dyDescent="0.25">
      <c r="A234" t="s">
        <v>7575</v>
      </c>
      <c r="B234">
        <v>45683</v>
      </c>
      <c r="C234" t="s">
        <v>478</v>
      </c>
      <c r="D234" t="s">
        <v>7330</v>
      </c>
      <c r="E234">
        <v>62</v>
      </c>
      <c r="F234" t="s">
        <v>7331</v>
      </c>
      <c r="G234" t="s">
        <v>7338</v>
      </c>
    </row>
    <row r="235" spans="1:7" x14ac:dyDescent="0.25">
      <c r="A235" t="s">
        <v>7576</v>
      </c>
      <c r="B235">
        <v>45684</v>
      </c>
      <c r="C235" t="s">
        <v>81</v>
      </c>
      <c r="D235" t="s">
        <v>7341</v>
      </c>
      <c r="E235">
        <v>20</v>
      </c>
      <c r="F235" t="s">
        <v>7331</v>
      </c>
      <c r="G235" t="s">
        <v>11280</v>
      </c>
    </row>
    <row r="236" spans="1:7" x14ac:dyDescent="0.25">
      <c r="A236" t="s">
        <v>7577</v>
      </c>
      <c r="B236">
        <v>45684</v>
      </c>
      <c r="C236" t="s">
        <v>93</v>
      </c>
      <c r="D236" t="s">
        <v>7330</v>
      </c>
      <c r="E236">
        <v>89</v>
      </c>
      <c r="F236" t="s">
        <v>7337</v>
      </c>
      <c r="G236" t="s">
        <v>7355</v>
      </c>
    </row>
    <row r="237" spans="1:7" x14ac:dyDescent="0.25">
      <c r="A237" t="s">
        <v>7578</v>
      </c>
      <c r="B237">
        <v>45684</v>
      </c>
      <c r="C237" t="s">
        <v>146</v>
      </c>
      <c r="D237" t="s">
        <v>7330</v>
      </c>
      <c r="E237">
        <v>80</v>
      </c>
      <c r="F237" t="s">
        <v>7331</v>
      </c>
      <c r="G237" t="s">
        <v>7365</v>
      </c>
    </row>
    <row r="238" spans="1:7" x14ac:dyDescent="0.25">
      <c r="A238" t="s">
        <v>7579</v>
      </c>
      <c r="B238">
        <v>45684</v>
      </c>
      <c r="C238" t="s">
        <v>150</v>
      </c>
      <c r="D238" t="s">
        <v>7330</v>
      </c>
      <c r="E238">
        <v>25</v>
      </c>
      <c r="F238" t="s">
        <v>7331</v>
      </c>
      <c r="G238" t="s">
        <v>7338</v>
      </c>
    </row>
    <row r="239" spans="1:7" x14ac:dyDescent="0.25">
      <c r="A239" t="s">
        <v>7580</v>
      </c>
      <c r="B239">
        <v>45684</v>
      </c>
      <c r="C239" t="s">
        <v>152</v>
      </c>
      <c r="D239" t="s">
        <v>7330</v>
      </c>
      <c r="E239">
        <v>22</v>
      </c>
      <c r="F239" t="s">
        <v>7337</v>
      </c>
      <c r="G239" t="s">
        <v>7370</v>
      </c>
    </row>
    <row r="240" spans="1:7" x14ac:dyDescent="0.25">
      <c r="A240" t="s">
        <v>7581</v>
      </c>
      <c r="B240">
        <v>45684</v>
      </c>
      <c r="C240" t="s">
        <v>220</v>
      </c>
      <c r="D240" t="s">
        <v>7341</v>
      </c>
      <c r="E240">
        <v>12</v>
      </c>
      <c r="F240" t="s">
        <v>7337</v>
      </c>
      <c r="G240" t="s">
        <v>11280</v>
      </c>
    </row>
    <row r="241" spans="1:7" x14ac:dyDescent="0.25">
      <c r="A241" t="s">
        <v>7582</v>
      </c>
      <c r="B241">
        <v>45684</v>
      </c>
      <c r="C241" t="s">
        <v>310</v>
      </c>
      <c r="D241" t="s">
        <v>7330</v>
      </c>
      <c r="E241">
        <v>19</v>
      </c>
      <c r="F241" t="s">
        <v>7331</v>
      </c>
      <c r="G241" t="s">
        <v>7332</v>
      </c>
    </row>
    <row r="242" spans="1:7" x14ac:dyDescent="0.25">
      <c r="A242" t="s">
        <v>7583</v>
      </c>
      <c r="B242">
        <v>45684</v>
      </c>
      <c r="C242" t="s">
        <v>319</v>
      </c>
      <c r="D242" t="s">
        <v>7330</v>
      </c>
      <c r="E242">
        <v>17</v>
      </c>
      <c r="F242" t="s">
        <v>7331</v>
      </c>
      <c r="G242" t="s">
        <v>7370</v>
      </c>
    </row>
    <row r="243" spans="1:7" x14ac:dyDescent="0.25">
      <c r="A243" t="s">
        <v>7584</v>
      </c>
      <c r="B243">
        <v>45684</v>
      </c>
      <c r="C243" t="s">
        <v>336</v>
      </c>
      <c r="D243" t="s">
        <v>7341</v>
      </c>
      <c r="E243">
        <v>6</v>
      </c>
      <c r="F243" t="s">
        <v>7337</v>
      </c>
      <c r="G243" t="s">
        <v>11280</v>
      </c>
    </row>
    <row r="244" spans="1:7" x14ac:dyDescent="0.25">
      <c r="A244" t="s">
        <v>7585</v>
      </c>
      <c r="B244">
        <v>45684</v>
      </c>
      <c r="C244" t="s">
        <v>406</v>
      </c>
      <c r="D244" t="s">
        <v>7341</v>
      </c>
      <c r="E244">
        <v>11</v>
      </c>
      <c r="F244" t="s">
        <v>7331</v>
      </c>
      <c r="G244" t="s">
        <v>11280</v>
      </c>
    </row>
    <row r="245" spans="1:7" x14ac:dyDescent="0.25">
      <c r="A245" t="s">
        <v>7586</v>
      </c>
      <c r="B245">
        <v>45685</v>
      </c>
      <c r="C245" t="s">
        <v>8</v>
      </c>
      <c r="D245" t="s">
        <v>7341</v>
      </c>
      <c r="E245">
        <v>24</v>
      </c>
      <c r="F245" t="s">
        <v>7331</v>
      </c>
      <c r="G245" t="s">
        <v>11280</v>
      </c>
    </row>
    <row r="246" spans="1:7" x14ac:dyDescent="0.25">
      <c r="A246" t="s">
        <v>7587</v>
      </c>
      <c r="B246">
        <v>45685</v>
      </c>
      <c r="C246" t="s">
        <v>45</v>
      </c>
      <c r="D246" t="s">
        <v>7330</v>
      </c>
      <c r="E246">
        <v>106</v>
      </c>
      <c r="F246" t="s">
        <v>7351</v>
      </c>
      <c r="G246" t="s">
        <v>7334</v>
      </c>
    </row>
    <row r="247" spans="1:7" x14ac:dyDescent="0.25">
      <c r="A247" t="s">
        <v>7588</v>
      </c>
      <c r="B247">
        <v>45685</v>
      </c>
      <c r="C247" t="s">
        <v>55</v>
      </c>
      <c r="D247" t="s">
        <v>7330</v>
      </c>
      <c r="E247">
        <v>136</v>
      </c>
      <c r="F247" t="s">
        <v>7345</v>
      </c>
      <c r="G247" t="s">
        <v>7332</v>
      </c>
    </row>
    <row r="248" spans="1:7" x14ac:dyDescent="0.25">
      <c r="A248" t="s">
        <v>7589</v>
      </c>
      <c r="B248">
        <v>45685</v>
      </c>
      <c r="C248" t="s">
        <v>55</v>
      </c>
      <c r="D248" t="s">
        <v>7341</v>
      </c>
      <c r="E248">
        <v>41</v>
      </c>
      <c r="F248" t="s">
        <v>7351</v>
      </c>
      <c r="G248" t="s">
        <v>11280</v>
      </c>
    </row>
    <row r="249" spans="1:7" x14ac:dyDescent="0.25">
      <c r="A249" t="s">
        <v>7590</v>
      </c>
      <c r="B249">
        <v>45685</v>
      </c>
      <c r="C249" t="s">
        <v>73</v>
      </c>
      <c r="D249" t="s">
        <v>7330</v>
      </c>
      <c r="E249">
        <v>79</v>
      </c>
      <c r="F249" t="s">
        <v>7345</v>
      </c>
      <c r="G249" t="s">
        <v>7370</v>
      </c>
    </row>
    <row r="250" spans="1:7" x14ac:dyDescent="0.25">
      <c r="A250" t="s">
        <v>7591</v>
      </c>
      <c r="B250">
        <v>45685</v>
      </c>
      <c r="C250" t="s">
        <v>130</v>
      </c>
      <c r="D250" t="s">
        <v>7330</v>
      </c>
      <c r="E250">
        <v>61</v>
      </c>
      <c r="F250" t="s">
        <v>7345</v>
      </c>
      <c r="G250" t="s">
        <v>7334</v>
      </c>
    </row>
    <row r="251" spans="1:7" x14ac:dyDescent="0.25">
      <c r="A251" t="s">
        <v>7592</v>
      </c>
      <c r="B251">
        <v>45685</v>
      </c>
      <c r="C251" t="s">
        <v>146</v>
      </c>
      <c r="D251" t="s">
        <v>7330</v>
      </c>
      <c r="E251">
        <v>53</v>
      </c>
      <c r="F251" t="s">
        <v>7331</v>
      </c>
      <c r="G251" t="s">
        <v>7370</v>
      </c>
    </row>
    <row r="252" spans="1:7" x14ac:dyDescent="0.25">
      <c r="A252" t="s">
        <v>7593</v>
      </c>
      <c r="B252">
        <v>45685</v>
      </c>
      <c r="C252" t="s">
        <v>284</v>
      </c>
      <c r="D252" t="s">
        <v>7341</v>
      </c>
      <c r="E252">
        <v>12</v>
      </c>
      <c r="F252" t="s">
        <v>7345</v>
      </c>
      <c r="G252" t="s">
        <v>11280</v>
      </c>
    </row>
    <row r="253" spans="1:7" x14ac:dyDescent="0.25">
      <c r="A253" t="s">
        <v>7594</v>
      </c>
      <c r="B253">
        <v>45685</v>
      </c>
      <c r="C253" t="s">
        <v>321</v>
      </c>
      <c r="D253" t="s">
        <v>7330</v>
      </c>
      <c r="E253">
        <v>13</v>
      </c>
      <c r="F253" t="s">
        <v>7331</v>
      </c>
      <c r="G253" t="s">
        <v>7365</v>
      </c>
    </row>
    <row r="254" spans="1:7" x14ac:dyDescent="0.25">
      <c r="A254" t="s">
        <v>7595</v>
      </c>
      <c r="B254">
        <v>45685</v>
      </c>
      <c r="C254" t="s">
        <v>323</v>
      </c>
      <c r="D254" t="s">
        <v>7330</v>
      </c>
      <c r="E254">
        <v>34</v>
      </c>
      <c r="F254" t="s">
        <v>7337</v>
      </c>
      <c r="G254" t="s">
        <v>7370</v>
      </c>
    </row>
    <row r="255" spans="1:7" x14ac:dyDescent="0.25">
      <c r="A255" t="s">
        <v>7596</v>
      </c>
      <c r="B255">
        <v>45685</v>
      </c>
      <c r="C255" t="s">
        <v>346</v>
      </c>
      <c r="D255" t="s">
        <v>7341</v>
      </c>
      <c r="E255">
        <v>7</v>
      </c>
      <c r="F255" t="s">
        <v>7345</v>
      </c>
      <c r="G255" t="s">
        <v>11280</v>
      </c>
    </row>
    <row r="256" spans="1:7" x14ac:dyDescent="0.25">
      <c r="A256" t="s">
        <v>7597</v>
      </c>
      <c r="B256">
        <v>45686</v>
      </c>
      <c r="C256" t="s">
        <v>49</v>
      </c>
      <c r="D256" t="s">
        <v>7330</v>
      </c>
      <c r="E256">
        <v>104</v>
      </c>
      <c r="F256" t="s">
        <v>7345</v>
      </c>
      <c r="G256" t="s">
        <v>7348</v>
      </c>
    </row>
    <row r="257" spans="1:7" x14ac:dyDescent="0.25">
      <c r="A257" t="s">
        <v>7598</v>
      </c>
      <c r="B257">
        <v>45686</v>
      </c>
      <c r="C257" t="s">
        <v>200</v>
      </c>
      <c r="D257" t="s">
        <v>7341</v>
      </c>
      <c r="E257">
        <v>6</v>
      </c>
      <c r="F257" t="s">
        <v>7331</v>
      </c>
      <c r="G257" t="s">
        <v>11280</v>
      </c>
    </row>
    <row r="258" spans="1:7" x14ac:dyDescent="0.25">
      <c r="A258" t="s">
        <v>7599</v>
      </c>
      <c r="B258">
        <v>45686</v>
      </c>
      <c r="C258" t="s">
        <v>226</v>
      </c>
      <c r="D258" t="s">
        <v>7330</v>
      </c>
      <c r="E258">
        <v>103</v>
      </c>
      <c r="F258" t="s">
        <v>7331</v>
      </c>
      <c r="G258" t="s">
        <v>7343</v>
      </c>
    </row>
    <row r="259" spans="1:7" x14ac:dyDescent="0.25">
      <c r="A259" t="s">
        <v>7600</v>
      </c>
      <c r="B259">
        <v>45686</v>
      </c>
      <c r="C259" t="s">
        <v>236</v>
      </c>
      <c r="D259" t="s">
        <v>7341</v>
      </c>
      <c r="E259">
        <v>16</v>
      </c>
      <c r="F259" t="s">
        <v>7331</v>
      </c>
      <c r="G259" t="s">
        <v>11280</v>
      </c>
    </row>
    <row r="260" spans="1:7" x14ac:dyDescent="0.25">
      <c r="A260" t="s">
        <v>7601</v>
      </c>
      <c r="B260">
        <v>45686</v>
      </c>
      <c r="C260" t="s">
        <v>282</v>
      </c>
      <c r="D260" t="s">
        <v>7330</v>
      </c>
      <c r="E260">
        <v>46</v>
      </c>
      <c r="F260" t="s">
        <v>7345</v>
      </c>
      <c r="G260" t="s">
        <v>7365</v>
      </c>
    </row>
    <row r="261" spans="1:7" x14ac:dyDescent="0.25">
      <c r="A261" t="s">
        <v>7602</v>
      </c>
      <c r="B261">
        <v>45686</v>
      </c>
      <c r="C261" t="s">
        <v>439</v>
      </c>
      <c r="D261" t="s">
        <v>7341</v>
      </c>
      <c r="E261">
        <v>6</v>
      </c>
      <c r="F261" t="s">
        <v>7345</v>
      </c>
      <c r="G261" t="s">
        <v>11280</v>
      </c>
    </row>
    <row r="262" spans="1:7" x14ac:dyDescent="0.25">
      <c r="A262" t="s">
        <v>7603</v>
      </c>
      <c r="B262">
        <v>45687</v>
      </c>
      <c r="C262" t="s">
        <v>99</v>
      </c>
      <c r="D262" t="s">
        <v>7341</v>
      </c>
      <c r="E262">
        <v>24</v>
      </c>
      <c r="F262" t="s">
        <v>7331</v>
      </c>
      <c r="G262" t="s">
        <v>11280</v>
      </c>
    </row>
    <row r="263" spans="1:7" x14ac:dyDescent="0.25">
      <c r="A263" t="s">
        <v>7604</v>
      </c>
      <c r="B263">
        <v>45687</v>
      </c>
      <c r="C263" t="s">
        <v>136</v>
      </c>
      <c r="D263" t="s">
        <v>7330</v>
      </c>
      <c r="E263">
        <v>35</v>
      </c>
      <c r="F263" t="s">
        <v>7331</v>
      </c>
      <c r="G263" t="s">
        <v>7370</v>
      </c>
    </row>
    <row r="264" spans="1:7" x14ac:dyDescent="0.25">
      <c r="A264" t="s">
        <v>7605</v>
      </c>
      <c r="B264">
        <v>45687</v>
      </c>
      <c r="C264" t="s">
        <v>198</v>
      </c>
      <c r="D264" t="s">
        <v>7330</v>
      </c>
      <c r="E264">
        <v>47</v>
      </c>
      <c r="F264" t="s">
        <v>7331</v>
      </c>
      <c r="G264" t="s">
        <v>7348</v>
      </c>
    </row>
    <row r="265" spans="1:7" x14ac:dyDescent="0.25">
      <c r="A265" t="s">
        <v>7606</v>
      </c>
      <c r="B265">
        <v>45687</v>
      </c>
      <c r="C265" t="s">
        <v>276</v>
      </c>
      <c r="D265" t="s">
        <v>7330</v>
      </c>
      <c r="E265">
        <v>80</v>
      </c>
      <c r="F265" t="s">
        <v>7331</v>
      </c>
      <c r="G265" t="s">
        <v>7334</v>
      </c>
    </row>
    <row r="266" spans="1:7" x14ac:dyDescent="0.25">
      <c r="A266" t="s">
        <v>7607</v>
      </c>
      <c r="B266">
        <v>45687</v>
      </c>
      <c r="C266" t="s">
        <v>346</v>
      </c>
      <c r="D266" t="s">
        <v>7341</v>
      </c>
      <c r="E266">
        <v>3</v>
      </c>
      <c r="F266" t="s">
        <v>7337</v>
      </c>
      <c r="G266" t="s">
        <v>11280</v>
      </c>
    </row>
    <row r="267" spans="1:7" x14ac:dyDescent="0.25">
      <c r="A267" t="s">
        <v>7608</v>
      </c>
      <c r="B267">
        <v>45687</v>
      </c>
      <c r="C267" t="s">
        <v>368</v>
      </c>
      <c r="D267" t="s">
        <v>7330</v>
      </c>
      <c r="E267">
        <v>68</v>
      </c>
      <c r="F267" t="s">
        <v>7345</v>
      </c>
      <c r="G267" t="s">
        <v>7370</v>
      </c>
    </row>
    <row r="268" spans="1:7" x14ac:dyDescent="0.25">
      <c r="A268" t="s">
        <v>7609</v>
      </c>
      <c r="B268">
        <v>45688</v>
      </c>
      <c r="C268" t="s">
        <v>41</v>
      </c>
      <c r="D268" t="s">
        <v>7330</v>
      </c>
      <c r="E268">
        <v>113</v>
      </c>
      <c r="F268" t="s">
        <v>7331</v>
      </c>
      <c r="G268" t="s">
        <v>7332</v>
      </c>
    </row>
    <row r="269" spans="1:7" x14ac:dyDescent="0.25">
      <c r="A269" t="s">
        <v>7610</v>
      </c>
      <c r="B269">
        <v>45688</v>
      </c>
      <c r="C269" t="s">
        <v>134</v>
      </c>
      <c r="D269" t="s">
        <v>7330</v>
      </c>
      <c r="E269">
        <v>56</v>
      </c>
      <c r="F269" t="s">
        <v>7331</v>
      </c>
      <c r="G269" t="s">
        <v>7348</v>
      </c>
    </row>
    <row r="270" spans="1:7" x14ac:dyDescent="0.25">
      <c r="A270" t="s">
        <v>7611</v>
      </c>
      <c r="B270">
        <v>45688</v>
      </c>
      <c r="C270" t="s">
        <v>164</v>
      </c>
      <c r="D270" t="s">
        <v>7330</v>
      </c>
      <c r="E270">
        <v>89</v>
      </c>
      <c r="F270" t="s">
        <v>7351</v>
      </c>
      <c r="G270" t="s">
        <v>7338</v>
      </c>
    </row>
    <row r="271" spans="1:7" x14ac:dyDescent="0.25">
      <c r="A271" t="s">
        <v>7612</v>
      </c>
      <c r="B271">
        <v>45688</v>
      </c>
      <c r="C271" t="s">
        <v>222</v>
      </c>
      <c r="D271" t="s">
        <v>7330</v>
      </c>
      <c r="E271">
        <v>93</v>
      </c>
      <c r="F271" t="s">
        <v>7331</v>
      </c>
      <c r="G271" t="s">
        <v>7343</v>
      </c>
    </row>
    <row r="272" spans="1:7" x14ac:dyDescent="0.25">
      <c r="A272" t="s">
        <v>7613</v>
      </c>
      <c r="B272">
        <v>45688</v>
      </c>
      <c r="C272" t="s">
        <v>232</v>
      </c>
      <c r="D272" t="s">
        <v>7341</v>
      </c>
      <c r="E272">
        <v>11</v>
      </c>
      <c r="F272" t="s">
        <v>7337</v>
      </c>
      <c r="G272" t="s">
        <v>11280</v>
      </c>
    </row>
    <row r="273" spans="1:7" x14ac:dyDescent="0.25">
      <c r="A273" t="s">
        <v>7614</v>
      </c>
      <c r="B273">
        <v>45688</v>
      </c>
      <c r="C273" t="s">
        <v>284</v>
      </c>
      <c r="D273" t="s">
        <v>7330</v>
      </c>
      <c r="E273">
        <v>35</v>
      </c>
      <c r="F273" t="s">
        <v>7331</v>
      </c>
      <c r="G273" t="s">
        <v>7334</v>
      </c>
    </row>
    <row r="274" spans="1:7" x14ac:dyDescent="0.25">
      <c r="A274" t="s">
        <v>7615</v>
      </c>
      <c r="B274">
        <v>45688</v>
      </c>
      <c r="C274" t="s">
        <v>413</v>
      </c>
      <c r="D274" t="s">
        <v>7330</v>
      </c>
      <c r="E274">
        <v>60</v>
      </c>
      <c r="F274" t="s">
        <v>7345</v>
      </c>
      <c r="G274" t="s">
        <v>7365</v>
      </c>
    </row>
    <row r="275" spans="1:7" x14ac:dyDescent="0.25">
      <c r="A275" t="s">
        <v>7616</v>
      </c>
      <c r="B275">
        <v>45688</v>
      </c>
      <c r="C275" t="s">
        <v>460</v>
      </c>
      <c r="D275" t="s">
        <v>7330</v>
      </c>
      <c r="E275">
        <v>46</v>
      </c>
      <c r="F275" t="s">
        <v>7337</v>
      </c>
      <c r="G275" t="s">
        <v>7338</v>
      </c>
    </row>
    <row r="276" spans="1:7" x14ac:dyDescent="0.25">
      <c r="A276" t="s">
        <v>7617</v>
      </c>
      <c r="B276">
        <v>45689</v>
      </c>
      <c r="C276" t="s">
        <v>33</v>
      </c>
      <c r="D276" t="s">
        <v>7341</v>
      </c>
      <c r="E276">
        <v>18</v>
      </c>
      <c r="F276" t="s">
        <v>7345</v>
      </c>
      <c r="G276" t="s">
        <v>11280</v>
      </c>
    </row>
    <row r="277" spans="1:7" x14ac:dyDescent="0.25">
      <c r="A277" t="s">
        <v>7618</v>
      </c>
      <c r="B277">
        <v>45689</v>
      </c>
      <c r="C277" t="s">
        <v>93</v>
      </c>
      <c r="D277" t="s">
        <v>7330</v>
      </c>
      <c r="E277">
        <v>56</v>
      </c>
      <c r="F277" t="s">
        <v>7331</v>
      </c>
      <c r="G277" t="s">
        <v>7370</v>
      </c>
    </row>
    <row r="278" spans="1:7" x14ac:dyDescent="0.25">
      <c r="A278" t="s">
        <v>7619</v>
      </c>
      <c r="B278">
        <v>45689</v>
      </c>
      <c r="C278" t="s">
        <v>107</v>
      </c>
      <c r="D278" t="s">
        <v>7330</v>
      </c>
      <c r="E278">
        <v>93</v>
      </c>
      <c r="F278" t="s">
        <v>7331</v>
      </c>
      <c r="G278" t="s">
        <v>7338</v>
      </c>
    </row>
    <row r="279" spans="1:7" x14ac:dyDescent="0.25">
      <c r="A279" t="s">
        <v>7620</v>
      </c>
      <c r="B279">
        <v>45689</v>
      </c>
      <c r="C279" t="s">
        <v>180</v>
      </c>
      <c r="D279" t="s">
        <v>7341</v>
      </c>
      <c r="E279">
        <v>12</v>
      </c>
      <c r="F279" t="s">
        <v>7345</v>
      </c>
      <c r="G279" t="s">
        <v>11280</v>
      </c>
    </row>
    <row r="280" spans="1:7" x14ac:dyDescent="0.25">
      <c r="A280" t="s">
        <v>7621</v>
      </c>
      <c r="B280">
        <v>45689</v>
      </c>
      <c r="C280" t="s">
        <v>198</v>
      </c>
      <c r="D280" t="s">
        <v>7330</v>
      </c>
      <c r="E280">
        <v>37</v>
      </c>
      <c r="F280" t="s">
        <v>7337</v>
      </c>
      <c r="G280" t="s">
        <v>7343</v>
      </c>
    </row>
    <row r="281" spans="1:7" x14ac:dyDescent="0.25">
      <c r="A281" t="s">
        <v>7622</v>
      </c>
      <c r="B281">
        <v>45689</v>
      </c>
      <c r="C281" t="s">
        <v>253</v>
      </c>
      <c r="D281" t="s">
        <v>7341</v>
      </c>
      <c r="E281">
        <v>13</v>
      </c>
      <c r="F281" t="s">
        <v>7331</v>
      </c>
      <c r="G281" t="s">
        <v>11280</v>
      </c>
    </row>
    <row r="282" spans="1:7" x14ac:dyDescent="0.25">
      <c r="A282" t="s">
        <v>7623</v>
      </c>
      <c r="B282">
        <v>45689</v>
      </c>
      <c r="C282" t="s">
        <v>274</v>
      </c>
      <c r="D282" t="s">
        <v>7341</v>
      </c>
      <c r="E282">
        <v>8</v>
      </c>
      <c r="F282" t="s">
        <v>7331</v>
      </c>
      <c r="G282" t="s">
        <v>11280</v>
      </c>
    </row>
    <row r="283" spans="1:7" x14ac:dyDescent="0.25">
      <c r="A283" t="s">
        <v>7624</v>
      </c>
      <c r="B283">
        <v>45689</v>
      </c>
      <c r="C283" t="s">
        <v>278</v>
      </c>
      <c r="D283" t="s">
        <v>7330</v>
      </c>
      <c r="E283">
        <v>36</v>
      </c>
      <c r="F283" t="s">
        <v>7337</v>
      </c>
      <c r="G283" t="s">
        <v>7348</v>
      </c>
    </row>
    <row r="284" spans="1:7" x14ac:dyDescent="0.25">
      <c r="A284" t="s">
        <v>7625</v>
      </c>
      <c r="B284">
        <v>45689</v>
      </c>
      <c r="C284" t="s">
        <v>299</v>
      </c>
      <c r="D284" t="s">
        <v>7341</v>
      </c>
      <c r="E284">
        <v>8</v>
      </c>
      <c r="F284" t="s">
        <v>7345</v>
      </c>
      <c r="G284" t="s">
        <v>11280</v>
      </c>
    </row>
    <row r="285" spans="1:7" x14ac:dyDescent="0.25">
      <c r="A285" t="s">
        <v>7626</v>
      </c>
      <c r="B285">
        <v>45689</v>
      </c>
      <c r="C285" t="s">
        <v>325</v>
      </c>
      <c r="D285" t="s">
        <v>7330</v>
      </c>
      <c r="E285">
        <v>60</v>
      </c>
      <c r="F285" t="s">
        <v>7331</v>
      </c>
      <c r="G285" t="s">
        <v>7365</v>
      </c>
    </row>
    <row r="286" spans="1:7" x14ac:dyDescent="0.25">
      <c r="A286" t="s">
        <v>7627</v>
      </c>
      <c r="B286">
        <v>45689</v>
      </c>
      <c r="C286" t="s">
        <v>368</v>
      </c>
      <c r="D286" t="s">
        <v>7341</v>
      </c>
      <c r="E286">
        <v>8</v>
      </c>
      <c r="F286" t="s">
        <v>7345</v>
      </c>
      <c r="G286" t="s">
        <v>11280</v>
      </c>
    </row>
    <row r="287" spans="1:7" x14ac:dyDescent="0.25">
      <c r="A287" t="s">
        <v>7628</v>
      </c>
      <c r="B287">
        <v>45689</v>
      </c>
      <c r="C287" t="s">
        <v>395</v>
      </c>
      <c r="D287" t="s">
        <v>7341</v>
      </c>
      <c r="E287">
        <v>5</v>
      </c>
      <c r="F287" t="s">
        <v>7345</v>
      </c>
      <c r="G287" t="s">
        <v>11280</v>
      </c>
    </row>
    <row r="288" spans="1:7" x14ac:dyDescent="0.25">
      <c r="A288" t="s">
        <v>7629</v>
      </c>
      <c r="B288">
        <v>45689</v>
      </c>
      <c r="C288" t="s">
        <v>453</v>
      </c>
      <c r="D288" t="s">
        <v>7341</v>
      </c>
      <c r="E288">
        <v>7</v>
      </c>
      <c r="F288" t="s">
        <v>7331</v>
      </c>
      <c r="G288" t="s">
        <v>11280</v>
      </c>
    </row>
    <row r="289" spans="1:7" x14ac:dyDescent="0.25">
      <c r="A289" t="s">
        <v>7630</v>
      </c>
      <c r="B289">
        <v>45690</v>
      </c>
      <c r="C289" t="s">
        <v>70</v>
      </c>
      <c r="D289" t="s">
        <v>7330</v>
      </c>
      <c r="E289">
        <v>113</v>
      </c>
      <c r="F289" t="s">
        <v>7331</v>
      </c>
      <c r="G289" t="s">
        <v>7334</v>
      </c>
    </row>
    <row r="290" spans="1:7" x14ac:dyDescent="0.25">
      <c r="A290" t="s">
        <v>7631</v>
      </c>
      <c r="B290">
        <v>45690</v>
      </c>
      <c r="C290" t="s">
        <v>75</v>
      </c>
      <c r="D290" t="s">
        <v>7330</v>
      </c>
      <c r="E290">
        <v>140</v>
      </c>
      <c r="F290" t="s">
        <v>7331</v>
      </c>
      <c r="G290" t="s">
        <v>7332</v>
      </c>
    </row>
    <row r="291" spans="1:7" x14ac:dyDescent="0.25">
      <c r="A291" t="s">
        <v>7632</v>
      </c>
      <c r="B291">
        <v>45690</v>
      </c>
      <c r="C291" t="s">
        <v>79</v>
      </c>
      <c r="D291" t="s">
        <v>7330</v>
      </c>
      <c r="E291">
        <v>97</v>
      </c>
      <c r="F291" t="s">
        <v>7337</v>
      </c>
      <c r="G291" t="s">
        <v>7370</v>
      </c>
    </row>
    <row r="292" spans="1:7" x14ac:dyDescent="0.25">
      <c r="A292" t="s">
        <v>7633</v>
      </c>
      <c r="B292">
        <v>45690</v>
      </c>
      <c r="C292" t="s">
        <v>89</v>
      </c>
      <c r="D292" t="s">
        <v>7330</v>
      </c>
      <c r="E292">
        <v>108</v>
      </c>
      <c r="F292" t="s">
        <v>7331</v>
      </c>
      <c r="G292" t="s">
        <v>7332</v>
      </c>
    </row>
    <row r="293" spans="1:7" x14ac:dyDescent="0.25">
      <c r="A293" t="s">
        <v>7634</v>
      </c>
      <c r="B293">
        <v>45690</v>
      </c>
      <c r="C293" t="s">
        <v>93</v>
      </c>
      <c r="D293" t="s">
        <v>7330</v>
      </c>
      <c r="E293">
        <v>92</v>
      </c>
      <c r="F293" t="s">
        <v>7331</v>
      </c>
      <c r="G293" t="s">
        <v>7343</v>
      </c>
    </row>
    <row r="294" spans="1:7" x14ac:dyDescent="0.25">
      <c r="A294" t="s">
        <v>7635</v>
      </c>
      <c r="B294">
        <v>45690</v>
      </c>
      <c r="C294" t="s">
        <v>101</v>
      </c>
      <c r="D294" t="s">
        <v>7341</v>
      </c>
      <c r="E294">
        <v>21</v>
      </c>
      <c r="F294" t="s">
        <v>7331</v>
      </c>
      <c r="G294" t="s">
        <v>11280</v>
      </c>
    </row>
    <row r="295" spans="1:7" x14ac:dyDescent="0.25">
      <c r="A295" t="s">
        <v>7636</v>
      </c>
      <c r="B295">
        <v>45690</v>
      </c>
      <c r="C295" t="s">
        <v>112</v>
      </c>
      <c r="D295" t="s">
        <v>7330</v>
      </c>
      <c r="E295">
        <v>40</v>
      </c>
      <c r="F295" t="s">
        <v>7331</v>
      </c>
      <c r="G295" t="s">
        <v>7338</v>
      </c>
    </row>
    <row r="296" spans="1:7" x14ac:dyDescent="0.25">
      <c r="A296" t="s">
        <v>7637</v>
      </c>
      <c r="B296">
        <v>45690</v>
      </c>
      <c r="C296" t="s">
        <v>112</v>
      </c>
      <c r="D296" t="s">
        <v>7341</v>
      </c>
      <c r="E296">
        <v>18</v>
      </c>
      <c r="F296" t="s">
        <v>7337</v>
      </c>
      <c r="G296" t="s">
        <v>11280</v>
      </c>
    </row>
    <row r="297" spans="1:7" x14ac:dyDescent="0.25">
      <c r="A297" t="s">
        <v>7638</v>
      </c>
      <c r="B297">
        <v>45690</v>
      </c>
      <c r="C297" t="s">
        <v>220</v>
      </c>
      <c r="D297" t="s">
        <v>7330</v>
      </c>
      <c r="E297">
        <v>104</v>
      </c>
      <c r="F297" t="s">
        <v>7331</v>
      </c>
      <c r="G297" t="s">
        <v>7343</v>
      </c>
    </row>
    <row r="298" spans="1:7" x14ac:dyDescent="0.25">
      <c r="A298" t="s">
        <v>7639</v>
      </c>
      <c r="B298">
        <v>45690</v>
      </c>
      <c r="C298" t="s">
        <v>238</v>
      </c>
      <c r="D298" t="s">
        <v>7341</v>
      </c>
      <c r="E298">
        <v>13</v>
      </c>
      <c r="F298" t="s">
        <v>7331</v>
      </c>
      <c r="G298" t="s">
        <v>11280</v>
      </c>
    </row>
    <row r="299" spans="1:7" x14ac:dyDescent="0.25">
      <c r="A299" t="s">
        <v>7640</v>
      </c>
      <c r="B299">
        <v>45690</v>
      </c>
      <c r="C299" t="s">
        <v>270</v>
      </c>
      <c r="D299" t="s">
        <v>7341</v>
      </c>
      <c r="E299">
        <v>9</v>
      </c>
      <c r="F299" t="s">
        <v>7337</v>
      </c>
      <c r="G299" t="s">
        <v>11280</v>
      </c>
    </row>
    <row r="300" spans="1:7" x14ac:dyDescent="0.25">
      <c r="A300" t="s">
        <v>7641</v>
      </c>
      <c r="B300">
        <v>45691</v>
      </c>
      <c r="C300" t="s">
        <v>51</v>
      </c>
      <c r="D300" t="s">
        <v>7330</v>
      </c>
      <c r="E300">
        <v>45</v>
      </c>
      <c r="F300" t="s">
        <v>7337</v>
      </c>
      <c r="G300" t="s">
        <v>7355</v>
      </c>
    </row>
    <row r="301" spans="1:7" x14ac:dyDescent="0.25">
      <c r="A301" t="s">
        <v>7642</v>
      </c>
      <c r="B301">
        <v>45691</v>
      </c>
      <c r="C301" t="s">
        <v>95</v>
      </c>
      <c r="D301" t="s">
        <v>7330</v>
      </c>
      <c r="E301">
        <v>103</v>
      </c>
      <c r="F301" t="s">
        <v>7337</v>
      </c>
      <c r="G301" t="s">
        <v>7370</v>
      </c>
    </row>
    <row r="302" spans="1:7" x14ac:dyDescent="0.25">
      <c r="A302" t="s">
        <v>7643</v>
      </c>
      <c r="B302">
        <v>45691</v>
      </c>
      <c r="C302" t="s">
        <v>194</v>
      </c>
      <c r="D302" t="s">
        <v>7330</v>
      </c>
      <c r="E302">
        <v>78</v>
      </c>
      <c r="F302" t="s">
        <v>7331</v>
      </c>
      <c r="G302" t="s">
        <v>7370</v>
      </c>
    </row>
    <row r="303" spans="1:7" x14ac:dyDescent="0.25">
      <c r="A303" t="s">
        <v>7644</v>
      </c>
      <c r="B303">
        <v>45691</v>
      </c>
      <c r="C303" t="s">
        <v>288</v>
      </c>
      <c r="D303" t="s">
        <v>7341</v>
      </c>
      <c r="E303">
        <v>2</v>
      </c>
      <c r="F303" t="s">
        <v>7331</v>
      </c>
      <c r="G303" t="s">
        <v>11280</v>
      </c>
    </row>
    <row r="304" spans="1:7" x14ac:dyDescent="0.25">
      <c r="A304" t="s">
        <v>7645</v>
      </c>
      <c r="B304">
        <v>45691</v>
      </c>
      <c r="C304" t="s">
        <v>409</v>
      </c>
      <c r="D304" t="s">
        <v>7341</v>
      </c>
      <c r="E304">
        <v>3</v>
      </c>
      <c r="F304" t="s">
        <v>7331</v>
      </c>
      <c r="G304" t="s">
        <v>11280</v>
      </c>
    </row>
    <row r="305" spans="1:7" x14ac:dyDescent="0.25">
      <c r="A305" t="s">
        <v>7646</v>
      </c>
      <c r="B305">
        <v>45691</v>
      </c>
      <c r="C305" t="s">
        <v>423</v>
      </c>
      <c r="D305" t="s">
        <v>7330</v>
      </c>
      <c r="E305">
        <v>77</v>
      </c>
      <c r="F305" t="s">
        <v>7331</v>
      </c>
      <c r="G305" t="s">
        <v>7343</v>
      </c>
    </row>
    <row r="306" spans="1:7" x14ac:dyDescent="0.25">
      <c r="A306" t="s">
        <v>7647</v>
      </c>
      <c r="B306">
        <v>45691</v>
      </c>
      <c r="C306" t="s">
        <v>429</v>
      </c>
      <c r="D306" t="s">
        <v>7330</v>
      </c>
      <c r="E306">
        <v>62</v>
      </c>
      <c r="F306" t="s">
        <v>7345</v>
      </c>
      <c r="G306" t="s">
        <v>7343</v>
      </c>
    </row>
    <row r="307" spans="1:7" x14ac:dyDescent="0.25">
      <c r="A307" t="s">
        <v>7648</v>
      </c>
      <c r="B307">
        <v>45691</v>
      </c>
      <c r="C307" t="s">
        <v>441</v>
      </c>
      <c r="D307" t="s">
        <v>7330</v>
      </c>
      <c r="E307">
        <v>92</v>
      </c>
      <c r="F307" t="s">
        <v>7331</v>
      </c>
      <c r="G307" t="s">
        <v>7343</v>
      </c>
    </row>
    <row r="308" spans="1:7" x14ac:dyDescent="0.25">
      <c r="A308" t="s">
        <v>7649</v>
      </c>
      <c r="B308">
        <v>45691</v>
      </c>
      <c r="C308" t="s">
        <v>484</v>
      </c>
      <c r="D308" t="s">
        <v>7341</v>
      </c>
      <c r="E308">
        <v>5</v>
      </c>
      <c r="F308" t="s">
        <v>7345</v>
      </c>
      <c r="G308" t="s">
        <v>11280</v>
      </c>
    </row>
    <row r="309" spans="1:7" x14ac:dyDescent="0.25">
      <c r="A309" t="s">
        <v>7650</v>
      </c>
      <c r="B309">
        <v>45692</v>
      </c>
      <c r="C309" t="s">
        <v>13</v>
      </c>
      <c r="D309" t="s">
        <v>7330</v>
      </c>
      <c r="E309">
        <v>74</v>
      </c>
      <c r="F309" t="s">
        <v>7331</v>
      </c>
      <c r="G309" t="s">
        <v>7355</v>
      </c>
    </row>
    <row r="310" spans="1:7" x14ac:dyDescent="0.25">
      <c r="A310" t="s">
        <v>7651</v>
      </c>
      <c r="B310">
        <v>45692</v>
      </c>
      <c r="C310" t="s">
        <v>148</v>
      </c>
      <c r="D310" t="s">
        <v>7330</v>
      </c>
      <c r="E310">
        <v>51</v>
      </c>
      <c r="F310" t="s">
        <v>7331</v>
      </c>
      <c r="G310" t="s">
        <v>7355</v>
      </c>
    </row>
    <row r="311" spans="1:7" x14ac:dyDescent="0.25">
      <c r="A311" t="s">
        <v>7652</v>
      </c>
      <c r="B311">
        <v>45692</v>
      </c>
      <c r="C311" t="s">
        <v>180</v>
      </c>
      <c r="D311" t="s">
        <v>7330</v>
      </c>
      <c r="E311">
        <v>74</v>
      </c>
      <c r="F311" t="s">
        <v>7351</v>
      </c>
      <c r="G311" t="s">
        <v>7343</v>
      </c>
    </row>
    <row r="312" spans="1:7" x14ac:dyDescent="0.25">
      <c r="A312" t="s">
        <v>7653</v>
      </c>
      <c r="B312">
        <v>45692</v>
      </c>
      <c r="C312" t="s">
        <v>274</v>
      </c>
      <c r="D312" t="s">
        <v>7330</v>
      </c>
      <c r="E312">
        <v>77</v>
      </c>
      <c r="F312" t="s">
        <v>7337</v>
      </c>
      <c r="G312" t="s">
        <v>7343</v>
      </c>
    </row>
    <row r="313" spans="1:7" x14ac:dyDescent="0.25">
      <c r="A313" t="s">
        <v>7654</v>
      </c>
      <c r="B313">
        <v>45692</v>
      </c>
      <c r="C313" t="s">
        <v>290</v>
      </c>
      <c r="D313" t="s">
        <v>7330</v>
      </c>
      <c r="E313">
        <v>91</v>
      </c>
      <c r="F313" t="s">
        <v>7345</v>
      </c>
      <c r="G313" t="s">
        <v>7334</v>
      </c>
    </row>
    <row r="314" spans="1:7" x14ac:dyDescent="0.25">
      <c r="A314" t="s">
        <v>7655</v>
      </c>
      <c r="B314">
        <v>45692</v>
      </c>
      <c r="C314" t="s">
        <v>315</v>
      </c>
      <c r="D314" t="s">
        <v>7330</v>
      </c>
      <c r="E314">
        <v>59</v>
      </c>
      <c r="F314" t="s">
        <v>7331</v>
      </c>
      <c r="G314" t="s">
        <v>7343</v>
      </c>
    </row>
    <row r="315" spans="1:7" x14ac:dyDescent="0.25">
      <c r="A315" t="s">
        <v>7656</v>
      </c>
      <c r="B315">
        <v>45692</v>
      </c>
      <c r="C315" t="s">
        <v>484</v>
      </c>
      <c r="D315" t="s">
        <v>7341</v>
      </c>
      <c r="E315">
        <v>5</v>
      </c>
      <c r="F315" t="s">
        <v>7331</v>
      </c>
      <c r="G315" t="s">
        <v>11280</v>
      </c>
    </row>
    <row r="316" spans="1:7" x14ac:dyDescent="0.25">
      <c r="A316" t="s">
        <v>7657</v>
      </c>
      <c r="B316">
        <v>45693</v>
      </c>
      <c r="C316" t="s">
        <v>47</v>
      </c>
      <c r="D316" t="s">
        <v>7330</v>
      </c>
      <c r="E316">
        <v>129</v>
      </c>
      <c r="F316" t="s">
        <v>7331</v>
      </c>
      <c r="G316" t="s">
        <v>7343</v>
      </c>
    </row>
    <row r="317" spans="1:7" x14ac:dyDescent="0.25">
      <c r="A317" t="s">
        <v>7658</v>
      </c>
      <c r="B317">
        <v>45693</v>
      </c>
      <c r="C317" t="s">
        <v>203</v>
      </c>
      <c r="D317" t="s">
        <v>7330</v>
      </c>
      <c r="E317">
        <v>34</v>
      </c>
      <c r="F317" t="s">
        <v>7331</v>
      </c>
      <c r="G317" t="s">
        <v>7332</v>
      </c>
    </row>
    <row r="318" spans="1:7" x14ac:dyDescent="0.25">
      <c r="A318" t="s">
        <v>7659</v>
      </c>
      <c r="B318">
        <v>45693</v>
      </c>
      <c r="C318" t="s">
        <v>211</v>
      </c>
      <c r="D318" t="s">
        <v>7341</v>
      </c>
      <c r="E318">
        <v>7</v>
      </c>
      <c r="F318" t="s">
        <v>7331</v>
      </c>
      <c r="G318" t="s">
        <v>11280</v>
      </c>
    </row>
    <row r="319" spans="1:7" x14ac:dyDescent="0.25">
      <c r="A319" t="s">
        <v>7660</v>
      </c>
      <c r="B319">
        <v>45693</v>
      </c>
      <c r="C319" t="s">
        <v>270</v>
      </c>
      <c r="D319" t="s">
        <v>7341</v>
      </c>
      <c r="E319">
        <v>4</v>
      </c>
      <c r="F319" t="s">
        <v>7345</v>
      </c>
      <c r="G319" t="s">
        <v>11280</v>
      </c>
    </row>
    <row r="320" spans="1:7" x14ac:dyDescent="0.25">
      <c r="A320" t="s">
        <v>7661</v>
      </c>
      <c r="B320">
        <v>45693</v>
      </c>
      <c r="C320" t="s">
        <v>288</v>
      </c>
      <c r="D320" t="s">
        <v>7341</v>
      </c>
      <c r="E320">
        <v>4</v>
      </c>
      <c r="F320" t="s">
        <v>7351</v>
      </c>
      <c r="G320" t="s">
        <v>11280</v>
      </c>
    </row>
    <row r="321" spans="1:7" x14ac:dyDescent="0.25">
      <c r="A321" t="s">
        <v>7662</v>
      </c>
      <c r="B321">
        <v>45693</v>
      </c>
      <c r="C321" t="s">
        <v>294</v>
      </c>
      <c r="D321" t="s">
        <v>7330</v>
      </c>
      <c r="E321">
        <v>43</v>
      </c>
      <c r="F321" t="s">
        <v>7331</v>
      </c>
      <c r="G321" t="s">
        <v>7343</v>
      </c>
    </row>
    <row r="322" spans="1:7" x14ac:dyDescent="0.25">
      <c r="A322" t="s">
        <v>7663</v>
      </c>
      <c r="B322">
        <v>45693</v>
      </c>
      <c r="C322" t="s">
        <v>296</v>
      </c>
      <c r="D322" t="s">
        <v>7330</v>
      </c>
      <c r="E322">
        <v>22</v>
      </c>
      <c r="F322" t="s">
        <v>7337</v>
      </c>
      <c r="G322" t="s">
        <v>7338</v>
      </c>
    </row>
    <row r="323" spans="1:7" x14ac:dyDescent="0.25">
      <c r="A323" t="s">
        <v>7664</v>
      </c>
      <c r="B323">
        <v>45694</v>
      </c>
      <c r="C323" t="s">
        <v>47</v>
      </c>
      <c r="D323" t="s">
        <v>7330</v>
      </c>
      <c r="E323">
        <v>101</v>
      </c>
      <c r="F323" t="s">
        <v>7345</v>
      </c>
      <c r="G323" t="s">
        <v>7348</v>
      </c>
    </row>
    <row r="324" spans="1:7" x14ac:dyDescent="0.25">
      <c r="A324" t="s">
        <v>7665</v>
      </c>
      <c r="B324">
        <v>45694</v>
      </c>
      <c r="C324" t="s">
        <v>138</v>
      </c>
      <c r="D324" t="s">
        <v>7330</v>
      </c>
      <c r="E324">
        <v>64</v>
      </c>
      <c r="F324" t="s">
        <v>7331</v>
      </c>
      <c r="G324" t="s">
        <v>7338</v>
      </c>
    </row>
    <row r="325" spans="1:7" x14ac:dyDescent="0.25">
      <c r="A325" t="s">
        <v>7666</v>
      </c>
      <c r="B325">
        <v>45694</v>
      </c>
      <c r="C325" t="s">
        <v>232</v>
      </c>
      <c r="D325" t="s">
        <v>7330</v>
      </c>
      <c r="E325">
        <v>73</v>
      </c>
      <c r="F325" t="s">
        <v>7331</v>
      </c>
      <c r="G325" t="s">
        <v>7355</v>
      </c>
    </row>
    <row r="326" spans="1:7" x14ac:dyDescent="0.25">
      <c r="A326" t="s">
        <v>7667</v>
      </c>
      <c r="B326">
        <v>45694</v>
      </c>
      <c r="C326" t="s">
        <v>236</v>
      </c>
      <c r="D326" t="s">
        <v>7341</v>
      </c>
      <c r="E326">
        <v>6</v>
      </c>
      <c r="F326" t="s">
        <v>7345</v>
      </c>
      <c r="G326" t="s">
        <v>11280</v>
      </c>
    </row>
    <row r="327" spans="1:7" x14ac:dyDescent="0.25">
      <c r="A327" t="s">
        <v>7668</v>
      </c>
      <c r="B327">
        <v>45694</v>
      </c>
      <c r="C327" t="s">
        <v>244</v>
      </c>
      <c r="D327" t="s">
        <v>7330</v>
      </c>
      <c r="E327">
        <v>58</v>
      </c>
      <c r="F327" t="s">
        <v>7345</v>
      </c>
      <c r="G327" t="s">
        <v>7355</v>
      </c>
    </row>
    <row r="328" spans="1:7" x14ac:dyDescent="0.25">
      <c r="A328" t="s">
        <v>7669</v>
      </c>
      <c r="B328">
        <v>45694</v>
      </c>
      <c r="C328" t="s">
        <v>268</v>
      </c>
      <c r="D328" t="s">
        <v>7341</v>
      </c>
      <c r="E328">
        <v>9</v>
      </c>
      <c r="F328" t="s">
        <v>7351</v>
      </c>
      <c r="G328" t="s">
        <v>11280</v>
      </c>
    </row>
    <row r="329" spans="1:7" x14ac:dyDescent="0.25">
      <c r="A329" t="s">
        <v>7670</v>
      </c>
      <c r="B329">
        <v>45694</v>
      </c>
      <c r="C329" t="s">
        <v>478</v>
      </c>
      <c r="D329" t="s">
        <v>7330</v>
      </c>
      <c r="E329">
        <v>41</v>
      </c>
      <c r="F329" t="s">
        <v>7331</v>
      </c>
      <c r="G329" t="s">
        <v>7332</v>
      </c>
    </row>
    <row r="330" spans="1:7" x14ac:dyDescent="0.25">
      <c r="A330" t="s">
        <v>7671</v>
      </c>
      <c r="B330">
        <v>45695</v>
      </c>
      <c r="C330" t="s">
        <v>17</v>
      </c>
      <c r="D330" t="s">
        <v>7341</v>
      </c>
      <c r="E330">
        <v>37</v>
      </c>
      <c r="F330" t="s">
        <v>7351</v>
      </c>
      <c r="G330" t="s">
        <v>11280</v>
      </c>
    </row>
    <row r="331" spans="1:7" x14ac:dyDescent="0.25">
      <c r="A331" t="s">
        <v>7672</v>
      </c>
      <c r="B331">
        <v>45695</v>
      </c>
      <c r="C331" t="s">
        <v>57</v>
      </c>
      <c r="D331" t="s">
        <v>7330</v>
      </c>
      <c r="E331">
        <v>180</v>
      </c>
      <c r="F331" t="s">
        <v>7345</v>
      </c>
      <c r="G331" t="s">
        <v>7355</v>
      </c>
    </row>
    <row r="332" spans="1:7" x14ac:dyDescent="0.25">
      <c r="A332" t="s">
        <v>7673</v>
      </c>
      <c r="B332">
        <v>45695</v>
      </c>
      <c r="C332" t="s">
        <v>130</v>
      </c>
      <c r="D332" t="s">
        <v>7341</v>
      </c>
      <c r="E332">
        <v>12</v>
      </c>
      <c r="F332" t="s">
        <v>7331</v>
      </c>
      <c r="G332" t="s">
        <v>11280</v>
      </c>
    </row>
    <row r="333" spans="1:7" x14ac:dyDescent="0.25">
      <c r="A333" t="s">
        <v>7674</v>
      </c>
      <c r="B333">
        <v>45695</v>
      </c>
      <c r="C333" t="s">
        <v>251</v>
      </c>
      <c r="D333" t="s">
        <v>7341</v>
      </c>
      <c r="E333">
        <v>3</v>
      </c>
      <c r="F333" t="s">
        <v>7337</v>
      </c>
      <c r="G333" t="s">
        <v>11280</v>
      </c>
    </row>
    <row r="334" spans="1:7" x14ac:dyDescent="0.25">
      <c r="A334" t="s">
        <v>7675</v>
      </c>
      <c r="B334">
        <v>45695</v>
      </c>
      <c r="C334" t="s">
        <v>257</v>
      </c>
      <c r="D334" t="s">
        <v>7341</v>
      </c>
      <c r="E334">
        <v>10</v>
      </c>
      <c r="F334" t="s">
        <v>7331</v>
      </c>
      <c r="G334" t="s">
        <v>11280</v>
      </c>
    </row>
    <row r="335" spans="1:7" x14ac:dyDescent="0.25">
      <c r="A335" t="s">
        <v>7676</v>
      </c>
      <c r="B335">
        <v>45695</v>
      </c>
      <c r="C335" t="s">
        <v>270</v>
      </c>
      <c r="D335" t="s">
        <v>7341</v>
      </c>
      <c r="E335">
        <v>4</v>
      </c>
      <c r="F335" t="s">
        <v>7331</v>
      </c>
      <c r="G335" t="s">
        <v>11280</v>
      </c>
    </row>
    <row r="336" spans="1:7" x14ac:dyDescent="0.25">
      <c r="A336" t="s">
        <v>7677</v>
      </c>
      <c r="B336">
        <v>45695</v>
      </c>
      <c r="C336" t="s">
        <v>313</v>
      </c>
      <c r="D336" t="s">
        <v>7330</v>
      </c>
      <c r="E336">
        <v>76</v>
      </c>
      <c r="F336" t="s">
        <v>7331</v>
      </c>
      <c r="G336" t="s">
        <v>7365</v>
      </c>
    </row>
    <row r="337" spans="1:7" x14ac:dyDescent="0.25">
      <c r="A337" t="s">
        <v>7678</v>
      </c>
      <c r="B337">
        <v>45695</v>
      </c>
      <c r="C337" t="s">
        <v>423</v>
      </c>
      <c r="D337" t="s">
        <v>7341</v>
      </c>
      <c r="E337">
        <v>7</v>
      </c>
      <c r="F337" t="s">
        <v>7331</v>
      </c>
      <c r="G337" t="s">
        <v>11280</v>
      </c>
    </row>
    <row r="338" spans="1:7" x14ac:dyDescent="0.25">
      <c r="A338" t="s">
        <v>7679</v>
      </c>
      <c r="B338">
        <v>45696</v>
      </c>
      <c r="C338" t="s">
        <v>20</v>
      </c>
      <c r="D338" t="s">
        <v>7341</v>
      </c>
      <c r="E338">
        <v>34</v>
      </c>
      <c r="F338" t="s">
        <v>7345</v>
      </c>
      <c r="G338" t="s">
        <v>11280</v>
      </c>
    </row>
    <row r="339" spans="1:7" x14ac:dyDescent="0.25">
      <c r="A339" t="s">
        <v>7680</v>
      </c>
      <c r="B339">
        <v>45696</v>
      </c>
      <c r="C339" t="s">
        <v>87</v>
      </c>
      <c r="D339" t="s">
        <v>7330</v>
      </c>
      <c r="E339">
        <v>28</v>
      </c>
      <c r="F339" t="s">
        <v>7331</v>
      </c>
      <c r="G339" t="s">
        <v>7348</v>
      </c>
    </row>
    <row r="340" spans="1:7" x14ac:dyDescent="0.25">
      <c r="A340" t="s">
        <v>7681</v>
      </c>
      <c r="B340">
        <v>45696</v>
      </c>
      <c r="C340" t="s">
        <v>132</v>
      </c>
      <c r="D340" t="s">
        <v>7330</v>
      </c>
      <c r="E340">
        <v>73</v>
      </c>
      <c r="F340" t="s">
        <v>7345</v>
      </c>
      <c r="G340" t="s">
        <v>7355</v>
      </c>
    </row>
    <row r="341" spans="1:7" x14ac:dyDescent="0.25">
      <c r="A341" t="s">
        <v>7682</v>
      </c>
      <c r="B341">
        <v>45696</v>
      </c>
      <c r="C341" t="s">
        <v>142</v>
      </c>
      <c r="D341" t="s">
        <v>7330</v>
      </c>
      <c r="E341">
        <v>82</v>
      </c>
      <c r="F341" t="s">
        <v>7331</v>
      </c>
      <c r="G341" t="s">
        <v>7370</v>
      </c>
    </row>
    <row r="342" spans="1:7" x14ac:dyDescent="0.25">
      <c r="A342" t="s">
        <v>7683</v>
      </c>
      <c r="B342">
        <v>45696</v>
      </c>
      <c r="C342" t="s">
        <v>176</v>
      </c>
      <c r="D342" t="s">
        <v>7330</v>
      </c>
      <c r="E342">
        <v>43</v>
      </c>
      <c r="F342" t="s">
        <v>7337</v>
      </c>
      <c r="G342" t="s">
        <v>7343</v>
      </c>
    </row>
    <row r="343" spans="1:7" x14ac:dyDescent="0.25">
      <c r="A343" t="s">
        <v>7684</v>
      </c>
      <c r="B343">
        <v>45696</v>
      </c>
      <c r="C343" t="s">
        <v>182</v>
      </c>
      <c r="D343" t="s">
        <v>7341</v>
      </c>
      <c r="E343">
        <v>9</v>
      </c>
      <c r="F343" t="s">
        <v>7345</v>
      </c>
      <c r="G343" t="s">
        <v>11280</v>
      </c>
    </row>
    <row r="344" spans="1:7" x14ac:dyDescent="0.25">
      <c r="A344" t="s">
        <v>7685</v>
      </c>
      <c r="B344">
        <v>45696</v>
      </c>
      <c r="C344" t="s">
        <v>290</v>
      </c>
      <c r="D344" t="s">
        <v>7341</v>
      </c>
      <c r="E344">
        <v>4</v>
      </c>
      <c r="F344" t="s">
        <v>7345</v>
      </c>
      <c r="G344" t="s">
        <v>11280</v>
      </c>
    </row>
    <row r="345" spans="1:7" x14ac:dyDescent="0.25">
      <c r="A345" t="s">
        <v>7686</v>
      </c>
      <c r="B345">
        <v>45696</v>
      </c>
      <c r="C345" t="s">
        <v>300</v>
      </c>
      <c r="D345" t="s">
        <v>7330</v>
      </c>
      <c r="E345">
        <v>56</v>
      </c>
      <c r="F345" t="s">
        <v>7345</v>
      </c>
      <c r="G345" t="s">
        <v>7332</v>
      </c>
    </row>
    <row r="346" spans="1:7" x14ac:dyDescent="0.25">
      <c r="A346" t="s">
        <v>7687</v>
      </c>
      <c r="B346">
        <v>45696</v>
      </c>
      <c r="C346" t="s">
        <v>304</v>
      </c>
      <c r="D346" t="s">
        <v>7330</v>
      </c>
      <c r="E346">
        <v>23</v>
      </c>
      <c r="F346" t="s">
        <v>7331</v>
      </c>
      <c r="G346" t="s">
        <v>7338</v>
      </c>
    </row>
    <row r="347" spans="1:7" x14ac:dyDescent="0.25">
      <c r="A347" t="s">
        <v>7688</v>
      </c>
      <c r="B347">
        <v>45696</v>
      </c>
      <c r="C347" t="s">
        <v>362</v>
      </c>
      <c r="D347" t="s">
        <v>7341</v>
      </c>
      <c r="E347">
        <v>11</v>
      </c>
      <c r="F347" t="s">
        <v>7337</v>
      </c>
      <c r="G347" t="s">
        <v>11280</v>
      </c>
    </row>
    <row r="348" spans="1:7" x14ac:dyDescent="0.25">
      <c r="A348" t="s">
        <v>7689</v>
      </c>
      <c r="B348">
        <v>45696</v>
      </c>
      <c r="C348" t="s">
        <v>386</v>
      </c>
      <c r="D348" t="s">
        <v>7341</v>
      </c>
      <c r="E348">
        <v>2</v>
      </c>
      <c r="F348" t="s">
        <v>7351</v>
      </c>
      <c r="G348" t="s">
        <v>11280</v>
      </c>
    </row>
    <row r="349" spans="1:7" x14ac:dyDescent="0.25">
      <c r="A349" t="s">
        <v>7690</v>
      </c>
      <c r="B349">
        <v>45697</v>
      </c>
      <c r="C349" t="s">
        <v>45</v>
      </c>
      <c r="D349" t="s">
        <v>7330</v>
      </c>
      <c r="E349">
        <v>187</v>
      </c>
      <c r="F349" t="s">
        <v>7331</v>
      </c>
      <c r="G349" t="s">
        <v>7343</v>
      </c>
    </row>
    <row r="350" spans="1:7" x14ac:dyDescent="0.25">
      <c r="A350" t="s">
        <v>7691</v>
      </c>
      <c r="B350">
        <v>45697</v>
      </c>
      <c r="C350" t="s">
        <v>59</v>
      </c>
      <c r="D350" t="s">
        <v>7330</v>
      </c>
      <c r="E350">
        <v>134</v>
      </c>
      <c r="F350" t="s">
        <v>7331</v>
      </c>
      <c r="G350" t="s">
        <v>7334</v>
      </c>
    </row>
    <row r="351" spans="1:7" x14ac:dyDescent="0.25">
      <c r="A351" t="s">
        <v>7692</v>
      </c>
      <c r="B351">
        <v>45697</v>
      </c>
      <c r="C351" t="s">
        <v>164</v>
      </c>
      <c r="D351" t="s">
        <v>7330</v>
      </c>
      <c r="E351">
        <v>100</v>
      </c>
      <c r="F351" t="s">
        <v>7331</v>
      </c>
      <c r="G351" t="s">
        <v>7355</v>
      </c>
    </row>
    <row r="352" spans="1:7" x14ac:dyDescent="0.25">
      <c r="A352" t="s">
        <v>7693</v>
      </c>
      <c r="B352">
        <v>45697</v>
      </c>
      <c r="C352" t="s">
        <v>192</v>
      </c>
      <c r="D352" t="s">
        <v>7330</v>
      </c>
      <c r="E352">
        <v>85</v>
      </c>
      <c r="F352" t="s">
        <v>7331</v>
      </c>
      <c r="G352" t="s">
        <v>7332</v>
      </c>
    </row>
    <row r="353" spans="1:7" x14ac:dyDescent="0.25">
      <c r="A353" t="s">
        <v>7694</v>
      </c>
      <c r="B353">
        <v>45697</v>
      </c>
      <c r="C353" t="s">
        <v>226</v>
      </c>
      <c r="D353" t="s">
        <v>7330</v>
      </c>
      <c r="E353">
        <v>48</v>
      </c>
      <c r="F353" t="s">
        <v>7351</v>
      </c>
      <c r="G353" t="s">
        <v>7370</v>
      </c>
    </row>
    <row r="354" spans="1:7" x14ac:dyDescent="0.25">
      <c r="A354" t="s">
        <v>7695</v>
      </c>
      <c r="B354">
        <v>45697</v>
      </c>
      <c r="C354" t="s">
        <v>253</v>
      </c>
      <c r="D354" t="s">
        <v>7330</v>
      </c>
      <c r="E354">
        <v>97</v>
      </c>
      <c r="F354" t="s">
        <v>7331</v>
      </c>
      <c r="G354" t="s">
        <v>7338</v>
      </c>
    </row>
    <row r="355" spans="1:7" x14ac:dyDescent="0.25">
      <c r="A355" t="s">
        <v>7696</v>
      </c>
      <c r="B355">
        <v>45697</v>
      </c>
      <c r="C355" t="s">
        <v>253</v>
      </c>
      <c r="D355" t="s">
        <v>7330</v>
      </c>
      <c r="E355">
        <v>27</v>
      </c>
      <c r="F355" t="s">
        <v>7331</v>
      </c>
      <c r="G355" t="s">
        <v>7343</v>
      </c>
    </row>
    <row r="356" spans="1:7" x14ac:dyDescent="0.25">
      <c r="A356" t="s">
        <v>7697</v>
      </c>
      <c r="B356">
        <v>45697</v>
      </c>
      <c r="C356" t="s">
        <v>260</v>
      </c>
      <c r="D356" t="s">
        <v>7341</v>
      </c>
      <c r="E356">
        <v>13</v>
      </c>
      <c r="F356" t="s">
        <v>7345</v>
      </c>
      <c r="G356" t="s">
        <v>11280</v>
      </c>
    </row>
    <row r="357" spans="1:7" x14ac:dyDescent="0.25">
      <c r="A357" t="s">
        <v>7698</v>
      </c>
      <c r="B357">
        <v>45697</v>
      </c>
      <c r="C357" t="s">
        <v>276</v>
      </c>
      <c r="D357" t="s">
        <v>7341</v>
      </c>
      <c r="E357">
        <v>6</v>
      </c>
      <c r="F357" t="s">
        <v>7331</v>
      </c>
      <c r="G357" t="s">
        <v>11280</v>
      </c>
    </row>
    <row r="358" spans="1:7" x14ac:dyDescent="0.25">
      <c r="A358" t="s">
        <v>7699</v>
      </c>
      <c r="B358">
        <v>45697</v>
      </c>
      <c r="C358" t="s">
        <v>307</v>
      </c>
      <c r="D358" t="s">
        <v>7341</v>
      </c>
      <c r="E358">
        <v>10</v>
      </c>
      <c r="F358" t="s">
        <v>7337</v>
      </c>
      <c r="G358" t="s">
        <v>11280</v>
      </c>
    </row>
    <row r="359" spans="1:7" x14ac:dyDescent="0.25">
      <c r="A359" t="s">
        <v>7700</v>
      </c>
      <c r="B359">
        <v>45697</v>
      </c>
      <c r="C359" t="s">
        <v>330</v>
      </c>
      <c r="D359" t="s">
        <v>7330</v>
      </c>
      <c r="E359">
        <v>58</v>
      </c>
      <c r="F359" t="s">
        <v>7331</v>
      </c>
      <c r="G359" t="s">
        <v>7334</v>
      </c>
    </row>
    <row r="360" spans="1:7" x14ac:dyDescent="0.25">
      <c r="A360" t="s">
        <v>7701</v>
      </c>
      <c r="B360">
        <v>45697</v>
      </c>
      <c r="C360" t="s">
        <v>386</v>
      </c>
      <c r="D360" t="s">
        <v>7341</v>
      </c>
      <c r="E360">
        <v>4</v>
      </c>
      <c r="F360" t="s">
        <v>7351</v>
      </c>
      <c r="G360" t="s">
        <v>11280</v>
      </c>
    </row>
    <row r="361" spans="1:7" x14ac:dyDescent="0.25">
      <c r="A361" t="s">
        <v>7702</v>
      </c>
      <c r="B361">
        <v>45697</v>
      </c>
      <c r="C361" t="s">
        <v>395</v>
      </c>
      <c r="D361" t="s">
        <v>7330</v>
      </c>
      <c r="E361">
        <v>10</v>
      </c>
      <c r="F361" t="s">
        <v>7331</v>
      </c>
      <c r="G361" t="s">
        <v>7370</v>
      </c>
    </row>
    <row r="362" spans="1:7" x14ac:dyDescent="0.25">
      <c r="A362" t="s">
        <v>7703</v>
      </c>
      <c r="B362">
        <v>45698</v>
      </c>
      <c r="C362" t="s">
        <v>53</v>
      </c>
      <c r="D362" t="s">
        <v>7341</v>
      </c>
      <c r="E362">
        <v>36</v>
      </c>
      <c r="F362" t="s">
        <v>7331</v>
      </c>
      <c r="G362" t="s">
        <v>11280</v>
      </c>
    </row>
    <row r="363" spans="1:7" x14ac:dyDescent="0.25">
      <c r="A363" t="s">
        <v>7704</v>
      </c>
      <c r="B363">
        <v>45698</v>
      </c>
      <c r="C363" t="s">
        <v>57</v>
      </c>
      <c r="D363" t="s">
        <v>7330</v>
      </c>
      <c r="E363">
        <v>171</v>
      </c>
      <c r="F363" t="s">
        <v>7345</v>
      </c>
      <c r="G363" t="s">
        <v>7343</v>
      </c>
    </row>
    <row r="364" spans="1:7" x14ac:dyDescent="0.25">
      <c r="A364" t="s">
        <v>7705</v>
      </c>
      <c r="B364">
        <v>45698</v>
      </c>
      <c r="C364" t="s">
        <v>108</v>
      </c>
      <c r="D364" t="s">
        <v>7330</v>
      </c>
      <c r="E364">
        <v>43</v>
      </c>
      <c r="F364" t="s">
        <v>7331</v>
      </c>
      <c r="G364" t="s">
        <v>7365</v>
      </c>
    </row>
    <row r="365" spans="1:7" x14ac:dyDescent="0.25">
      <c r="A365" t="s">
        <v>7706</v>
      </c>
      <c r="B365">
        <v>45698</v>
      </c>
      <c r="C365" t="s">
        <v>220</v>
      </c>
      <c r="D365" t="s">
        <v>7341</v>
      </c>
      <c r="E365">
        <v>10</v>
      </c>
      <c r="F365" t="s">
        <v>7331</v>
      </c>
      <c r="G365" t="s">
        <v>11280</v>
      </c>
    </row>
    <row r="366" spans="1:7" x14ac:dyDescent="0.25">
      <c r="A366" t="s">
        <v>7707</v>
      </c>
      <c r="B366">
        <v>45698</v>
      </c>
      <c r="C366" t="s">
        <v>246</v>
      </c>
      <c r="D366" t="s">
        <v>7330</v>
      </c>
      <c r="E366">
        <v>66</v>
      </c>
      <c r="F366" t="s">
        <v>7337</v>
      </c>
      <c r="G366" t="s">
        <v>7348</v>
      </c>
    </row>
    <row r="367" spans="1:7" x14ac:dyDescent="0.25">
      <c r="A367" t="s">
        <v>7708</v>
      </c>
      <c r="B367">
        <v>45698</v>
      </c>
      <c r="C367" t="s">
        <v>251</v>
      </c>
      <c r="D367" t="s">
        <v>7341</v>
      </c>
      <c r="E367">
        <v>9</v>
      </c>
      <c r="F367" t="s">
        <v>7331</v>
      </c>
      <c r="G367" t="s">
        <v>11280</v>
      </c>
    </row>
    <row r="368" spans="1:7" x14ac:dyDescent="0.25">
      <c r="A368" t="s">
        <v>7709</v>
      </c>
      <c r="B368">
        <v>45698</v>
      </c>
      <c r="C368" t="s">
        <v>366</v>
      </c>
      <c r="D368" t="s">
        <v>7341</v>
      </c>
      <c r="E368">
        <v>2</v>
      </c>
      <c r="F368" t="s">
        <v>7337</v>
      </c>
      <c r="G368" t="s">
        <v>11280</v>
      </c>
    </row>
    <row r="369" spans="1:7" x14ac:dyDescent="0.25">
      <c r="A369" t="s">
        <v>7710</v>
      </c>
      <c r="B369">
        <v>45698</v>
      </c>
      <c r="C369" t="s">
        <v>380</v>
      </c>
      <c r="D369" t="s">
        <v>7330</v>
      </c>
      <c r="E369">
        <v>12</v>
      </c>
      <c r="F369" t="s">
        <v>7331</v>
      </c>
      <c r="G369" t="s">
        <v>7334</v>
      </c>
    </row>
    <row r="370" spans="1:7" x14ac:dyDescent="0.25">
      <c r="A370" t="s">
        <v>7711</v>
      </c>
      <c r="B370">
        <v>45698</v>
      </c>
      <c r="C370" t="s">
        <v>435</v>
      </c>
      <c r="D370" t="s">
        <v>7341</v>
      </c>
      <c r="E370">
        <v>13</v>
      </c>
      <c r="F370" t="s">
        <v>7345</v>
      </c>
      <c r="G370" t="s">
        <v>11280</v>
      </c>
    </row>
    <row r="371" spans="1:7" x14ac:dyDescent="0.25">
      <c r="A371" t="s">
        <v>7712</v>
      </c>
      <c r="B371">
        <v>45698</v>
      </c>
      <c r="C371" t="s">
        <v>464</v>
      </c>
      <c r="D371" t="s">
        <v>7330</v>
      </c>
      <c r="E371">
        <v>55</v>
      </c>
      <c r="F371" t="s">
        <v>7337</v>
      </c>
      <c r="G371" t="s">
        <v>7332</v>
      </c>
    </row>
    <row r="372" spans="1:7" x14ac:dyDescent="0.25">
      <c r="A372" t="s">
        <v>7713</v>
      </c>
      <c r="B372">
        <v>45699</v>
      </c>
      <c r="C372" t="s">
        <v>49</v>
      </c>
      <c r="D372" t="s">
        <v>7330</v>
      </c>
      <c r="E372">
        <v>78</v>
      </c>
      <c r="F372" t="s">
        <v>7331</v>
      </c>
      <c r="G372" t="s">
        <v>7332</v>
      </c>
    </row>
    <row r="373" spans="1:7" x14ac:dyDescent="0.25">
      <c r="A373" t="s">
        <v>7714</v>
      </c>
      <c r="B373">
        <v>45699</v>
      </c>
      <c r="C373" t="s">
        <v>276</v>
      </c>
      <c r="D373" t="s">
        <v>7330</v>
      </c>
      <c r="E373">
        <v>57</v>
      </c>
      <c r="F373" t="s">
        <v>7337</v>
      </c>
      <c r="G373" t="s">
        <v>7355</v>
      </c>
    </row>
    <row r="374" spans="1:7" x14ac:dyDescent="0.25">
      <c r="A374" t="s">
        <v>7715</v>
      </c>
      <c r="B374">
        <v>45699</v>
      </c>
      <c r="C374" t="s">
        <v>284</v>
      </c>
      <c r="D374" t="s">
        <v>7330</v>
      </c>
      <c r="E374">
        <v>59</v>
      </c>
      <c r="F374" t="s">
        <v>7351</v>
      </c>
      <c r="G374" t="s">
        <v>7370</v>
      </c>
    </row>
    <row r="375" spans="1:7" x14ac:dyDescent="0.25">
      <c r="A375" t="s">
        <v>7716</v>
      </c>
      <c r="B375">
        <v>45699</v>
      </c>
      <c r="C375" t="s">
        <v>317</v>
      </c>
      <c r="D375" t="s">
        <v>7341</v>
      </c>
      <c r="E375">
        <v>10</v>
      </c>
      <c r="F375" t="s">
        <v>7331</v>
      </c>
      <c r="G375" t="s">
        <v>11280</v>
      </c>
    </row>
    <row r="376" spans="1:7" x14ac:dyDescent="0.25">
      <c r="A376" t="s">
        <v>7717</v>
      </c>
      <c r="B376">
        <v>45699</v>
      </c>
      <c r="C376" t="s">
        <v>425</v>
      </c>
      <c r="D376" t="s">
        <v>7341</v>
      </c>
      <c r="E376">
        <v>8</v>
      </c>
      <c r="F376" t="s">
        <v>7337</v>
      </c>
      <c r="G376" t="s">
        <v>11280</v>
      </c>
    </row>
    <row r="377" spans="1:7" x14ac:dyDescent="0.25">
      <c r="A377" t="s">
        <v>7718</v>
      </c>
      <c r="B377">
        <v>45699</v>
      </c>
      <c r="C377" t="s">
        <v>462</v>
      </c>
      <c r="D377" t="s">
        <v>7341</v>
      </c>
      <c r="E377">
        <v>7</v>
      </c>
      <c r="F377" t="s">
        <v>7351</v>
      </c>
      <c r="G377" t="s">
        <v>11280</v>
      </c>
    </row>
    <row r="378" spans="1:7" x14ac:dyDescent="0.25">
      <c r="A378" t="s">
        <v>7719</v>
      </c>
      <c r="B378">
        <v>45700</v>
      </c>
      <c r="C378" t="s">
        <v>33</v>
      </c>
      <c r="D378" t="s">
        <v>7330</v>
      </c>
      <c r="E378">
        <v>47</v>
      </c>
      <c r="F378" t="s">
        <v>7351</v>
      </c>
      <c r="G378" t="s">
        <v>7355</v>
      </c>
    </row>
    <row r="379" spans="1:7" x14ac:dyDescent="0.25">
      <c r="A379" t="s">
        <v>7720</v>
      </c>
      <c r="B379">
        <v>45700</v>
      </c>
      <c r="C379" t="s">
        <v>200</v>
      </c>
      <c r="D379" t="s">
        <v>7341</v>
      </c>
      <c r="E379">
        <v>35</v>
      </c>
      <c r="F379" t="s">
        <v>7331</v>
      </c>
      <c r="G379" t="s">
        <v>11280</v>
      </c>
    </row>
    <row r="380" spans="1:7" x14ac:dyDescent="0.25">
      <c r="A380" t="s">
        <v>7721</v>
      </c>
      <c r="B380">
        <v>45700</v>
      </c>
      <c r="C380" t="s">
        <v>268</v>
      </c>
      <c r="D380" t="s">
        <v>7330</v>
      </c>
      <c r="E380">
        <v>46</v>
      </c>
      <c r="F380" t="s">
        <v>7345</v>
      </c>
      <c r="G380" t="s">
        <v>7338</v>
      </c>
    </row>
    <row r="381" spans="1:7" x14ac:dyDescent="0.25">
      <c r="A381" t="s">
        <v>7722</v>
      </c>
      <c r="B381">
        <v>45700</v>
      </c>
      <c r="C381" t="s">
        <v>282</v>
      </c>
      <c r="D381" t="s">
        <v>7341</v>
      </c>
      <c r="E381">
        <v>15</v>
      </c>
      <c r="F381" t="s">
        <v>7351</v>
      </c>
      <c r="G381" t="s">
        <v>11280</v>
      </c>
    </row>
    <row r="382" spans="1:7" x14ac:dyDescent="0.25">
      <c r="A382" t="s">
        <v>7723</v>
      </c>
      <c r="B382">
        <v>45700</v>
      </c>
      <c r="C382" t="s">
        <v>368</v>
      </c>
      <c r="D382" t="s">
        <v>7330</v>
      </c>
      <c r="E382">
        <v>24</v>
      </c>
      <c r="F382" t="s">
        <v>7351</v>
      </c>
      <c r="G382" t="s">
        <v>7348</v>
      </c>
    </row>
    <row r="383" spans="1:7" x14ac:dyDescent="0.25">
      <c r="A383" t="s">
        <v>7724</v>
      </c>
      <c r="B383">
        <v>45700</v>
      </c>
      <c r="C383" t="s">
        <v>374</v>
      </c>
      <c r="D383" t="s">
        <v>7341</v>
      </c>
      <c r="E383">
        <v>12</v>
      </c>
      <c r="F383" t="s">
        <v>7331</v>
      </c>
      <c r="G383" t="s">
        <v>11280</v>
      </c>
    </row>
    <row r="384" spans="1:7" x14ac:dyDescent="0.25">
      <c r="A384" t="s">
        <v>7725</v>
      </c>
      <c r="B384">
        <v>45700</v>
      </c>
      <c r="C384" t="s">
        <v>394</v>
      </c>
      <c r="D384" t="s">
        <v>7341</v>
      </c>
      <c r="E384">
        <v>3</v>
      </c>
      <c r="F384" t="s">
        <v>7351</v>
      </c>
      <c r="G384" t="s">
        <v>11280</v>
      </c>
    </row>
    <row r="385" spans="1:7" x14ac:dyDescent="0.25">
      <c r="A385" t="s">
        <v>7726</v>
      </c>
      <c r="B385">
        <v>45700</v>
      </c>
      <c r="C385" t="s">
        <v>411</v>
      </c>
      <c r="D385" t="s">
        <v>7330</v>
      </c>
      <c r="E385">
        <v>71</v>
      </c>
      <c r="F385" t="s">
        <v>7331</v>
      </c>
      <c r="G385" t="s">
        <v>7370</v>
      </c>
    </row>
    <row r="386" spans="1:7" x14ac:dyDescent="0.25">
      <c r="A386" t="s">
        <v>7727</v>
      </c>
      <c r="B386">
        <v>45701</v>
      </c>
      <c r="C386" t="s">
        <v>91</v>
      </c>
      <c r="D386" t="s">
        <v>7330</v>
      </c>
      <c r="E386">
        <v>54</v>
      </c>
      <c r="F386" t="s">
        <v>7331</v>
      </c>
      <c r="G386" t="s">
        <v>7334</v>
      </c>
    </row>
    <row r="387" spans="1:7" x14ac:dyDescent="0.25">
      <c r="A387" t="s">
        <v>7728</v>
      </c>
      <c r="B387">
        <v>45701</v>
      </c>
      <c r="C387" t="s">
        <v>103</v>
      </c>
      <c r="D387" t="s">
        <v>7330</v>
      </c>
      <c r="E387">
        <v>137</v>
      </c>
      <c r="F387" t="s">
        <v>7331</v>
      </c>
      <c r="G387" t="s">
        <v>7334</v>
      </c>
    </row>
    <row r="388" spans="1:7" x14ac:dyDescent="0.25">
      <c r="A388" t="s">
        <v>7729</v>
      </c>
      <c r="B388">
        <v>45701</v>
      </c>
      <c r="C388" t="s">
        <v>112</v>
      </c>
      <c r="D388" t="s">
        <v>7330</v>
      </c>
      <c r="E388">
        <v>52</v>
      </c>
      <c r="F388" t="s">
        <v>7331</v>
      </c>
      <c r="G388" t="s">
        <v>7370</v>
      </c>
    </row>
    <row r="389" spans="1:7" x14ac:dyDescent="0.25">
      <c r="A389" t="s">
        <v>7730</v>
      </c>
      <c r="B389">
        <v>45701</v>
      </c>
      <c r="C389" t="s">
        <v>128</v>
      </c>
      <c r="D389" t="s">
        <v>7330</v>
      </c>
      <c r="E389">
        <v>35</v>
      </c>
      <c r="F389" t="s">
        <v>7331</v>
      </c>
      <c r="G389" t="s">
        <v>7348</v>
      </c>
    </row>
    <row r="390" spans="1:7" x14ac:dyDescent="0.25">
      <c r="A390" t="s">
        <v>7731</v>
      </c>
      <c r="B390">
        <v>45701</v>
      </c>
      <c r="C390" t="s">
        <v>244</v>
      </c>
      <c r="D390" t="s">
        <v>7330</v>
      </c>
      <c r="E390">
        <v>75</v>
      </c>
      <c r="F390" t="s">
        <v>7331</v>
      </c>
      <c r="G390" t="s">
        <v>7334</v>
      </c>
    </row>
    <row r="391" spans="1:7" x14ac:dyDescent="0.25">
      <c r="A391" t="s">
        <v>7732</v>
      </c>
      <c r="B391">
        <v>45701</v>
      </c>
      <c r="C391" t="s">
        <v>304</v>
      </c>
      <c r="D391" t="s">
        <v>7330</v>
      </c>
      <c r="E391">
        <v>20</v>
      </c>
      <c r="F391" t="s">
        <v>7331</v>
      </c>
      <c r="G391" t="s">
        <v>7334</v>
      </c>
    </row>
    <row r="392" spans="1:7" x14ac:dyDescent="0.25">
      <c r="A392" t="s">
        <v>7733</v>
      </c>
      <c r="B392">
        <v>45701</v>
      </c>
      <c r="C392" t="s">
        <v>476</v>
      </c>
      <c r="D392" t="s">
        <v>7341</v>
      </c>
      <c r="E392">
        <v>12</v>
      </c>
      <c r="F392" t="s">
        <v>7345</v>
      </c>
      <c r="G392" t="s">
        <v>11280</v>
      </c>
    </row>
    <row r="393" spans="1:7" x14ac:dyDescent="0.25">
      <c r="A393" t="s">
        <v>7734</v>
      </c>
      <c r="B393">
        <v>45702</v>
      </c>
      <c r="C393" t="s">
        <v>20</v>
      </c>
      <c r="D393" t="s">
        <v>7341</v>
      </c>
      <c r="E393">
        <v>35</v>
      </c>
      <c r="F393" t="s">
        <v>7345</v>
      </c>
      <c r="G393" t="s">
        <v>11280</v>
      </c>
    </row>
    <row r="394" spans="1:7" x14ac:dyDescent="0.25">
      <c r="A394" t="s">
        <v>7735</v>
      </c>
      <c r="B394">
        <v>45702</v>
      </c>
      <c r="C394" t="s">
        <v>64</v>
      </c>
      <c r="D394" t="s">
        <v>7330</v>
      </c>
      <c r="E394">
        <v>77</v>
      </c>
      <c r="F394" t="s">
        <v>7331</v>
      </c>
      <c r="G394" t="s">
        <v>7343</v>
      </c>
    </row>
    <row r="395" spans="1:7" x14ac:dyDescent="0.25">
      <c r="A395" t="s">
        <v>7736</v>
      </c>
      <c r="B395">
        <v>45702</v>
      </c>
      <c r="C395" t="s">
        <v>105</v>
      </c>
      <c r="D395" t="s">
        <v>7341</v>
      </c>
      <c r="E395">
        <v>10</v>
      </c>
      <c r="F395" t="s">
        <v>7337</v>
      </c>
      <c r="G395" t="s">
        <v>11280</v>
      </c>
    </row>
    <row r="396" spans="1:7" x14ac:dyDescent="0.25">
      <c r="A396" t="s">
        <v>7737</v>
      </c>
      <c r="B396">
        <v>45702</v>
      </c>
      <c r="C396" t="s">
        <v>107</v>
      </c>
      <c r="D396" t="s">
        <v>7341</v>
      </c>
      <c r="E396">
        <v>25</v>
      </c>
      <c r="F396" t="s">
        <v>7337</v>
      </c>
      <c r="G396" t="s">
        <v>11280</v>
      </c>
    </row>
    <row r="397" spans="1:7" x14ac:dyDescent="0.25">
      <c r="A397" t="s">
        <v>7738</v>
      </c>
      <c r="B397">
        <v>45702</v>
      </c>
      <c r="C397" t="s">
        <v>260</v>
      </c>
      <c r="D397" t="s">
        <v>7330</v>
      </c>
      <c r="E397">
        <v>81</v>
      </c>
      <c r="F397" t="s">
        <v>7345</v>
      </c>
      <c r="G397" t="s">
        <v>7334</v>
      </c>
    </row>
    <row r="398" spans="1:7" x14ac:dyDescent="0.25">
      <c r="A398" t="s">
        <v>7739</v>
      </c>
      <c r="B398">
        <v>45703</v>
      </c>
      <c r="C398" t="s">
        <v>49</v>
      </c>
      <c r="D398" t="s">
        <v>7330</v>
      </c>
      <c r="E398">
        <v>175</v>
      </c>
      <c r="F398" t="s">
        <v>7331</v>
      </c>
      <c r="G398" t="s">
        <v>7334</v>
      </c>
    </row>
    <row r="399" spans="1:7" x14ac:dyDescent="0.25">
      <c r="A399" t="s">
        <v>7740</v>
      </c>
      <c r="B399">
        <v>45703</v>
      </c>
      <c r="C399" t="s">
        <v>89</v>
      </c>
      <c r="D399" t="s">
        <v>7330</v>
      </c>
      <c r="E399">
        <v>83</v>
      </c>
      <c r="F399" t="s">
        <v>7345</v>
      </c>
      <c r="G399" t="s">
        <v>7365</v>
      </c>
    </row>
    <row r="400" spans="1:7" x14ac:dyDescent="0.25">
      <c r="A400" t="s">
        <v>7741</v>
      </c>
      <c r="B400">
        <v>45703</v>
      </c>
      <c r="C400" t="s">
        <v>232</v>
      </c>
      <c r="D400" t="s">
        <v>7330</v>
      </c>
      <c r="E400">
        <v>49</v>
      </c>
      <c r="F400" t="s">
        <v>7331</v>
      </c>
      <c r="G400" t="s">
        <v>7348</v>
      </c>
    </row>
    <row r="401" spans="1:7" x14ac:dyDescent="0.25">
      <c r="A401" t="s">
        <v>7742</v>
      </c>
      <c r="B401">
        <v>45703</v>
      </c>
      <c r="C401" t="s">
        <v>257</v>
      </c>
      <c r="D401" t="s">
        <v>7330</v>
      </c>
      <c r="E401">
        <v>75</v>
      </c>
      <c r="F401" t="s">
        <v>7331</v>
      </c>
      <c r="G401" t="s">
        <v>7332</v>
      </c>
    </row>
    <row r="402" spans="1:7" x14ac:dyDescent="0.25">
      <c r="A402" t="s">
        <v>7743</v>
      </c>
      <c r="B402">
        <v>45704</v>
      </c>
      <c r="C402" t="s">
        <v>57</v>
      </c>
      <c r="D402" t="s">
        <v>7330</v>
      </c>
      <c r="E402">
        <v>116</v>
      </c>
      <c r="F402" t="s">
        <v>7351</v>
      </c>
      <c r="G402" t="s">
        <v>7332</v>
      </c>
    </row>
    <row r="403" spans="1:7" x14ac:dyDescent="0.25">
      <c r="A403" t="s">
        <v>7744</v>
      </c>
      <c r="B403">
        <v>45704</v>
      </c>
      <c r="C403" t="s">
        <v>83</v>
      </c>
      <c r="D403" t="s">
        <v>7341</v>
      </c>
      <c r="E403">
        <v>28</v>
      </c>
      <c r="F403" t="s">
        <v>7337</v>
      </c>
      <c r="G403" t="s">
        <v>11280</v>
      </c>
    </row>
    <row r="404" spans="1:7" x14ac:dyDescent="0.25">
      <c r="A404" t="s">
        <v>7745</v>
      </c>
      <c r="B404">
        <v>45704</v>
      </c>
      <c r="C404" t="s">
        <v>192</v>
      </c>
      <c r="D404" t="s">
        <v>7341</v>
      </c>
      <c r="E404">
        <v>10</v>
      </c>
      <c r="F404" t="s">
        <v>7331</v>
      </c>
      <c r="G404" t="s">
        <v>11280</v>
      </c>
    </row>
    <row r="405" spans="1:7" x14ac:dyDescent="0.25">
      <c r="A405" t="s">
        <v>7746</v>
      </c>
      <c r="B405">
        <v>45704</v>
      </c>
      <c r="C405" t="s">
        <v>330</v>
      </c>
      <c r="D405" t="s">
        <v>7330</v>
      </c>
      <c r="E405">
        <v>58</v>
      </c>
      <c r="F405" t="s">
        <v>7345</v>
      </c>
      <c r="G405" t="s">
        <v>7334</v>
      </c>
    </row>
    <row r="406" spans="1:7" x14ac:dyDescent="0.25">
      <c r="A406" t="s">
        <v>7747</v>
      </c>
      <c r="B406">
        <v>45704</v>
      </c>
      <c r="C406" t="s">
        <v>344</v>
      </c>
      <c r="D406" t="s">
        <v>7341</v>
      </c>
      <c r="E406">
        <v>3</v>
      </c>
      <c r="F406" t="s">
        <v>7351</v>
      </c>
      <c r="G406" t="s">
        <v>11280</v>
      </c>
    </row>
    <row r="407" spans="1:7" x14ac:dyDescent="0.25">
      <c r="A407" t="s">
        <v>7748</v>
      </c>
      <c r="B407">
        <v>45704</v>
      </c>
      <c r="C407" t="s">
        <v>346</v>
      </c>
      <c r="D407" t="s">
        <v>7341</v>
      </c>
      <c r="E407">
        <v>3</v>
      </c>
      <c r="F407" t="s">
        <v>7351</v>
      </c>
      <c r="G407" t="s">
        <v>11280</v>
      </c>
    </row>
    <row r="408" spans="1:7" x14ac:dyDescent="0.25">
      <c r="A408" t="s">
        <v>7749</v>
      </c>
      <c r="B408">
        <v>45704</v>
      </c>
      <c r="C408" t="s">
        <v>372</v>
      </c>
      <c r="D408" t="s">
        <v>7330</v>
      </c>
      <c r="E408">
        <v>51</v>
      </c>
      <c r="F408" t="s">
        <v>7351</v>
      </c>
      <c r="G408" t="s">
        <v>7370</v>
      </c>
    </row>
    <row r="409" spans="1:7" x14ac:dyDescent="0.25">
      <c r="A409" t="s">
        <v>7750</v>
      </c>
      <c r="B409">
        <v>45705</v>
      </c>
      <c r="C409" t="s">
        <v>43</v>
      </c>
      <c r="D409" t="s">
        <v>7330</v>
      </c>
      <c r="E409">
        <v>143</v>
      </c>
      <c r="F409" t="s">
        <v>7345</v>
      </c>
      <c r="G409" t="s">
        <v>7355</v>
      </c>
    </row>
    <row r="410" spans="1:7" x14ac:dyDescent="0.25">
      <c r="A410" t="s">
        <v>7751</v>
      </c>
      <c r="B410">
        <v>45705</v>
      </c>
      <c r="C410" t="s">
        <v>79</v>
      </c>
      <c r="D410" t="s">
        <v>7341</v>
      </c>
      <c r="E410">
        <v>19</v>
      </c>
      <c r="F410" t="s">
        <v>7345</v>
      </c>
      <c r="G410" t="s">
        <v>11280</v>
      </c>
    </row>
    <row r="411" spans="1:7" x14ac:dyDescent="0.25">
      <c r="A411" t="s">
        <v>7752</v>
      </c>
      <c r="B411">
        <v>45705</v>
      </c>
      <c r="C411" t="s">
        <v>156</v>
      </c>
      <c r="D411" t="s">
        <v>7330</v>
      </c>
      <c r="E411">
        <v>111</v>
      </c>
      <c r="F411" t="s">
        <v>7331</v>
      </c>
      <c r="G411" t="s">
        <v>7338</v>
      </c>
    </row>
    <row r="412" spans="1:7" x14ac:dyDescent="0.25">
      <c r="A412" t="s">
        <v>7753</v>
      </c>
      <c r="B412">
        <v>45705</v>
      </c>
      <c r="C412" t="s">
        <v>186</v>
      </c>
      <c r="D412" t="s">
        <v>7341</v>
      </c>
      <c r="E412">
        <v>22</v>
      </c>
      <c r="F412" t="s">
        <v>7331</v>
      </c>
      <c r="G412" t="s">
        <v>11280</v>
      </c>
    </row>
    <row r="413" spans="1:7" x14ac:dyDescent="0.25">
      <c r="A413" t="s">
        <v>7754</v>
      </c>
      <c r="B413">
        <v>45705</v>
      </c>
      <c r="C413" t="s">
        <v>188</v>
      </c>
      <c r="D413" t="s">
        <v>7330</v>
      </c>
      <c r="E413">
        <v>119</v>
      </c>
      <c r="F413" t="s">
        <v>7331</v>
      </c>
      <c r="G413" t="s">
        <v>7348</v>
      </c>
    </row>
    <row r="414" spans="1:7" x14ac:dyDescent="0.25">
      <c r="A414" t="s">
        <v>7755</v>
      </c>
      <c r="B414">
        <v>45705</v>
      </c>
      <c r="C414" t="s">
        <v>240</v>
      </c>
      <c r="D414" t="s">
        <v>7341</v>
      </c>
      <c r="E414">
        <v>16</v>
      </c>
      <c r="F414" t="s">
        <v>7331</v>
      </c>
      <c r="G414" t="s">
        <v>11280</v>
      </c>
    </row>
    <row r="415" spans="1:7" x14ac:dyDescent="0.25">
      <c r="A415" t="s">
        <v>7756</v>
      </c>
      <c r="B415">
        <v>45705</v>
      </c>
      <c r="C415" t="s">
        <v>433</v>
      </c>
      <c r="D415" t="s">
        <v>7330</v>
      </c>
      <c r="E415">
        <v>73</v>
      </c>
      <c r="F415" t="s">
        <v>7351</v>
      </c>
      <c r="G415" t="s">
        <v>7370</v>
      </c>
    </row>
    <row r="416" spans="1:7" x14ac:dyDescent="0.25">
      <c r="A416" t="s">
        <v>7757</v>
      </c>
      <c r="B416">
        <v>45706</v>
      </c>
      <c r="C416" t="s">
        <v>107</v>
      </c>
      <c r="D416" t="s">
        <v>7330</v>
      </c>
      <c r="E416">
        <v>24</v>
      </c>
      <c r="F416" t="s">
        <v>7331</v>
      </c>
      <c r="G416" t="s">
        <v>7365</v>
      </c>
    </row>
    <row r="417" spans="1:7" x14ac:dyDescent="0.25">
      <c r="A417" t="s">
        <v>7758</v>
      </c>
      <c r="B417">
        <v>45706</v>
      </c>
      <c r="C417" t="s">
        <v>122</v>
      </c>
      <c r="D417" t="s">
        <v>7341</v>
      </c>
      <c r="E417">
        <v>7</v>
      </c>
      <c r="F417" t="s">
        <v>7331</v>
      </c>
      <c r="G417" t="s">
        <v>11280</v>
      </c>
    </row>
    <row r="418" spans="1:7" x14ac:dyDescent="0.25">
      <c r="A418" t="s">
        <v>7759</v>
      </c>
      <c r="B418">
        <v>45706</v>
      </c>
      <c r="C418" t="s">
        <v>198</v>
      </c>
      <c r="D418" t="s">
        <v>7341</v>
      </c>
      <c r="E418">
        <v>26</v>
      </c>
      <c r="F418" t="s">
        <v>7331</v>
      </c>
      <c r="G418" t="s">
        <v>11280</v>
      </c>
    </row>
    <row r="419" spans="1:7" x14ac:dyDescent="0.25">
      <c r="A419" t="s">
        <v>7760</v>
      </c>
      <c r="B419">
        <v>45706</v>
      </c>
      <c r="C419" t="s">
        <v>300</v>
      </c>
      <c r="D419" t="s">
        <v>7330</v>
      </c>
      <c r="E419">
        <v>58</v>
      </c>
      <c r="F419" t="s">
        <v>7331</v>
      </c>
      <c r="G419" t="s">
        <v>7338</v>
      </c>
    </row>
    <row r="420" spans="1:7" x14ac:dyDescent="0.25">
      <c r="A420" t="s">
        <v>7761</v>
      </c>
      <c r="B420">
        <v>45706</v>
      </c>
      <c r="C420" t="s">
        <v>347</v>
      </c>
      <c r="D420" t="s">
        <v>7330</v>
      </c>
      <c r="E420">
        <v>37</v>
      </c>
      <c r="F420" t="s">
        <v>7337</v>
      </c>
      <c r="G420" t="s">
        <v>7365</v>
      </c>
    </row>
    <row r="421" spans="1:7" x14ac:dyDescent="0.25">
      <c r="A421" t="s">
        <v>7762</v>
      </c>
      <c r="B421">
        <v>45706</v>
      </c>
      <c r="C421" t="s">
        <v>384</v>
      </c>
      <c r="D421" t="s">
        <v>7341</v>
      </c>
      <c r="E421">
        <v>8</v>
      </c>
      <c r="F421" t="s">
        <v>7345</v>
      </c>
      <c r="G421" t="s">
        <v>11280</v>
      </c>
    </row>
    <row r="422" spans="1:7" x14ac:dyDescent="0.25">
      <c r="A422" t="s">
        <v>7763</v>
      </c>
      <c r="B422">
        <v>45706</v>
      </c>
      <c r="C422" t="s">
        <v>406</v>
      </c>
      <c r="D422" t="s">
        <v>7330</v>
      </c>
      <c r="E422">
        <v>100</v>
      </c>
      <c r="F422" t="s">
        <v>7331</v>
      </c>
      <c r="G422" t="s">
        <v>7348</v>
      </c>
    </row>
    <row r="423" spans="1:7" x14ac:dyDescent="0.25">
      <c r="A423" t="s">
        <v>7764</v>
      </c>
      <c r="B423">
        <v>45706</v>
      </c>
      <c r="C423" t="s">
        <v>437</v>
      </c>
      <c r="D423" t="s">
        <v>7330</v>
      </c>
      <c r="E423">
        <v>63</v>
      </c>
      <c r="F423" t="s">
        <v>7331</v>
      </c>
      <c r="G423" t="s">
        <v>7348</v>
      </c>
    </row>
    <row r="424" spans="1:7" x14ac:dyDescent="0.25">
      <c r="A424" t="s">
        <v>7765</v>
      </c>
      <c r="B424">
        <v>45707</v>
      </c>
      <c r="C424" t="s">
        <v>45</v>
      </c>
      <c r="D424" t="s">
        <v>7341</v>
      </c>
      <c r="E424">
        <v>15</v>
      </c>
      <c r="F424" t="s">
        <v>7337</v>
      </c>
      <c r="G424" t="s">
        <v>11280</v>
      </c>
    </row>
    <row r="425" spans="1:7" x14ac:dyDescent="0.25">
      <c r="A425" t="s">
        <v>7766</v>
      </c>
      <c r="B425">
        <v>45707</v>
      </c>
      <c r="C425" t="s">
        <v>138</v>
      </c>
      <c r="D425" t="s">
        <v>7330</v>
      </c>
      <c r="E425">
        <v>52</v>
      </c>
      <c r="F425" t="s">
        <v>7337</v>
      </c>
      <c r="G425" t="s">
        <v>7334</v>
      </c>
    </row>
    <row r="426" spans="1:7" x14ac:dyDescent="0.25">
      <c r="A426" t="s">
        <v>7767</v>
      </c>
      <c r="B426">
        <v>45707</v>
      </c>
      <c r="C426" t="s">
        <v>198</v>
      </c>
      <c r="D426" t="s">
        <v>7330</v>
      </c>
      <c r="E426">
        <v>64</v>
      </c>
      <c r="F426" t="s">
        <v>7337</v>
      </c>
      <c r="G426" t="s">
        <v>7338</v>
      </c>
    </row>
    <row r="427" spans="1:7" x14ac:dyDescent="0.25">
      <c r="A427" t="s">
        <v>7768</v>
      </c>
      <c r="B427">
        <v>45707</v>
      </c>
      <c r="C427" t="s">
        <v>200</v>
      </c>
      <c r="D427" t="s">
        <v>7330</v>
      </c>
      <c r="E427">
        <v>42</v>
      </c>
      <c r="F427" t="s">
        <v>7331</v>
      </c>
      <c r="G427" t="s">
        <v>7365</v>
      </c>
    </row>
    <row r="428" spans="1:7" x14ac:dyDescent="0.25">
      <c r="A428" t="s">
        <v>7769</v>
      </c>
      <c r="B428">
        <v>45707</v>
      </c>
      <c r="C428" t="s">
        <v>200</v>
      </c>
      <c r="D428" t="s">
        <v>7330</v>
      </c>
      <c r="E428">
        <v>69</v>
      </c>
      <c r="F428" t="s">
        <v>7331</v>
      </c>
      <c r="G428" t="s">
        <v>7370</v>
      </c>
    </row>
    <row r="429" spans="1:7" x14ac:dyDescent="0.25">
      <c r="A429" t="s">
        <v>7770</v>
      </c>
      <c r="B429">
        <v>45707</v>
      </c>
      <c r="C429" t="s">
        <v>215</v>
      </c>
      <c r="D429" t="s">
        <v>7330</v>
      </c>
      <c r="E429">
        <v>75</v>
      </c>
      <c r="F429" t="s">
        <v>7331</v>
      </c>
      <c r="G429" t="s">
        <v>7355</v>
      </c>
    </row>
    <row r="430" spans="1:7" x14ac:dyDescent="0.25">
      <c r="A430" t="s">
        <v>7771</v>
      </c>
      <c r="B430">
        <v>45707</v>
      </c>
      <c r="C430" t="s">
        <v>328</v>
      </c>
      <c r="D430" t="s">
        <v>7330</v>
      </c>
      <c r="E430">
        <v>64</v>
      </c>
      <c r="F430" t="s">
        <v>7345</v>
      </c>
      <c r="G430" t="s">
        <v>7355</v>
      </c>
    </row>
    <row r="431" spans="1:7" x14ac:dyDescent="0.25">
      <c r="A431" t="s">
        <v>7772</v>
      </c>
      <c r="B431">
        <v>45707</v>
      </c>
      <c r="C431" t="s">
        <v>344</v>
      </c>
      <c r="D431" t="s">
        <v>7341</v>
      </c>
      <c r="E431">
        <v>11</v>
      </c>
      <c r="F431" t="s">
        <v>7331</v>
      </c>
      <c r="G431" t="s">
        <v>11280</v>
      </c>
    </row>
    <row r="432" spans="1:7" x14ac:dyDescent="0.25">
      <c r="A432" t="s">
        <v>7773</v>
      </c>
      <c r="B432">
        <v>45707</v>
      </c>
      <c r="C432" t="s">
        <v>376</v>
      </c>
      <c r="D432" t="s">
        <v>7330</v>
      </c>
      <c r="E432">
        <v>22</v>
      </c>
      <c r="F432" t="s">
        <v>7345</v>
      </c>
      <c r="G432" t="s">
        <v>7365</v>
      </c>
    </row>
    <row r="433" spans="1:7" x14ac:dyDescent="0.25">
      <c r="A433" t="s">
        <v>7774</v>
      </c>
      <c r="B433">
        <v>45707</v>
      </c>
      <c r="C433" t="s">
        <v>394</v>
      </c>
      <c r="D433" t="s">
        <v>7330</v>
      </c>
      <c r="E433">
        <v>69</v>
      </c>
      <c r="F433" t="s">
        <v>7351</v>
      </c>
      <c r="G433" t="s">
        <v>7348</v>
      </c>
    </row>
    <row r="434" spans="1:7" x14ac:dyDescent="0.25">
      <c r="A434" t="s">
        <v>7775</v>
      </c>
      <c r="B434">
        <v>45708</v>
      </c>
      <c r="C434" t="s">
        <v>148</v>
      </c>
      <c r="D434" t="s">
        <v>7330</v>
      </c>
      <c r="E434">
        <v>48</v>
      </c>
      <c r="F434" t="s">
        <v>7331</v>
      </c>
      <c r="G434" t="s">
        <v>7332</v>
      </c>
    </row>
    <row r="435" spans="1:7" x14ac:dyDescent="0.25">
      <c r="A435" t="s">
        <v>7776</v>
      </c>
      <c r="B435">
        <v>45708</v>
      </c>
      <c r="C435" t="s">
        <v>178</v>
      </c>
      <c r="D435" t="s">
        <v>7330</v>
      </c>
      <c r="E435">
        <v>96</v>
      </c>
      <c r="F435" t="s">
        <v>7331</v>
      </c>
      <c r="G435" t="s">
        <v>7343</v>
      </c>
    </row>
    <row r="436" spans="1:7" x14ac:dyDescent="0.25">
      <c r="A436" t="s">
        <v>7777</v>
      </c>
      <c r="B436">
        <v>45708</v>
      </c>
      <c r="C436" t="s">
        <v>232</v>
      </c>
      <c r="D436" t="s">
        <v>7330</v>
      </c>
      <c r="E436">
        <v>72</v>
      </c>
      <c r="F436" t="s">
        <v>7345</v>
      </c>
      <c r="G436" t="s">
        <v>7343</v>
      </c>
    </row>
    <row r="437" spans="1:7" x14ac:dyDescent="0.25">
      <c r="A437" t="s">
        <v>7778</v>
      </c>
      <c r="B437">
        <v>45708</v>
      </c>
      <c r="C437" t="s">
        <v>244</v>
      </c>
      <c r="D437" t="s">
        <v>7330</v>
      </c>
      <c r="E437">
        <v>55</v>
      </c>
      <c r="F437" t="s">
        <v>7331</v>
      </c>
      <c r="G437" t="s">
        <v>7334</v>
      </c>
    </row>
    <row r="438" spans="1:7" x14ac:dyDescent="0.25">
      <c r="A438" t="s">
        <v>7779</v>
      </c>
      <c r="B438">
        <v>45708</v>
      </c>
      <c r="C438" t="s">
        <v>263</v>
      </c>
      <c r="D438" t="s">
        <v>7330</v>
      </c>
      <c r="E438">
        <v>80</v>
      </c>
      <c r="F438" t="s">
        <v>7331</v>
      </c>
      <c r="G438" t="s">
        <v>7332</v>
      </c>
    </row>
    <row r="439" spans="1:7" x14ac:dyDescent="0.25">
      <c r="A439" t="s">
        <v>7780</v>
      </c>
      <c r="B439">
        <v>45708</v>
      </c>
      <c r="C439" t="s">
        <v>390</v>
      </c>
      <c r="D439" t="s">
        <v>7341</v>
      </c>
      <c r="E439">
        <v>6</v>
      </c>
      <c r="F439" t="s">
        <v>7331</v>
      </c>
      <c r="G439" t="s">
        <v>11280</v>
      </c>
    </row>
    <row r="440" spans="1:7" x14ac:dyDescent="0.25">
      <c r="A440" t="s">
        <v>7781</v>
      </c>
      <c r="B440">
        <v>45709</v>
      </c>
      <c r="C440" t="s">
        <v>20</v>
      </c>
      <c r="D440" t="s">
        <v>7330</v>
      </c>
      <c r="E440">
        <v>122</v>
      </c>
      <c r="F440" t="s">
        <v>7331</v>
      </c>
      <c r="G440" t="s">
        <v>7332</v>
      </c>
    </row>
    <row r="441" spans="1:7" x14ac:dyDescent="0.25">
      <c r="A441" t="s">
        <v>7782</v>
      </c>
      <c r="B441">
        <v>45709</v>
      </c>
      <c r="C441" t="s">
        <v>57</v>
      </c>
      <c r="D441" t="s">
        <v>7330</v>
      </c>
      <c r="E441">
        <v>105</v>
      </c>
      <c r="F441" t="s">
        <v>7331</v>
      </c>
      <c r="G441" t="s">
        <v>7338</v>
      </c>
    </row>
    <row r="442" spans="1:7" x14ac:dyDescent="0.25">
      <c r="A442" t="s">
        <v>7783</v>
      </c>
      <c r="B442">
        <v>45709</v>
      </c>
      <c r="C442" t="s">
        <v>81</v>
      </c>
      <c r="D442" t="s">
        <v>7341</v>
      </c>
      <c r="E442">
        <v>10</v>
      </c>
      <c r="F442" t="s">
        <v>7337</v>
      </c>
      <c r="G442" t="s">
        <v>11280</v>
      </c>
    </row>
    <row r="443" spans="1:7" x14ac:dyDescent="0.25">
      <c r="A443" t="s">
        <v>7784</v>
      </c>
      <c r="B443">
        <v>45709</v>
      </c>
      <c r="C443" t="s">
        <v>132</v>
      </c>
      <c r="D443" t="s">
        <v>7341</v>
      </c>
      <c r="E443">
        <v>10</v>
      </c>
      <c r="F443" t="s">
        <v>7331</v>
      </c>
      <c r="G443" t="s">
        <v>11280</v>
      </c>
    </row>
    <row r="444" spans="1:7" x14ac:dyDescent="0.25">
      <c r="A444" t="s">
        <v>7785</v>
      </c>
      <c r="B444">
        <v>45709</v>
      </c>
      <c r="C444" t="s">
        <v>172</v>
      </c>
      <c r="D444" t="s">
        <v>7330</v>
      </c>
      <c r="E444">
        <v>67</v>
      </c>
      <c r="F444" t="s">
        <v>7331</v>
      </c>
      <c r="G444" t="s">
        <v>7334</v>
      </c>
    </row>
    <row r="445" spans="1:7" x14ac:dyDescent="0.25">
      <c r="A445" t="s">
        <v>7786</v>
      </c>
      <c r="B445">
        <v>45709</v>
      </c>
      <c r="C445" t="s">
        <v>215</v>
      </c>
      <c r="D445" t="s">
        <v>7330</v>
      </c>
      <c r="E445">
        <v>44</v>
      </c>
      <c r="F445" t="s">
        <v>7345</v>
      </c>
      <c r="G445" t="s">
        <v>7332</v>
      </c>
    </row>
    <row r="446" spans="1:7" x14ac:dyDescent="0.25">
      <c r="A446" t="s">
        <v>7787</v>
      </c>
      <c r="B446">
        <v>45709</v>
      </c>
      <c r="C446" t="s">
        <v>266</v>
      </c>
      <c r="D446" t="s">
        <v>7330</v>
      </c>
      <c r="E446">
        <v>29</v>
      </c>
      <c r="F446" t="s">
        <v>7337</v>
      </c>
      <c r="G446" t="s">
        <v>7355</v>
      </c>
    </row>
    <row r="447" spans="1:7" x14ac:dyDescent="0.25">
      <c r="A447" t="s">
        <v>7788</v>
      </c>
      <c r="B447">
        <v>45709</v>
      </c>
      <c r="C447" t="s">
        <v>284</v>
      </c>
      <c r="D447" t="s">
        <v>7341</v>
      </c>
      <c r="E447">
        <v>9</v>
      </c>
      <c r="F447" t="s">
        <v>7351</v>
      </c>
      <c r="G447" t="s">
        <v>11280</v>
      </c>
    </row>
    <row r="448" spans="1:7" x14ac:dyDescent="0.25">
      <c r="A448" t="s">
        <v>7789</v>
      </c>
      <c r="B448">
        <v>45709</v>
      </c>
      <c r="C448" t="s">
        <v>325</v>
      </c>
      <c r="D448" t="s">
        <v>7330</v>
      </c>
      <c r="E448">
        <v>42</v>
      </c>
      <c r="F448" t="s">
        <v>7331</v>
      </c>
      <c r="G448" t="s">
        <v>7348</v>
      </c>
    </row>
    <row r="449" spans="1:7" x14ac:dyDescent="0.25">
      <c r="A449" t="s">
        <v>7790</v>
      </c>
      <c r="B449">
        <v>45709</v>
      </c>
      <c r="C449" t="s">
        <v>458</v>
      </c>
      <c r="D449" t="s">
        <v>7330</v>
      </c>
      <c r="E449">
        <v>85</v>
      </c>
      <c r="F449" t="s">
        <v>7345</v>
      </c>
      <c r="G449" t="s">
        <v>7334</v>
      </c>
    </row>
    <row r="450" spans="1:7" x14ac:dyDescent="0.25">
      <c r="A450" t="s">
        <v>7791</v>
      </c>
      <c r="B450">
        <v>45710</v>
      </c>
      <c r="C450" t="s">
        <v>180</v>
      </c>
      <c r="D450" t="s">
        <v>7330</v>
      </c>
      <c r="E450">
        <v>93</v>
      </c>
      <c r="F450" t="s">
        <v>7337</v>
      </c>
      <c r="G450" t="s">
        <v>7370</v>
      </c>
    </row>
    <row r="451" spans="1:7" x14ac:dyDescent="0.25">
      <c r="A451" t="s">
        <v>7792</v>
      </c>
      <c r="B451">
        <v>45710</v>
      </c>
      <c r="C451" t="s">
        <v>196</v>
      </c>
      <c r="D451" t="s">
        <v>7341</v>
      </c>
      <c r="E451">
        <v>35</v>
      </c>
      <c r="F451" t="s">
        <v>7337</v>
      </c>
      <c r="G451" t="s">
        <v>11280</v>
      </c>
    </row>
    <row r="452" spans="1:7" x14ac:dyDescent="0.25">
      <c r="A452" t="s">
        <v>7793</v>
      </c>
      <c r="B452">
        <v>45710</v>
      </c>
      <c r="C452" t="s">
        <v>257</v>
      </c>
      <c r="D452" t="s">
        <v>7341</v>
      </c>
      <c r="E452">
        <v>16</v>
      </c>
      <c r="F452" t="s">
        <v>7351</v>
      </c>
      <c r="G452" t="s">
        <v>11280</v>
      </c>
    </row>
    <row r="453" spans="1:7" x14ac:dyDescent="0.25">
      <c r="A453" t="s">
        <v>7794</v>
      </c>
      <c r="B453">
        <v>45710</v>
      </c>
      <c r="C453" t="s">
        <v>278</v>
      </c>
      <c r="D453" t="s">
        <v>7341</v>
      </c>
      <c r="E453">
        <v>12</v>
      </c>
      <c r="F453" t="s">
        <v>7351</v>
      </c>
      <c r="G453" t="s">
        <v>11280</v>
      </c>
    </row>
    <row r="454" spans="1:7" x14ac:dyDescent="0.25">
      <c r="A454" t="s">
        <v>7795</v>
      </c>
      <c r="B454">
        <v>45711</v>
      </c>
      <c r="C454" t="s">
        <v>27</v>
      </c>
      <c r="D454" t="s">
        <v>7330</v>
      </c>
      <c r="E454">
        <v>51</v>
      </c>
      <c r="F454" t="s">
        <v>7337</v>
      </c>
      <c r="G454" t="s">
        <v>7365</v>
      </c>
    </row>
    <row r="455" spans="1:7" x14ac:dyDescent="0.25">
      <c r="A455" t="s">
        <v>7796</v>
      </c>
      <c r="B455">
        <v>45711</v>
      </c>
      <c r="C455" t="s">
        <v>31</v>
      </c>
      <c r="D455" t="s">
        <v>7330</v>
      </c>
      <c r="E455">
        <v>104</v>
      </c>
      <c r="F455" t="s">
        <v>7331</v>
      </c>
      <c r="G455" t="s">
        <v>7370</v>
      </c>
    </row>
    <row r="456" spans="1:7" x14ac:dyDescent="0.25">
      <c r="A456" t="s">
        <v>7797</v>
      </c>
      <c r="B456">
        <v>45711</v>
      </c>
      <c r="C456" t="s">
        <v>33</v>
      </c>
      <c r="D456" t="s">
        <v>7330</v>
      </c>
      <c r="E456">
        <v>129</v>
      </c>
      <c r="F456" t="s">
        <v>7331</v>
      </c>
      <c r="G456" t="s">
        <v>7338</v>
      </c>
    </row>
    <row r="457" spans="1:7" x14ac:dyDescent="0.25">
      <c r="A457" t="s">
        <v>7798</v>
      </c>
      <c r="B457">
        <v>45711</v>
      </c>
      <c r="C457" t="s">
        <v>85</v>
      </c>
      <c r="D457" t="s">
        <v>7330</v>
      </c>
      <c r="E457">
        <v>64</v>
      </c>
      <c r="F457" t="s">
        <v>7351</v>
      </c>
      <c r="G457" t="s">
        <v>7334</v>
      </c>
    </row>
    <row r="458" spans="1:7" x14ac:dyDescent="0.25">
      <c r="A458" t="s">
        <v>7799</v>
      </c>
      <c r="B458">
        <v>45711</v>
      </c>
      <c r="C458" t="s">
        <v>99</v>
      </c>
      <c r="D458" t="s">
        <v>7341</v>
      </c>
      <c r="E458">
        <v>8</v>
      </c>
      <c r="F458" t="s">
        <v>7345</v>
      </c>
      <c r="G458" t="s">
        <v>11280</v>
      </c>
    </row>
    <row r="459" spans="1:7" x14ac:dyDescent="0.25">
      <c r="A459" t="s">
        <v>7800</v>
      </c>
      <c r="B459">
        <v>45711</v>
      </c>
      <c r="C459" t="s">
        <v>124</v>
      </c>
      <c r="D459" t="s">
        <v>7341</v>
      </c>
      <c r="E459">
        <v>15</v>
      </c>
      <c r="F459" t="s">
        <v>7331</v>
      </c>
      <c r="G459" t="s">
        <v>11280</v>
      </c>
    </row>
    <row r="460" spans="1:7" x14ac:dyDescent="0.25">
      <c r="A460" t="s">
        <v>7801</v>
      </c>
      <c r="B460">
        <v>45711</v>
      </c>
      <c r="C460" t="s">
        <v>172</v>
      </c>
      <c r="D460" t="s">
        <v>7330</v>
      </c>
      <c r="E460">
        <v>64</v>
      </c>
      <c r="F460" t="s">
        <v>7337</v>
      </c>
      <c r="G460" t="s">
        <v>7348</v>
      </c>
    </row>
    <row r="461" spans="1:7" x14ac:dyDescent="0.25">
      <c r="A461" t="s">
        <v>7802</v>
      </c>
      <c r="B461">
        <v>45711</v>
      </c>
      <c r="C461" t="s">
        <v>176</v>
      </c>
      <c r="D461" t="s">
        <v>7330</v>
      </c>
      <c r="E461">
        <v>120</v>
      </c>
      <c r="F461" t="s">
        <v>7345</v>
      </c>
      <c r="G461" t="s">
        <v>7365</v>
      </c>
    </row>
    <row r="462" spans="1:7" x14ac:dyDescent="0.25">
      <c r="A462" t="s">
        <v>7803</v>
      </c>
      <c r="B462">
        <v>45711</v>
      </c>
      <c r="C462" t="s">
        <v>204</v>
      </c>
      <c r="D462" t="s">
        <v>7330</v>
      </c>
      <c r="E462">
        <v>92</v>
      </c>
      <c r="F462" t="s">
        <v>7331</v>
      </c>
      <c r="G462" t="s">
        <v>7343</v>
      </c>
    </row>
    <row r="463" spans="1:7" x14ac:dyDescent="0.25">
      <c r="A463" t="s">
        <v>7804</v>
      </c>
      <c r="B463">
        <v>45711</v>
      </c>
      <c r="C463" t="s">
        <v>222</v>
      </c>
      <c r="D463" t="s">
        <v>7341</v>
      </c>
      <c r="E463">
        <v>7</v>
      </c>
      <c r="F463" t="s">
        <v>7337</v>
      </c>
      <c r="G463" t="s">
        <v>11280</v>
      </c>
    </row>
    <row r="464" spans="1:7" x14ac:dyDescent="0.25">
      <c r="A464" t="s">
        <v>7805</v>
      </c>
      <c r="B464">
        <v>45711</v>
      </c>
      <c r="C464" t="s">
        <v>272</v>
      </c>
      <c r="D464" t="s">
        <v>7330</v>
      </c>
      <c r="E464">
        <v>36</v>
      </c>
      <c r="F464" t="s">
        <v>7337</v>
      </c>
      <c r="G464" t="s">
        <v>7334</v>
      </c>
    </row>
    <row r="465" spans="1:7" x14ac:dyDescent="0.25">
      <c r="A465" t="s">
        <v>7806</v>
      </c>
      <c r="B465">
        <v>45711</v>
      </c>
      <c r="C465" t="s">
        <v>294</v>
      </c>
      <c r="D465" t="s">
        <v>7330</v>
      </c>
      <c r="E465">
        <v>33</v>
      </c>
      <c r="F465" t="s">
        <v>7337</v>
      </c>
      <c r="G465" t="s">
        <v>7348</v>
      </c>
    </row>
    <row r="466" spans="1:7" x14ac:dyDescent="0.25">
      <c r="A466" t="s">
        <v>7807</v>
      </c>
      <c r="B466">
        <v>45711</v>
      </c>
      <c r="C466" t="s">
        <v>323</v>
      </c>
      <c r="D466" t="s">
        <v>7330</v>
      </c>
      <c r="E466">
        <v>64</v>
      </c>
      <c r="F466" t="s">
        <v>7345</v>
      </c>
      <c r="G466" t="s">
        <v>7370</v>
      </c>
    </row>
    <row r="467" spans="1:7" x14ac:dyDescent="0.25">
      <c r="A467" t="s">
        <v>7808</v>
      </c>
      <c r="B467">
        <v>45711</v>
      </c>
      <c r="C467" t="s">
        <v>325</v>
      </c>
      <c r="D467" t="s">
        <v>7341</v>
      </c>
      <c r="E467">
        <v>8</v>
      </c>
      <c r="F467" t="s">
        <v>7337</v>
      </c>
      <c r="G467" t="s">
        <v>11280</v>
      </c>
    </row>
    <row r="468" spans="1:7" x14ac:dyDescent="0.25">
      <c r="A468" t="s">
        <v>7809</v>
      </c>
      <c r="B468">
        <v>45711</v>
      </c>
      <c r="C468" t="s">
        <v>346</v>
      </c>
      <c r="D468" t="s">
        <v>7330</v>
      </c>
      <c r="E468">
        <v>31</v>
      </c>
      <c r="F468" t="s">
        <v>7345</v>
      </c>
      <c r="G468" t="s">
        <v>7343</v>
      </c>
    </row>
    <row r="469" spans="1:7" x14ac:dyDescent="0.25">
      <c r="A469" t="s">
        <v>7810</v>
      </c>
      <c r="B469">
        <v>45711</v>
      </c>
      <c r="C469" t="s">
        <v>429</v>
      </c>
      <c r="D469" t="s">
        <v>7330</v>
      </c>
      <c r="E469">
        <v>84</v>
      </c>
      <c r="F469" t="s">
        <v>7345</v>
      </c>
      <c r="G469" t="s">
        <v>7370</v>
      </c>
    </row>
    <row r="470" spans="1:7" x14ac:dyDescent="0.25">
      <c r="A470" t="s">
        <v>7811</v>
      </c>
      <c r="B470">
        <v>45711</v>
      </c>
      <c r="C470" t="s">
        <v>480</v>
      </c>
      <c r="D470" t="s">
        <v>7341</v>
      </c>
      <c r="E470">
        <v>4</v>
      </c>
      <c r="F470" t="s">
        <v>7337</v>
      </c>
      <c r="G470" t="s">
        <v>11280</v>
      </c>
    </row>
    <row r="471" spans="1:7" x14ac:dyDescent="0.25">
      <c r="A471" t="s">
        <v>7812</v>
      </c>
      <c r="B471">
        <v>45711</v>
      </c>
      <c r="C471" t="s">
        <v>486</v>
      </c>
      <c r="D471" t="s">
        <v>7341</v>
      </c>
      <c r="E471">
        <v>6</v>
      </c>
      <c r="F471" t="s">
        <v>7337</v>
      </c>
      <c r="G471" t="s">
        <v>11280</v>
      </c>
    </row>
    <row r="472" spans="1:7" x14ac:dyDescent="0.25">
      <c r="A472" t="s">
        <v>7813</v>
      </c>
      <c r="B472">
        <v>45711</v>
      </c>
      <c r="C472" t="s">
        <v>486</v>
      </c>
      <c r="D472" t="s">
        <v>7341</v>
      </c>
      <c r="E472">
        <v>3</v>
      </c>
      <c r="F472" t="s">
        <v>7331</v>
      </c>
      <c r="G472" t="s">
        <v>11280</v>
      </c>
    </row>
    <row r="473" spans="1:7" x14ac:dyDescent="0.25">
      <c r="A473" t="s">
        <v>7814</v>
      </c>
      <c r="B473">
        <v>45712</v>
      </c>
      <c r="C473" t="s">
        <v>70</v>
      </c>
      <c r="D473" t="s">
        <v>7330</v>
      </c>
      <c r="E473">
        <v>26</v>
      </c>
      <c r="F473" t="s">
        <v>7331</v>
      </c>
      <c r="G473" t="s">
        <v>7332</v>
      </c>
    </row>
    <row r="474" spans="1:7" x14ac:dyDescent="0.25">
      <c r="A474" t="s">
        <v>7815</v>
      </c>
      <c r="B474">
        <v>45712</v>
      </c>
      <c r="C474" t="s">
        <v>75</v>
      </c>
      <c r="D474" t="s">
        <v>7330</v>
      </c>
      <c r="E474">
        <v>63</v>
      </c>
      <c r="F474" t="s">
        <v>7331</v>
      </c>
      <c r="G474" t="s">
        <v>7370</v>
      </c>
    </row>
    <row r="475" spans="1:7" x14ac:dyDescent="0.25">
      <c r="A475" t="s">
        <v>7816</v>
      </c>
      <c r="B475">
        <v>45712</v>
      </c>
      <c r="C475" t="s">
        <v>101</v>
      </c>
      <c r="D475" t="s">
        <v>7330</v>
      </c>
      <c r="E475">
        <v>133</v>
      </c>
      <c r="F475" t="s">
        <v>7331</v>
      </c>
      <c r="G475" t="s">
        <v>7343</v>
      </c>
    </row>
    <row r="476" spans="1:7" x14ac:dyDescent="0.25">
      <c r="A476" t="s">
        <v>7817</v>
      </c>
      <c r="B476">
        <v>45712</v>
      </c>
      <c r="C476" t="s">
        <v>152</v>
      </c>
      <c r="D476" t="s">
        <v>7330</v>
      </c>
      <c r="E476">
        <v>50</v>
      </c>
      <c r="F476" t="s">
        <v>7345</v>
      </c>
      <c r="G476" t="s">
        <v>7348</v>
      </c>
    </row>
    <row r="477" spans="1:7" x14ac:dyDescent="0.25">
      <c r="A477" t="s">
        <v>7818</v>
      </c>
      <c r="B477">
        <v>45712</v>
      </c>
      <c r="C477" t="s">
        <v>172</v>
      </c>
      <c r="D477" t="s">
        <v>7330</v>
      </c>
      <c r="E477">
        <v>68</v>
      </c>
      <c r="F477" t="s">
        <v>7331</v>
      </c>
      <c r="G477" t="s">
        <v>7370</v>
      </c>
    </row>
    <row r="478" spans="1:7" x14ac:dyDescent="0.25">
      <c r="A478" t="s">
        <v>7819</v>
      </c>
      <c r="B478">
        <v>45712</v>
      </c>
      <c r="C478" t="s">
        <v>200</v>
      </c>
      <c r="D478" t="s">
        <v>7341</v>
      </c>
      <c r="E478">
        <v>15</v>
      </c>
      <c r="F478" t="s">
        <v>7331</v>
      </c>
      <c r="G478" t="s">
        <v>11280</v>
      </c>
    </row>
    <row r="479" spans="1:7" x14ac:dyDescent="0.25">
      <c r="A479" t="s">
        <v>7820</v>
      </c>
      <c r="B479">
        <v>45712</v>
      </c>
      <c r="C479" t="s">
        <v>202</v>
      </c>
      <c r="D479" t="s">
        <v>7330</v>
      </c>
      <c r="E479">
        <v>114</v>
      </c>
      <c r="F479" t="s">
        <v>7331</v>
      </c>
      <c r="G479" t="s">
        <v>7365</v>
      </c>
    </row>
    <row r="480" spans="1:7" x14ac:dyDescent="0.25">
      <c r="A480" t="s">
        <v>7821</v>
      </c>
      <c r="B480">
        <v>45712</v>
      </c>
      <c r="C480" t="s">
        <v>222</v>
      </c>
      <c r="D480" t="s">
        <v>7330</v>
      </c>
      <c r="E480">
        <v>42</v>
      </c>
      <c r="F480" t="s">
        <v>7351</v>
      </c>
      <c r="G480" t="s">
        <v>7365</v>
      </c>
    </row>
    <row r="481" spans="1:7" x14ac:dyDescent="0.25">
      <c r="A481" t="s">
        <v>7822</v>
      </c>
      <c r="B481">
        <v>45712</v>
      </c>
      <c r="C481" t="s">
        <v>346</v>
      </c>
      <c r="D481" t="s">
        <v>7330</v>
      </c>
      <c r="E481">
        <v>66</v>
      </c>
      <c r="F481" t="s">
        <v>7337</v>
      </c>
      <c r="G481" t="s">
        <v>7370</v>
      </c>
    </row>
    <row r="482" spans="1:7" x14ac:dyDescent="0.25">
      <c r="A482" t="s">
        <v>7823</v>
      </c>
      <c r="B482">
        <v>45712</v>
      </c>
      <c r="C482" t="s">
        <v>370</v>
      </c>
      <c r="D482" t="s">
        <v>7330</v>
      </c>
      <c r="E482">
        <v>51</v>
      </c>
      <c r="F482" t="s">
        <v>7337</v>
      </c>
      <c r="G482" t="s">
        <v>7348</v>
      </c>
    </row>
    <row r="483" spans="1:7" x14ac:dyDescent="0.25">
      <c r="A483" t="s">
        <v>7824</v>
      </c>
      <c r="B483">
        <v>45712</v>
      </c>
      <c r="C483" t="s">
        <v>396</v>
      </c>
      <c r="D483" t="s">
        <v>7341</v>
      </c>
      <c r="E483">
        <v>10</v>
      </c>
      <c r="F483" t="s">
        <v>7345</v>
      </c>
      <c r="G483" t="s">
        <v>11280</v>
      </c>
    </row>
    <row r="484" spans="1:7" x14ac:dyDescent="0.25">
      <c r="A484" t="s">
        <v>7825</v>
      </c>
      <c r="B484">
        <v>45712</v>
      </c>
      <c r="C484" t="s">
        <v>450</v>
      </c>
      <c r="D484" t="s">
        <v>7341</v>
      </c>
      <c r="E484">
        <v>7</v>
      </c>
      <c r="F484" t="s">
        <v>7351</v>
      </c>
      <c r="G484" t="s">
        <v>11280</v>
      </c>
    </row>
    <row r="485" spans="1:7" x14ac:dyDescent="0.25">
      <c r="A485" t="s">
        <v>7826</v>
      </c>
      <c r="B485">
        <v>45712</v>
      </c>
      <c r="C485" t="s">
        <v>464</v>
      </c>
      <c r="D485" t="s">
        <v>7341</v>
      </c>
      <c r="E485">
        <v>4</v>
      </c>
      <c r="F485" t="s">
        <v>7331</v>
      </c>
      <c r="G485" t="s">
        <v>11280</v>
      </c>
    </row>
    <row r="486" spans="1:7" x14ac:dyDescent="0.25">
      <c r="A486" t="s">
        <v>7827</v>
      </c>
      <c r="B486">
        <v>45713</v>
      </c>
      <c r="C486" t="s">
        <v>101</v>
      </c>
      <c r="D486" t="s">
        <v>7341</v>
      </c>
      <c r="E486">
        <v>28</v>
      </c>
      <c r="F486" t="s">
        <v>7337</v>
      </c>
      <c r="G486" t="s">
        <v>11280</v>
      </c>
    </row>
    <row r="487" spans="1:7" x14ac:dyDescent="0.25">
      <c r="A487" t="s">
        <v>7828</v>
      </c>
      <c r="B487">
        <v>45713</v>
      </c>
      <c r="C487" t="s">
        <v>140</v>
      </c>
      <c r="D487" t="s">
        <v>7330</v>
      </c>
      <c r="E487">
        <v>29</v>
      </c>
      <c r="F487" t="s">
        <v>7337</v>
      </c>
      <c r="G487" t="s">
        <v>7365</v>
      </c>
    </row>
    <row r="488" spans="1:7" x14ac:dyDescent="0.25">
      <c r="A488" t="s">
        <v>7829</v>
      </c>
      <c r="B488">
        <v>45713</v>
      </c>
      <c r="C488" t="s">
        <v>202</v>
      </c>
      <c r="D488" t="s">
        <v>7341</v>
      </c>
      <c r="E488">
        <v>16</v>
      </c>
      <c r="F488" t="s">
        <v>7331</v>
      </c>
      <c r="G488" t="s">
        <v>11280</v>
      </c>
    </row>
    <row r="489" spans="1:7" x14ac:dyDescent="0.25">
      <c r="A489" t="s">
        <v>7830</v>
      </c>
      <c r="B489">
        <v>45713</v>
      </c>
      <c r="C489" t="s">
        <v>240</v>
      </c>
      <c r="D489" t="s">
        <v>7341</v>
      </c>
      <c r="E489">
        <v>4</v>
      </c>
      <c r="F489" t="s">
        <v>7351</v>
      </c>
      <c r="G489" t="s">
        <v>11280</v>
      </c>
    </row>
    <row r="490" spans="1:7" x14ac:dyDescent="0.25">
      <c r="A490" t="s">
        <v>7831</v>
      </c>
      <c r="B490">
        <v>45713</v>
      </c>
      <c r="C490" t="s">
        <v>439</v>
      </c>
      <c r="D490" t="s">
        <v>7330</v>
      </c>
      <c r="E490">
        <v>49</v>
      </c>
      <c r="F490" t="s">
        <v>7337</v>
      </c>
      <c r="G490" t="s">
        <v>7348</v>
      </c>
    </row>
    <row r="491" spans="1:7" x14ac:dyDescent="0.25">
      <c r="A491" t="s">
        <v>7832</v>
      </c>
      <c r="B491">
        <v>45714</v>
      </c>
      <c r="C491" t="s">
        <v>47</v>
      </c>
      <c r="D491" t="s">
        <v>7330</v>
      </c>
      <c r="E491">
        <v>137</v>
      </c>
      <c r="F491" t="s">
        <v>7345</v>
      </c>
      <c r="G491" t="s">
        <v>7343</v>
      </c>
    </row>
    <row r="492" spans="1:7" x14ac:dyDescent="0.25">
      <c r="A492" t="s">
        <v>7833</v>
      </c>
      <c r="B492">
        <v>45714</v>
      </c>
      <c r="C492" t="s">
        <v>115</v>
      </c>
      <c r="D492" t="s">
        <v>7341</v>
      </c>
      <c r="E492">
        <v>9</v>
      </c>
      <c r="F492" t="s">
        <v>7337</v>
      </c>
      <c r="G492" t="s">
        <v>11280</v>
      </c>
    </row>
    <row r="493" spans="1:7" x14ac:dyDescent="0.25">
      <c r="A493" t="s">
        <v>7834</v>
      </c>
      <c r="B493">
        <v>45714</v>
      </c>
      <c r="C493" t="s">
        <v>142</v>
      </c>
      <c r="D493" t="s">
        <v>7330</v>
      </c>
      <c r="E493">
        <v>79</v>
      </c>
      <c r="F493" t="s">
        <v>7345</v>
      </c>
      <c r="G493" t="s">
        <v>7332</v>
      </c>
    </row>
    <row r="494" spans="1:7" x14ac:dyDescent="0.25">
      <c r="A494" t="s">
        <v>7835</v>
      </c>
      <c r="B494">
        <v>45714</v>
      </c>
      <c r="C494" t="s">
        <v>252</v>
      </c>
      <c r="D494" t="s">
        <v>7341</v>
      </c>
      <c r="E494">
        <v>14</v>
      </c>
      <c r="F494" t="s">
        <v>7331</v>
      </c>
      <c r="G494" t="s">
        <v>11280</v>
      </c>
    </row>
    <row r="495" spans="1:7" x14ac:dyDescent="0.25">
      <c r="A495" t="s">
        <v>7836</v>
      </c>
      <c r="B495">
        <v>45714</v>
      </c>
      <c r="C495" t="s">
        <v>328</v>
      </c>
      <c r="D495" t="s">
        <v>7341</v>
      </c>
      <c r="E495">
        <v>10</v>
      </c>
      <c r="F495" t="s">
        <v>7337</v>
      </c>
      <c r="G495" t="s">
        <v>11280</v>
      </c>
    </row>
    <row r="496" spans="1:7" x14ac:dyDescent="0.25">
      <c r="A496" t="s">
        <v>7837</v>
      </c>
      <c r="B496">
        <v>45714</v>
      </c>
      <c r="C496" t="s">
        <v>429</v>
      </c>
      <c r="D496" t="s">
        <v>7330</v>
      </c>
      <c r="E496">
        <v>99</v>
      </c>
      <c r="F496" t="s">
        <v>7331</v>
      </c>
      <c r="G496" t="s">
        <v>7334</v>
      </c>
    </row>
    <row r="497" spans="1:7" x14ac:dyDescent="0.25">
      <c r="A497" t="s">
        <v>7838</v>
      </c>
      <c r="B497">
        <v>45715</v>
      </c>
      <c r="C497" t="s">
        <v>13</v>
      </c>
      <c r="D497" t="s">
        <v>7341</v>
      </c>
      <c r="E497">
        <v>28</v>
      </c>
      <c r="F497" t="s">
        <v>7351</v>
      </c>
      <c r="G497" t="s">
        <v>11280</v>
      </c>
    </row>
    <row r="498" spans="1:7" x14ac:dyDescent="0.25">
      <c r="A498" t="s">
        <v>7839</v>
      </c>
      <c r="B498">
        <v>45715</v>
      </c>
      <c r="C498" t="s">
        <v>81</v>
      </c>
      <c r="D498" t="s">
        <v>7330</v>
      </c>
      <c r="E498">
        <v>121</v>
      </c>
      <c r="F498" t="s">
        <v>7331</v>
      </c>
      <c r="G498" t="s">
        <v>7365</v>
      </c>
    </row>
    <row r="499" spans="1:7" x14ac:dyDescent="0.25">
      <c r="A499" t="s">
        <v>7840</v>
      </c>
      <c r="B499">
        <v>45715</v>
      </c>
      <c r="C499" t="s">
        <v>87</v>
      </c>
      <c r="D499" t="s">
        <v>7330</v>
      </c>
      <c r="E499">
        <v>36</v>
      </c>
      <c r="F499" t="s">
        <v>7331</v>
      </c>
      <c r="G499" t="s">
        <v>7365</v>
      </c>
    </row>
    <row r="500" spans="1:7" x14ac:dyDescent="0.25">
      <c r="A500" t="s">
        <v>7841</v>
      </c>
      <c r="B500">
        <v>45715</v>
      </c>
      <c r="C500" t="s">
        <v>91</v>
      </c>
      <c r="D500" t="s">
        <v>7330</v>
      </c>
      <c r="E500">
        <v>46</v>
      </c>
      <c r="F500" t="s">
        <v>7331</v>
      </c>
      <c r="G500" t="s">
        <v>7365</v>
      </c>
    </row>
    <row r="501" spans="1:7" x14ac:dyDescent="0.25">
      <c r="A501" t="s">
        <v>7842</v>
      </c>
      <c r="B501">
        <v>45715</v>
      </c>
      <c r="C501" t="s">
        <v>118</v>
      </c>
      <c r="D501" t="s">
        <v>7341</v>
      </c>
      <c r="E501">
        <v>21</v>
      </c>
      <c r="F501" t="s">
        <v>7331</v>
      </c>
      <c r="G501" t="s">
        <v>11280</v>
      </c>
    </row>
    <row r="502" spans="1:7" x14ac:dyDescent="0.25">
      <c r="A502" t="s">
        <v>7843</v>
      </c>
      <c r="B502">
        <v>45715</v>
      </c>
      <c r="C502" t="s">
        <v>130</v>
      </c>
      <c r="D502" t="s">
        <v>7330</v>
      </c>
      <c r="E502">
        <v>51</v>
      </c>
      <c r="F502" t="s">
        <v>7337</v>
      </c>
      <c r="G502" t="s">
        <v>7343</v>
      </c>
    </row>
    <row r="503" spans="1:7" x14ac:dyDescent="0.25">
      <c r="A503" t="s">
        <v>7844</v>
      </c>
      <c r="B503">
        <v>45715</v>
      </c>
      <c r="C503" t="s">
        <v>144</v>
      </c>
      <c r="D503" t="s">
        <v>7330</v>
      </c>
      <c r="E503">
        <v>44</v>
      </c>
      <c r="F503" t="s">
        <v>7345</v>
      </c>
      <c r="G503" t="s">
        <v>7348</v>
      </c>
    </row>
    <row r="504" spans="1:7" x14ac:dyDescent="0.25">
      <c r="A504" t="s">
        <v>7845</v>
      </c>
      <c r="B504">
        <v>45715</v>
      </c>
      <c r="C504" t="s">
        <v>146</v>
      </c>
      <c r="D504" t="s">
        <v>7330</v>
      </c>
      <c r="E504">
        <v>71</v>
      </c>
      <c r="F504" t="s">
        <v>7331</v>
      </c>
      <c r="G504" t="s">
        <v>7348</v>
      </c>
    </row>
    <row r="505" spans="1:7" x14ac:dyDescent="0.25">
      <c r="A505" t="s">
        <v>7846</v>
      </c>
      <c r="B505">
        <v>45715</v>
      </c>
      <c r="C505" t="s">
        <v>176</v>
      </c>
      <c r="D505" t="s">
        <v>7341</v>
      </c>
      <c r="E505">
        <v>22</v>
      </c>
      <c r="F505" t="s">
        <v>7331</v>
      </c>
      <c r="G505" t="s">
        <v>11280</v>
      </c>
    </row>
    <row r="506" spans="1:7" x14ac:dyDescent="0.25">
      <c r="A506" t="s">
        <v>7847</v>
      </c>
      <c r="B506">
        <v>45715</v>
      </c>
      <c r="C506" t="s">
        <v>186</v>
      </c>
      <c r="D506" t="s">
        <v>7341</v>
      </c>
      <c r="E506">
        <v>20</v>
      </c>
      <c r="F506" t="s">
        <v>7337</v>
      </c>
      <c r="G506" t="s">
        <v>11280</v>
      </c>
    </row>
    <row r="507" spans="1:7" x14ac:dyDescent="0.25">
      <c r="A507" t="s">
        <v>7848</v>
      </c>
      <c r="B507">
        <v>45715</v>
      </c>
      <c r="C507" t="s">
        <v>203</v>
      </c>
      <c r="D507" t="s">
        <v>7330</v>
      </c>
      <c r="E507">
        <v>95</v>
      </c>
      <c r="F507" t="s">
        <v>7331</v>
      </c>
      <c r="G507" t="s">
        <v>7365</v>
      </c>
    </row>
    <row r="508" spans="1:7" x14ac:dyDescent="0.25">
      <c r="A508" t="s">
        <v>7849</v>
      </c>
      <c r="B508">
        <v>45715</v>
      </c>
      <c r="C508" t="s">
        <v>236</v>
      </c>
      <c r="D508" t="s">
        <v>7341</v>
      </c>
      <c r="E508">
        <v>17</v>
      </c>
      <c r="F508" t="s">
        <v>7331</v>
      </c>
      <c r="G508" t="s">
        <v>11280</v>
      </c>
    </row>
    <row r="509" spans="1:7" x14ac:dyDescent="0.25">
      <c r="A509" t="s">
        <v>7850</v>
      </c>
      <c r="B509">
        <v>45715</v>
      </c>
      <c r="C509" t="s">
        <v>325</v>
      </c>
      <c r="D509" t="s">
        <v>7330</v>
      </c>
      <c r="E509">
        <v>14</v>
      </c>
      <c r="F509" t="s">
        <v>7331</v>
      </c>
      <c r="G509" t="s">
        <v>7365</v>
      </c>
    </row>
    <row r="510" spans="1:7" x14ac:dyDescent="0.25">
      <c r="A510" t="s">
        <v>7851</v>
      </c>
      <c r="B510">
        <v>45715</v>
      </c>
      <c r="C510" t="s">
        <v>366</v>
      </c>
      <c r="D510" t="s">
        <v>7341</v>
      </c>
      <c r="E510">
        <v>8</v>
      </c>
      <c r="F510" t="s">
        <v>7337</v>
      </c>
      <c r="G510" t="s">
        <v>11280</v>
      </c>
    </row>
    <row r="511" spans="1:7" x14ac:dyDescent="0.25">
      <c r="A511" t="s">
        <v>7852</v>
      </c>
      <c r="B511">
        <v>45716</v>
      </c>
      <c r="C511" t="s">
        <v>136</v>
      </c>
      <c r="D511" t="s">
        <v>7330</v>
      </c>
      <c r="E511">
        <v>72</v>
      </c>
      <c r="F511" t="s">
        <v>7351</v>
      </c>
      <c r="G511" t="s">
        <v>7338</v>
      </c>
    </row>
    <row r="512" spans="1:7" x14ac:dyDescent="0.25">
      <c r="A512" t="s">
        <v>7853</v>
      </c>
      <c r="B512">
        <v>45716</v>
      </c>
      <c r="C512" t="s">
        <v>172</v>
      </c>
      <c r="D512" t="s">
        <v>7330</v>
      </c>
      <c r="E512">
        <v>91</v>
      </c>
      <c r="F512" t="s">
        <v>7331</v>
      </c>
      <c r="G512" t="s">
        <v>7370</v>
      </c>
    </row>
    <row r="513" spans="1:7" x14ac:dyDescent="0.25">
      <c r="A513" t="s">
        <v>7854</v>
      </c>
      <c r="B513">
        <v>45716</v>
      </c>
      <c r="C513" t="s">
        <v>190</v>
      </c>
      <c r="D513" t="s">
        <v>7341</v>
      </c>
      <c r="E513">
        <v>9</v>
      </c>
      <c r="F513" t="s">
        <v>7337</v>
      </c>
      <c r="G513" t="s">
        <v>11280</v>
      </c>
    </row>
    <row r="514" spans="1:7" x14ac:dyDescent="0.25">
      <c r="A514" t="s">
        <v>7855</v>
      </c>
      <c r="B514">
        <v>45716</v>
      </c>
      <c r="C514" t="s">
        <v>234</v>
      </c>
      <c r="D514" t="s">
        <v>7330</v>
      </c>
      <c r="E514">
        <v>36</v>
      </c>
      <c r="F514" t="s">
        <v>7331</v>
      </c>
      <c r="G514" t="s">
        <v>7355</v>
      </c>
    </row>
    <row r="515" spans="1:7" x14ac:dyDescent="0.25">
      <c r="A515" t="s">
        <v>7856</v>
      </c>
      <c r="B515">
        <v>45716</v>
      </c>
      <c r="C515" t="s">
        <v>248</v>
      </c>
      <c r="D515" t="s">
        <v>7330</v>
      </c>
      <c r="E515">
        <v>108</v>
      </c>
      <c r="F515" t="s">
        <v>7331</v>
      </c>
      <c r="G515" t="s">
        <v>7334</v>
      </c>
    </row>
    <row r="516" spans="1:7" x14ac:dyDescent="0.25">
      <c r="A516" t="s">
        <v>7857</v>
      </c>
      <c r="B516">
        <v>45716</v>
      </c>
      <c r="C516" t="s">
        <v>362</v>
      </c>
      <c r="D516" t="s">
        <v>7341</v>
      </c>
      <c r="E516">
        <v>10</v>
      </c>
      <c r="F516" t="s">
        <v>7345</v>
      </c>
      <c r="G516" t="s">
        <v>11280</v>
      </c>
    </row>
    <row r="517" spans="1:7" x14ac:dyDescent="0.25">
      <c r="A517" t="s">
        <v>7858</v>
      </c>
      <c r="B517">
        <v>45716</v>
      </c>
      <c r="C517" t="s">
        <v>388</v>
      </c>
      <c r="D517" t="s">
        <v>7341</v>
      </c>
      <c r="E517">
        <v>8</v>
      </c>
      <c r="F517" t="s">
        <v>7345</v>
      </c>
      <c r="G517" t="s">
        <v>11280</v>
      </c>
    </row>
    <row r="518" spans="1:7" x14ac:dyDescent="0.25">
      <c r="A518" t="s">
        <v>7859</v>
      </c>
      <c r="B518">
        <v>45716</v>
      </c>
      <c r="C518" t="s">
        <v>427</v>
      </c>
      <c r="D518" t="s">
        <v>7341</v>
      </c>
      <c r="E518">
        <v>15</v>
      </c>
      <c r="F518" t="s">
        <v>7331</v>
      </c>
      <c r="G518" t="s">
        <v>11280</v>
      </c>
    </row>
    <row r="519" spans="1:7" x14ac:dyDescent="0.25">
      <c r="A519" t="s">
        <v>7860</v>
      </c>
      <c r="B519">
        <v>45717</v>
      </c>
      <c r="C519" t="s">
        <v>29</v>
      </c>
      <c r="D519" t="s">
        <v>7330</v>
      </c>
      <c r="E519">
        <v>47</v>
      </c>
      <c r="F519" t="s">
        <v>7337</v>
      </c>
      <c r="G519" t="s">
        <v>7334</v>
      </c>
    </row>
    <row r="520" spans="1:7" x14ac:dyDescent="0.25">
      <c r="A520" t="s">
        <v>7861</v>
      </c>
      <c r="B520">
        <v>45717</v>
      </c>
      <c r="C520" t="s">
        <v>37</v>
      </c>
      <c r="D520" t="s">
        <v>7330</v>
      </c>
      <c r="E520">
        <v>126</v>
      </c>
      <c r="F520" t="s">
        <v>7331</v>
      </c>
      <c r="G520" t="s">
        <v>7343</v>
      </c>
    </row>
    <row r="521" spans="1:7" x14ac:dyDescent="0.25">
      <c r="A521" t="s">
        <v>7862</v>
      </c>
      <c r="B521">
        <v>45717</v>
      </c>
      <c r="C521" t="s">
        <v>47</v>
      </c>
      <c r="D521" t="s">
        <v>7341</v>
      </c>
      <c r="E521">
        <v>9</v>
      </c>
      <c r="F521" t="s">
        <v>7337</v>
      </c>
      <c r="G521" t="s">
        <v>11280</v>
      </c>
    </row>
    <row r="522" spans="1:7" x14ac:dyDescent="0.25">
      <c r="A522" t="s">
        <v>7863</v>
      </c>
      <c r="B522">
        <v>45717</v>
      </c>
      <c r="C522" t="s">
        <v>85</v>
      </c>
      <c r="D522" t="s">
        <v>7341</v>
      </c>
      <c r="E522">
        <v>16</v>
      </c>
      <c r="F522" t="s">
        <v>7351</v>
      </c>
      <c r="G522" t="s">
        <v>11280</v>
      </c>
    </row>
    <row r="523" spans="1:7" x14ac:dyDescent="0.25">
      <c r="A523" t="s">
        <v>7864</v>
      </c>
      <c r="B523">
        <v>45717</v>
      </c>
      <c r="C523" t="s">
        <v>167</v>
      </c>
      <c r="D523" t="s">
        <v>7341</v>
      </c>
      <c r="E523">
        <v>32</v>
      </c>
      <c r="F523" t="s">
        <v>7331</v>
      </c>
      <c r="G523" t="s">
        <v>11280</v>
      </c>
    </row>
    <row r="524" spans="1:7" x14ac:dyDescent="0.25">
      <c r="A524" t="s">
        <v>7865</v>
      </c>
      <c r="B524">
        <v>45717</v>
      </c>
      <c r="C524" t="s">
        <v>170</v>
      </c>
      <c r="D524" t="s">
        <v>7341</v>
      </c>
      <c r="E524">
        <v>26</v>
      </c>
      <c r="F524" t="s">
        <v>7337</v>
      </c>
      <c r="G524" t="s">
        <v>11280</v>
      </c>
    </row>
    <row r="525" spans="1:7" x14ac:dyDescent="0.25">
      <c r="A525" t="s">
        <v>7866</v>
      </c>
      <c r="B525">
        <v>45717</v>
      </c>
      <c r="C525" t="s">
        <v>184</v>
      </c>
      <c r="D525" t="s">
        <v>7341</v>
      </c>
      <c r="E525">
        <v>26</v>
      </c>
      <c r="F525" t="s">
        <v>7331</v>
      </c>
      <c r="G525" t="s">
        <v>11280</v>
      </c>
    </row>
    <row r="526" spans="1:7" x14ac:dyDescent="0.25">
      <c r="A526" t="s">
        <v>7867</v>
      </c>
      <c r="B526">
        <v>45717</v>
      </c>
      <c r="C526" t="s">
        <v>251</v>
      </c>
      <c r="D526" t="s">
        <v>7341</v>
      </c>
      <c r="E526">
        <v>19</v>
      </c>
      <c r="F526" t="s">
        <v>7345</v>
      </c>
      <c r="G526" t="s">
        <v>11280</v>
      </c>
    </row>
    <row r="527" spans="1:7" x14ac:dyDescent="0.25">
      <c r="A527" t="s">
        <v>7868</v>
      </c>
      <c r="B527">
        <v>45717</v>
      </c>
      <c r="C527" t="s">
        <v>253</v>
      </c>
      <c r="D527" t="s">
        <v>7330</v>
      </c>
      <c r="E527">
        <v>64</v>
      </c>
      <c r="F527" t="s">
        <v>7331</v>
      </c>
      <c r="G527" t="s">
        <v>7348</v>
      </c>
    </row>
    <row r="528" spans="1:7" x14ac:dyDescent="0.25">
      <c r="A528" t="s">
        <v>7869</v>
      </c>
      <c r="B528">
        <v>45717</v>
      </c>
      <c r="C528" t="s">
        <v>344</v>
      </c>
      <c r="D528" t="s">
        <v>7341</v>
      </c>
      <c r="E528">
        <v>6</v>
      </c>
      <c r="F528" t="s">
        <v>7337</v>
      </c>
      <c r="G528" t="s">
        <v>11280</v>
      </c>
    </row>
    <row r="529" spans="1:7" x14ac:dyDescent="0.25">
      <c r="A529" t="s">
        <v>7870</v>
      </c>
      <c r="B529">
        <v>45718</v>
      </c>
      <c r="C529" t="s">
        <v>23</v>
      </c>
      <c r="D529" t="s">
        <v>7330</v>
      </c>
      <c r="E529">
        <v>124</v>
      </c>
      <c r="F529" t="s">
        <v>7331</v>
      </c>
      <c r="G529" t="s">
        <v>7334</v>
      </c>
    </row>
    <row r="530" spans="1:7" x14ac:dyDescent="0.25">
      <c r="A530" t="s">
        <v>7871</v>
      </c>
      <c r="B530">
        <v>45718</v>
      </c>
      <c r="C530" t="s">
        <v>310</v>
      </c>
      <c r="D530" t="s">
        <v>7330</v>
      </c>
      <c r="E530">
        <v>18</v>
      </c>
      <c r="F530" t="s">
        <v>7345</v>
      </c>
      <c r="G530" t="s">
        <v>7338</v>
      </c>
    </row>
    <row r="531" spans="1:7" x14ac:dyDescent="0.25">
      <c r="A531" t="s">
        <v>7872</v>
      </c>
      <c r="B531">
        <v>45718</v>
      </c>
      <c r="C531" t="s">
        <v>323</v>
      </c>
      <c r="D531" t="s">
        <v>7330</v>
      </c>
      <c r="E531">
        <v>36</v>
      </c>
      <c r="F531" t="s">
        <v>7337</v>
      </c>
      <c r="G531" t="s">
        <v>7355</v>
      </c>
    </row>
    <row r="532" spans="1:7" x14ac:dyDescent="0.25">
      <c r="A532" t="s">
        <v>7873</v>
      </c>
      <c r="B532">
        <v>45718</v>
      </c>
      <c r="C532" t="s">
        <v>334</v>
      </c>
      <c r="D532" t="s">
        <v>7341</v>
      </c>
      <c r="E532">
        <v>11</v>
      </c>
      <c r="F532" t="s">
        <v>7331</v>
      </c>
      <c r="G532" t="s">
        <v>11280</v>
      </c>
    </row>
    <row r="533" spans="1:7" x14ac:dyDescent="0.25">
      <c r="A533" t="s">
        <v>7874</v>
      </c>
      <c r="B533">
        <v>45718</v>
      </c>
      <c r="C533" t="s">
        <v>433</v>
      </c>
      <c r="D533" t="s">
        <v>7330</v>
      </c>
      <c r="E533">
        <v>73</v>
      </c>
      <c r="F533" t="s">
        <v>7331</v>
      </c>
      <c r="G533" t="s">
        <v>7332</v>
      </c>
    </row>
    <row r="534" spans="1:7" x14ac:dyDescent="0.25">
      <c r="A534" t="s">
        <v>7875</v>
      </c>
      <c r="B534">
        <v>45719</v>
      </c>
      <c r="C534" t="s">
        <v>35</v>
      </c>
      <c r="D534" t="s">
        <v>7330</v>
      </c>
      <c r="E534">
        <v>90</v>
      </c>
      <c r="F534" t="s">
        <v>7337</v>
      </c>
      <c r="G534" t="s">
        <v>7370</v>
      </c>
    </row>
    <row r="535" spans="1:7" x14ac:dyDescent="0.25">
      <c r="A535" t="s">
        <v>7876</v>
      </c>
      <c r="B535">
        <v>45719</v>
      </c>
      <c r="C535" t="s">
        <v>51</v>
      </c>
      <c r="D535" t="s">
        <v>7330</v>
      </c>
      <c r="E535">
        <v>120</v>
      </c>
      <c r="F535" t="s">
        <v>7345</v>
      </c>
      <c r="G535" t="s">
        <v>7365</v>
      </c>
    </row>
    <row r="536" spans="1:7" x14ac:dyDescent="0.25">
      <c r="A536" t="s">
        <v>7877</v>
      </c>
      <c r="B536">
        <v>45719</v>
      </c>
      <c r="C536" t="s">
        <v>112</v>
      </c>
      <c r="D536" t="s">
        <v>7341</v>
      </c>
      <c r="E536">
        <v>14</v>
      </c>
      <c r="F536" t="s">
        <v>7337</v>
      </c>
      <c r="G536" t="s">
        <v>11280</v>
      </c>
    </row>
    <row r="537" spans="1:7" x14ac:dyDescent="0.25">
      <c r="A537" t="s">
        <v>7878</v>
      </c>
      <c r="B537">
        <v>45719</v>
      </c>
      <c r="C537" t="s">
        <v>194</v>
      </c>
      <c r="D537" t="s">
        <v>7330</v>
      </c>
      <c r="E537">
        <v>58</v>
      </c>
      <c r="F537" t="s">
        <v>7331</v>
      </c>
      <c r="G537" t="s">
        <v>7343</v>
      </c>
    </row>
    <row r="538" spans="1:7" x14ac:dyDescent="0.25">
      <c r="A538" t="s">
        <v>7879</v>
      </c>
      <c r="B538">
        <v>45719</v>
      </c>
      <c r="C538" t="s">
        <v>299</v>
      </c>
      <c r="D538" t="s">
        <v>7341</v>
      </c>
      <c r="E538">
        <v>7</v>
      </c>
      <c r="F538" t="s">
        <v>7331</v>
      </c>
      <c r="G538" t="s">
        <v>11280</v>
      </c>
    </row>
    <row r="539" spans="1:7" x14ac:dyDescent="0.25">
      <c r="A539" t="s">
        <v>7880</v>
      </c>
      <c r="B539">
        <v>45719</v>
      </c>
      <c r="C539" t="s">
        <v>336</v>
      </c>
      <c r="D539" t="s">
        <v>7330</v>
      </c>
      <c r="E539">
        <v>74</v>
      </c>
      <c r="F539" t="s">
        <v>7337</v>
      </c>
      <c r="G539" t="s">
        <v>7348</v>
      </c>
    </row>
    <row r="540" spans="1:7" x14ac:dyDescent="0.25">
      <c r="A540" t="s">
        <v>7881</v>
      </c>
      <c r="B540">
        <v>45719</v>
      </c>
      <c r="C540" t="s">
        <v>370</v>
      </c>
      <c r="D540" t="s">
        <v>7341</v>
      </c>
      <c r="E540">
        <v>9</v>
      </c>
      <c r="F540" t="s">
        <v>7331</v>
      </c>
      <c r="G540" t="s">
        <v>11280</v>
      </c>
    </row>
    <row r="541" spans="1:7" x14ac:dyDescent="0.25">
      <c r="A541" t="s">
        <v>7882</v>
      </c>
      <c r="B541">
        <v>45719</v>
      </c>
      <c r="C541" t="s">
        <v>392</v>
      </c>
      <c r="D541" t="s">
        <v>7341</v>
      </c>
      <c r="E541">
        <v>7</v>
      </c>
      <c r="F541" t="s">
        <v>7351</v>
      </c>
      <c r="G541" t="s">
        <v>11280</v>
      </c>
    </row>
    <row r="542" spans="1:7" x14ac:dyDescent="0.25">
      <c r="A542" t="s">
        <v>7883</v>
      </c>
      <c r="B542">
        <v>45720</v>
      </c>
      <c r="C542" t="s">
        <v>85</v>
      </c>
      <c r="D542" t="s">
        <v>7341</v>
      </c>
      <c r="E542">
        <v>27</v>
      </c>
      <c r="F542" t="s">
        <v>7345</v>
      </c>
      <c r="G542" t="s">
        <v>11280</v>
      </c>
    </row>
    <row r="543" spans="1:7" x14ac:dyDescent="0.25">
      <c r="A543" t="s">
        <v>7884</v>
      </c>
      <c r="B543">
        <v>45720</v>
      </c>
      <c r="C543" t="s">
        <v>87</v>
      </c>
      <c r="D543" t="s">
        <v>7341</v>
      </c>
      <c r="E543">
        <v>25</v>
      </c>
      <c r="F543" t="s">
        <v>7345</v>
      </c>
      <c r="G543" t="s">
        <v>11280</v>
      </c>
    </row>
    <row r="544" spans="1:7" x14ac:dyDescent="0.25">
      <c r="A544" t="s">
        <v>7885</v>
      </c>
      <c r="B544">
        <v>45720</v>
      </c>
      <c r="C544" t="s">
        <v>101</v>
      </c>
      <c r="D544" t="s">
        <v>7341</v>
      </c>
      <c r="E544">
        <v>14</v>
      </c>
      <c r="F544" t="s">
        <v>7337</v>
      </c>
      <c r="G544" t="s">
        <v>11280</v>
      </c>
    </row>
    <row r="545" spans="1:7" x14ac:dyDescent="0.25">
      <c r="A545" t="s">
        <v>7886</v>
      </c>
      <c r="B545">
        <v>45720</v>
      </c>
      <c r="C545" t="s">
        <v>130</v>
      </c>
      <c r="D545" t="s">
        <v>7341</v>
      </c>
      <c r="E545">
        <v>3</v>
      </c>
      <c r="F545" t="s">
        <v>7345</v>
      </c>
      <c r="G545" t="s">
        <v>11280</v>
      </c>
    </row>
    <row r="546" spans="1:7" x14ac:dyDescent="0.25">
      <c r="A546" t="s">
        <v>7887</v>
      </c>
      <c r="B546">
        <v>45720</v>
      </c>
      <c r="C546" t="s">
        <v>138</v>
      </c>
      <c r="D546" t="s">
        <v>7341</v>
      </c>
      <c r="E546">
        <v>6</v>
      </c>
      <c r="F546" t="s">
        <v>7345</v>
      </c>
      <c r="G546" t="s">
        <v>11280</v>
      </c>
    </row>
    <row r="547" spans="1:7" x14ac:dyDescent="0.25">
      <c r="A547" t="s">
        <v>7888</v>
      </c>
      <c r="B547">
        <v>45720</v>
      </c>
      <c r="C547" t="s">
        <v>164</v>
      </c>
      <c r="D547" t="s">
        <v>7330</v>
      </c>
      <c r="E547">
        <v>85</v>
      </c>
      <c r="F547" t="s">
        <v>7337</v>
      </c>
      <c r="G547" t="s">
        <v>7370</v>
      </c>
    </row>
    <row r="548" spans="1:7" x14ac:dyDescent="0.25">
      <c r="A548" t="s">
        <v>7889</v>
      </c>
      <c r="B548">
        <v>45720</v>
      </c>
      <c r="C548" t="s">
        <v>188</v>
      </c>
      <c r="D548" t="s">
        <v>7330</v>
      </c>
      <c r="E548">
        <v>51</v>
      </c>
      <c r="F548" t="s">
        <v>7337</v>
      </c>
      <c r="G548" t="s">
        <v>7338</v>
      </c>
    </row>
    <row r="549" spans="1:7" x14ac:dyDescent="0.25">
      <c r="A549" t="s">
        <v>7890</v>
      </c>
      <c r="B549">
        <v>45720</v>
      </c>
      <c r="C549" t="s">
        <v>226</v>
      </c>
      <c r="D549" t="s">
        <v>7330</v>
      </c>
      <c r="E549">
        <v>98</v>
      </c>
      <c r="F549" t="s">
        <v>7331</v>
      </c>
      <c r="G549" t="s">
        <v>7365</v>
      </c>
    </row>
    <row r="550" spans="1:7" x14ac:dyDescent="0.25">
      <c r="A550" t="s">
        <v>7891</v>
      </c>
      <c r="B550">
        <v>45720</v>
      </c>
      <c r="C550" t="s">
        <v>228</v>
      </c>
      <c r="D550" t="s">
        <v>7330</v>
      </c>
      <c r="E550">
        <v>82</v>
      </c>
      <c r="F550" t="s">
        <v>7331</v>
      </c>
      <c r="G550" t="s">
        <v>7355</v>
      </c>
    </row>
    <row r="551" spans="1:7" x14ac:dyDescent="0.25">
      <c r="A551" t="s">
        <v>7892</v>
      </c>
      <c r="B551">
        <v>45720</v>
      </c>
      <c r="C551" t="s">
        <v>362</v>
      </c>
      <c r="D551" t="s">
        <v>7330</v>
      </c>
      <c r="E551">
        <v>56</v>
      </c>
      <c r="F551" t="s">
        <v>7345</v>
      </c>
      <c r="G551" t="s">
        <v>7365</v>
      </c>
    </row>
    <row r="552" spans="1:7" x14ac:dyDescent="0.25">
      <c r="A552" t="s">
        <v>7893</v>
      </c>
      <c r="B552">
        <v>45721</v>
      </c>
      <c r="C552" t="s">
        <v>59</v>
      </c>
      <c r="D552" t="s">
        <v>7341</v>
      </c>
      <c r="E552">
        <v>7</v>
      </c>
      <c r="F552" t="s">
        <v>7345</v>
      </c>
      <c r="G552" t="s">
        <v>11280</v>
      </c>
    </row>
    <row r="553" spans="1:7" x14ac:dyDescent="0.25">
      <c r="A553" t="s">
        <v>7894</v>
      </c>
      <c r="B553">
        <v>45721</v>
      </c>
      <c r="C553" t="s">
        <v>75</v>
      </c>
      <c r="D553" t="s">
        <v>7330</v>
      </c>
      <c r="E553">
        <v>28</v>
      </c>
      <c r="F553" t="s">
        <v>7337</v>
      </c>
      <c r="G553" t="s">
        <v>7332</v>
      </c>
    </row>
    <row r="554" spans="1:7" x14ac:dyDescent="0.25">
      <c r="A554" t="s">
        <v>7895</v>
      </c>
      <c r="B554">
        <v>45721</v>
      </c>
      <c r="C554" t="s">
        <v>156</v>
      </c>
      <c r="D554" t="s">
        <v>7341</v>
      </c>
      <c r="E554">
        <v>27</v>
      </c>
      <c r="F554" t="s">
        <v>7345</v>
      </c>
      <c r="G554" t="s">
        <v>11280</v>
      </c>
    </row>
    <row r="555" spans="1:7" x14ac:dyDescent="0.25">
      <c r="A555" t="s">
        <v>7896</v>
      </c>
      <c r="B555">
        <v>45721</v>
      </c>
      <c r="C555" t="s">
        <v>330</v>
      </c>
      <c r="D555" t="s">
        <v>7330</v>
      </c>
      <c r="E555">
        <v>76</v>
      </c>
      <c r="F555" t="s">
        <v>7345</v>
      </c>
      <c r="G555" t="s">
        <v>7338</v>
      </c>
    </row>
    <row r="556" spans="1:7" x14ac:dyDescent="0.25">
      <c r="A556" t="s">
        <v>7897</v>
      </c>
      <c r="B556">
        <v>45721</v>
      </c>
      <c r="C556" t="s">
        <v>427</v>
      </c>
      <c r="D556" t="s">
        <v>7330</v>
      </c>
      <c r="E556">
        <v>77</v>
      </c>
      <c r="F556" t="s">
        <v>7351</v>
      </c>
      <c r="G556" t="s">
        <v>7332</v>
      </c>
    </row>
    <row r="557" spans="1:7" x14ac:dyDescent="0.25">
      <c r="A557" t="s">
        <v>7898</v>
      </c>
      <c r="B557">
        <v>45722</v>
      </c>
      <c r="C557" t="s">
        <v>13</v>
      </c>
      <c r="D557" t="s">
        <v>7341</v>
      </c>
      <c r="E557">
        <v>27</v>
      </c>
      <c r="F557" t="s">
        <v>7337</v>
      </c>
      <c r="G557" t="s">
        <v>11280</v>
      </c>
    </row>
    <row r="558" spans="1:7" x14ac:dyDescent="0.25">
      <c r="A558" t="s">
        <v>7899</v>
      </c>
      <c r="B558">
        <v>45722</v>
      </c>
      <c r="C558" t="s">
        <v>93</v>
      </c>
      <c r="D558" t="s">
        <v>7341</v>
      </c>
      <c r="E558">
        <v>24</v>
      </c>
      <c r="F558" t="s">
        <v>7331</v>
      </c>
      <c r="G558" t="s">
        <v>11280</v>
      </c>
    </row>
    <row r="559" spans="1:7" x14ac:dyDescent="0.25">
      <c r="A559" t="s">
        <v>7900</v>
      </c>
      <c r="B559">
        <v>45722</v>
      </c>
      <c r="C559" t="s">
        <v>97</v>
      </c>
      <c r="D559" t="s">
        <v>7330</v>
      </c>
      <c r="E559">
        <v>112</v>
      </c>
      <c r="F559" t="s">
        <v>7345</v>
      </c>
      <c r="G559" t="s">
        <v>7365</v>
      </c>
    </row>
    <row r="560" spans="1:7" x14ac:dyDescent="0.25">
      <c r="A560" t="s">
        <v>7901</v>
      </c>
      <c r="B560">
        <v>45722</v>
      </c>
      <c r="C560" t="s">
        <v>138</v>
      </c>
      <c r="D560" t="s">
        <v>7330</v>
      </c>
      <c r="E560">
        <v>56</v>
      </c>
      <c r="F560" t="s">
        <v>7331</v>
      </c>
      <c r="G560" t="s">
        <v>7370</v>
      </c>
    </row>
    <row r="561" spans="1:7" x14ac:dyDescent="0.25">
      <c r="A561" t="s">
        <v>7902</v>
      </c>
      <c r="B561">
        <v>45722</v>
      </c>
      <c r="C561" t="s">
        <v>342</v>
      </c>
      <c r="D561" t="s">
        <v>7330</v>
      </c>
      <c r="E561">
        <v>13</v>
      </c>
      <c r="F561" t="s">
        <v>7337</v>
      </c>
      <c r="G561" t="s">
        <v>7343</v>
      </c>
    </row>
    <row r="562" spans="1:7" x14ac:dyDescent="0.25">
      <c r="A562" t="s">
        <v>7903</v>
      </c>
      <c r="B562">
        <v>45722</v>
      </c>
      <c r="C562" t="s">
        <v>395</v>
      </c>
      <c r="D562" t="s">
        <v>7330</v>
      </c>
      <c r="E562">
        <v>29</v>
      </c>
      <c r="F562" t="s">
        <v>7331</v>
      </c>
      <c r="G562" t="s">
        <v>7370</v>
      </c>
    </row>
    <row r="563" spans="1:7" x14ac:dyDescent="0.25">
      <c r="A563" t="s">
        <v>7904</v>
      </c>
      <c r="B563">
        <v>45723</v>
      </c>
      <c r="C563" t="s">
        <v>27</v>
      </c>
      <c r="D563" t="s">
        <v>7330</v>
      </c>
      <c r="E563">
        <v>163</v>
      </c>
      <c r="F563" t="s">
        <v>7337</v>
      </c>
      <c r="G563" t="s">
        <v>7355</v>
      </c>
    </row>
    <row r="564" spans="1:7" x14ac:dyDescent="0.25">
      <c r="A564" t="s">
        <v>7905</v>
      </c>
      <c r="B564">
        <v>45723</v>
      </c>
      <c r="C564" t="s">
        <v>51</v>
      </c>
      <c r="D564" t="s">
        <v>7341</v>
      </c>
      <c r="E564">
        <v>29</v>
      </c>
      <c r="F564" t="s">
        <v>7345</v>
      </c>
      <c r="G564" t="s">
        <v>11280</v>
      </c>
    </row>
    <row r="565" spans="1:7" x14ac:dyDescent="0.25">
      <c r="A565" t="s">
        <v>7906</v>
      </c>
      <c r="B565">
        <v>45723</v>
      </c>
      <c r="C565" t="s">
        <v>115</v>
      </c>
      <c r="D565" t="s">
        <v>7330</v>
      </c>
      <c r="E565">
        <v>60</v>
      </c>
      <c r="F565" t="s">
        <v>7345</v>
      </c>
      <c r="G565" t="s">
        <v>7343</v>
      </c>
    </row>
    <row r="566" spans="1:7" x14ac:dyDescent="0.25">
      <c r="A566" t="s">
        <v>7907</v>
      </c>
      <c r="B566">
        <v>45723</v>
      </c>
      <c r="C566" t="s">
        <v>224</v>
      </c>
      <c r="D566" t="s">
        <v>7341</v>
      </c>
      <c r="E566">
        <v>16</v>
      </c>
      <c r="F566" t="s">
        <v>7337</v>
      </c>
      <c r="G566" t="s">
        <v>11280</v>
      </c>
    </row>
    <row r="567" spans="1:7" x14ac:dyDescent="0.25">
      <c r="A567" t="s">
        <v>7908</v>
      </c>
      <c r="B567">
        <v>45723</v>
      </c>
      <c r="C567" t="s">
        <v>292</v>
      </c>
      <c r="D567" t="s">
        <v>7341</v>
      </c>
      <c r="E567">
        <v>7</v>
      </c>
      <c r="F567" t="s">
        <v>7331</v>
      </c>
      <c r="G567" t="s">
        <v>11280</v>
      </c>
    </row>
    <row r="568" spans="1:7" x14ac:dyDescent="0.25">
      <c r="A568" t="s">
        <v>7909</v>
      </c>
      <c r="B568">
        <v>45723</v>
      </c>
      <c r="C568" t="s">
        <v>347</v>
      </c>
      <c r="D568" t="s">
        <v>7330</v>
      </c>
      <c r="E568">
        <v>31</v>
      </c>
      <c r="F568" t="s">
        <v>7331</v>
      </c>
      <c r="G568" t="s">
        <v>7338</v>
      </c>
    </row>
    <row r="569" spans="1:7" x14ac:dyDescent="0.25">
      <c r="A569" t="s">
        <v>7910</v>
      </c>
      <c r="B569">
        <v>45723</v>
      </c>
      <c r="C569" t="s">
        <v>376</v>
      </c>
      <c r="D569" t="s">
        <v>7341</v>
      </c>
      <c r="E569">
        <v>4</v>
      </c>
      <c r="F569" t="s">
        <v>7337</v>
      </c>
      <c r="G569" t="s">
        <v>11280</v>
      </c>
    </row>
    <row r="570" spans="1:7" x14ac:dyDescent="0.25">
      <c r="A570" t="s">
        <v>7911</v>
      </c>
      <c r="B570">
        <v>45723</v>
      </c>
      <c r="C570" t="s">
        <v>478</v>
      </c>
      <c r="D570" t="s">
        <v>7330</v>
      </c>
      <c r="E570">
        <v>34</v>
      </c>
      <c r="F570" t="s">
        <v>7337</v>
      </c>
      <c r="G570" t="s">
        <v>7332</v>
      </c>
    </row>
    <row r="571" spans="1:7" x14ac:dyDescent="0.25">
      <c r="A571" t="s">
        <v>7912</v>
      </c>
      <c r="B571">
        <v>45724</v>
      </c>
      <c r="C571" t="s">
        <v>13</v>
      </c>
      <c r="D571" t="s">
        <v>7330</v>
      </c>
      <c r="E571">
        <v>80</v>
      </c>
      <c r="F571" t="s">
        <v>7331</v>
      </c>
      <c r="G571" t="s">
        <v>7332</v>
      </c>
    </row>
    <row r="572" spans="1:7" x14ac:dyDescent="0.25">
      <c r="A572" t="s">
        <v>7913</v>
      </c>
      <c r="B572">
        <v>45724</v>
      </c>
      <c r="C572" t="s">
        <v>20</v>
      </c>
      <c r="D572" t="s">
        <v>7330</v>
      </c>
      <c r="E572">
        <v>80</v>
      </c>
      <c r="F572" t="s">
        <v>7351</v>
      </c>
      <c r="G572" t="s">
        <v>7355</v>
      </c>
    </row>
    <row r="573" spans="1:7" x14ac:dyDescent="0.25">
      <c r="A573" t="s">
        <v>7914</v>
      </c>
      <c r="B573">
        <v>45724</v>
      </c>
      <c r="C573" t="s">
        <v>91</v>
      </c>
      <c r="D573" t="s">
        <v>7341</v>
      </c>
      <c r="E573">
        <v>25</v>
      </c>
      <c r="F573" t="s">
        <v>7331</v>
      </c>
      <c r="G573" t="s">
        <v>11280</v>
      </c>
    </row>
    <row r="574" spans="1:7" x14ac:dyDescent="0.25">
      <c r="A574" t="s">
        <v>7915</v>
      </c>
      <c r="B574">
        <v>45724</v>
      </c>
      <c r="C574" t="s">
        <v>126</v>
      </c>
      <c r="D574" t="s">
        <v>7341</v>
      </c>
      <c r="E574">
        <v>19</v>
      </c>
      <c r="F574" t="s">
        <v>7331</v>
      </c>
      <c r="G574" t="s">
        <v>11280</v>
      </c>
    </row>
    <row r="575" spans="1:7" x14ac:dyDescent="0.25">
      <c r="A575" t="s">
        <v>7916</v>
      </c>
      <c r="B575">
        <v>45724</v>
      </c>
      <c r="C575" t="s">
        <v>288</v>
      </c>
      <c r="D575" t="s">
        <v>7341</v>
      </c>
      <c r="E575">
        <v>10</v>
      </c>
      <c r="F575" t="s">
        <v>7351</v>
      </c>
      <c r="G575" t="s">
        <v>11280</v>
      </c>
    </row>
    <row r="576" spans="1:7" x14ac:dyDescent="0.25">
      <c r="A576" t="s">
        <v>7917</v>
      </c>
      <c r="B576">
        <v>45724</v>
      </c>
      <c r="C576" t="s">
        <v>296</v>
      </c>
      <c r="D576" t="s">
        <v>7330</v>
      </c>
      <c r="E576">
        <v>80</v>
      </c>
      <c r="F576" t="s">
        <v>7345</v>
      </c>
      <c r="G576" t="s">
        <v>7334</v>
      </c>
    </row>
    <row r="577" spans="1:7" x14ac:dyDescent="0.25">
      <c r="A577" t="s">
        <v>7918</v>
      </c>
      <c r="B577">
        <v>45724</v>
      </c>
      <c r="C577" t="s">
        <v>336</v>
      </c>
      <c r="D577" t="s">
        <v>7330</v>
      </c>
      <c r="E577">
        <v>40</v>
      </c>
      <c r="F577" t="s">
        <v>7345</v>
      </c>
      <c r="G577" t="s">
        <v>7343</v>
      </c>
    </row>
    <row r="578" spans="1:7" x14ac:dyDescent="0.25">
      <c r="A578" t="s">
        <v>7919</v>
      </c>
      <c r="B578">
        <v>45724</v>
      </c>
      <c r="C578" t="s">
        <v>338</v>
      </c>
      <c r="D578" t="s">
        <v>7330</v>
      </c>
      <c r="E578">
        <v>41</v>
      </c>
      <c r="F578" t="s">
        <v>7331</v>
      </c>
      <c r="G578" t="s">
        <v>7334</v>
      </c>
    </row>
    <row r="579" spans="1:7" x14ac:dyDescent="0.25">
      <c r="A579" t="s">
        <v>7920</v>
      </c>
      <c r="B579">
        <v>45724</v>
      </c>
      <c r="C579" t="s">
        <v>342</v>
      </c>
      <c r="D579" t="s">
        <v>7341</v>
      </c>
      <c r="E579">
        <v>1</v>
      </c>
      <c r="F579" t="s">
        <v>7345</v>
      </c>
      <c r="G579" t="s">
        <v>11280</v>
      </c>
    </row>
    <row r="580" spans="1:7" x14ac:dyDescent="0.25">
      <c r="A580" t="s">
        <v>7921</v>
      </c>
      <c r="B580">
        <v>45724</v>
      </c>
      <c r="C580" t="s">
        <v>347</v>
      </c>
      <c r="D580" t="s">
        <v>7341</v>
      </c>
      <c r="E580">
        <v>12</v>
      </c>
      <c r="F580" t="s">
        <v>7337</v>
      </c>
      <c r="G580" t="s">
        <v>11280</v>
      </c>
    </row>
    <row r="581" spans="1:7" x14ac:dyDescent="0.25">
      <c r="A581" t="s">
        <v>7922</v>
      </c>
      <c r="B581">
        <v>45724</v>
      </c>
      <c r="C581" t="s">
        <v>411</v>
      </c>
      <c r="D581" t="s">
        <v>7330</v>
      </c>
      <c r="E581">
        <v>70</v>
      </c>
      <c r="F581" t="s">
        <v>7331</v>
      </c>
      <c r="G581" t="s">
        <v>7348</v>
      </c>
    </row>
    <row r="582" spans="1:7" x14ac:dyDescent="0.25">
      <c r="A582" t="s">
        <v>7923</v>
      </c>
      <c r="B582">
        <v>45724</v>
      </c>
      <c r="C582" t="s">
        <v>419</v>
      </c>
      <c r="D582" t="s">
        <v>7341</v>
      </c>
      <c r="E582">
        <v>16</v>
      </c>
      <c r="F582" t="s">
        <v>7331</v>
      </c>
      <c r="G582" t="s">
        <v>11280</v>
      </c>
    </row>
    <row r="583" spans="1:7" x14ac:dyDescent="0.25">
      <c r="A583" t="s">
        <v>7924</v>
      </c>
      <c r="B583">
        <v>45725</v>
      </c>
      <c r="C583" t="s">
        <v>23</v>
      </c>
      <c r="D583" t="s">
        <v>7341</v>
      </c>
      <c r="E583">
        <v>27</v>
      </c>
      <c r="F583" t="s">
        <v>7331</v>
      </c>
      <c r="G583" t="s">
        <v>11280</v>
      </c>
    </row>
    <row r="584" spans="1:7" x14ac:dyDescent="0.25">
      <c r="A584" t="s">
        <v>7925</v>
      </c>
      <c r="B584">
        <v>45725</v>
      </c>
      <c r="C584" t="s">
        <v>107</v>
      </c>
      <c r="D584" t="s">
        <v>7341</v>
      </c>
      <c r="E584">
        <v>19</v>
      </c>
      <c r="F584" t="s">
        <v>7331</v>
      </c>
      <c r="G584" t="s">
        <v>11280</v>
      </c>
    </row>
    <row r="585" spans="1:7" x14ac:dyDescent="0.25">
      <c r="A585" t="s">
        <v>7926</v>
      </c>
      <c r="B585">
        <v>45725</v>
      </c>
      <c r="C585" t="s">
        <v>134</v>
      </c>
      <c r="D585" t="s">
        <v>7330</v>
      </c>
      <c r="E585">
        <v>59</v>
      </c>
      <c r="F585" t="s">
        <v>7337</v>
      </c>
      <c r="G585" t="s">
        <v>7365</v>
      </c>
    </row>
    <row r="586" spans="1:7" x14ac:dyDescent="0.25">
      <c r="A586" t="s">
        <v>7927</v>
      </c>
      <c r="B586">
        <v>45725</v>
      </c>
      <c r="C586" t="s">
        <v>152</v>
      </c>
      <c r="D586" t="s">
        <v>7341</v>
      </c>
      <c r="E586">
        <v>10</v>
      </c>
      <c r="F586" t="s">
        <v>7337</v>
      </c>
      <c r="G586" t="s">
        <v>11280</v>
      </c>
    </row>
    <row r="587" spans="1:7" x14ac:dyDescent="0.25">
      <c r="A587" t="s">
        <v>7928</v>
      </c>
      <c r="B587">
        <v>45725</v>
      </c>
      <c r="C587" t="s">
        <v>196</v>
      </c>
      <c r="D587" t="s">
        <v>7341</v>
      </c>
      <c r="E587">
        <v>16</v>
      </c>
      <c r="F587" t="s">
        <v>7345</v>
      </c>
      <c r="G587" t="s">
        <v>11280</v>
      </c>
    </row>
    <row r="588" spans="1:7" x14ac:dyDescent="0.25">
      <c r="A588" t="s">
        <v>7929</v>
      </c>
      <c r="B588">
        <v>45725</v>
      </c>
      <c r="C588" t="s">
        <v>456</v>
      </c>
      <c r="D588" t="s">
        <v>7330</v>
      </c>
      <c r="E588">
        <v>38</v>
      </c>
      <c r="F588" t="s">
        <v>7351</v>
      </c>
      <c r="G588" t="s">
        <v>7343</v>
      </c>
    </row>
    <row r="589" spans="1:7" x14ac:dyDescent="0.25">
      <c r="A589" t="s">
        <v>7930</v>
      </c>
      <c r="B589">
        <v>45726</v>
      </c>
      <c r="C589" t="s">
        <v>35</v>
      </c>
      <c r="D589" t="s">
        <v>7330</v>
      </c>
      <c r="E589">
        <v>154</v>
      </c>
      <c r="F589" t="s">
        <v>7337</v>
      </c>
      <c r="G589" t="s">
        <v>7355</v>
      </c>
    </row>
    <row r="590" spans="1:7" x14ac:dyDescent="0.25">
      <c r="A590" t="s">
        <v>7931</v>
      </c>
      <c r="B590">
        <v>45726</v>
      </c>
      <c r="C590" t="s">
        <v>37</v>
      </c>
      <c r="D590" t="s">
        <v>7330</v>
      </c>
      <c r="E590">
        <v>126</v>
      </c>
      <c r="F590" t="s">
        <v>7331</v>
      </c>
      <c r="G590" t="s">
        <v>7365</v>
      </c>
    </row>
    <row r="591" spans="1:7" x14ac:dyDescent="0.25">
      <c r="A591" t="s">
        <v>7932</v>
      </c>
      <c r="B591">
        <v>45726</v>
      </c>
      <c r="C591" t="s">
        <v>79</v>
      </c>
      <c r="D591" t="s">
        <v>7330</v>
      </c>
      <c r="E591">
        <v>137</v>
      </c>
      <c r="F591" t="s">
        <v>7351</v>
      </c>
      <c r="G591" t="s">
        <v>7334</v>
      </c>
    </row>
    <row r="592" spans="1:7" x14ac:dyDescent="0.25">
      <c r="A592" t="s">
        <v>7933</v>
      </c>
      <c r="B592">
        <v>45726</v>
      </c>
      <c r="C592" t="s">
        <v>105</v>
      </c>
      <c r="D592" t="s">
        <v>7330</v>
      </c>
      <c r="E592">
        <v>121</v>
      </c>
      <c r="F592" t="s">
        <v>7345</v>
      </c>
      <c r="G592" t="s">
        <v>7370</v>
      </c>
    </row>
    <row r="593" spans="1:7" x14ac:dyDescent="0.25">
      <c r="A593" t="s">
        <v>7934</v>
      </c>
      <c r="B593">
        <v>45726</v>
      </c>
      <c r="C593" t="s">
        <v>108</v>
      </c>
      <c r="D593" t="s">
        <v>7330</v>
      </c>
      <c r="E593">
        <v>25</v>
      </c>
      <c r="F593" t="s">
        <v>7337</v>
      </c>
      <c r="G593" t="s">
        <v>7332</v>
      </c>
    </row>
    <row r="594" spans="1:7" x14ac:dyDescent="0.25">
      <c r="A594" t="s">
        <v>7935</v>
      </c>
      <c r="B594">
        <v>45726</v>
      </c>
      <c r="C594" t="s">
        <v>136</v>
      </c>
      <c r="D594" t="s">
        <v>7330</v>
      </c>
      <c r="E594">
        <v>37</v>
      </c>
      <c r="F594" t="s">
        <v>7345</v>
      </c>
      <c r="G594" t="s">
        <v>7355</v>
      </c>
    </row>
    <row r="595" spans="1:7" x14ac:dyDescent="0.25">
      <c r="A595" t="s">
        <v>7936</v>
      </c>
      <c r="B595">
        <v>45726</v>
      </c>
      <c r="C595" t="s">
        <v>142</v>
      </c>
      <c r="D595" t="s">
        <v>7330</v>
      </c>
      <c r="E595">
        <v>87</v>
      </c>
      <c r="F595" t="s">
        <v>7331</v>
      </c>
      <c r="G595" t="s">
        <v>7348</v>
      </c>
    </row>
    <row r="596" spans="1:7" x14ac:dyDescent="0.25">
      <c r="A596" t="s">
        <v>7937</v>
      </c>
      <c r="B596">
        <v>45726</v>
      </c>
      <c r="C596" t="s">
        <v>190</v>
      </c>
      <c r="D596" t="s">
        <v>7330</v>
      </c>
      <c r="E596">
        <v>86</v>
      </c>
      <c r="F596" t="s">
        <v>7351</v>
      </c>
      <c r="G596" t="s">
        <v>7348</v>
      </c>
    </row>
    <row r="597" spans="1:7" x14ac:dyDescent="0.25">
      <c r="A597" t="s">
        <v>7938</v>
      </c>
      <c r="B597">
        <v>45726</v>
      </c>
      <c r="C597" t="s">
        <v>200</v>
      </c>
      <c r="D597" t="s">
        <v>7330</v>
      </c>
      <c r="E597">
        <v>31</v>
      </c>
      <c r="F597" t="s">
        <v>7331</v>
      </c>
      <c r="G597" t="s">
        <v>7334</v>
      </c>
    </row>
    <row r="598" spans="1:7" x14ac:dyDescent="0.25">
      <c r="A598" t="s">
        <v>7939</v>
      </c>
      <c r="B598">
        <v>45726</v>
      </c>
      <c r="C598" t="s">
        <v>248</v>
      </c>
      <c r="D598" t="s">
        <v>7330</v>
      </c>
      <c r="E598">
        <v>72</v>
      </c>
      <c r="F598" t="s">
        <v>7345</v>
      </c>
      <c r="G598" t="s">
        <v>7365</v>
      </c>
    </row>
    <row r="599" spans="1:7" x14ac:dyDescent="0.25">
      <c r="A599" t="s">
        <v>7940</v>
      </c>
      <c r="B599">
        <v>45726</v>
      </c>
      <c r="C599" t="s">
        <v>260</v>
      </c>
      <c r="D599" t="s">
        <v>7330</v>
      </c>
      <c r="E599">
        <v>94</v>
      </c>
      <c r="F599" t="s">
        <v>7331</v>
      </c>
      <c r="G599" t="s">
        <v>7338</v>
      </c>
    </row>
    <row r="600" spans="1:7" x14ac:dyDescent="0.25">
      <c r="A600" t="s">
        <v>7941</v>
      </c>
      <c r="B600">
        <v>45726</v>
      </c>
      <c r="C600" t="s">
        <v>280</v>
      </c>
      <c r="D600" t="s">
        <v>7330</v>
      </c>
      <c r="E600">
        <v>42</v>
      </c>
      <c r="F600" t="s">
        <v>7337</v>
      </c>
      <c r="G600" t="s">
        <v>7348</v>
      </c>
    </row>
    <row r="601" spans="1:7" x14ac:dyDescent="0.25">
      <c r="A601" t="s">
        <v>7942</v>
      </c>
      <c r="B601">
        <v>45726</v>
      </c>
      <c r="C601" t="s">
        <v>300</v>
      </c>
      <c r="D601" t="s">
        <v>7341</v>
      </c>
      <c r="E601">
        <v>7</v>
      </c>
      <c r="F601" t="s">
        <v>7331</v>
      </c>
      <c r="G601" t="s">
        <v>11280</v>
      </c>
    </row>
    <row r="602" spans="1:7" x14ac:dyDescent="0.25">
      <c r="A602" t="s">
        <v>7943</v>
      </c>
      <c r="B602">
        <v>45726</v>
      </c>
      <c r="C602" t="s">
        <v>427</v>
      </c>
      <c r="D602" t="s">
        <v>7330</v>
      </c>
      <c r="E602">
        <v>78</v>
      </c>
      <c r="F602" t="s">
        <v>7345</v>
      </c>
      <c r="G602" t="s">
        <v>7355</v>
      </c>
    </row>
    <row r="603" spans="1:7" x14ac:dyDescent="0.25">
      <c r="A603" t="s">
        <v>7944</v>
      </c>
      <c r="B603">
        <v>45726</v>
      </c>
      <c r="C603" t="s">
        <v>431</v>
      </c>
      <c r="D603" t="s">
        <v>7330</v>
      </c>
      <c r="E603">
        <v>23</v>
      </c>
      <c r="F603" t="s">
        <v>7331</v>
      </c>
      <c r="G603" t="s">
        <v>7370</v>
      </c>
    </row>
    <row r="604" spans="1:7" x14ac:dyDescent="0.25">
      <c r="A604" t="s">
        <v>7945</v>
      </c>
      <c r="B604">
        <v>45726</v>
      </c>
      <c r="C604" t="s">
        <v>486</v>
      </c>
      <c r="D604" t="s">
        <v>7330</v>
      </c>
      <c r="E604">
        <v>52</v>
      </c>
      <c r="F604" t="s">
        <v>7345</v>
      </c>
      <c r="G604" t="s">
        <v>7370</v>
      </c>
    </row>
    <row r="605" spans="1:7" x14ac:dyDescent="0.25">
      <c r="A605" t="s">
        <v>7946</v>
      </c>
      <c r="B605">
        <v>45727</v>
      </c>
      <c r="C605" t="s">
        <v>20</v>
      </c>
      <c r="D605" t="s">
        <v>7330</v>
      </c>
      <c r="E605">
        <v>71</v>
      </c>
      <c r="F605" t="s">
        <v>7331</v>
      </c>
      <c r="G605" t="s">
        <v>7355</v>
      </c>
    </row>
    <row r="606" spans="1:7" x14ac:dyDescent="0.25">
      <c r="A606" t="s">
        <v>7947</v>
      </c>
      <c r="B606">
        <v>45727</v>
      </c>
      <c r="C606" t="s">
        <v>23</v>
      </c>
      <c r="D606" t="s">
        <v>7330</v>
      </c>
      <c r="E606">
        <v>43</v>
      </c>
      <c r="F606" t="s">
        <v>7351</v>
      </c>
      <c r="G606" t="s">
        <v>7370</v>
      </c>
    </row>
    <row r="607" spans="1:7" x14ac:dyDescent="0.25">
      <c r="A607" t="s">
        <v>7948</v>
      </c>
      <c r="B607">
        <v>45727</v>
      </c>
      <c r="C607" t="s">
        <v>81</v>
      </c>
      <c r="D607" t="s">
        <v>7330</v>
      </c>
      <c r="E607">
        <v>107</v>
      </c>
      <c r="F607" t="s">
        <v>7351</v>
      </c>
      <c r="G607" t="s">
        <v>7348</v>
      </c>
    </row>
    <row r="608" spans="1:7" x14ac:dyDescent="0.25">
      <c r="A608" t="s">
        <v>7949</v>
      </c>
      <c r="B608">
        <v>45727</v>
      </c>
      <c r="C608" t="s">
        <v>284</v>
      </c>
      <c r="D608" t="s">
        <v>7341</v>
      </c>
      <c r="E608">
        <v>7</v>
      </c>
      <c r="F608" t="s">
        <v>7331</v>
      </c>
      <c r="G608" t="s">
        <v>11280</v>
      </c>
    </row>
    <row r="609" spans="1:7" x14ac:dyDescent="0.25">
      <c r="A609" t="s">
        <v>7950</v>
      </c>
      <c r="B609">
        <v>45727</v>
      </c>
      <c r="C609" t="s">
        <v>292</v>
      </c>
      <c r="D609" t="s">
        <v>7341</v>
      </c>
      <c r="E609">
        <v>10</v>
      </c>
      <c r="F609" t="s">
        <v>7351</v>
      </c>
      <c r="G609" t="s">
        <v>11280</v>
      </c>
    </row>
    <row r="610" spans="1:7" x14ac:dyDescent="0.25">
      <c r="A610" t="s">
        <v>7951</v>
      </c>
      <c r="B610">
        <v>45727</v>
      </c>
      <c r="C610" t="s">
        <v>294</v>
      </c>
      <c r="D610" t="s">
        <v>7330</v>
      </c>
      <c r="E610">
        <v>76</v>
      </c>
      <c r="F610" t="s">
        <v>7345</v>
      </c>
      <c r="G610" t="s">
        <v>7348</v>
      </c>
    </row>
    <row r="611" spans="1:7" x14ac:dyDescent="0.25">
      <c r="A611" t="s">
        <v>7952</v>
      </c>
      <c r="B611">
        <v>45727</v>
      </c>
      <c r="C611" t="s">
        <v>304</v>
      </c>
      <c r="D611" t="s">
        <v>7341</v>
      </c>
      <c r="E611">
        <v>9</v>
      </c>
      <c r="F611" t="s">
        <v>7337</v>
      </c>
      <c r="G611" t="s">
        <v>11280</v>
      </c>
    </row>
    <row r="612" spans="1:7" x14ac:dyDescent="0.25">
      <c r="A612" t="s">
        <v>7953</v>
      </c>
      <c r="B612">
        <v>45727</v>
      </c>
      <c r="C612" t="s">
        <v>437</v>
      </c>
      <c r="D612" t="s">
        <v>7341</v>
      </c>
      <c r="E612">
        <v>16</v>
      </c>
      <c r="F612" t="s">
        <v>7331</v>
      </c>
      <c r="G612" t="s">
        <v>11280</v>
      </c>
    </row>
    <row r="613" spans="1:7" x14ac:dyDescent="0.25">
      <c r="A613" t="s">
        <v>7954</v>
      </c>
      <c r="B613">
        <v>45727</v>
      </c>
      <c r="C613" t="s">
        <v>450</v>
      </c>
      <c r="D613" t="s">
        <v>7330</v>
      </c>
      <c r="E613">
        <v>68</v>
      </c>
      <c r="F613" t="s">
        <v>7331</v>
      </c>
      <c r="G613" t="s">
        <v>7343</v>
      </c>
    </row>
    <row r="614" spans="1:7" x14ac:dyDescent="0.25">
      <c r="A614" t="s">
        <v>7955</v>
      </c>
      <c r="B614">
        <v>45728</v>
      </c>
      <c r="C614" t="s">
        <v>51</v>
      </c>
      <c r="D614" t="s">
        <v>7341</v>
      </c>
      <c r="E614">
        <v>10</v>
      </c>
      <c r="F614" t="s">
        <v>7331</v>
      </c>
      <c r="G614" t="s">
        <v>11280</v>
      </c>
    </row>
    <row r="615" spans="1:7" x14ac:dyDescent="0.25">
      <c r="A615" t="s">
        <v>7956</v>
      </c>
      <c r="B615">
        <v>45728</v>
      </c>
      <c r="C615" t="s">
        <v>140</v>
      </c>
      <c r="D615" t="s">
        <v>7330</v>
      </c>
      <c r="E615">
        <v>31</v>
      </c>
      <c r="F615" t="s">
        <v>7331</v>
      </c>
      <c r="G615" t="s">
        <v>7355</v>
      </c>
    </row>
    <row r="616" spans="1:7" x14ac:dyDescent="0.25">
      <c r="A616" t="s">
        <v>7957</v>
      </c>
      <c r="B616">
        <v>45728</v>
      </c>
      <c r="C616" t="s">
        <v>164</v>
      </c>
      <c r="D616" t="s">
        <v>7341</v>
      </c>
      <c r="E616">
        <v>15</v>
      </c>
      <c r="F616" t="s">
        <v>7345</v>
      </c>
      <c r="G616" t="s">
        <v>11280</v>
      </c>
    </row>
    <row r="617" spans="1:7" x14ac:dyDescent="0.25">
      <c r="A617" t="s">
        <v>7958</v>
      </c>
      <c r="B617">
        <v>45728</v>
      </c>
      <c r="C617" t="s">
        <v>167</v>
      </c>
      <c r="D617" t="s">
        <v>7330</v>
      </c>
      <c r="E617">
        <v>104</v>
      </c>
      <c r="F617" t="s">
        <v>7331</v>
      </c>
      <c r="G617" t="s">
        <v>7343</v>
      </c>
    </row>
    <row r="618" spans="1:7" x14ac:dyDescent="0.25">
      <c r="A618" t="s">
        <v>7959</v>
      </c>
      <c r="B618">
        <v>45728</v>
      </c>
      <c r="C618" t="s">
        <v>180</v>
      </c>
      <c r="D618" t="s">
        <v>7341</v>
      </c>
      <c r="E618">
        <v>31</v>
      </c>
      <c r="F618" t="s">
        <v>7331</v>
      </c>
      <c r="G618" t="s">
        <v>11280</v>
      </c>
    </row>
    <row r="619" spans="1:7" x14ac:dyDescent="0.25">
      <c r="A619" t="s">
        <v>7960</v>
      </c>
      <c r="B619">
        <v>45728</v>
      </c>
      <c r="C619" t="s">
        <v>230</v>
      </c>
      <c r="D619" t="s">
        <v>7330</v>
      </c>
      <c r="E619">
        <v>39</v>
      </c>
      <c r="F619" t="s">
        <v>7337</v>
      </c>
      <c r="G619" t="s">
        <v>7332</v>
      </c>
    </row>
    <row r="620" spans="1:7" x14ac:dyDescent="0.25">
      <c r="A620" t="s">
        <v>7961</v>
      </c>
      <c r="B620">
        <v>45729</v>
      </c>
      <c r="C620" t="s">
        <v>29</v>
      </c>
      <c r="D620" t="s">
        <v>7330</v>
      </c>
      <c r="E620">
        <v>121</v>
      </c>
      <c r="F620" t="s">
        <v>7331</v>
      </c>
      <c r="G620" t="s">
        <v>7332</v>
      </c>
    </row>
    <row r="621" spans="1:7" x14ac:dyDescent="0.25">
      <c r="A621" t="s">
        <v>7962</v>
      </c>
      <c r="B621">
        <v>45729</v>
      </c>
      <c r="C621" t="s">
        <v>47</v>
      </c>
      <c r="D621" t="s">
        <v>7330</v>
      </c>
      <c r="E621">
        <v>156</v>
      </c>
      <c r="F621" t="s">
        <v>7331</v>
      </c>
      <c r="G621" t="s">
        <v>7332</v>
      </c>
    </row>
    <row r="622" spans="1:7" x14ac:dyDescent="0.25">
      <c r="A622" t="s">
        <v>7963</v>
      </c>
      <c r="B622">
        <v>45729</v>
      </c>
      <c r="C622" t="s">
        <v>47</v>
      </c>
      <c r="D622" t="s">
        <v>7330</v>
      </c>
      <c r="E622">
        <v>140</v>
      </c>
      <c r="F622" t="s">
        <v>7345</v>
      </c>
      <c r="G622" t="s">
        <v>7348</v>
      </c>
    </row>
    <row r="623" spans="1:7" x14ac:dyDescent="0.25">
      <c r="A623" t="s">
        <v>7964</v>
      </c>
      <c r="B623">
        <v>45729</v>
      </c>
      <c r="C623" t="s">
        <v>87</v>
      </c>
      <c r="D623" t="s">
        <v>7330</v>
      </c>
      <c r="E623">
        <v>72</v>
      </c>
      <c r="F623" t="s">
        <v>7351</v>
      </c>
      <c r="G623" t="s">
        <v>7348</v>
      </c>
    </row>
    <row r="624" spans="1:7" x14ac:dyDescent="0.25">
      <c r="A624" t="s">
        <v>7965</v>
      </c>
      <c r="B624">
        <v>45729</v>
      </c>
      <c r="C624" t="s">
        <v>87</v>
      </c>
      <c r="D624" t="s">
        <v>7341</v>
      </c>
      <c r="E624">
        <v>13</v>
      </c>
      <c r="F624" t="s">
        <v>7331</v>
      </c>
      <c r="G624" t="s">
        <v>11280</v>
      </c>
    </row>
    <row r="625" spans="1:7" x14ac:dyDescent="0.25">
      <c r="A625" t="s">
        <v>7966</v>
      </c>
      <c r="B625">
        <v>45729</v>
      </c>
      <c r="C625" t="s">
        <v>99</v>
      </c>
      <c r="D625" t="s">
        <v>7330</v>
      </c>
      <c r="E625">
        <v>81</v>
      </c>
      <c r="F625" t="s">
        <v>7345</v>
      </c>
      <c r="G625" t="s">
        <v>7370</v>
      </c>
    </row>
    <row r="626" spans="1:7" x14ac:dyDescent="0.25">
      <c r="A626" t="s">
        <v>7967</v>
      </c>
      <c r="B626">
        <v>45729</v>
      </c>
      <c r="C626" t="s">
        <v>160</v>
      </c>
      <c r="D626" t="s">
        <v>7330</v>
      </c>
      <c r="E626">
        <v>68</v>
      </c>
      <c r="F626" t="s">
        <v>7345</v>
      </c>
      <c r="G626" t="s">
        <v>7355</v>
      </c>
    </row>
    <row r="627" spans="1:7" x14ac:dyDescent="0.25">
      <c r="A627" t="s">
        <v>7968</v>
      </c>
      <c r="B627">
        <v>45729</v>
      </c>
      <c r="C627" t="s">
        <v>218</v>
      </c>
      <c r="D627" t="s">
        <v>7330</v>
      </c>
      <c r="E627">
        <v>91</v>
      </c>
      <c r="F627" t="s">
        <v>7337</v>
      </c>
      <c r="G627" t="s">
        <v>7332</v>
      </c>
    </row>
    <row r="628" spans="1:7" x14ac:dyDescent="0.25">
      <c r="A628" t="s">
        <v>7969</v>
      </c>
      <c r="B628">
        <v>45729</v>
      </c>
      <c r="C628" t="s">
        <v>244</v>
      </c>
      <c r="D628" t="s">
        <v>7330</v>
      </c>
      <c r="E628">
        <v>65</v>
      </c>
      <c r="F628" t="s">
        <v>7351</v>
      </c>
      <c r="G628" t="s">
        <v>7348</v>
      </c>
    </row>
    <row r="629" spans="1:7" x14ac:dyDescent="0.25">
      <c r="A629" t="s">
        <v>7970</v>
      </c>
      <c r="B629">
        <v>45729</v>
      </c>
      <c r="C629" t="s">
        <v>294</v>
      </c>
      <c r="D629" t="s">
        <v>7341</v>
      </c>
      <c r="E629">
        <v>4</v>
      </c>
      <c r="F629" t="s">
        <v>7337</v>
      </c>
      <c r="G629" t="s">
        <v>11280</v>
      </c>
    </row>
    <row r="630" spans="1:7" x14ac:dyDescent="0.25">
      <c r="A630" t="s">
        <v>7971</v>
      </c>
      <c r="B630">
        <v>45729</v>
      </c>
      <c r="C630" t="s">
        <v>466</v>
      </c>
      <c r="D630" t="s">
        <v>7330</v>
      </c>
      <c r="E630">
        <v>32</v>
      </c>
      <c r="F630" t="s">
        <v>7331</v>
      </c>
      <c r="G630" t="s">
        <v>7343</v>
      </c>
    </row>
    <row r="631" spans="1:7" x14ac:dyDescent="0.25">
      <c r="A631" t="s">
        <v>7972</v>
      </c>
      <c r="B631">
        <v>45729</v>
      </c>
      <c r="C631" t="s">
        <v>478</v>
      </c>
      <c r="D631" t="s">
        <v>7341</v>
      </c>
      <c r="E631">
        <v>5</v>
      </c>
      <c r="F631" t="s">
        <v>7351</v>
      </c>
      <c r="G631" t="s">
        <v>11280</v>
      </c>
    </row>
    <row r="632" spans="1:7" x14ac:dyDescent="0.25">
      <c r="A632" t="s">
        <v>7973</v>
      </c>
      <c r="B632">
        <v>45730</v>
      </c>
      <c r="C632" t="s">
        <v>13</v>
      </c>
      <c r="D632" t="s">
        <v>7330</v>
      </c>
      <c r="E632">
        <v>178</v>
      </c>
      <c r="F632" t="s">
        <v>7337</v>
      </c>
      <c r="G632" t="s">
        <v>7343</v>
      </c>
    </row>
    <row r="633" spans="1:7" x14ac:dyDescent="0.25">
      <c r="A633" t="s">
        <v>7974</v>
      </c>
      <c r="B633">
        <v>45730</v>
      </c>
      <c r="C633" t="s">
        <v>17</v>
      </c>
      <c r="D633" t="s">
        <v>7330</v>
      </c>
      <c r="E633">
        <v>59</v>
      </c>
      <c r="F633" t="s">
        <v>7337</v>
      </c>
      <c r="G633" t="s">
        <v>7355</v>
      </c>
    </row>
    <row r="634" spans="1:7" x14ac:dyDescent="0.25">
      <c r="A634" t="s">
        <v>7975</v>
      </c>
      <c r="B634">
        <v>45730</v>
      </c>
      <c r="C634" t="s">
        <v>31</v>
      </c>
      <c r="D634" t="s">
        <v>7330</v>
      </c>
      <c r="E634">
        <v>172</v>
      </c>
      <c r="F634" t="s">
        <v>7331</v>
      </c>
      <c r="G634" t="s">
        <v>7355</v>
      </c>
    </row>
    <row r="635" spans="1:7" x14ac:dyDescent="0.25">
      <c r="A635" t="s">
        <v>7976</v>
      </c>
      <c r="B635">
        <v>45730</v>
      </c>
      <c r="C635" t="s">
        <v>95</v>
      </c>
      <c r="D635" t="s">
        <v>7330</v>
      </c>
      <c r="E635">
        <v>134</v>
      </c>
      <c r="F635" t="s">
        <v>7337</v>
      </c>
      <c r="G635" t="s">
        <v>7370</v>
      </c>
    </row>
    <row r="636" spans="1:7" x14ac:dyDescent="0.25">
      <c r="A636" t="s">
        <v>7977</v>
      </c>
      <c r="B636">
        <v>45730</v>
      </c>
      <c r="C636" t="s">
        <v>138</v>
      </c>
      <c r="D636" t="s">
        <v>7330</v>
      </c>
      <c r="E636">
        <v>42</v>
      </c>
      <c r="F636" t="s">
        <v>7331</v>
      </c>
      <c r="G636" t="s">
        <v>7343</v>
      </c>
    </row>
    <row r="637" spans="1:7" x14ac:dyDescent="0.25">
      <c r="A637" t="s">
        <v>7978</v>
      </c>
      <c r="B637">
        <v>45730</v>
      </c>
      <c r="C637" t="s">
        <v>148</v>
      </c>
      <c r="D637" t="s">
        <v>7341</v>
      </c>
      <c r="E637">
        <v>8</v>
      </c>
      <c r="F637" t="s">
        <v>7351</v>
      </c>
      <c r="G637" t="s">
        <v>11280</v>
      </c>
    </row>
    <row r="638" spans="1:7" x14ac:dyDescent="0.25">
      <c r="A638" t="s">
        <v>7979</v>
      </c>
      <c r="B638">
        <v>45730</v>
      </c>
      <c r="C638" t="s">
        <v>172</v>
      </c>
      <c r="D638" t="s">
        <v>7341</v>
      </c>
      <c r="E638">
        <v>10</v>
      </c>
      <c r="F638" t="s">
        <v>7337</v>
      </c>
      <c r="G638" t="s">
        <v>11280</v>
      </c>
    </row>
    <row r="639" spans="1:7" x14ac:dyDescent="0.25">
      <c r="A639" t="s">
        <v>7980</v>
      </c>
      <c r="B639">
        <v>45730</v>
      </c>
      <c r="C639" t="s">
        <v>304</v>
      </c>
      <c r="D639" t="s">
        <v>7330</v>
      </c>
      <c r="E639">
        <v>61</v>
      </c>
      <c r="F639" t="s">
        <v>7331</v>
      </c>
      <c r="G639" t="s">
        <v>7355</v>
      </c>
    </row>
    <row r="640" spans="1:7" x14ac:dyDescent="0.25">
      <c r="A640" t="s">
        <v>7981</v>
      </c>
      <c r="B640">
        <v>45730</v>
      </c>
      <c r="C640" t="s">
        <v>460</v>
      </c>
      <c r="D640" t="s">
        <v>7330</v>
      </c>
      <c r="E640">
        <v>58</v>
      </c>
      <c r="F640" t="s">
        <v>7351</v>
      </c>
      <c r="G640" t="s">
        <v>7332</v>
      </c>
    </row>
    <row r="641" spans="1:7" x14ac:dyDescent="0.25">
      <c r="A641" t="s">
        <v>7982</v>
      </c>
      <c r="B641">
        <v>45731</v>
      </c>
      <c r="C641" t="s">
        <v>55</v>
      </c>
      <c r="D641" t="s">
        <v>7341</v>
      </c>
      <c r="E641">
        <v>26</v>
      </c>
      <c r="F641" t="s">
        <v>7331</v>
      </c>
      <c r="G641" t="s">
        <v>11280</v>
      </c>
    </row>
    <row r="642" spans="1:7" x14ac:dyDescent="0.25">
      <c r="A642" t="s">
        <v>7983</v>
      </c>
      <c r="B642">
        <v>45731</v>
      </c>
      <c r="C642" t="s">
        <v>95</v>
      </c>
      <c r="D642" t="s">
        <v>7341</v>
      </c>
      <c r="E642">
        <v>4</v>
      </c>
      <c r="F642" t="s">
        <v>7331</v>
      </c>
      <c r="G642" t="s">
        <v>11280</v>
      </c>
    </row>
    <row r="643" spans="1:7" x14ac:dyDescent="0.25">
      <c r="A643" t="s">
        <v>7984</v>
      </c>
      <c r="B643">
        <v>45731</v>
      </c>
      <c r="C643" t="s">
        <v>101</v>
      </c>
      <c r="D643" t="s">
        <v>7330</v>
      </c>
      <c r="E643">
        <v>96</v>
      </c>
      <c r="F643" t="s">
        <v>7345</v>
      </c>
      <c r="G643" t="s">
        <v>7348</v>
      </c>
    </row>
    <row r="644" spans="1:7" x14ac:dyDescent="0.25">
      <c r="A644" t="s">
        <v>7985</v>
      </c>
      <c r="B644">
        <v>45731</v>
      </c>
      <c r="C644" t="s">
        <v>122</v>
      </c>
      <c r="D644" t="s">
        <v>7341</v>
      </c>
      <c r="E644">
        <v>4</v>
      </c>
      <c r="F644" t="s">
        <v>7331</v>
      </c>
      <c r="G644" t="s">
        <v>11280</v>
      </c>
    </row>
    <row r="645" spans="1:7" x14ac:dyDescent="0.25">
      <c r="A645" t="s">
        <v>7986</v>
      </c>
      <c r="B645">
        <v>45731</v>
      </c>
      <c r="C645" t="s">
        <v>140</v>
      </c>
      <c r="D645" t="s">
        <v>7341</v>
      </c>
      <c r="E645">
        <v>13</v>
      </c>
      <c r="F645" t="s">
        <v>7351</v>
      </c>
      <c r="G645" t="s">
        <v>11280</v>
      </c>
    </row>
    <row r="646" spans="1:7" x14ac:dyDescent="0.25">
      <c r="A646" t="s">
        <v>7987</v>
      </c>
      <c r="B646">
        <v>45731</v>
      </c>
      <c r="C646" t="s">
        <v>370</v>
      </c>
      <c r="D646" t="s">
        <v>7341</v>
      </c>
      <c r="E646">
        <v>3</v>
      </c>
      <c r="F646" t="s">
        <v>7331</v>
      </c>
      <c r="G646" t="s">
        <v>11280</v>
      </c>
    </row>
    <row r="647" spans="1:7" x14ac:dyDescent="0.25">
      <c r="A647" t="s">
        <v>7988</v>
      </c>
      <c r="B647">
        <v>45732</v>
      </c>
      <c r="C647" t="s">
        <v>27</v>
      </c>
      <c r="D647" t="s">
        <v>7330</v>
      </c>
      <c r="E647">
        <v>57</v>
      </c>
      <c r="F647" t="s">
        <v>7345</v>
      </c>
      <c r="G647" t="s">
        <v>7343</v>
      </c>
    </row>
    <row r="648" spans="1:7" x14ac:dyDescent="0.25">
      <c r="A648" t="s">
        <v>7989</v>
      </c>
      <c r="B648">
        <v>45732</v>
      </c>
      <c r="C648" t="s">
        <v>43</v>
      </c>
      <c r="D648" t="s">
        <v>7341</v>
      </c>
      <c r="E648">
        <v>20</v>
      </c>
      <c r="F648" t="s">
        <v>7337</v>
      </c>
      <c r="G648" t="s">
        <v>11280</v>
      </c>
    </row>
    <row r="649" spans="1:7" x14ac:dyDescent="0.25">
      <c r="A649" t="s">
        <v>7990</v>
      </c>
      <c r="B649">
        <v>45732</v>
      </c>
      <c r="C649" t="s">
        <v>85</v>
      </c>
      <c r="D649" t="s">
        <v>7341</v>
      </c>
      <c r="E649">
        <v>8</v>
      </c>
      <c r="F649" t="s">
        <v>7331</v>
      </c>
      <c r="G649" t="s">
        <v>11280</v>
      </c>
    </row>
    <row r="650" spans="1:7" x14ac:dyDescent="0.25">
      <c r="A650" t="s">
        <v>7991</v>
      </c>
      <c r="B650">
        <v>45732</v>
      </c>
      <c r="C650" t="s">
        <v>115</v>
      </c>
      <c r="D650" t="s">
        <v>7330</v>
      </c>
      <c r="E650">
        <v>37</v>
      </c>
      <c r="F650" t="s">
        <v>7331</v>
      </c>
      <c r="G650" t="s">
        <v>7338</v>
      </c>
    </row>
    <row r="651" spans="1:7" x14ac:dyDescent="0.25">
      <c r="A651" t="s">
        <v>7992</v>
      </c>
      <c r="B651">
        <v>45732</v>
      </c>
      <c r="C651" t="s">
        <v>403</v>
      </c>
      <c r="D651" t="s">
        <v>7341</v>
      </c>
      <c r="E651">
        <v>11</v>
      </c>
      <c r="F651" t="s">
        <v>7345</v>
      </c>
      <c r="G651" t="s">
        <v>11280</v>
      </c>
    </row>
    <row r="652" spans="1:7" x14ac:dyDescent="0.25">
      <c r="A652" t="s">
        <v>7993</v>
      </c>
      <c r="B652">
        <v>45732</v>
      </c>
      <c r="C652" t="s">
        <v>421</v>
      </c>
      <c r="D652" t="s">
        <v>7330</v>
      </c>
      <c r="E652">
        <v>59</v>
      </c>
      <c r="F652" t="s">
        <v>7331</v>
      </c>
      <c r="G652" t="s">
        <v>7338</v>
      </c>
    </row>
    <row r="653" spans="1:7" x14ac:dyDescent="0.25">
      <c r="A653" t="s">
        <v>7994</v>
      </c>
      <c r="B653">
        <v>45732</v>
      </c>
      <c r="C653" t="s">
        <v>456</v>
      </c>
      <c r="D653" t="s">
        <v>7341</v>
      </c>
      <c r="E653">
        <v>8</v>
      </c>
      <c r="F653" t="s">
        <v>7337</v>
      </c>
      <c r="G653" t="s">
        <v>11280</v>
      </c>
    </row>
    <row r="654" spans="1:7" x14ac:dyDescent="0.25">
      <c r="A654" t="s">
        <v>7995</v>
      </c>
      <c r="B654">
        <v>45733</v>
      </c>
      <c r="C654" t="s">
        <v>43</v>
      </c>
      <c r="D654" t="s">
        <v>7330</v>
      </c>
      <c r="E654">
        <v>109</v>
      </c>
      <c r="F654" t="s">
        <v>7331</v>
      </c>
      <c r="G654" t="s">
        <v>7348</v>
      </c>
    </row>
    <row r="655" spans="1:7" x14ac:dyDescent="0.25">
      <c r="A655" t="s">
        <v>7996</v>
      </c>
      <c r="B655">
        <v>45733</v>
      </c>
      <c r="C655" t="s">
        <v>83</v>
      </c>
      <c r="D655" t="s">
        <v>7341</v>
      </c>
      <c r="E655">
        <v>5</v>
      </c>
      <c r="F655" t="s">
        <v>7345</v>
      </c>
      <c r="G655" t="s">
        <v>11280</v>
      </c>
    </row>
    <row r="656" spans="1:7" x14ac:dyDescent="0.25">
      <c r="A656" t="s">
        <v>7997</v>
      </c>
      <c r="B656">
        <v>45733</v>
      </c>
      <c r="C656" t="s">
        <v>234</v>
      </c>
      <c r="D656" t="s">
        <v>7341</v>
      </c>
      <c r="E656">
        <v>6</v>
      </c>
      <c r="F656" t="s">
        <v>7331</v>
      </c>
      <c r="G656" t="s">
        <v>11280</v>
      </c>
    </row>
    <row r="657" spans="1:7" x14ac:dyDescent="0.25">
      <c r="A657" t="s">
        <v>7998</v>
      </c>
      <c r="B657">
        <v>45733</v>
      </c>
      <c r="C657" t="s">
        <v>319</v>
      </c>
      <c r="D657" t="s">
        <v>7341</v>
      </c>
      <c r="E657">
        <v>6</v>
      </c>
      <c r="F657" t="s">
        <v>7337</v>
      </c>
      <c r="G657" t="s">
        <v>11280</v>
      </c>
    </row>
    <row r="658" spans="1:7" x14ac:dyDescent="0.25">
      <c r="A658" t="s">
        <v>7999</v>
      </c>
      <c r="B658">
        <v>45733</v>
      </c>
      <c r="C658" t="s">
        <v>435</v>
      </c>
      <c r="D658" t="s">
        <v>7330</v>
      </c>
      <c r="E658">
        <v>27</v>
      </c>
      <c r="F658" t="s">
        <v>7337</v>
      </c>
      <c r="G658" t="s">
        <v>7365</v>
      </c>
    </row>
    <row r="659" spans="1:7" x14ac:dyDescent="0.25">
      <c r="A659" t="s">
        <v>8000</v>
      </c>
      <c r="B659">
        <v>45733</v>
      </c>
      <c r="C659" t="s">
        <v>486</v>
      </c>
      <c r="D659" t="s">
        <v>7341</v>
      </c>
      <c r="E659">
        <v>9</v>
      </c>
      <c r="F659" t="s">
        <v>7351</v>
      </c>
      <c r="G659" t="s">
        <v>11280</v>
      </c>
    </row>
    <row r="660" spans="1:7" x14ac:dyDescent="0.25">
      <c r="A660" t="s">
        <v>8001</v>
      </c>
      <c r="B660">
        <v>45734</v>
      </c>
      <c r="C660" t="s">
        <v>31</v>
      </c>
      <c r="D660" t="s">
        <v>7341</v>
      </c>
      <c r="E660">
        <v>17</v>
      </c>
      <c r="F660" t="s">
        <v>7345</v>
      </c>
      <c r="G660" t="s">
        <v>11280</v>
      </c>
    </row>
    <row r="661" spans="1:7" x14ac:dyDescent="0.25">
      <c r="A661" t="s">
        <v>8002</v>
      </c>
      <c r="B661">
        <v>45734</v>
      </c>
      <c r="C661" t="s">
        <v>39</v>
      </c>
      <c r="D661" t="s">
        <v>7330</v>
      </c>
      <c r="E661">
        <v>66</v>
      </c>
      <c r="F661" t="s">
        <v>7345</v>
      </c>
      <c r="G661" t="s">
        <v>7348</v>
      </c>
    </row>
    <row r="662" spans="1:7" x14ac:dyDescent="0.25">
      <c r="A662" t="s">
        <v>8003</v>
      </c>
      <c r="B662">
        <v>45734</v>
      </c>
      <c r="C662" t="s">
        <v>59</v>
      </c>
      <c r="D662" t="s">
        <v>7341</v>
      </c>
      <c r="E662">
        <v>20</v>
      </c>
      <c r="F662" t="s">
        <v>7331</v>
      </c>
      <c r="G662" t="s">
        <v>11280</v>
      </c>
    </row>
    <row r="663" spans="1:7" x14ac:dyDescent="0.25">
      <c r="A663" t="s">
        <v>8004</v>
      </c>
      <c r="B663">
        <v>45734</v>
      </c>
      <c r="C663" t="s">
        <v>73</v>
      </c>
      <c r="D663" t="s">
        <v>7330</v>
      </c>
      <c r="E663">
        <v>48</v>
      </c>
      <c r="F663" t="s">
        <v>7331</v>
      </c>
      <c r="G663" t="s">
        <v>7370</v>
      </c>
    </row>
    <row r="664" spans="1:7" x14ac:dyDescent="0.25">
      <c r="A664" t="s">
        <v>8005</v>
      </c>
      <c r="B664">
        <v>45734</v>
      </c>
      <c r="C664" t="s">
        <v>97</v>
      </c>
      <c r="D664" t="s">
        <v>7341</v>
      </c>
      <c r="E664">
        <v>9</v>
      </c>
      <c r="F664" t="s">
        <v>7331</v>
      </c>
      <c r="G664" t="s">
        <v>11280</v>
      </c>
    </row>
    <row r="665" spans="1:7" x14ac:dyDescent="0.25">
      <c r="A665" t="s">
        <v>8006</v>
      </c>
      <c r="B665">
        <v>45734</v>
      </c>
      <c r="C665" t="s">
        <v>103</v>
      </c>
      <c r="D665" t="s">
        <v>7341</v>
      </c>
      <c r="E665">
        <v>6</v>
      </c>
      <c r="F665" t="s">
        <v>7331</v>
      </c>
      <c r="G665" t="s">
        <v>11280</v>
      </c>
    </row>
    <row r="666" spans="1:7" x14ac:dyDescent="0.25">
      <c r="A666" t="s">
        <v>8007</v>
      </c>
      <c r="B666">
        <v>45734</v>
      </c>
      <c r="C666" t="s">
        <v>105</v>
      </c>
      <c r="D666" t="s">
        <v>7330</v>
      </c>
      <c r="E666">
        <v>78</v>
      </c>
      <c r="F666" t="s">
        <v>7331</v>
      </c>
      <c r="G666" t="s">
        <v>7338</v>
      </c>
    </row>
    <row r="667" spans="1:7" x14ac:dyDescent="0.25">
      <c r="A667" t="s">
        <v>8008</v>
      </c>
      <c r="B667">
        <v>45734</v>
      </c>
      <c r="C667" t="s">
        <v>292</v>
      </c>
      <c r="D667" t="s">
        <v>7341</v>
      </c>
      <c r="E667">
        <v>4</v>
      </c>
      <c r="F667" t="s">
        <v>7331</v>
      </c>
      <c r="G667" t="s">
        <v>11280</v>
      </c>
    </row>
    <row r="668" spans="1:7" x14ac:dyDescent="0.25">
      <c r="A668" t="s">
        <v>8009</v>
      </c>
      <c r="B668">
        <v>45734</v>
      </c>
      <c r="C668" t="s">
        <v>304</v>
      </c>
      <c r="D668" t="s">
        <v>7341</v>
      </c>
      <c r="E668">
        <v>6</v>
      </c>
      <c r="F668" t="s">
        <v>7345</v>
      </c>
      <c r="G668" t="s">
        <v>11280</v>
      </c>
    </row>
    <row r="669" spans="1:7" x14ac:dyDescent="0.25">
      <c r="A669" t="s">
        <v>8010</v>
      </c>
      <c r="B669">
        <v>45734</v>
      </c>
      <c r="C669" t="s">
        <v>304</v>
      </c>
      <c r="D669" t="s">
        <v>7341</v>
      </c>
      <c r="E669">
        <v>9</v>
      </c>
      <c r="F669" t="s">
        <v>7337</v>
      </c>
      <c r="G669" t="s">
        <v>11280</v>
      </c>
    </row>
    <row r="670" spans="1:7" x14ac:dyDescent="0.25">
      <c r="A670" t="s">
        <v>8011</v>
      </c>
      <c r="B670">
        <v>45734</v>
      </c>
      <c r="C670" t="s">
        <v>332</v>
      </c>
      <c r="D670" t="s">
        <v>7330</v>
      </c>
      <c r="E670">
        <v>26</v>
      </c>
      <c r="F670" t="s">
        <v>7331</v>
      </c>
      <c r="G670" t="s">
        <v>7334</v>
      </c>
    </row>
    <row r="671" spans="1:7" x14ac:dyDescent="0.25">
      <c r="A671" t="s">
        <v>8012</v>
      </c>
      <c r="B671">
        <v>45734</v>
      </c>
      <c r="C671" t="s">
        <v>425</v>
      </c>
      <c r="D671" t="s">
        <v>7341</v>
      </c>
      <c r="E671">
        <v>6</v>
      </c>
      <c r="F671" t="s">
        <v>7331</v>
      </c>
      <c r="G671" t="s">
        <v>11280</v>
      </c>
    </row>
    <row r="672" spans="1:7" x14ac:dyDescent="0.25">
      <c r="A672" t="s">
        <v>8013</v>
      </c>
      <c r="B672">
        <v>45734</v>
      </c>
      <c r="C672" t="s">
        <v>435</v>
      </c>
      <c r="D672" t="s">
        <v>7341</v>
      </c>
      <c r="E672">
        <v>9</v>
      </c>
      <c r="F672" t="s">
        <v>7331</v>
      </c>
      <c r="G672" t="s">
        <v>11280</v>
      </c>
    </row>
    <row r="673" spans="1:7" x14ac:dyDescent="0.25">
      <c r="A673" t="s">
        <v>8014</v>
      </c>
      <c r="B673">
        <v>45734</v>
      </c>
      <c r="C673" t="s">
        <v>480</v>
      </c>
      <c r="D673" t="s">
        <v>7330</v>
      </c>
      <c r="E673">
        <v>37</v>
      </c>
      <c r="F673" t="s">
        <v>7351</v>
      </c>
      <c r="G673" t="s">
        <v>7343</v>
      </c>
    </row>
    <row r="674" spans="1:7" x14ac:dyDescent="0.25">
      <c r="A674" t="s">
        <v>8015</v>
      </c>
      <c r="B674">
        <v>45735</v>
      </c>
      <c r="C674" t="s">
        <v>13</v>
      </c>
      <c r="D674" t="s">
        <v>7330</v>
      </c>
      <c r="E674">
        <v>48</v>
      </c>
      <c r="F674" t="s">
        <v>7331</v>
      </c>
      <c r="G674" t="s">
        <v>7332</v>
      </c>
    </row>
    <row r="675" spans="1:7" x14ac:dyDescent="0.25">
      <c r="A675" t="s">
        <v>8016</v>
      </c>
      <c r="B675">
        <v>45735</v>
      </c>
      <c r="C675" t="s">
        <v>29</v>
      </c>
      <c r="D675" t="s">
        <v>7341</v>
      </c>
      <c r="E675">
        <v>25</v>
      </c>
      <c r="F675" t="s">
        <v>7337</v>
      </c>
      <c r="G675" t="s">
        <v>11280</v>
      </c>
    </row>
    <row r="676" spans="1:7" x14ac:dyDescent="0.25">
      <c r="A676" t="s">
        <v>8017</v>
      </c>
      <c r="B676">
        <v>45735</v>
      </c>
      <c r="C676" t="s">
        <v>53</v>
      </c>
      <c r="D676" t="s">
        <v>7330</v>
      </c>
      <c r="E676">
        <v>108</v>
      </c>
      <c r="F676" t="s">
        <v>7331</v>
      </c>
      <c r="G676" t="s">
        <v>7365</v>
      </c>
    </row>
    <row r="677" spans="1:7" x14ac:dyDescent="0.25">
      <c r="A677" t="s">
        <v>8018</v>
      </c>
      <c r="B677">
        <v>45735</v>
      </c>
      <c r="C677" t="s">
        <v>67</v>
      </c>
      <c r="D677" t="s">
        <v>7330</v>
      </c>
      <c r="E677">
        <v>33</v>
      </c>
      <c r="F677" t="s">
        <v>7337</v>
      </c>
      <c r="G677" t="s">
        <v>7348</v>
      </c>
    </row>
    <row r="678" spans="1:7" x14ac:dyDescent="0.25">
      <c r="A678" t="s">
        <v>8019</v>
      </c>
      <c r="B678">
        <v>45735</v>
      </c>
      <c r="C678" t="s">
        <v>200</v>
      </c>
      <c r="D678" t="s">
        <v>7330</v>
      </c>
      <c r="E678">
        <v>37</v>
      </c>
      <c r="F678" t="s">
        <v>7345</v>
      </c>
      <c r="G678" t="s">
        <v>7365</v>
      </c>
    </row>
    <row r="679" spans="1:7" x14ac:dyDescent="0.25">
      <c r="A679" t="s">
        <v>8020</v>
      </c>
      <c r="B679">
        <v>45735</v>
      </c>
      <c r="C679" t="s">
        <v>200</v>
      </c>
      <c r="D679" t="s">
        <v>7341</v>
      </c>
      <c r="E679">
        <v>11</v>
      </c>
      <c r="F679" t="s">
        <v>7337</v>
      </c>
      <c r="G679" t="s">
        <v>11280</v>
      </c>
    </row>
    <row r="680" spans="1:7" x14ac:dyDescent="0.25">
      <c r="A680" t="s">
        <v>8021</v>
      </c>
      <c r="B680">
        <v>45735</v>
      </c>
      <c r="C680" t="s">
        <v>251</v>
      </c>
      <c r="D680" t="s">
        <v>7330</v>
      </c>
      <c r="E680">
        <v>27</v>
      </c>
      <c r="F680" t="s">
        <v>7337</v>
      </c>
      <c r="G680" t="s">
        <v>7332</v>
      </c>
    </row>
    <row r="681" spans="1:7" x14ac:dyDescent="0.25">
      <c r="A681" t="s">
        <v>8022</v>
      </c>
      <c r="B681">
        <v>45735</v>
      </c>
      <c r="C681" t="s">
        <v>290</v>
      </c>
      <c r="D681" t="s">
        <v>7330</v>
      </c>
      <c r="E681">
        <v>44</v>
      </c>
      <c r="F681" t="s">
        <v>7345</v>
      </c>
      <c r="G681" t="s">
        <v>7334</v>
      </c>
    </row>
    <row r="682" spans="1:7" x14ac:dyDescent="0.25">
      <c r="A682" t="s">
        <v>8023</v>
      </c>
      <c r="B682">
        <v>45735</v>
      </c>
      <c r="C682" t="s">
        <v>319</v>
      </c>
      <c r="D682" t="s">
        <v>7330</v>
      </c>
      <c r="E682">
        <v>53</v>
      </c>
      <c r="F682" t="s">
        <v>7331</v>
      </c>
      <c r="G682" t="s">
        <v>7348</v>
      </c>
    </row>
    <row r="683" spans="1:7" x14ac:dyDescent="0.25">
      <c r="A683" t="s">
        <v>8024</v>
      </c>
      <c r="B683">
        <v>45735</v>
      </c>
      <c r="C683" t="s">
        <v>372</v>
      </c>
      <c r="D683" t="s">
        <v>7330</v>
      </c>
      <c r="E683">
        <v>53</v>
      </c>
      <c r="F683" t="s">
        <v>7337</v>
      </c>
      <c r="G683" t="s">
        <v>7370</v>
      </c>
    </row>
    <row r="684" spans="1:7" x14ac:dyDescent="0.25">
      <c r="A684" t="s">
        <v>8025</v>
      </c>
      <c r="B684">
        <v>45735</v>
      </c>
      <c r="C684" t="s">
        <v>415</v>
      </c>
      <c r="D684" t="s">
        <v>7330</v>
      </c>
      <c r="E684">
        <v>75</v>
      </c>
      <c r="F684" t="s">
        <v>7331</v>
      </c>
      <c r="G684" t="s">
        <v>7334</v>
      </c>
    </row>
    <row r="685" spans="1:7" x14ac:dyDescent="0.25">
      <c r="A685" t="s">
        <v>8026</v>
      </c>
      <c r="B685">
        <v>45735</v>
      </c>
      <c r="C685" t="s">
        <v>450</v>
      </c>
      <c r="D685" t="s">
        <v>7330</v>
      </c>
      <c r="E685">
        <v>69</v>
      </c>
      <c r="F685" t="s">
        <v>7331</v>
      </c>
      <c r="G685" t="s">
        <v>7355</v>
      </c>
    </row>
    <row r="686" spans="1:7" x14ac:dyDescent="0.25">
      <c r="A686" t="s">
        <v>8027</v>
      </c>
      <c r="B686">
        <v>45736</v>
      </c>
      <c r="C686" t="s">
        <v>8</v>
      </c>
      <c r="D686" t="s">
        <v>7341</v>
      </c>
      <c r="E686">
        <v>15</v>
      </c>
      <c r="F686" t="s">
        <v>7351</v>
      </c>
      <c r="G686" t="s">
        <v>11280</v>
      </c>
    </row>
    <row r="687" spans="1:7" x14ac:dyDescent="0.25">
      <c r="A687" t="s">
        <v>8028</v>
      </c>
      <c r="B687">
        <v>45736</v>
      </c>
      <c r="C687" t="s">
        <v>87</v>
      </c>
      <c r="D687" t="s">
        <v>7330</v>
      </c>
      <c r="E687">
        <v>102</v>
      </c>
      <c r="F687" t="s">
        <v>7331</v>
      </c>
      <c r="G687" t="s">
        <v>7348</v>
      </c>
    </row>
    <row r="688" spans="1:7" x14ac:dyDescent="0.25">
      <c r="A688" t="s">
        <v>8029</v>
      </c>
      <c r="B688">
        <v>45736</v>
      </c>
      <c r="C688" t="s">
        <v>89</v>
      </c>
      <c r="D688" t="s">
        <v>7341</v>
      </c>
      <c r="E688">
        <v>13</v>
      </c>
      <c r="F688" t="s">
        <v>7337</v>
      </c>
      <c r="G688" t="s">
        <v>11280</v>
      </c>
    </row>
    <row r="689" spans="1:7" x14ac:dyDescent="0.25">
      <c r="A689" t="s">
        <v>8030</v>
      </c>
      <c r="B689">
        <v>45736</v>
      </c>
      <c r="C689" t="s">
        <v>93</v>
      </c>
      <c r="D689" t="s">
        <v>7330</v>
      </c>
      <c r="E689">
        <v>28</v>
      </c>
      <c r="F689" t="s">
        <v>7331</v>
      </c>
      <c r="G689" t="s">
        <v>7370</v>
      </c>
    </row>
    <row r="690" spans="1:7" x14ac:dyDescent="0.25">
      <c r="A690" t="s">
        <v>8031</v>
      </c>
      <c r="B690">
        <v>45736</v>
      </c>
      <c r="C690" t="s">
        <v>152</v>
      </c>
      <c r="D690" t="s">
        <v>7330</v>
      </c>
      <c r="E690">
        <v>39</v>
      </c>
      <c r="F690" t="s">
        <v>7337</v>
      </c>
      <c r="G690" t="s">
        <v>7332</v>
      </c>
    </row>
    <row r="691" spans="1:7" x14ac:dyDescent="0.25">
      <c r="A691" t="s">
        <v>8032</v>
      </c>
      <c r="B691">
        <v>45736</v>
      </c>
      <c r="C691" t="s">
        <v>167</v>
      </c>
      <c r="D691" t="s">
        <v>7330</v>
      </c>
      <c r="E691">
        <v>112</v>
      </c>
      <c r="F691" t="s">
        <v>7345</v>
      </c>
      <c r="G691" t="s">
        <v>7355</v>
      </c>
    </row>
    <row r="692" spans="1:7" x14ac:dyDescent="0.25">
      <c r="A692" t="s">
        <v>8033</v>
      </c>
      <c r="B692">
        <v>45736</v>
      </c>
      <c r="C692" t="s">
        <v>238</v>
      </c>
      <c r="D692" t="s">
        <v>7330</v>
      </c>
      <c r="E692">
        <v>33</v>
      </c>
      <c r="F692" t="s">
        <v>7331</v>
      </c>
      <c r="G692" t="s">
        <v>7334</v>
      </c>
    </row>
    <row r="693" spans="1:7" x14ac:dyDescent="0.25">
      <c r="A693" t="s">
        <v>8034</v>
      </c>
      <c r="B693">
        <v>45736</v>
      </c>
      <c r="C693" t="s">
        <v>384</v>
      </c>
      <c r="D693" t="s">
        <v>7330</v>
      </c>
      <c r="E693">
        <v>26</v>
      </c>
      <c r="F693" t="s">
        <v>7351</v>
      </c>
      <c r="G693" t="s">
        <v>7343</v>
      </c>
    </row>
    <row r="694" spans="1:7" x14ac:dyDescent="0.25">
      <c r="A694" t="s">
        <v>8035</v>
      </c>
      <c r="B694">
        <v>45736</v>
      </c>
      <c r="C694" t="s">
        <v>429</v>
      </c>
      <c r="D694" t="s">
        <v>7341</v>
      </c>
      <c r="E694">
        <v>11</v>
      </c>
      <c r="F694" t="s">
        <v>7331</v>
      </c>
      <c r="G694" t="s">
        <v>11280</v>
      </c>
    </row>
    <row r="695" spans="1:7" x14ac:dyDescent="0.25">
      <c r="A695" t="s">
        <v>8036</v>
      </c>
      <c r="B695">
        <v>45736</v>
      </c>
      <c r="C695" t="s">
        <v>443</v>
      </c>
      <c r="D695" t="s">
        <v>7330</v>
      </c>
      <c r="E695">
        <v>81</v>
      </c>
      <c r="F695" t="s">
        <v>7345</v>
      </c>
      <c r="G695" t="s">
        <v>7334</v>
      </c>
    </row>
    <row r="696" spans="1:7" x14ac:dyDescent="0.25">
      <c r="A696" t="s">
        <v>8037</v>
      </c>
      <c r="B696">
        <v>45737</v>
      </c>
      <c r="C696" t="s">
        <v>17</v>
      </c>
      <c r="D696" t="s">
        <v>7330</v>
      </c>
      <c r="E696">
        <v>105</v>
      </c>
      <c r="F696" t="s">
        <v>7337</v>
      </c>
      <c r="G696" t="s">
        <v>7370</v>
      </c>
    </row>
    <row r="697" spans="1:7" x14ac:dyDescent="0.25">
      <c r="A697" t="s">
        <v>8038</v>
      </c>
      <c r="B697">
        <v>45737</v>
      </c>
      <c r="C697" t="s">
        <v>27</v>
      </c>
      <c r="D697" t="s">
        <v>7330</v>
      </c>
      <c r="E697">
        <v>196</v>
      </c>
      <c r="F697" t="s">
        <v>7331</v>
      </c>
      <c r="G697" t="s">
        <v>7365</v>
      </c>
    </row>
    <row r="698" spans="1:7" x14ac:dyDescent="0.25">
      <c r="A698" t="s">
        <v>8039</v>
      </c>
      <c r="B698">
        <v>45737</v>
      </c>
      <c r="C698" t="s">
        <v>51</v>
      </c>
      <c r="D698" t="s">
        <v>7330</v>
      </c>
      <c r="E698">
        <v>172</v>
      </c>
      <c r="F698" t="s">
        <v>7331</v>
      </c>
      <c r="G698" t="s">
        <v>7343</v>
      </c>
    </row>
    <row r="699" spans="1:7" x14ac:dyDescent="0.25">
      <c r="A699" t="s">
        <v>8040</v>
      </c>
      <c r="B699">
        <v>45737</v>
      </c>
      <c r="C699" t="s">
        <v>75</v>
      </c>
      <c r="D699" t="s">
        <v>7330</v>
      </c>
      <c r="E699">
        <v>39</v>
      </c>
      <c r="F699" t="s">
        <v>7331</v>
      </c>
      <c r="G699" t="s">
        <v>7332</v>
      </c>
    </row>
    <row r="700" spans="1:7" x14ac:dyDescent="0.25">
      <c r="A700" t="s">
        <v>8041</v>
      </c>
      <c r="B700">
        <v>45737</v>
      </c>
      <c r="C700" t="s">
        <v>101</v>
      </c>
      <c r="D700" t="s">
        <v>7330</v>
      </c>
      <c r="E700">
        <v>80</v>
      </c>
      <c r="F700" t="s">
        <v>7345</v>
      </c>
      <c r="G700" t="s">
        <v>7332</v>
      </c>
    </row>
    <row r="701" spans="1:7" x14ac:dyDescent="0.25">
      <c r="A701" t="s">
        <v>8042</v>
      </c>
      <c r="B701">
        <v>45737</v>
      </c>
      <c r="C701" t="s">
        <v>136</v>
      </c>
      <c r="D701" t="s">
        <v>7330</v>
      </c>
      <c r="E701">
        <v>62</v>
      </c>
      <c r="F701" t="s">
        <v>7351</v>
      </c>
      <c r="G701" t="s">
        <v>7365</v>
      </c>
    </row>
    <row r="702" spans="1:7" x14ac:dyDescent="0.25">
      <c r="A702" t="s">
        <v>8043</v>
      </c>
      <c r="B702">
        <v>45737</v>
      </c>
      <c r="C702" t="s">
        <v>146</v>
      </c>
      <c r="D702" t="s">
        <v>7330</v>
      </c>
      <c r="E702">
        <v>80</v>
      </c>
      <c r="F702" t="s">
        <v>7331</v>
      </c>
      <c r="G702" t="s">
        <v>7343</v>
      </c>
    </row>
    <row r="703" spans="1:7" x14ac:dyDescent="0.25">
      <c r="A703" t="s">
        <v>8044</v>
      </c>
      <c r="B703">
        <v>45737</v>
      </c>
      <c r="C703" t="s">
        <v>178</v>
      </c>
      <c r="D703" t="s">
        <v>7330</v>
      </c>
      <c r="E703">
        <v>89</v>
      </c>
      <c r="F703" t="s">
        <v>7345</v>
      </c>
      <c r="G703" t="s">
        <v>7365</v>
      </c>
    </row>
    <row r="704" spans="1:7" x14ac:dyDescent="0.25">
      <c r="A704" t="s">
        <v>8045</v>
      </c>
      <c r="B704">
        <v>45737</v>
      </c>
      <c r="C704" t="s">
        <v>180</v>
      </c>
      <c r="D704" t="s">
        <v>7330</v>
      </c>
      <c r="E704">
        <v>112</v>
      </c>
      <c r="F704" t="s">
        <v>7331</v>
      </c>
      <c r="G704" t="s">
        <v>7334</v>
      </c>
    </row>
    <row r="705" spans="1:7" x14ac:dyDescent="0.25">
      <c r="A705" t="s">
        <v>8046</v>
      </c>
      <c r="B705">
        <v>45737</v>
      </c>
      <c r="C705" t="s">
        <v>260</v>
      </c>
      <c r="D705" t="s">
        <v>7341</v>
      </c>
      <c r="E705">
        <v>6</v>
      </c>
      <c r="F705" t="s">
        <v>7337</v>
      </c>
      <c r="G705" t="s">
        <v>11280</v>
      </c>
    </row>
    <row r="706" spans="1:7" x14ac:dyDescent="0.25">
      <c r="A706" t="s">
        <v>8047</v>
      </c>
      <c r="B706">
        <v>45737</v>
      </c>
      <c r="C706" t="s">
        <v>260</v>
      </c>
      <c r="D706" t="s">
        <v>7341</v>
      </c>
      <c r="E706">
        <v>9</v>
      </c>
      <c r="F706" t="s">
        <v>7351</v>
      </c>
      <c r="G706" t="s">
        <v>11280</v>
      </c>
    </row>
    <row r="707" spans="1:7" x14ac:dyDescent="0.25">
      <c r="A707" t="s">
        <v>8048</v>
      </c>
      <c r="B707">
        <v>45737</v>
      </c>
      <c r="C707" t="s">
        <v>298</v>
      </c>
      <c r="D707" t="s">
        <v>7330</v>
      </c>
      <c r="E707">
        <v>71</v>
      </c>
      <c r="F707" t="s">
        <v>7331</v>
      </c>
      <c r="G707" t="s">
        <v>7338</v>
      </c>
    </row>
    <row r="708" spans="1:7" x14ac:dyDescent="0.25">
      <c r="A708" t="s">
        <v>8049</v>
      </c>
      <c r="B708">
        <v>45737</v>
      </c>
      <c r="C708" t="s">
        <v>323</v>
      </c>
      <c r="D708" t="s">
        <v>7341</v>
      </c>
      <c r="E708">
        <v>9</v>
      </c>
      <c r="F708" t="s">
        <v>7345</v>
      </c>
      <c r="G708" t="s">
        <v>11280</v>
      </c>
    </row>
    <row r="709" spans="1:7" x14ac:dyDescent="0.25">
      <c r="A709" t="s">
        <v>8050</v>
      </c>
      <c r="B709">
        <v>45737</v>
      </c>
      <c r="C709" t="s">
        <v>388</v>
      </c>
      <c r="D709" t="s">
        <v>7330</v>
      </c>
      <c r="E709">
        <v>25</v>
      </c>
      <c r="F709" t="s">
        <v>7331</v>
      </c>
      <c r="G709" t="s">
        <v>7370</v>
      </c>
    </row>
    <row r="710" spans="1:7" x14ac:dyDescent="0.25">
      <c r="A710" t="s">
        <v>8051</v>
      </c>
      <c r="B710">
        <v>45737</v>
      </c>
      <c r="C710" t="s">
        <v>400</v>
      </c>
      <c r="D710" t="s">
        <v>7330</v>
      </c>
      <c r="E710">
        <v>90</v>
      </c>
      <c r="F710" t="s">
        <v>7337</v>
      </c>
      <c r="G710" t="s">
        <v>7370</v>
      </c>
    </row>
    <row r="711" spans="1:7" x14ac:dyDescent="0.25">
      <c r="A711" t="s">
        <v>8052</v>
      </c>
      <c r="B711">
        <v>45737</v>
      </c>
      <c r="C711" t="s">
        <v>442</v>
      </c>
      <c r="D711" t="s">
        <v>7330</v>
      </c>
      <c r="E711">
        <v>39</v>
      </c>
      <c r="F711" t="s">
        <v>7337</v>
      </c>
      <c r="G711" t="s">
        <v>7365</v>
      </c>
    </row>
    <row r="712" spans="1:7" x14ac:dyDescent="0.25">
      <c r="A712" t="s">
        <v>8053</v>
      </c>
      <c r="B712">
        <v>45738</v>
      </c>
      <c r="C712" t="s">
        <v>47</v>
      </c>
      <c r="D712" t="s">
        <v>7341</v>
      </c>
      <c r="E712">
        <v>29</v>
      </c>
      <c r="F712" t="s">
        <v>7337</v>
      </c>
      <c r="G712" t="s">
        <v>11280</v>
      </c>
    </row>
    <row r="713" spans="1:7" x14ac:dyDescent="0.25">
      <c r="A713" t="s">
        <v>8054</v>
      </c>
      <c r="B713">
        <v>45738</v>
      </c>
      <c r="C713" t="s">
        <v>81</v>
      </c>
      <c r="D713" t="s">
        <v>7330</v>
      </c>
      <c r="E713">
        <v>135</v>
      </c>
      <c r="F713" t="s">
        <v>7345</v>
      </c>
      <c r="G713" t="s">
        <v>7343</v>
      </c>
    </row>
    <row r="714" spans="1:7" x14ac:dyDescent="0.25">
      <c r="A714" t="s">
        <v>8055</v>
      </c>
      <c r="B714">
        <v>45738</v>
      </c>
      <c r="C714" t="s">
        <v>101</v>
      </c>
      <c r="D714" t="s">
        <v>7330</v>
      </c>
      <c r="E714">
        <v>31</v>
      </c>
      <c r="F714" t="s">
        <v>7337</v>
      </c>
      <c r="G714" t="s">
        <v>7332</v>
      </c>
    </row>
    <row r="715" spans="1:7" x14ac:dyDescent="0.25">
      <c r="A715" t="s">
        <v>8056</v>
      </c>
      <c r="B715">
        <v>45738</v>
      </c>
      <c r="C715" t="s">
        <v>101</v>
      </c>
      <c r="D715" t="s">
        <v>7341</v>
      </c>
      <c r="E715">
        <v>23</v>
      </c>
      <c r="F715" t="s">
        <v>7331</v>
      </c>
      <c r="G715" t="s">
        <v>11280</v>
      </c>
    </row>
    <row r="716" spans="1:7" x14ac:dyDescent="0.25">
      <c r="A716" t="s">
        <v>8057</v>
      </c>
      <c r="B716">
        <v>45738</v>
      </c>
      <c r="C716" t="s">
        <v>172</v>
      </c>
      <c r="D716" t="s">
        <v>7341</v>
      </c>
      <c r="E716">
        <v>32</v>
      </c>
      <c r="F716" t="s">
        <v>7337</v>
      </c>
      <c r="G716" t="s">
        <v>11280</v>
      </c>
    </row>
    <row r="717" spans="1:7" x14ac:dyDescent="0.25">
      <c r="A717" t="s">
        <v>8058</v>
      </c>
      <c r="B717">
        <v>45738</v>
      </c>
      <c r="C717" t="s">
        <v>174</v>
      </c>
      <c r="D717" t="s">
        <v>7330</v>
      </c>
      <c r="E717">
        <v>72</v>
      </c>
      <c r="F717" t="s">
        <v>7351</v>
      </c>
      <c r="G717" t="s">
        <v>7343</v>
      </c>
    </row>
    <row r="718" spans="1:7" x14ac:dyDescent="0.25">
      <c r="A718" t="s">
        <v>8059</v>
      </c>
      <c r="B718">
        <v>45738</v>
      </c>
      <c r="C718" t="s">
        <v>176</v>
      </c>
      <c r="D718" t="s">
        <v>7341</v>
      </c>
      <c r="E718">
        <v>9</v>
      </c>
      <c r="F718" t="s">
        <v>7331</v>
      </c>
      <c r="G718" t="s">
        <v>11280</v>
      </c>
    </row>
    <row r="719" spans="1:7" x14ac:dyDescent="0.25">
      <c r="A719" t="s">
        <v>8060</v>
      </c>
      <c r="B719">
        <v>45738</v>
      </c>
      <c r="C719" t="s">
        <v>186</v>
      </c>
      <c r="D719" t="s">
        <v>7341</v>
      </c>
      <c r="E719">
        <v>30</v>
      </c>
      <c r="F719" t="s">
        <v>7345</v>
      </c>
      <c r="G719" t="s">
        <v>11280</v>
      </c>
    </row>
    <row r="720" spans="1:7" x14ac:dyDescent="0.25">
      <c r="A720" t="s">
        <v>8061</v>
      </c>
      <c r="B720">
        <v>45738</v>
      </c>
      <c r="C720" t="s">
        <v>196</v>
      </c>
      <c r="D720" t="s">
        <v>7330</v>
      </c>
      <c r="E720">
        <v>54</v>
      </c>
      <c r="F720" t="s">
        <v>7331</v>
      </c>
      <c r="G720" t="s">
        <v>7355</v>
      </c>
    </row>
    <row r="721" spans="1:7" x14ac:dyDescent="0.25">
      <c r="A721" t="s">
        <v>8062</v>
      </c>
      <c r="B721">
        <v>45738</v>
      </c>
      <c r="C721" t="s">
        <v>211</v>
      </c>
      <c r="D721" t="s">
        <v>7341</v>
      </c>
      <c r="E721">
        <v>14</v>
      </c>
      <c r="F721" t="s">
        <v>7331</v>
      </c>
      <c r="G721" t="s">
        <v>11280</v>
      </c>
    </row>
    <row r="722" spans="1:7" x14ac:dyDescent="0.25">
      <c r="A722" t="s">
        <v>8063</v>
      </c>
      <c r="B722">
        <v>45738</v>
      </c>
      <c r="C722" t="s">
        <v>263</v>
      </c>
      <c r="D722" t="s">
        <v>7330</v>
      </c>
      <c r="E722">
        <v>89</v>
      </c>
      <c r="F722" t="s">
        <v>7331</v>
      </c>
      <c r="G722" t="s">
        <v>7370</v>
      </c>
    </row>
    <row r="723" spans="1:7" x14ac:dyDescent="0.25">
      <c r="A723" t="s">
        <v>8064</v>
      </c>
      <c r="B723">
        <v>45738</v>
      </c>
      <c r="C723" t="s">
        <v>307</v>
      </c>
      <c r="D723" t="s">
        <v>7341</v>
      </c>
      <c r="E723">
        <v>11</v>
      </c>
      <c r="F723" t="s">
        <v>7331</v>
      </c>
      <c r="G723" t="s">
        <v>11280</v>
      </c>
    </row>
    <row r="724" spans="1:7" x14ac:dyDescent="0.25">
      <c r="A724" t="s">
        <v>8065</v>
      </c>
      <c r="B724">
        <v>45738</v>
      </c>
      <c r="C724" t="s">
        <v>433</v>
      </c>
      <c r="D724" t="s">
        <v>7330</v>
      </c>
      <c r="E724">
        <v>66</v>
      </c>
      <c r="F724" t="s">
        <v>7331</v>
      </c>
      <c r="G724" t="s">
        <v>7332</v>
      </c>
    </row>
    <row r="725" spans="1:7" x14ac:dyDescent="0.25">
      <c r="A725" t="s">
        <v>8066</v>
      </c>
      <c r="B725">
        <v>45738</v>
      </c>
      <c r="C725" t="s">
        <v>458</v>
      </c>
      <c r="D725" t="s">
        <v>7330</v>
      </c>
      <c r="E725">
        <v>86</v>
      </c>
      <c r="F725" t="s">
        <v>7337</v>
      </c>
      <c r="G725" t="s">
        <v>7365</v>
      </c>
    </row>
    <row r="726" spans="1:7" x14ac:dyDescent="0.25">
      <c r="A726" t="s">
        <v>8067</v>
      </c>
      <c r="B726">
        <v>45739</v>
      </c>
      <c r="C726" t="s">
        <v>43</v>
      </c>
      <c r="D726" t="s">
        <v>7330</v>
      </c>
      <c r="E726">
        <v>127</v>
      </c>
      <c r="F726" t="s">
        <v>7351</v>
      </c>
      <c r="G726" t="s">
        <v>7332</v>
      </c>
    </row>
    <row r="727" spans="1:7" x14ac:dyDescent="0.25">
      <c r="A727" t="s">
        <v>8068</v>
      </c>
      <c r="B727">
        <v>45739</v>
      </c>
      <c r="C727" t="s">
        <v>47</v>
      </c>
      <c r="D727" t="s">
        <v>7341</v>
      </c>
      <c r="E727">
        <v>37</v>
      </c>
      <c r="F727" t="s">
        <v>7331</v>
      </c>
      <c r="G727" t="s">
        <v>11280</v>
      </c>
    </row>
    <row r="728" spans="1:7" x14ac:dyDescent="0.25">
      <c r="A728" t="s">
        <v>8069</v>
      </c>
      <c r="B728">
        <v>45739</v>
      </c>
      <c r="C728" t="s">
        <v>97</v>
      </c>
      <c r="D728" t="s">
        <v>7330</v>
      </c>
      <c r="E728">
        <v>126</v>
      </c>
      <c r="F728" t="s">
        <v>7331</v>
      </c>
      <c r="G728" t="s">
        <v>7370</v>
      </c>
    </row>
    <row r="729" spans="1:7" x14ac:dyDescent="0.25">
      <c r="A729" t="s">
        <v>8070</v>
      </c>
      <c r="B729">
        <v>45739</v>
      </c>
      <c r="C729" t="s">
        <v>112</v>
      </c>
      <c r="D729" t="s">
        <v>7330</v>
      </c>
      <c r="E729">
        <v>34</v>
      </c>
      <c r="F729" t="s">
        <v>7331</v>
      </c>
      <c r="G729" t="s">
        <v>7365</v>
      </c>
    </row>
    <row r="730" spans="1:7" x14ac:dyDescent="0.25">
      <c r="A730" t="s">
        <v>8071</v>
      </c>
      <c r="B730">
        <v>45739</v>
      </c>
      <c r="C730" t="s">
        <v>196</v>
      </c>
      <c r="D730" t="s">
        <v>7330</v>
      </c>
      <c r="E730">
        <v>73</v>
      </c>
      <c r="F730" t="s">
        <v>7337</v>
      </c>
      <c r="G730" t="s">
        <v>7348</v>
      </c>
    </row>
    <row r="731" spans="1:7" x14ac:dyDescent="0.25">
      <c r="A731" t="s">
        <v>8072</v>
      </c>
      <c r="B731">
        <v>45739</v>
      </c>
      <c r="C731" t="s">
        <v>196</v>
      </c>
      <c r="D731" t="s">
        <v>7330</v>
      </c>
      <c r="E731">
        <v>46</v>
      </c>
      <c r="F731" t="s">
        <v>7331</v>
      </c>
      <c r="G731" t="s">
        <v>7338</v>
      </c>
    </row>
    <row r="732" spans="1:7" x14ac:dyDescent="0.25">
      <c r="A732" t="s">
        <v>8073</v>
      </c>
      <c r="B732">
        <v>45739</v>
      </c>
      <c r="C732" t="s">
        <v>202</v>
      </c>
      <c r="D732" t="s">
        <v>7341</v>
      </c>
      <c r="E732">
        <v>14</v>
      </c>
      <c r="F732" t="s">
        <v>7337</v>
      </c>
      <c r="G732" t="s">
        <v>11280</v>
      </c>
    </row>
    <row r="733" spans="1:7" x14ac:dyDescent="0.25">
      <c r="A733" t="s">
        <v>8074</v>
      </c>
      <c r="B733">
        <v>45739</v>
      </c>
      <c r="C733" t="s">
        <v>244</v>
      </c>
      <c r="D733" t="s">
        <v>7330</v>
      </c>
      <c r="E733">
        <v>44</v>
      </c>
      <c r="F733" t="s">
        <v>7331</v>
      </c>
      <c r="G733" t="s">
        <v>7343</v>
      </c>
    </row>
    <row r="734" spans="1:7" x14ac:dyDescent="0.25">
      <c r="A734" t="s">
        <v>8075</v>
      </c>
      <c r="B734">
        <v>45739</v>
      </c>
      <c r="C734" t="s">
        <v>294</v>
      </c>
      <c r="D734" t="s">
        <v>7330</v>
      </c>
      <c r="E734">
        <v>65</v>
      </c>
      <c r="F734" t="s">
        <v>7345</v>
      </c>
      <c r="G734" t="s">
        <v>7355</v>
      </c>
    </row>
    <row r="735" spans="1:7" x14ac:dyDescent="0.25">
      <c r="A735" t="s">
        <v>8076</v>
      </c>
      <c r="B735">
        <v>45739</v>
      </c>
      <c r="C735" t="s">
        <v>366</v>
      </c>
      <c r="D735" t="s">
        <v>7330</v>
      </c>
      <c r="E735">
        <v>14</v>
      </c>
      <c r="F735" t="s">
        <v>7345</v>
      </c>
      <c r="G735" t="s">
        <v>7338</v>
      </c>
    </row>
    <row r="736" spans="1:7" x14ac:dyDescent="0.25">
      <c r="A736" t="s">
        <v>8077</v>
      </c>
      <c r="B736">
        <v>45739</v>
      </c>
      <c r="C736" t="s">
        <v>390</v>
      </c>
      <c r="D736" t="s">
        <v>7330</v>
      </c>
      <c r="E736">
        <v>41</v>
      </c>
      <c r="F736" t="s">
        <v>7331</v>
      </c>
      <c r="G736" t="s">
        <v>7334</v>
      </c>
    </row>
    <row r="737" spans="1:7" x14ac:dyDescent="0.25">
      <c r="A737" t="s">
        <v>8078</v>
      </c>
      <c r="B737">
        <v>45739</v>
      </c>
      <c r="C737" t="s">
        <v>409</v>
      </c>
      <c r="D737" t="s">
        <v>7330</v>
      </c>
      <c r="E737">
        <v>40</v>
      </c>
      <c r="F737" t="s">
        <v>7331</v>
      </c>
      <c r="G737" t="s">
        <v>7334</v>
      </c>
    </row>
    <row r="738" spans="1:7" x14ac:dyDescent="0.25">
      <c r="A738" t="s">
        <v>8079</v>
      </c>
      <c r="B738">
        <v>45739</v>
      </c>
      <c r="C738" t="s">
        <v>462</v>
      </c>
      <c r="D738" t="s">
        <v>7341</v>
      </c>
      <c r="E738">
        <v>5</v>
      </c>
      <c r="F738" t="s">
        <v>7331</v>
      </c>
      <c r="G738" t="s">
        <v>11280</v>
      </c>
    </row>
    <row r="739" spans="1:7" x14ac:dyDescent="0.25">
      <c r="A739" t="s">
        <v>8080</v>
      </c>
      <c r="B739">
        <v>45740</v>
      </c>
      <c r="C739" t="s">
        <v>25</v>
      </c>
      <c r="D739" t="s">
        <v>7341</v>
      </c>
      <c r="E739">
        <v>24</v>
      </c>
      <c r="F739" t="s">
        <v>7345</v>
      </c>
      <c r="G739" t="s">
        <v>11280</v>
      </c>
    </row>
    <row r="740" spans="1:7" x14ac:dyDescent="0.25">
      <c r="A740" t="s">
        <v>8081</v>
      </c>
      <c r="B740">
        <v>45740</v>
      </c>
      <c r="C740" t="s">
        <v>142</v>
      </c>
      <c r="D740" t="s">
        <v>7341</v>
      </c>
      <c r="E740">
        <v>10</v>
      </c>
      <c r="F740" t="s">
        <v>7351</v>
      </c>
      <c r="G740" t="s">
        <v>11280</v>
      </c>
    </row>
    <row r="741" spans="1:7" x14ac:dyDescent="0.25">
      <c r="A741" t="s">
        <v>8082</v>
      </c>
      <c r="B741">
        <v>45740</v>
      </c>
      <c r="C741" t="s">
        <v>215</v>
      </c>
      <c r="D741" t="s">
        <v>7330</v>
      </c>
      <c r="E741">
        <v>90</v>
      </c>
      <c r="F741" t="s">
        <v>7331</v>
      </c>
      <c r="G741" t="s">
        <v>7370</v>
      </c>
    </row>
    <row r="742" spans="1:7" x14ac:dyDescent="0.25">
      <c r="A742" t="s">
        <v>8083</v>
      </c>
      <c r="B742">
        <v>45740</v>
      </c>
      <c r="C742" t="s">
        <v>252</v>
      </c>
      <c r="D742" t="s">
        <v>7341</v>
      </c>
      <c r="E742">
        <v>6</v>
      </c>
      <c r="F742" t="s">
        <v>7345</v>
      </c>
      <c r="G742" t="s">
        <v>11280</v>
      </c>
    </row>
    <row r="743" spans="1:7" x14ac:dyDescent="0.25">
      <c r="A743" t="s">
        <v>8084</v>
      </c>
      <c r="B743">
        <v>45740</v>
      </c>
      <c r="C743" t="s">
        <v>278</v>
      </c>
      <c r="D743" t="s">
        <v>7330</v>
      </c>
      <c r="E743">
        <v>95</v>
      </c>
      <c r="F743" t="s">
        <v>7345</v>
      </c>
      <c r="G743" t="s">
        <v>7338</v>
      </c>
    </row>
    <row r="744" spans="1:7" x14ac:dyDescent="0.25">
      <c r="A744" t="s">
        <v>8085</v>
      </c>
      <c r="B744">
        <v>45740</v>
      </c>
      <c r="C744" t="s">
        <v>437</v>
      </c>
      <c r="D744" t="s">
        <v>7341</v>
      </c>
      <c r="E744">
        <v>16</v>
      </c>
      <c r="F744" t="s">
        <v>7331</v>
      </c>
      <c r="G744" t="s">
        <v>11280</v>
      </c>
    </row>
    <row r="745" spans="1:7" x14ac:dyDescent="0.25">
      <c r="A745" t="s">
        <v>8086</v>
      </c>
      <c r="B745">
        <v>45741</v>
      </c>
      <c r="C745" t="s">
        <v>103</v>
      </c>
      <c r="D745" t="s">
        <v>7330</v>
      </c>
      <c r="E745">
        <v>64</v>
      </c>
      <c r="F745" t="s">
        <v>7351</v>
      </c>
      <c r="G745" t="s">
        <v>7355</v>
      </c>
    </row>
    <row r="746" spans="1:7" x14ac:dyDescent="0.25">
      <c r="A746" t="s">
        <v>8087</v>
      </c>
      <c r="B746">
        <v>45741</v>
      </c>
      <c r="C746" t="s">
        <v>126</v>
      </c>
      <c r="D746" t="s">
        <v>7330</v>
      </c>
      <c r="E746">
        <v>40</v>
      </c>
      <c r="F746" t="s">
        <v>7331</v>
      </c>
      <c r="G746" t="s">
        <v>7365</v>
      </c>
    </row>
    <row r="747" spans="1:7" x14ac:dyDescent="0.25">
      <c r="A747" t="s">
        <v>8088</v>
      </c>
      <c r="B747">
        <v>45741</v>
      </c>
      <c r="C747" t="s">
        <v>184</v>
      </c>
      <c r="D747" t="s">
        <v>7330</v>
      </c>
      <c r="E747">
        <v>106</v>
      </c>
      <c r="F747" t="s">
        <v>7351</v>
      </c>
      <c r="G747" t="s">
        <v>7332</v>
      </c>
    </row>
    <row r="748" spans="1:7" x14ac:dyDescent="0.25">
      <c r="A748" t="s">
        <v>8089</v>
      </c>
      <c r="B748">
        <v>45741</v>
      </c>
      <c r="C748" t="s">
        <v>184</v>
      </c>
      <c r="D748" t="s">
        <v>7341</v>
      </c>
      <c r="E748">
        <v>15</v>
      </c>
      <c r="F748" t="s">
        <v>7337</v>
      </c>
      <c r="G748" t="s">
        <v>11280</v>
      </c>
    </row>
    <row r="749" spans="1:7" x14ac:dyDescent="0.25">
      <c r="A749" t="s">
        <v>8090</v>
      </c>
      <c r="B749">
        <v>45741</v>
      </c>
      <c r="C749" t="s">
        <v>317</v>
      </c>
      <c r="D749" t="s">
        <v>7330</v>
      </c>
      <c r="E749">
        <v>49</v>
      </c>
      <c r="F749" t="s">
        <v>7337</v>
      </c>
      <c r="G749" t="s">
        <v>7365</v>
      </c>
    </row>
    <row r="750" spans="1:7" x14ac:dyDescent="0.25">
      <c r="A750" t="s">
        <v>8091</v>
      </c>
      <c r="B750">
        <v>45741</v>
      </c>
      <c r="C750" t="s">
        <v>319</v>
      </c>
      <c r="D750" t="s">
        <v>7341</v>
      </c>
      <c r="E750">
        <v>8</v>
      </c>
      <c r="F750" t="s">
        <v>7337</v>
      </c>
      <c r="G750" t="s">
        <v>11280</v>
      </c>
    </row>
    <row r="751" spans="1:7" x14ac:dyDescent="0.25">
      <c r="A751" t="s">
        <v>8092</v>
      </c>
      <c r="B751">
        <v>45741</v>
      </c>
      <c r="C751" t="s">
        <v>378</v>
      </c>
      <c r="D751" t="s">
        <v>7330</v>
      </c>
      <c r="E751">
        <v>38</v>
      </c>
      <c r="F751" t="s">
        <v>7331</v>
      </c>
      <c r="G751" t="s">
        <v>7355</v>
      </c>
    </row>
    <row r="752" spans="1:7" x14ac:dyDescent="0.25">
      <c r="A752" t="s">
        <v>8093</v>
      </c>
      <c r="B752">
        <v>45742</v>
      </c>
      <c r="C752" t="s">
        <v>67</v>
      </c>
      <c r="D752" t="s">
        <v>7341</v>
      </c>
      <c r="E752">
        <v>23</v>
      </c>
      <c r="F752" t="s">
        <v>7331</v>
      </c>
      <c r="G752" t="s">
        <v>11280</v>
      </c>
    </row>
    <row r="753" spans="1:7" x14ac:dyDescent="0.25">
      <c r="A753" t="s">
        <v>8094</v>
      </c>
      <c r="B753">
        <v>45742</v>
      </c>
      <c r="C753" t="s">
        <v>128</v>
      </c>
      <c r="D753" t="s">
        <v>7330</v>
      </c>
      <c r="E753">
        <v>80</v>
      </c>
      <c r="F753" t="s">
        <v>7345</v>
      </c>
      <c r="G753" t="s">
        <v>7355</v>
      </c>
    </row>
    <row r="754" spans="1:7" x14ac:dyDescent="0.25">
      <c r="A754" t="s">
        <v>8095</v>
      </c>
      <c r="B754">
        <v>45742</v>
      </c>
      <c r="C754" t="s">
        <v>222</v>
      </c>
      <c r="D754" t="s">
        <v>7341</v>
      </c>
      <c r="E754">
        <v>9</v>
      </c>
      <c r="F754" t="s">
        <v>7331</v>
      </c>
      <c r="G754" t="s">
        <v>11280</v>
      </c>
    </row>
    <row r="755" spans="1:7" x14ac:dyDescent="0.25">
      <c r="A755" t="s">
        <v>8096</v>
      </c>
      <c r="B755">
        <v>45742</v>
      </c>
      <c r="C755" t="s">
        <v>228</v>
      </c>
      <c r="D755" t="s">
        <v>7330</v>
      </c>
      <c r="E755">
        <v>34</v>
      </c>
      <c r="F755" t="s">
        <v>7345</v>
      </c>
      <c r="G755" t="s">
        <v>7334</v>
      </c>
    </row>
    <row r="756" spans="1:7" x14ac:dyDescent="0.25">
      <c r="A756" t="s">
        <v>8097</v>
      </c>
      <c r="B756">
        <v>45742</v>
      </c>
      <c r="C756" t="s">
        <v>238</v>
      </c>
      <c r="D756" t="s">
        <v>7341</v>
      </c>
      <c r="E756">
        <v>15</v>
      </c>
      <c r="F756" t="s">
        <v>7331</v>
      </c>
      <c r="G756" t="s">
        <v>11280</v>
      </c>
    </row>
    <row r="757" spans="1:7" x14ac:dyDescent="0.25">
      <c r="A757" t="s">
        <v>8098</v>
      </c>
      <c r="B757">
        <v>45742</v>
      </c>
      <c r="C757" t="s">
        <v>488</v>
      </c>
      <c r="D757" t="s">
        <v>7341</v>
      </c>
      <c r="E757">
        <v>9</v>
      </c>
      <c r="F757" t="s">
        <v>7345</v>
      </c>
      <c r="G757" t="s">
        <v>11280</v>
      </c>
    </row>
    <row r="758" spans="1:7" x14ac:dyDescent="0.25">
      <c r="A758" t="s">
        <v>8099</v>
      </c>
      <c r="B758">
        <v>45743</v>
      </c>
      <c r="C758" t="s">
        <v>20</v>
      </c>
      <c r="D758" t="s">
        <v>7330</v>
      </c>
      <c r="E758">
        <v>130</v>
      </c>
      <c r="F758" t="s">
        <v>7331</v>
      </c>
      <c r="G758" t="s">
        <v>7334</v>
      </c>
    </row>
    <row r="759" spans="1:7" x14ac:dyDescent="0.25">
      <c r="A759" t="s">
        <v>8100</v>
      </c>
      <c r="B759">
        <v>45743</v>
      </c>
      <c r="C759" t="s">
        <v>73</v>
      </c>
      <c r="D759" t="s">
        <v>7330</v>
      </c>
      <c r="E759">
        <v>65</v>
      </c>
      <c r="F759" t="s">
        <v>7351</v>
      </c>
      <c r="G759" t="s">
        <v>7332</v>
      </c>
    </row>
    <row r="760" spans="1:7" x14ac:dyDescent="0.25">
      <c r="A760" t="s">
        <v>8101</v>
      </c>
      <c r="B760">
        <v>45743</v>
      </c>
      <c r="C760" t="s">
        <v>134</v>
      </c>
      <c r="D760" t="s">
        <v>7330</v>
      </c>
      <c r="E760">
        <v>72</v>
      </c>
      <c r="F760" t="s">
        <v>7345</v>
      </c>
      <c r="G760" t="s">
        <v>7338</v>
      </c>
    </row>
    <row r="761" spans="1:7" x14ac:dyDescent="0.25">
      <c r="A761" t="s">
        <v>8102</v>
      </c>
      <c r="B761">
        <v>45743</v>
      </c>
      <c r="C761" t="s">
        <v>202</v>
      </c>
      <c r="D761" t="s">
        <v>7330</v>
      </c>
      <c r="E761">
        <v>45</v>
      </c>
      <c r="F761" t="s">
        <v>7345</v>
      </c>
      <c r="G761" t="s">
        <v>7334</v>
      </c>
    </row>
    <row r="762" spans="1:7" x14ac:dyDescent="0.25">
      <c r="A762" t="s">
        <v>8103</v>
      </c>
      <c r="B762">
        <v>45743</v>
      </c>
      <c r="C762" t="s">
        <v>236</v>
      </c>
      <c r="D762" t="s">
        <v>7330</v>
      </c>
      <c r="E762">
        <v>75</v>
      </c>
      <c r="F762" t="s">
        <v>7331</v>
      </c>
      <c r="G762" t="s">
        <v>7348</v>
      </c>
    </row>
    <row r="763" spans="1:7" x14ac:dyDescent="0.25">
      <c r="A763" t="s">
        <v>8104</v>
      </c>
      <c r="B763">
        <v>45743</v>
      </c>
      <c r="C763" t="s">
        <v>244</v>
      </c>
      <c r="D763" t="s">
        <v>7330</v>
      </c>
      <c r="E763">
        <v>102</v>
      </c>
      <c r="F763" t="s">
        <v>7345</v>
      </c>
      <c r="G763" t="s">
        <v>7365</v>
      </c>
    </row>
    <row r="764" spans="1:7" x14ac:dyDescent="0.25">
      <c r="A764" t="s">
        <v>8105</v>
      </c>
      <c r="B764">
        <v>45743</v>
      </c>
      <c r="C764" t="s">
        <v>263</v>
      </c>
      <c r="D764" t="s">
        <v>7330</v>
      </c>
      <c r="E764">
        <v>98</v>
      </c>
      <c r="F764" t="s">
        <v>7331</v>
      </c>
      <c r="G764" t="s">
        <v>7338</v>
      </c>
    </row>
    <row r="765" spans="1:7" x14ac:dyDescent="0.25">
      <c r="A765" t="s">
        <v>8106</v>
      </c>
      <c r="B765">
        <v>45743</v>
      </c>
      <c r="C765" t="s">
        <v>268</v>
      </c>
      <c r="D765" t="s">
        <v>7341</v>
      </c>
      <c r="E765">
        <v>8</v>
      </c>
      <c r="F765" t="s">
        <v>7331</v>
      </c>
      <c r="G765" t="s">
        <v>11280</v>
      </c>
    </row>
    <row r="766" spans="1:7" x14ac:dyDescent="0.25">
      <c r="A766" t="s">
        <v>8107</v>
      </c>
      <c r="B766">
        <v>45743</v>
      </c>
      <c r="C766" t="s">
        <v>340</v>
      </c>
      <c r="D766" t="s">
        <v>7330</v>
      </c>
      <c r="E766">
        <v>20</v>
      </c>
      <c r="F766" t="s">
        <v>7331</v>
      </c>
      <c r="G766" t="s">
        <v>7365</v>
      </c>
    </row>
    <row r="767" spans="1:7" x14ac:dyDescent="0.25">
      <c r="A767" t="s">
        <v>8108</v>
      </c>
      <c r="B767">
        <v>45744</v>
      </c>
      <c r="C767" t="s">
        <v>41</v>
      </c>
      <c r="D767" t="s">
        <v>7341</v>
      </c>
      <c r="E767">
        <v>16</v>
      </c>
      <c r="F767" t="s">
        <v>7331</v>
      </c>
      <c r="G767" t="s">
        <v>11280</v>
      </c>
    </row>
    <row r="768" spans="1:7" x14ac:dyDescent="0.25">
      <c r="A768" t="s">
        <v>8109</v>
      </c>
      <c r="B768">
        <v>45744</v>
      </c>
      <c r="C768" t="s">
        <v>64</v>
      </c>
      <c r="D768" t="s">
        <v>7330</v>
      </c>
      <c r="E768">
        <v>136</v>
      </c>
      <c r="F768" t="s">
        <v>7345</v>
      </c>
      <c r="G768" t="s">
        <v>7365</v>
      </c>
    </row>
    <row r="769" spans="1:7" x14ac:dyDescent="0.25">
      <c r="A769" t="s">
        <v>8110</v>
      </c>
      <c r="B769">
        <v>45744</v>
      </c>
      <c r="C769" t="s">
        <v>70</v>
      </c>
      <c r="D769" t="s">
        <v>7330</v>
      </c>
      <c r="E769">
        <v>56</v>
      </c>
      <c r="F769" t="s">
        <v>7345</v>
      </c>
      <c r="G769" t="s">
        <v>7343</v>
      </c>
    </row>
    <row r="770" spans="1:7" x14ac:dyDescent="0.25">
      <c r="A770" t="s">
        <v>8111</v>
      </c>
      <c r="B770">
        <v>45744</v>
      </c>
      <c r="C770" t="s">
        <v>75</v>
      </c>
      <c r="D770" t="s">
        <v>7330</v>
      </c>
      <c r="E770">
        <v>119</v>
      </c>
      <c r="F770" t="s">
        <v>7345</v>
      </c>
      <c r="G770" t="s">
        <v>7355</v>
      </c>
    </row>
    <row r="771" spans="1:7" x14ac:dyDescent="0.25">
      <c r="A771" t="s">
        <v>8112</v>
      </c>
      <c r="B771">
        <v>45744</v>
      </c>
      <c r="C771" t="s">
        <v>95</v>
      </c>
      <c r="D771" t="s">
        <v>7330</v>
      </c>
      <c r="E771">
        <v>47</v>
      </c>
      <c r="F771" t="s">
        <v>7351</v>
      </c>
      <c r="G771" t="s">
        <v>7365</v>
      </c>
    </row>
    <row r="772" spans="1:7" x14ac:dyDescent="0.25">
      <c r="A772" t="s">
        <v>8113</v>
      </c>
      <c r="B772">
        <v>45744</v>
      </c>
      <c r="C772" t="s">
        <v>128</v>
      </c>
      <c r="D772" t="s">
        <v>7341</v>
      </c>
      <c r="E772">
        <v>15</v>
      </c>
      <c r="F772" t="s">
        <v>7345</v>
      </c>
      <c r="G772" t="s">
        <v>11280</v>
      </c>
    </row>
    <row r="773" spans="1:7" x14ac:dyDescent="0.25">
      <c r="A773" t="s">
        <v>8114</v>
      </c>
      <c r="B773">
        <v>45744</v>
      </c>
      <c r="C773" t="s">
        <v>142</v>
      </c>
      <c r="D773" t="s">
        <v>7341</v>
      </c>
      <c r="E773">
        <v>8</v>
      </c>
      <c r="F773" t="s">
        <v>7331</v>
      </c>
      <c r="G773" t="s">
        <v>11280</v>
      </c>
    </row>
    <row r="774" spans="1:7" x14ac:dyDescent="0.25">
      <c r="A774" t="s">
        <v>8115</v>
      </c>
      <c r="B774">
        <v>45744</v>
      </c>
      <c r="C774" t="s">
        <v>203</v>
      </c>
      <c r="D774" t="s">
        <v>7330</v>
      </c>
      <c r="E774">
        <v>36</v>
      </c>
      <c r="F774" t="s">
        <v>7331</v>
      </c>
      <c r="G774" t="s">
        <v>7355</v>
      </c>
    </row>
    <row r="775" spans="1:7" x14ac:dyDescent="0.25">
      <c r="A775" t="s">
        <v>8116</v>
      </c>
      <c r="B775">
        <v>45744</v>
      </c>
      <c r="C775" t="s">
        <v>208</v>
      </c>
      <c r="D775" t="s">
        <v>7330</v>
      </c>
      <c r="E775">
        <v>90</v>
      </c>
      <c r="F775" t="s">
        <v>7345</v>
      </c>
      <c r="G775" t="s">
        <v>7370</v>
      </c>
    </row>
    <row r="776" spans="1:7" x14ac:dyDescent="0.25">
      <c r="A776" t="s">
        <v>8117</v>
      </c>
      <c r="B776">
        <v>45744</v>
      </c>
      <c r="C776" t="s">
        <v>328</v>
      </c>
      <c r="D776" t="s">
        <v>7330</v>
      </c>
      <c r="E776">
        <v>43</v>
      </c>
      <c r="F776" t="s">
        <v>7337</v>
      </c>
      <c r="G776" t="s">
        <v>7334</v>
      </c>
    </row>
    <row r="777" spans="1:7" x14ac:dyDescent="0.25">
      <c r="A777" t="s">
        <v>8118</v>
      </c>
      <c r="B777">
        <v>45745</v>
      </c>
      <c r="C777" t="s">
        <v>29</v>
      </c>
      <c r="D777" t="s">
        <v>7330</v>
      </c>
      <c r="E777">
        <v>48</v>
      </c>
      <c r="F777" t="s">
        <v>7337</v>
      </c>
      <c r="G777" t="s">
        <v>7338</v>
      </c>
    </row>
    <row r="778" spans="1:7" x14ac:dyDescent="0.25">
      <c r="A778" t="s">
        <v>8119</v>
      </c>
      <c r="B778">
        <v>45745</v>
      </c>
      <c r="C778" t="s">
        <v>108</v>
      </c>
      <c r="D778" t="s">
        <v>7341</v>
      </c>
      <c r="E778">
        <v>17</v>
      </c>
      <c r="F778" t="s">
        <v>7345</v>
      </c>
      <c r="G778" t="s">
        <v>11280</v>
      </c>
    </row>
    <row r="779" spans="1:7" x14ac:dyDescent="0.25">
      <c r="A779" t="s">
        <v>8120</v>
      </c>
      <c r="B779">
        <v>45745</v>
      </c>
      <c r="C779" t="s">
        <v>126</v>
      </c>
      <c r="D779" t="s">
        <v>7330</v>
      </c>
      <c r="E779">
        <v>50</v>
      </c>
      <c r="F779" t="s">
        <v>7337</v>
      </c>
      <c r="G779" t="s">
        <v>7355</v>
      </c>
    </row>
    <row r="780" spans="1:7" x14ac:dyDescent="0.25">
      <c r="A780" t="s">
        <v>8121</v>
      </c>
      <c r="B780">
        <v>45745</v>
      </c>
      <c r="C780" t="s">
        <v>128</v>
      </c>
      <c r="D780" t="s">
        <v>7341</v>
      </c>
      <c r="E780">
        <v>8</v>
      </c>
      <c r="F780" t="s">
        <v>7345</v>
      </c>
      <c r="G780" t="s">
        <v>11280</v>
      </c>
    </row>
    <row r="781" spans="1:7" x14ac:dyDescent="0.25">
      <c r="A781" t="s">
        <v>8122</v>
      </c>
      <c r="B781">
        <v>45745</v>
      </c>
      <c r="C781" t="s">
        <v>211</v>
      </c>
      <c r="D781" t="s">
        <v>7330</v>
      </c>
      <c r="E781">
        <v>27</v>
      </c>
      <c r="F781" t="s">
        <v>7351</v>
      </c>
      <c r="G781" t="s">
        <v>7370</v>
      </c>
    </row>
    <row r="782" spans="1:7" x14ac:dyDescent="0.25">
      <c r="A782" t="s">
        <v>8123</v>
      </c>
      <c r="B782">
        <v>45745</v>
      </c>
      <c r="C782" t="s">
        <v>236</v>
      </c>
      <c r="D782" t="s">
        <v>7341</v>
      </c>
      <c r="E782">
        <v>20</v>
      </c>
      <c r="F782" t="s">
        <v>7345</v>
      </c>
      <c r="G782" t="s">
        <v>11280</v>
      </c>
    </row>
    <row r="783" spans="1:7" x14ac:dyDescent="0.25">
      <c r="A783" t="s">
        <v>8124</v>
      </c>
      <c r="B783">
        <v>45745</v>
      </c>
      <c r="C783" t="s">
        <v>236</v>
      </c>
      <c r="D783" t="s">
        <v>7341</v>
      </c>
      <c r="E783">
        <v>17</v>
      </c>
      <c r="F783" t="s">
        <v>7331</v>
      </c>
      <c r="G783" t="s">
        <v>11280</v>
      </c>
    </row>
    <row r="784" spans="1:7" x14ac:dyDescent="0.25">
      <c r="A784" t="s">
        <v>8125</v>
      </c>
      <c r="B784">
        <v>45745</v>
      </c>
      <c r="C784" t="s">
        <v>294</v>
      </c>
      <c r="D784" t="s">
        <v>7330</v>
      </c>
      <c r="E784">
        <v>93</v>
      </c>
      <c r="F784" t="s">
        <v>7345</v>
      </c>
      <c r="G784" t="s">
        <v>7365</v>
      </c>
    </row>
    <row r="785" spans="1:7" x14ac:dyDescent="0.25">
      <c r="A785" t="s">
        <v>8126</v>
      </c>
      <c r="B785">
        <v>45745</v>
      </c>
      <c r="C785" t="s">
        <v>382</v>
      </c>
      <c r="D785" t="s">
        <v>7341</v>
      </c>
      <c r="E785">
        <v>12</v>
      </c>
      <c r="F785" t="s">
        <v>7331</v>
      </c>
      <c r="G785" t="s">
        <v>11280</v>
      </c>
    </row>
    <row r="786" spans="1:7" x14ac:dyDescent="0.25">
      <c r="A786" t="s">
        <v>8127</v>
      </c>
      <c r="B786">
        <v>45746</v>
      </c>
      <c r="C786" t="s">
        <v>101</v>
      </c>
      <c r="D786" t="s">
        <v>7341</v>
      </c>
      <c r="E786">
        <v>14</v>
      </c>
      <c r="F786" t="s">
        <v>7331</v>
      </c>
      <c r="G786" t="s">
        <v>11280</v>
      </c>
    </row>
    <row r="787" spans="1:7" x14ac:dyDescent="0.25">
      <c r="A787" t="s">
        <v>8128</v>
      </c>
      <c r="B787">
        <v>45746</v>
      </c>
      <c r="C787" t="s">
        <v>138</v>
      </c>
      <c r="D787" t="s">
        <v>7330</v>
      </c>
      <c r="E787">
        <v>67</v>
      </c>
      <c r="F787" t="s">
        <v>7337</v>
      </c>
      <c r="G787" t="s">
        <v>7365</v>
      </c>
    </row>
    <row r="788" spans="1:7" x14ac:dyDescent="0.25">
      <c r="A788" t="s">
        <v>8129</v>
      </c>
      <c r="B788">
        <v>45746</v>
      </c>
      <c r="C788" t="s">
        <v>174</v>
      </c>
      <c r="D788" t="s">
        <v>7341</v>
      </c>
      <c r="E788">
        <v>26</v>
      </c>
      <c r="F788" t="s">
        <v>7345</v>
      </c>
      <c r="G788" t="s">
        <v>11280</v>
      </c>
    </row>
    <row r="789" spans="1:7" x14ac:dyDescent="0.25">
      <c r="A789" t="s">
        <v>8130</v>
      </c>
      <c r="B789">
        <v>45746</v>
      </c>
      <c r="C789" t="s">
        <v>180</v>
      </c>
      <c r="D789" t="s">
        <v>7341</v>
      </c>
      <c r="E789">
        <v>27</v>
      </c>
      <c r="F789" t="s">
        <v>7345</v>
      </c>
      <c r="G789" t="s">
        <v>11280</v>
      </c>
    </row>
    <row r="790" spans="1:7" x14ac:dyDescent="0.25">
      <c r="A790" t="s">
        <v>8131</v>
      </c>
      <c r="B790">
        <v>45746</v>
      </c>
      <c r="C790" t="s">
        <v>186</v>
      </c>
      <c r="D790" t="s">
        <v>7330</v>
      </c>
      <c r="E790">
        <v>43</v>
      </c>
      <c r="F790" t="s">
        <v>7345</v>
      </c>
      <c r="G790" t="s">
        <v>7365</v>
      </c>
    </row>
    <row r="791" spans="1:7" x14ac:dyDescent="0.25">
      <c r="A791" t="s">
        <v>8132</v>
      </c>
      <c r="B791">
        <v>45746</v>
      </c>
      <c r="C791" t="s">
        <v>342</v>
      </c>
      <c r="D791" t="s">
        <v>7330</v>
      </c>
      <c r="E791">
        <v>57</v>
      </c>
      <c r="F791" t="s">
        <v>7351</v>
      </c>
      <c r="G791" t="s">
        <v>7365</v>
      </c>
    </row>
    <row r="792" spans="1:7" x14ac:dyDescent="0.25">
      <c r="A792" t="s">
        <v>8133</v>
      </c>
      <c r="B792">
        <v>45746</v>
      </c>
      <c r="C792" t="s">
        <v>344</v>
      </c>
      <c r="D792" t="s">
        <v>7330</v>
      </c>
      <c r="E792">
        <v>53</v>
      </c>
      <c r="F792" t="s">
        <v>7337</v>
      </c>
      <c r="G792" t="s">
        <v>7332</v>
      </c>
    </row>
    <row r="793" spans="1:7" x14ac:dyDescent="0.25">
      <c r="A793" t="s">
        <v>8134</v>
      </c>
      <c r="B793">
        <v>45746</v>
      </c>
      <c r="C793" t="s">
        <v>453</v>
      </c>
      <c r="D793" t="s">
        <v>7330</v>
      </c>
      <c r="E793">
        <v>29</v>
      </c>
      <c r="F793" t="s">
        <v>7331</v>
      </c>
      <c r="G793" t="s">
        <v>7370</v>
      </c>
    </row>
    <row r="794" spans="1:7" x14ac:dyDescent="0.25">
      <c r="A794" t="s">
        <v>8135</v>
      </c>
      <c r="B794">
        <v>45746</v>
      </c>
      <c r="C794" t="s">
        <v>482</v>
      </c>
      <c r="D794" t="s">
        <v>7330</v>
      </c>
      <c r="E794">
        <v>43</v>
      </c>
      <c r="F794" t="s">
        <v>7331</v>
      </c>
      <c r="G794" t="s">
        <v>7343</v>
      </c>
    </row>
    <row r="795" spans="1:7" x14ac:dyDescent="0.25">
      <c r="A795" t="s">
        <v>8136</v>
      </c>
      <c r="B795">
        <v>45746</v>
      </c>
      <c r="C795" t="s">
        <v>489</v>
      </c>
      <c r="D795" t="s">
        <v>7330</v>
      </c>
      <c r="E795">
        <v>88</v>
      </c>
      <c r="F795" t="s">
        <v>7331</v>
      </c>
      <c r="G795" t="s">
        <v>7334</v>
      </c>
    </row>
    <row r="796" spans="1:7" x14ac:dyDescent="0.25">
      <c r="A796" t="s">
        <v>8137</v>
      </c>
      <c r="B796">
        <v>45747</v>
      </c>
      <c r="C796" t="s">
        <v>29</v>
      </c>
      <c r="D796" t="s">
        <v>7341</v>
      </c>
      <c r="E796">
        <v>37</v>
      </c>
      <c r="F796" t="s">
        <v>7337</v>
      </c>
      <c r="G796" t="s">
        <v>11280</v>
      </c>
    </row>
    <row r="797" spans="1:7" x14ac:dyDescent="0.25">
      <c r="A797" t="s">
        <v>8138</v>
      </c>
      <c r="B797">
        <v>45747</v>
      </c>
      <c r="C797" t="s">
        <v>47</v>
      </c>
      <c r="D797" t="s">
        <v>7341</v>
      </c>
      <c r="E797">
        <v>25</v>
      </c>
      <c r="F797" t="s">
        <v>7337</v>
      </c>
      <c r="G797" t="s">
        <v>11280</v>
      </c>
    </row>
    <row r="798" spans="1:7" x14ac:dyDescent="0.25">
      <c r="A798" t="s">
        <v>8139</v>
      </c>
      <c r="B798">
        <v>45747</v>
      </c>
      <c r="C798" t="s">
        <v>64</v>
      </c>
      <c r="D798" t="s">
        <v>7341</v>
      </c>
      <c r="E798">
        <v>10</v>
      </c>
      <c r="F798" t="s">
        <v>7331</v>
      </c>
      <c r="G798" t="s">
        <v>11280</v>
      </c>
    </row>
    <row r="799" spans="1:7" x14ac:dyDescent="0.25">
      <c r="A799" t="s">
        <v>8140</v>
      </c>
      <c r="B799">
        <v>45747</v>
      </c>
      <c r="C799" t="s">
        <v>136</v>
      </c>
      <c r="D799" t="s">
        <v>7330</v>
      </c>
      <c r="E799">
        <v>81</v>
      </c>
      <c r="F799" t="s">
        <v>7331</v>
      </c>
      <c r="G799" t="s">
        <v>7334</v>
      </c>
    </row>
    <row r="800" spans="1:7" x14ac:dyDescent="0.25">
      <c r="A800" t="s">
        <v>8141</v>
      </c>
      <c r="B800">
        <v>45747</v>
      </c>
      <c r="C800" t="s">
        <v>144</v>
      </c>
      <c r="D800" t="s">
        <v>7330</v>
      </c>
      <c r="E800">
        <v>57</v>
      </c>
      <c r="F800" t="s">
        <v>7337</v>
      </c>
      <c r="G800" t="s">
        <v>7343</v>
      </c>
    </row>
    <row r="801" spans="1:7" x14ac:dyDescent="0.25">
      <c r="A801" t="s">
        <v>8142</v>
      </c>
      <c r="B801">
        <v>45747</v>
      </c>
      <c r="C801" t="s">
        <v>200</v>
      </c>
      <c r="D801" t="s">
        <v>7341</v>
      </c>
      <c r="E801">
        <v>25</v>
      </c>
      <c r="F801" t="s">
        <v>7331</v>
      </c>
      <c r="G801" t="s">
        <v>11280</v>
      </c>
    </row>
    <row r="802" spans="1:7" x14ac:dyDescent="0.25">
      <c r="A802" t="s">
        <v>8143</v>
      </c>
      <c r="B802">
        <v>45747</v>
      </c>
      <c r="C802" t="s">
        <v>374</v>
      </c>
      <c r="D802" t="s">
        <v>7330</v>
      </c>
      <c r="E802">
        <v>16</v>
      </c>
      <c r="F802" t="s">
        <v>7331</v>
      </c>
      <c r="G802" t="s">
        <v>7365</v>
      </c>
    </row>
    <row r="803" spans="1:7" x14ac:dyDescent="0.25">
      <c r="A803" t="s">
        <v>8144</v>
      </c>
      <c r="B803">
        <v>45747</v>
      </c>
      <c r="C803" t="s">
        <v>456</v>
      </c>
      <c r="D803" t="s">
        <v>7341</v>
      </c>
      <c r="E803">
        <v>9</v>
      </c>
      <c r="F803" t="s">
        <v>7331</v>
      </c>
      <c r="G803" t="s">
        <v>11280</v>
      </c>
    </row>
    <row r="804" spans="1:7" x14ac:dyDescent="0.25">
      <c r="A804" t="s">
        <v>8145</v>
      </c>
      <c r="B804">
        <v>45747</v>
      </c>
      <c r="C804" t="s">
        <v>478</v>
      </c>
      <c r="D804" t="s">
        <v>7341</v>
      </c>
      <c r="E804">
        <v>10</v>
      </c>
      <c r="F804" t="s">
        <v>7345</v>
      </c>
      <c r="G804" t="s">
        <v>11280</v>
      </c>
    </row>
    <row r="805" spans="1:7" x14ac:dyDescent="0.25">
      <c r="A805" t="s">
        <v>8146</v>
      </c>
      <c r="B805">
        <v>45748</v>
      </c>
      <c r="C805" t="s">
        <v>8</v>
      </c>
      <c r="D805" t="s">
        <v>7330</v>
      </c>
      <c r="E805">
        <v>114</v>
      </c>
      <c r="F805" t="s">
        <v>7345</v>
      </c>
      <c r="G805" t="s">
        <v>7370</v>
      </c>
    </row>
    <row r="806" spans="1:7" x14ac:dyDescent="0.25">
      <c r="A806" t="s">
        <v>8147</v>
      </c>
      <c r="B806">
        <v>45748</v>
      </c>
      <c r="C806" t="s">
        <v>23</v>
      </c>
      <c r="D806" t="s">
        <v>7341</v>
      </c>
      <c r="E806">
        <v>31</v>
      </c>
      <c r="F806" t="s">
        <v>7337</v>
      </c>
      <c r="G806" t="s">
        <v>11280</v>
      </c>
    </row>
    <row r="807" spans="1:7" x14ac:dyDescent="0.25">
      <c r="A807" t="s">
        <v>8148</v>
      </c>
      <c r="B807">
        <v>45748</v>
      </c>
      <c r="C807" t="s">
        <v>37</v>
      </c>
      <c r="D807" t="s">
        <v>7341</v>
      </c>
      <c r="E807">
        <v>22</v>
      </c>
      <c r="F807" t="s">
        <v>7331</v>
      </c>
      <c r="G807" t="s">
        <v>11280</v>
      </c>
    </row>
    <row r="808" spans="1:7" x14ac:dyDescent="0.25">
      <c r="A808" t="s">
        <v>8149</v>
      </c>
      <c r="B808">
        <v>45748</v>
      </c>
      <c r="C808" t="s">
        <v>49</v>
      </c>
      <c r="D808" t="s">
        <v>7330</v>
      </c>
      <c r="E808">
        <v>48</v>
      </c>
      <c r="F808" t="s">
        <v>7331</v>
      </c>
      <c r="G808" t="s">
        <v>7370</v>
      </c>
    </row>
    <row r="809" spans="1:7" x14ac:dyDescent="0.25">
      <c r="A809" t="s">
        <v>8150</v>
      </c>
      <c r="B809">
        <v>45748</v>
      </c>
      <c r="C809" t="s">
        <v>93</v>
      </c>
      <c r="D809" t="s">
        <v>7330</v>
      </c>
      <c r="E809">
        <v>80</v>
      </c>
      <c r="F809" t="s">
        <v>7331</v>
      </c>
      <c r="G809" t="s">
        <v>7365</v>
      </c>
    </row>
    <row r="810" spans="1:7" x14ac:dyDescent="0.25">
      <c r="A810" t="s">
        <v>8151</v>
      </c>
      <c r="B810">
        <v>45748</v>
      </c>
      <c r="C810" t="s">
        <v>124</v>
      </c>
      <c r="D810" t="s">
        <v>7330</v>
      </c>
      <c r="E810">
        <v>86</v>
      </c>
      <c r="F810" t="s">
        <v>7331</v>
      </c>
      <c r="G810" t="s">
        <v>7355</v>
      </c>
    </row>
    <row r="811" spans="1:7" x14ac:dyDescent="0.25">
      <c r="A811" t="s">
        <v>8152</v>
      </c>
      <c r="B811">
        <v>45748</v>
      </c>
      <c r="C811" t="s">
        <v>186</v>
      </c>
      <c r="D811" t="s">
        <v>7330</v>
      </c>
      <c r="E811">
        <v>94</v>
      </c>
      <c r="F811" t="s">
        <v>7331</v>
      </c>
      <c r="G811" t="s">
        <v>7332</v>
      </c>
    </row>
    <row r="812" spans="1:7" x14ac:dyDescent="0.25">
      <c r="A812" t="s">
        <v>8153</v>
      </c>
      <c r="B812">
        <v>45748</v>
      </c>
      <c r="C812" t="s">
        <v>253</v>
      </c>
      <c r="D812" t="s">
        <v>7330</v>
      </c>
      <c r="E812">
        <v>48</v>
      </c>
      <c r="F812" t="s">
        <v>7331</v>
      </c>
      <c r="G812" t="s">
        <v>7338</v>
      </c>
    </row>
    <row r="813" spans="1:7" x14ac:dyDescent="0.25">
      <c r="A813" t="s">
        <v>8154</v>
      </c>
      <c r="B813">
        <v>45748</v>
      </c>
      <c r="C813" t="s">
        <v>260</v>
      </c>
      <c r="D813" t="s">
        <v>7330</v>
      </c>
      <c r="E813">
        <v>62</v>
      </c>
      <c r="F813" t="s">
        <v>7351</v>
      </c>
      <c r="G813" t="s">
        <v>7343</v>
      </c>
    </row>
    <row r="814" spans="1:7" x14ac:dyDescent="0.25">
      <c r="A814" t="s">
        <v>8155</v>
      </c>
      <c r="B814">
        <v>45748</v>
      </c>
      <c r="C814" t="s">
        <v>263</v>
      </c>
      <c r="D814" t="s">
        <v>7330</v>
      </c>
      <c r="E814">
        <v>86</v>
      </c>
      <c r="F814" t="s">
        <v>7331</v>
      </c>
      <c r="G814" t="s">
        <v>7334</v>
      </c>
    </row>
    <row r="815" spans="1:7" x14ac:dyDescent="0.25">
      <c r="A815" t="s">
        <v>8156</v>
      </c>
      <c r="B815">
        <v>45748</v>
      </c>
      <c r="C815" t="s">
        <v>268</v>
      </c>
      <c r="D815" t="s">
        <v>7341</v>
      </c>
      <c r="E815">
        <v>10</v>
      </c>
      <c r="F815" t="s">
        <v>7331</v>
      </c>
      <c r="G815" t="s">
        <v>11280</v>
      </c>
    </row>
    <row r="816" spans="1:7" x14ac:dyDescent="0.25">
      <c r="A816" t="s">
        <v>8157</v>
      </c>
      <c r="B816">
        <v>45748</v>
      </c>
      <c r="C816" t="s">
        <v>315</v>
      </c>
      <c r="D816" t="s">
        <v>7330</v>
      </c>
      <c r="E816">
        <v>15</v>
      </c>
      <c r="F816" t="s">
        <v>7331</v>
      </c>
      <c r="G816" t="s">
        <v>7370</v>
      </c>
    </row>
    <row r="817" spans="1:7" x14ac:dyDescent="0.25">
      <c r="A817" t="s">
        <v>8158</v>
      </c>
      <c r="B817">
        <v>45749</v>
      </c>
      <c r="C817" t="s">
        <v>39</v>
      </c>
      <c r="D817" t="s">
        <v>7341</v>
      </c>
      <c r="E817">
        <v>37</v>
      </c>
      <c r="F817" t="s">
        <v>7331</v>
      </c>
      <c r="G817" t="s">
        <v>11280</v>
      </c>
    </row>
    <row r="818" spans="1:7" x14ac:dyDescent="0.25">
      <c r="A818" t="s">
        <v>8159</v>
      </c>
      <c r="B818">
        <v>45749</v>
      </c>
      <c r="C818" t="s">
        <v>77</v>
      </c>
      <c r="D818" t="s">
        <v>7330</v>
      </c>
      <c r="E818">
        <v>126</v>
      </c>
      <c r="F818" t="s">
        <v>7331</v>
      </c>
      <c r="G818" t="s">
        <v>7343</v>
      </c>
    </row>
    <row r="819" spans="1:7" x14ac:dyDescent="0.25">
      <c r="A819" t="s">
        <v>8160</v>
      </c>
      <c r="B819">
        <v>45749</v>
      </c>
      <c r="C819" t="s">
        <v>128</v>
      </c>
      <c r="D819" t="s">
        <v>7341</v>
      </c>
      <c r="E819">
        <v>4</v>
      </c>
      <c r="F819" t="s">
        <v>7331</v>
      </c>
      <c r="G819" t="s">
        <v>11280</v>
      </c>
    </row>
    <row r="820" spans="1:7" x14ac:dyDescent="0.25">
      <c r="A820" t="s">
        <v>8161</v>
      </c>
      <c r="B820">
        <v>45749</v>
      </c>
      <c r="C820" t="s">
        <v>152</v>
      </c>
      <c r="D820" t="s">
        <v>7341</v>
      </c>
      <c r="E820">
        <v>16</v>
      </c>
      <c r="F820" t="s">
        <v>7337</v>
      </c>
      <c r="G820" t="s">
        <v>11280</v>
      </c>
    </row>
    <row r="821" spans="1:7" x14ac:dyDescent="0.25">
      <c r="A821" t="s">
        <v>8162</v>
      </c>
      <c r="B821">
        <v>45749</v>
      </c>
      <c r="C821" t="s">
        <v>359</v>
      </c>
      <c r="D821" t="s">
        <v>7330</v>
      </c>
      <c r="E821">
        <v>37</v>
      </c>
      <c r="F821" t="s">
        <v>7337</v>
      </c>
      <c r="G821" t="s">
        <v>7365</v>
      </c>
    </row>
    <row r="822" spans="1:7" x14ac:dyDescent="0.25">
      <c r="A822" t="s">
        <v>8163</v>
      </c>
      <c r="B822">
        <v>45749</v>
      </c>
      <c r="C822" t="s">
        <v>403</v>
      </c>
      <c r="D822" t="s">
        <v>7341</v>
      </c>
      <c r="E822">
        <v>8</v>
      </c>
      <c r="F822" t="s">
        <v>7331</v>
      </c>
      <c r="G822" t="s">
        <v>11280</v>
      </c>
    </row>
    <row r="823" spans="1:7" x14ac:dyDescent="0.25">
      <c r="A823" t="s">
        <v>8164</v>
      </c>
      <c r="B823">
        <v>45750</v>
      </c>
      <c r="C823" t="s">
        <v>93</v>
      </c>
      <c r="D823" t="s">
        <v>7330</v>
      </c>
      <c r="E823">
        <v>28</v>
      </c>
      <c r="F823" t="s">
        <v>7345</v>
      </c>
      <c r="G823" t="s">
        <v>7332</v>
      </c>
    </row>
    <row r="824" spans="1:7" x14ac:dyDescent="0.25">
      <c r="A824" t="s">
        <v>8165</v>
      </c>
      <c r="B824">
        <v>45750</v>
      </c>
      <c r="C824" t="s">
        <v>101</v>
      </c>
      <c r="D824" t="s">
        <v>7330</v>
      </c>
      <c r="E824">
        <v>109</v>
      </c>
      <c r="F824" t="s">
        <v>7345</v>
      </c>
      <c r="G824" t="s">
        <v>7338</v>
      </c>
    </row>
    <row r="825" spans="1:7" x14ac:dyDescent="0.25">
      <c r="A825" t="s">
        <v>8166</v>
      </c>
      <c r="B825">
        <v>45750</v>
      </c>
      <c r="C825" t="s">
        <v>118</v>
      </c>
      <c r="D825" t="s">
        <v>7330</v>
      </c>
      <c r="E825">
        <v>83</v>
      </c>
      <c r="F825" t="s">
        <v>7331</v>
      </c>
      <c r="G825" t="s">
        <v>7348</v>
      </c>
    </row>
    <row r="826" spans="1:7" x14ac:dyDescent="0.25">
      <c r="A826" t="s">
        <v>8167</v>
      </c>
      <c r="B826">
        <v>45750</v>
      </c>
      <c r="C826" t="s">
        <v>130</v>
      </c>
      <c r="D826" t="s">
        <v>7330</v>
      </c>
      <c r="E826">
        <v>24</v>
      </c>
      <c r="F826" t="s">
        <v>7337</v>
      </c>
      <c r="G826" t="s">
        <v>7332</v>
      </c>
    </row>
    <row r="827" spans="1:7" x14ac:dyDescent="0.25">
      <c r="A827" t="s">
        <v>8168</v>
      </c>
      <c r="B827">
        <v>45750</v>
      </c>
      <c r="C827" t="s">
        <v>156</v>
      </c>
      <c r="D827" t="s">
        <v>7330</v>
      </c>
      <c r="E827">
        <v>95</v>
      </c>
      <c r="F827" t="s">
        <v>7331</v>
      </c>
      <c r="G827" t="s">
        <v>7355</v>
      </c>
    </row>
    <row r="828" spans="1:7" x14ac:dyDescent="0.25">
      <c r="A828" t="s">
        <v>8169</v>
      </c>
      <c r="B828">
        <v>45750</v>
      </c>
      <c r="C828" t="s">
        <v>190</v>
      </c>
      <c r="D828" t="s">
        <v>7330</v>
      </c>
      <c r="E828">
        <v>87</v>
      </c>
      <c r="F828" t="s">
        <v>7345</v>
      </c>
      <c r="G828" t="s">
        <v>7355</v>
      </c>
    </row>
    <row r="829" spans="1:7" x14ac:dyDescent="0.25">
      <c r="A829" t="s">
        <v>8170</v>
      </c>
      <c r="B829">
        <v>45750</v>
      </c>
      <c r="C829" t="s">
        <v>202</v>
      </c>
      <c r="D829" t="s">
        <v>7330</v>
      </c>
      <c r="E829">
        <v>50</v>
      </c>
      <c r="F829" t="s">
        <v>7345</v>
      </c>
      <c r="G829" t="s">
        <v>7343</v>
      </c>
    </row>
    <row r="830" spans="1:7" x14ac:dyDescent="0.25">
      <c r="A830" t="s">
        <v>8171</v>
      </c>
      <c r="B830">
        <v>45750</v>
      </c>
      <c r="C830" t="s">
        <v>236</v>
      </c>
      <c r="D830" t="s">
        <v>7330</v>
      </c>
      <c r="E830">
        <v>95</v>
      </c>
      <c r="F830" t="s">
        <v>7331</v>
      </c>
      <c r="G830" t="s">
        <v>7338</v>
      </c>
    </row>
    <row r="831" spans="1:7" x14ac:dyDescent="0.25">
      <c r="A831" t="s">
        <v>8172</v>
      </c>
      <c r="B831">
        <v>45750</v>
      </c>
      <c r="C831" t="s">
        <v>253</v>
      </c>
      <c r="D831" t="s">
        <v>7341</v>
      </c>
      <c r="E831">
        <v>3</v>
      </c>
      <c r="F831" t="s">
        <v>7337</v>
      </c>
      <c r="G831" t="s">
        <v>11280</v>
      </c>
    </row>
    <row r="832" spans="1:7" x14ac:dyDescent="0.25">
      <c r="A832" t="s">
        <v>8173</v>
      </c>
      <c r="B832">
        <v>45750</v>
      </c>
      <c r="C832" t="s">
        <v>464</v>
      </c>
      <c r="D832" t="s">
        <v>7341</v>
      </c>
      <c r="E832">
        <v>11</v>
      </c>
      <c r="F832" t="s">
        <v>7345</v>
      </c>
      <c r="G832" t="s">
        <v>11280</v>
      </c>
    </row>
    <row r="833" spans="1:7" x14ac:dyDescent="0.25">
      <c r="A833" t="s">
        <v>8174</v>
      </c>
      <c r="B833">
        <v>45751</v>
      </c>
      <c r="C833" t="s">
        <v>41</v>
      </c>
      <c r="D833" t="s">
        <v>7330</v>
      </c>
      <c r="E833">
        <v>41</v>
      </c>
      <c r="F833" t="s">
        <v>7331</v>
      </c>
      <c r="G833" t="s">
        <v>7343</v>
      </c>
    </row>
    <row r="834" spans="1:7" x14ac:dyDescent="0.25">
      <c r="A834" t="s">
        <v>8175</v>
      </c>
      <c r="B834">
        <v>45751</v>
      </c>
      <c r="C834" t="s">
        <v>43</v>
      </c>
      <c r="D834" t="s">
        <v>7330</v>
      </c>
      <c r="E834">
        <v>169</v>
      </c>
      <c r="F834" t="s">
        <v>7345</v>
      </c>
      <c r="G834" t="s">
        <v>7334</v>
      </c>
    </row>
    <row r="835" spans="1:7" x14ac:dyDescent="0.25">
      <c r="A835" t="s">
        <v>8176</v>
      </c>
      <c r="B835">
        <v>45751</v>
      </c>
      <c r="C835" t="s">
        <v>95</v>
      </c>
      <c r="D835" t="s">
        <v>7330</v>
      </c>
      <c r="E835">
        <v>31</v>
      </c>
      <c r="F835" t="s">
        <v>7331</v>
      </c>
      <c r="G835" t="s">
        <v>7355</v>
      </c>
    </row>
    <row r="836" spans="1:7" x14ac:dyDescent="0.25">
      <c r="A836" t="s">
        <v>8177</v>
      </c>
      <c r="B836">
        <v>45751</v>
      </c>
      <c r="C836" t="s">
        <v>101</v>
      </c>
      <c r="D836" t="s">
        <v>7330</v>
      </c>
      <c r="E836">
        <v>26</v>
      </c>
      <c r="F836" t="s">
        <v>7345</v>
      </c>
      <c r="G836" t="s">
        <v>7365</v>
      </c>
    </row>
    <row r="837" spans="1:7" x14ac:dyDescent="0.25">
      <c r="A837" t="s">
        <v>8178</v>
      </c>
      <c r="B837">
        <v>45751</v>
      </c>
      <c r="C837" t="s">
        <v>167</v>
      </c>
      <c r="D837" t="s">
        <v>7330</v>
      </c>
      <c r="E837">
        <v>81</v>
      </c>
      <c r="F837" t="s">
        <v>7337</v>
      </c>
      <c r="G837" t="s">
        <v>7365</v>
      </c>
    </row>
    <row r="838" spans="1:7" x14ac:dyDescent="0.25">
      <c r="A838" t="s">
        <v>8179</v>
      </c>
      <c r="B838">
        <v>45751</v>
      </c>
      <c r="C838" t="s">
        <v>292</v>
      </c>
      <c r="D838" t="s">
        <v>7330</v>
      </c>
      <c r="E838">
        <v>96</v>
      </c>
      <c r="F838" t="s">
        <v>7345</v>
      </c>
      <c r="G838" t="s">
        <v>7332</v>
      </c>
    </row>
    <row r="839" spans="1:7" x14ac:dyDescent="0.25">
      <c r="A839" t="s">
        <v>8180</v>
      </c>
      <c r="B839">
        <v>45751</v>
      </c>
      <c r="C839" t="s">
        <v>364</v>
      </c>
      <c r="D839" t="s">
        <v>7330</v>
      </c>
      <c r="E839">
        <v>32</v>
      </c>
      <c r="F839" t="s">
        <v>7345</v>
      </c>
      <c r="G839" t="s">
        <v>7332</v>
      </c>
    </row>
    <row r="840" spans="1:7" x14ac:dyDescent="0.25">
      <c r="A840" t="s">
        <v>8181</v>
      </c>
      <c r="B840">
        <v>45751</v>
      </c>
      <c r="C840" t="s">
        <v>382</v>
      </c>
      <c r="D840" t="s">
        <v>7330</v>
      </c>
      <c r="E840">
        <v>54</v>
      </c>
      <c r="F840" t="s">
        <v>7331</v>
      </c>
      <c r="G840" t="s">
        <v>7365</v>
      </c>
    </row>
    <row r="841" spans="1:7" x14ac:dyDescent="0.25">
      <c r="A841" t="s">
        <v>8182</v>
      </c>
      <c r="B841">
        <v>45751</v>
      </c>
      <c r="C841" t="s">
        <v>423</v>
      </c>
      <c r="D841" t="s">
        <v>7330</v>
      </c>
      <c r="E841">
        <v>78</v>
      </c>
      <c r="F841" t="s">
        <v>7331</v>
      </c>
      <c r="G841" t="s">
        <v>7365</v>
      </c>
    </row>
    <row r="842" spans="1:7" x14ac:dyDescent="0.25">
      <c r="A842" t="s">
        <v>8183</v>
      </c>
      <c r="B842">
        <v>45752</v>
      </c>
      <c r="C842" t="s">
        <v>53</v>
      </c>
      <c r="D842" t="s">
        <v>7330</v>
      </c>
      <c r="E842">
        <v>40</v>
      </c>
      <c r="F842" t="s">
        <v>7331</v>
      </c>
      <c r="G842" t="s">
        <v>7334</v>
      </c>
    </row>
    <row r="843" spans="1:7" x14ac:dyDescent="0.25">
      <c r="A843" t="s">
        <v>8184</v>
      </c>
      <c r="B843">
        <v>45752</v>
      </c>
      <c r="C843" t="s">
        <v>136</v>
      </c>
      <c r="D843" t="s">
        <v>7330</v>
      </c>
      <c r="E843">
        <v>37</v>
      </c>
      <c r="F843" t="s">
        <v>7331</v>
      </c>
      <c r="G843" t="s">
        <v>7332</v>
      </c>
    </row>
    <row r="844" spans="1:7" x14ac:dyDescent="0.25">
      <c r="A844" t="s">
        <v>8185</v>
      </c>
      <c r="B844">
        <v>45752</v>
      </c>
      <c r="C844" t="s">
        <v>140</v>
      </c>
      <c r="D844" t="s">
        <v>7341</v>
      </c>
      <c r="E844">
        <v>22</v>
      </c>
      <c r="F844" t="s">
        <v>7331</v>
      </c>
      <c r="G844" t="s">
        <v>11280</v>
      </c>
    </row>
    <row r="845" spans="1:7" x14ac:dyDescent="0.25">
      <c r="A845" t="s">
        <v>8186</v>
      </c>
      <c r="B845">
        <v>45752</v>
      </c>
      <c r="C845" t="s">
        <v>142</v>
      </c>
      <c r="D845" t="s">
        <v>7341</v>
      </c>
      <c r="E845">
        <v>11</v>
      </c>
      <c r="F845" t="s">
        <v>7337</v>
      </c>
      <c r="G845" t="s">
        <v>11280</v>
      </c>
    </row>
    <row r="846" spans="1:7" x14ac:dyDescent="0.25">
      <c r="A846" t="s">
        <v>8187</v>
      </c>
      <c r="B846">
        <v>45752</v>
      </c>
      <c r="C846" t="s">
        <v>160</v>
      </c>
      <c r="D846" t="s">
        <v>7330</v>
      </c>
      <c r="E846">
        <v>88</v>
      </c>
      <c r="F846" t="s">
        <v>7331</v>
      </c>
      <c r="G846" t="s">
        <v>7365</v>
      </c>
    </row>
    <row r="847" spans="1:7" x14ac:dyDescent="0.25">
      <c r="A847" t="s">
        <v>8188</v>
      </c>
      <c r="B847">
        <v>45752</v>
      </c>
      <c r="C847" t="s">
        <v>202</v>
      </c>
      <c r="D847" t="s">
        <v>7330</v>
      </c>
      <c r="E847">
        <v>93</v>
      </c>
      <c r="F847" t="s">
        <v>7337</v>
      </c>
      <c r="G847" t="s">
        <v>7348</v>
      </c>
    </row>
    <row r="848" spans="1:7" x14ac:dyDescent="0.25">
      <c r="A848" t="s">
        <v>8189</v>
      </c>
      <c r="B848">
        <v>45752</v>
      </c>
      <c r="C848" t="s">
        <v>260</v>
      </c>
      <c r="D848" t="s">
        <v>7330</v>
      </c>
      <c r="E848">
        <v>87</v>
      </c>
      <c r="F848" t="s">
        <v>7331</v>
      </c>
      <c r="G848" t="s">
        <v>7370</v>
      </c>
    </row>
    <row r="849" spans="1:7" x14ac:dyDescent="0.25">
      <c r="A849" t="s">
        <v>8190</v>
      </c>
      <c r="B849">
        <v>45752</v>
      </c>
      <c r="C849" t="s">
        <v>468</v>
      </c>
      <c r="D849" t="s">
        <v>7341</v>
      </c>
      <c r="E849">
        <v>2</v>
      </c>
      <c r="F849" t="s">
        <v>7331</v>
      </c>
      <c r="G849" t="s">
        <v>11280</v>
      </c>
    </row>
    <row r="850" spans="1:7" x14ac:dyDescent="0.25">
      <c r="A850" t="s">
        <v>8191</v>
      </c>
      <c r="B850">
        <v>45753</v>
      </c>
      <c r="C850" t="s">
        <v>49</v>
      </c>
      <c r="D850" t="s">
        <v>7341</v>
      </c>
      <c r="E850">
        <v>7</v>
      </c>
      <c r="F850" t="s">
        <v>7337</v>
      </c>
      <c r="G850" t="s">
        <v>11280</v>
      </c>
    </row>
    <row r="851" spans="1:7" x14ac:dyDescent="0.25">
      <c r="A851" t="s">
        <v>8192</v>
      </c>
      <c r="B851">
        <v>45753</v>
      </c>
      <c r="C851" t="s">
        <v>118</v>
      </c>
      <c r="D851" t="s">
        <v>7330</v>
      </c>
      <c r="E851">
        <v>49</v>
      </c>
      <c r="F851" t="s">
        <v>7351</v>
      </c>
      <c r="G851" t="s">
        <v>7370</v>
      </c>
    </row>
    <row r="852" spans="1:7" x14ac:dyDescent="0.25">
      <c r="A852" t="s">
        <v>8193</v>
      </c>
      <c r="B852">
        <v>45753</v>
      </c>
      <c r="C852" t="s">
        <v>190</v>
      </c>
      <c r="D852" t="s">
        <v>7330</v>
      </c>
      <c r="E852">
        <v>76</v>
      </c>
      <c r="F852" t="s">
        <v>7331</v>
      </c>
      <c r="G852" t="s">
        <v>7343</v>
      </c>
    </row>
    <row r="853" spans="1:7" x14ac:dyDescent="0.25">
      <c r="A853" t="s">
        <v>8194</v>
      </c>
      <c r="B853">
        <v>45753</v>
      </c>
      <c r="C853" t="s">
        <v>192</v>
      </c>
      <c r="D853" t="s">
        <v>7341</v>
      </c>
      <c r="E853">
        <v>21</v>
      </c>
      <c r="F853" t="s">
        <v>7345</v>
      </c>
      <c r="G853" t="s">
        <v>11280</v>
      </c>
    </row>
    <row r="854" spans="1:7" x14ac:dyDescent="0.25">
      <c r="A854" t="s">
        <v>8195</v>
      </c>
      <c r="B854">
        <v>45753</v>
      </c>
      <c r="C854" t="s">
        <v>230</v>
      </c>
      <c r="D854" t="s">
        <v>7341</v>
      </c>
      <c r="E854">
        <v>14</v>
      </c>
      <c r="F854" t="s">
        <v>7331</v>
      </c>
      <c r="G854" t="s">
        <v>11280</v>
      </c>
    </row>
    <row r="855" spans="1:7" x14ac:dyDescent="0.25">
      <c r="A855" t="s">
        <v>8196</v>
      </c>
      <c r="B855">
        <v>45753</v>
      </c>
      <c r="C855" t="s">
        <v>236</v>
      </c>
      <c r="D855" t="s">
        <v>7341</v>
      </c>
      <c r="E855">
        <v>11</v>
      </c>
      <c r="F855" t="s">
        <v>7331</v>
      </c>
      <c r="G855" t="s">
        <v>11280</v>
      </c>
    </row>
    <row r="856" spans="1:7" x14ac:dyDescent="0.25">
      <c r="A856" t="s">
        <v>8197</v>
      </c>
      <c r="B856">
        <v>45753</v>
      </c>
      <c r="C856" t="s">
        <v>330</v>
      </c>
      <c r="D856" t="s">
        <v>7330</v>
      </c>
      <c r="E856">
        <v>61</v>
      </c>
      <c r="F856" t="s">
        <v>7331</v>
      </c>
      <c r="G856" t="s">
        <v>7343</v>
      </c>
    </row>
    <row r="857" spans="1:7" x14ac:dyDescent="0.25">
      <c r="A857" t="s">
        <v>8198</v>
      </c>
      <c r="B857">
        <v>45753</v>
      </c>
      <c r="C857" t="s">
        <v>372</v>
      </c>
      <c r="D857" t="s">
        <v>7330</v>
      </c>
      <c r="E857">
        <v>33</v>
      </c>
      <c r="F857" t="s">
        <v>7331</v>
      </c>
      <c r="G857" t="s">
        <v>7332</v>
      </c>
    </row>
    <row r="858" spans="1:7" x14ac:dyDescent="0.25">
      <c r="A858" t="s">
        <v>8199</v>
      </c>
      <c r="B858">
        <v>45753</v>
      </c>
      <c r="C858" t="s">
        <v>411</v>
      </c>
      <c r="D858" t="s">
        <v>7330</v>
      </c>
      <c r="E858">
        <v>50</v>
      </c>
      <c r="F858" t="s">
        <v>7331</v>
      </c>
      <c r="G858" t="s">
        <v>7332</v>
      </c>
    </row>
    <row r="859" spans="1:7" x14ac:dyDescent="0.25">
      <c r="A859" t="s">
        <v>8200</v>
      </c>
      <c r="B859">
        <v>45753</v>
      </c>
      <c r="C859" t="s">
        <v>443</v>
      </c>
      <c r="D859" t="s">
        <v>7330</v>
      </c>
      <c r="E859">
        <v>56</v>
      </c>
      <c r="F859" t="s">
        <v>7345</v>
      </c>
      <c r="G859" t="s">
        <v>7355</v>
      </c>
    </row>
    <row r="860" spans="1:7" x14ac:dyDescent="0.25">
      <c r="A860" t="s">
        <v>8201</v>
      </c>
      <c r="B860">
        <v>45754</v>
      </c>
      <c r="C860" t="s">
        <v>57</v>
      </c>
      <c r="D860" t="s">
        <v>7330</v>
      </c>
      <c r="E860">
        <v>175</v>
      </c>
      <c r="F860" t="s">
        <v>7331</v>
      </c>
      <c r="G860" t="s">
        <v>7338</v>
      </c>
    </row>
    <row r="861" spans="1:7" x14ac:dyDescent="0.25">
      <c r="A861" t="s">
        <v>8202</v>
      </c>
      <c r="B861">
        <v>45754</v>
      </c>
      <c r="C861" t="s">
        <v>155</v>
      </c>
      <c r="D861" t="s">
        <v>7341</v>
      </c>
      <c r="E861">
        <v>14</v>
      </c>
      <c r="F861" t="s">
        <v>7345</v>
      </c>
      <c r="G861" t="s">
        <v>11280</v>
      </c>
    </row>
    <row r="862" spans="1:7" x14ac:dyDescent="0.25">
      <c r="A862" t="s">
        <v>8203</v>
      </c>
      <c r="B862">
        <v>45754</v>
      </c>
      <c r="C862" t="s">
        <v>167</v>
      </c>
      <c r="D862" t="s">
        <v>7330</v>
      </c>
      <c r="E862">
        <v>117</v>
      </c>
      <c r="F862" t="s">
        <v>7331</v>
      </c>
      <c r="G862" t="s">
        <v>7348</v>
      </c>
    </row>
    <row r="863" spans="1:7" x14ac:dyDescent="0.25">
      <c r="A863" t="s">
        <v>8204</v>
      </c>
      <c r="B863">
        <v>45754</v>
      </c>
      <c r="C863" t="s">
        <v>228</v>
      </c>
      <c r="D863" t="s">
        <v>7330</v>
      </c>
      <c r="E863">
        <v>29</v>
      </c>
      <c r="F863" t="s">
        <v>7331</v>
      </c>
      <c r="G863" t="s">
        <v>7355</v>
      </c>
    </row>
    <row r="864" spans="1:7" x14ac:dyDescent="0.25">
      <c r="A864" t="s">
        <v>8205</v>
      </c>
      <c r="B864">
        <v>45754</v>
      </c>
      <c r="C864" t="s">
        <v>376</v>
      </c>
      <c r="D864" t="s">
        <v>7341</v>
      </c>
      <c r="E864">
        <v>2</v>
      </c>
      <c r="F864" t="s">
        <v>7345</v>
      </c>
      <c r="G864" t="s">
        <v>11280</v>
      </c>
    </row>
    <row r="865" spans="1:7" x14ac:dyDescent="0.25">
      <c r="A865" t="s">
        <v>8206</v>
      </c>
      <c r="B865">
        <v>45754</v>
      </c>
      <c r="C865" t="s">
        <v>382</v>
      </c>
      <c r="D865" t="s">
        <v>7330</v>
      </c>
      <c r="E865">
        <v>67</v>
      </c>
      <c r="F865" t="s">
        <v>7337</v>
      </c>
      <c r="G865" t="s">
        <v>7355</v>
      </c>
    </row>
    <row r="866" spans="1:7" x14ac:dyDescent="0.25">
      <c r="A866" t="s">
        <v>8207</v>
      </c>
      <c r="B866">
        <v>45754</v>
      </c>
      <c r="C866" t="s">
        <v>476</v>
      </c>
      <c r="D866" t="s">
        <v>7341</v>
      </c>
      <c r="E866">
        <v>3</v>
      </c>
      <c r="F866" t="s">
        <v>7331</v>
      </c>
      <c r="G866" t="s">
        <v>11280</v>
      </c>
    </row>
    <row r="867" spans="1:7" x14ac:dyDescent="0.25">
      <c r="A867" t="s">
        <v>8208</v>
      </c>
      <c r="B867">
        <v>45755</v>
      </c>
      <c r="C867" t="s">
        <v>13</v>
      </c>
      <c r="D867" t="s">
        <v>7330</v>
      </c>
      <c r="E867">
        <v>178</v>
      </c>
      <c r="F867" t="s">
        <v>7331</v>
      </c>
      <c r="G867" t="s">
        <v>7334</v>
      </c>
    </row>
    <row r="868" spans="1:7" x14ac:dyDescent="0.25">
      <c r="A868" t="s">
        <v>8209</v>
      </c>
      <c r="B868">
        <v>45755</v>
      </c>
      <c r="C868" t="s">
        <v>39</v>
      </c>
      <c r="D868" t="s">
        <v>7330</v>
      </c>
      <c r="E868">
        <v>105</v>
      </c>
      <c r="F868" t="s">
        <v>7337</v>
      </c>
      <c r="G868" t="s">
        <v>7338</v>
      </c>
    </row>
    <row r="869" spans="1:7" x14ac:dyDescent="0.25">
      <c r="A869" t="s">
        <v>8210</v>
      </c>
      <c r="B869">
        <v>45755</v>
      </c>
      <c r="C869" t="s">
        <v>87</v>
      </c>
      <c r="D869" t="s">
        <v>7341</v>
      </c>
      <c r="E869">
        <v>26</v>
      </c>
      <c r="F869" t="s">
        <v>7345</v>
      </c>
      <c r="G869" t="s">
        <v>11280</v>
      </c>
    </row>
    <row r="870" spans="1:7" x14ac:dyDescent="0.25">
      <c r="A870" t="s">
        <v>8211</v>
      </c>
      <c r="B870">
        <v>45755</v>
      </c>
      <c r="C870" t="s">
        <v>160</v>
      </c>
      <c r="D870" t="s">
        <v>7341</v>
      </c>
      <c r="E870">
        <v>17</v>
      </c>
      <c r="F870" t="s">
        <v>7331</v>
      </c>
      <c r="G870" t="s">
        <v>11280</v>
      </c>
    </row>
    <row r="871" spans="1:7" x14ac:dyDescent="0.25">
      <c r="A871" t="s">
        <v>8212</v>
      </c>
      <c r="B871">
        <v>45755</v>
      </c>
      <c r="C871" t="s">
        <v>164</v>
      </c>
      <c r="D871" t="s">
        <v>7330</v>
      </c>
      <c r="E871">
        <v>88</v>
      </c>
      <c r="F871" t="s">
        <v>7337</v>
      </c>
      <c r="G871" t="s">
        <v>7365</v>
      </c>
    </row>
    <row r="872" spans="1:7" x14ac:dyDescent="0.25">
      <c r="A872" t="s">
        <v>8213</v>
      </c>
      <c r="B872">
        <v>45755</v>
      </c>
      <c r="C872" t="s">
        <v>194</v>
      </c>
      <c r="D872" t="s">
        <v>7341</v>
      </c>
      <c r="E872">
        <v>12</v>
      </c>
      <c r="F872" t="s">
        <v>7331</v>
      </c>
      <c r="G872" t="s">
        <v>11280</v>
      </c>
    </row>
    <row r="873" spans="1:7" x14ac:dyDescent="0.25">
      <c r="A873" t="s">
        <v>8214</v>
      </c>
      <c r="B873">
        <v>45755</v>
      </c>
      <c r="C873" t="s">
        <v>328</v>
      </c>
      <c r="D873" t="s">
        <v>7330</v>
      </c>
      <c r="E873">
        <v>57</v>
      </c>
      <c r="F873" t="s">
        <v>7345</v>
      </c>
      <c r="G873" t="s">
        <v>7338</v>
      </c>
    </row>
    <row r="874" spans="1:7" x14ac:dyDescent="0.25">
      <c r="A874" t="s">
        <v>8215</v>
      </c>
      <c r="B874">
        <v>45756</v>
      </c>
      <c r="C874" t="s">
        <v>89</v>
      </c>
      <c r="D874" t="s">
        <v>7330</v>
      </c>
      <c r="E874">
        <v>53</v>
      </c>
      <c r="F874" t="s">
        <v>7331</v>
      </c>
      <c r="G874" t="s">
        <v>7370</v>
      </c>
    </row>
    <row r="875" spans="1:7" x14ac:dyDescent="0.25">
      <c r="A875" t="s">
        <v>8216</v>
      </c>
      <c r="B875">
        <v>45756</v>
      </c>
      <c r="C875" t="s">
        <v>89</v>
      </c>
      <c r="D875" t="s">
        <v>7341</v>
      </c>
      <c r="E875">
        <v>4</v>
      </c>
      <c r="F875" t="s">
        <v>7331</v>
      </c>
      <c r="G875" t="s">
        <v>11280</v>
      </c>
    </row>
    <row r="876" spans="1:7" x14ac:dyDescent="0.25">
      <c r="A876" t="s">
        <v>8217</v>
      </c>
      <c r="B876">
        <v>45756</v>
      </c>
      <c r="C876" t="s">
        <v>115</v>
      </c>
      <c r="D876" t="s">
        <v>7330</v>
      </c>
      <c r="E876">
        <v>81</v>
      </c>
      <c r="F876" t="s">
        <v>7337</v>
      </c>
      <c r="G876" t="s">
        <v>7334</v>
      </c>
    </row>
    <row r="877" spans="1:7" x14ac:dyDescent="0.25">
      <c r="A877" t="s">
        <v>8218</v>
      </c>
      <c r="B877">
        <v>45756</v>
      </c>
      <c r="C877" t="s">
        <v>174</v>
      </c>
      <c r="D877" t="s">
        <v>7330</v>
      </c>
      <c r="E877">
        <v>69</v>
      </c>
      <c r="F877" t="s">
        <v>7345</v>
      </c>
      <c r="G877" t="s">
        <v>7365</v>
      </c>
    </row>
    <row r="878" spans="1:7" x14ac:dyDescent="0.25">
      <c r="A878" t="s">
        <v>8219</v>
      </c>
      <c r="B878">
        <v>45756</v>
      </c>
      <c r="C878" t="s">
        <v>184</v>
      </c>
      <c r="D878" t="s">
        <v>7330</v>
      </c>
      <c r="E878">
        <v>102</v>
      </c>
      <c r="F878" t="s">
        <v>7351</v>
      </c>
      <c r="G878" t="s">
        <v>7332</v>
      </c>
    </row>
    <row r="879" spans="1:7" x14ac:dyDescent="0.25">
      <c r="A879" t="s">
        <v>8220</v>
      </c>
      <c r="B879">
        <v>45756</v>
      </c>
      <c r="C879" t="s">
        <v>226</v>
      </c>
      <c r="D879" t="s">
        <v>7330</v>
      </c>
      <c r="E879">
        <v>105</v>
      </c>
      <c r="F879" t="s">
        <v>7331</v>
      </c>
      <c r="G879" t="s">
        <v>7338</v>
      </c>
    </row>
    <row r="880" spans="1:7" x14ac:dyDescent="0.25">
      <c r="A880" t="s">
        <v>8221</v>
      </c>
      <c r="B880">
        <v>45756</v>
      </c>
      <c r="C880" t="s">
        <v>347</v>
      </c>
      <c r="D880" t="s">
        <v>7341</v>
      </c>
      <c r="E880">
        <v>5</v>
      </c>
      <c r="F880" t="s">
        <v>7345</v>
      </c>
      <c r="G880" t="s">
        <v>11280</v>
      </c>
    </row>
    <row r="881" spans="1:7" x14ac:dyDescent="0.25">
      <c r="A881" t="s">
        <v>8222</v>
      </c>
      <c r="B881">
        <v>45757</v>
      </c>
      <c r="C881" t="s">
        <v>8</v>
      </c>
      <c r="D881" t="s">
        <v>7341</v>
      </c>
      <c r="E881">
        <v>15</v>
      </c>
      <c r="F881" t="s">
        <v>7345</v>
      </c>
      <c r="G881" t="s">
        <v>11280</v>
      </c>
    </row>
    <row r="882" spans="1:7" x14ac:dyDescent="0.25">
      <c r="A882" t="s">
        <v>8223</v>
      </c>
      <c r="B882">
        <v>45757</v>
      </c>
      <c r="C882" t="s">
        <v>222</v>
      </c>
      <c r="D882" t="s">
        <v>7341</v>
      </c>
      <c r="E882">
        <v>11</v>
      </c>
      <c r="F882" t="s">
        <v>7331</v>
      </c>
      <c r="G882" t="s">
        <v>11280</v>
      </c>
    </row>
    <row r="883" spans="1:7" x14ac:dyDescent="0.25">
      <c r="A883" t="s">
        <v>8224</v>
      </c>
      <c r="B883">
        <v>45757</v>
      </c>
      <c r="C883" t="s">
        <v>224</v>
      </c>
      <c r="D883" t="s">
        <v>7341</v>
      </c>
      <c r="E883">
        <v>19</v>
      </c>
      <c r="F883" t="s">
        <v>7351</v>
      </c>
      <c r="G883" t="s">
        <v>11280</v>
      </c>
    </row>
    <row r="884" spans="1:7" x14ac:dyDescent="0.25">
      <c r="A884" t="s">
        <v>8225</v>
      </c>
      <c r="B884">
        <v>45757</v>
      </c>
      <c r="C884" t="s">
        <v>246</v>
      </c>
      <c r="D884" t="s">
        <v>7330</v>
      </c>
      <c r="E884">
        <v>28</v>
      </c>
      <c r="F884" t="s">
        <v>7331</v>
      </c>
      <c r="G884" t="s">
        <v>7334</v>
      </c>
    </row>
    <row r="885" spans="1:7" x14ac:dyDescent="0.25">
      <c r="A885" t="s">
        <v>8226</v>
      </c>
      <c r="B885">
        <v>45757</v>
      </c>
      <c r="C885" t="s">
        <v>310</v>
      </c>
      <c r="D885" t="s">
        <v>7330</v>
      </c>
      <c r="E885">
        <v>25</v>
      </c>
      <c r="F885" t="s">
        <v>7345</v>
      </c>
      <c r="G885" t="s">
        <v>7332</v>
      </c>
    </row>
    <row r="886" spans="1:7" x14ac:dyDescent="0.25">
      <c r="A886" t="s">
        <v>8227</v>
      </c>
      <c r="B886">
        <v>45757</v>
      </c>
      <c r="C886" t="s">
        <v>372</v>
      </c>
      <c r="D886" t="s">
        <v>7330</v>
      </c>
      <c r="E886">
        <v>62</v>
      </c>
      <c r="F886" t="s">
        <v>7337</v>
      </c>
      <c r="G886" t="s">
        <v>7365</v>
      </c>
    </row>
    <row r="887" spans="1:7" x14ac:dyDescent="0.25">
      <c r="A887" t="s">
        <v>8228</v>
      </c>
      <c r="B887">
        <v>45758</v>
      </c>
      <c r="C887" t="s">
        <v>17</v>
      </c>
      <c r="D887" t="s">
        <v>7341</v>
      </c>
      <c r="E887">
        <v>39</v>
      </c>
      <c r="F887" t="s">
        <v>7345</v>
      </c>
      <c r="G887" t="s">
        <v>11280</v>
      </c>
    </row>
    <row r="888" spans="1:7" x14ac:dyDescent="0.25">
      <c r="A888" t="s">
        <v>8229</v>
      </c>
      <c r="B888">
        <v>45758</v>
      </c>
      <c r="C888" t="s">
        <v>87</v>
      </c>
      <c r="D888" t="s">
        <v>7341</v>
      </c>
      <c r="E888">
        <v>13</v>
      </c>
      <c r="F888" t="s">
        <v>7337</v>
      </c>
      <c r="G888" t="s">
        <v>11280</v>
      </c>
    </row>
    <row r="889" spans="1:7" x14ac:dyDescent="0.25">
      <c r="A889" t="s">
        <v>8230</v>
      </c>
      <c r="B889">
        <v>45758</v>
      </c>
      <c r="C889" t="s">
        <v>200</v>
      </c>
      <c r="D889" t="s">
        <v>7330</v>
      </c>
      <c r="E889">
        <v>72</v>
      </c>
      <c r="F889" t="s">
        <v>7345</v>
      </c>
      <c r="G889" t="s">
        <v>7348</v>
      </c>
    </row>
    <row r="890" spans="1:7" x14ac:dyDescent="0.25">
      <c r="A890" t="s">
        <v>8231</v>
      </c>
      <c r="B890">
        <v>45758</v>
      </c>
      <c r="C890" t="s">
        <v>274</v>
      </c>
      <c r="D890" t="s">
        <v>7330</v>
      </c>
      <c r="E890">
        <v>32</v>
      </c>
      <c r="F890" t="s">
        <v>7331</v>
      </c>
      <c r="G890" t="s">
        <v>7332</v>
      </c>
    </row>
    <row r="891" spans="1:7" x14ac:dyDescent="0.25">
      <c r="A891" t="s">
        <v>8232</v>
      </c>
      <c r="B891">
        <v>45758</v>
      </c>
      <c r="C891" t="s">
        <v>296</v>
      </c>
      <c r="D891" t="s">
        <v>7330</v>
      </c>
      <c r="E891">
        <v>79</v>
      </c>
      <c r="F891" t="s">
        <v>7345</v>
      </c>
      <c r="G891" t="s">
        <v>7334</v>
      </c>
    </row>
    <row r="892" spans="1:7" x14ac:dyDescent="0.25">
      <c r="A892" t="s">
        <v>8233</v>
      </c>
      <c r="B892">
        <v>45758</v>
      </c>
      <c r="C892" t="s">
        <v>415</v>
      </c>
      <c r="D892" t="s">
        <v>7341</v>
      </c>
      <c r="E892">
        <v>9</v>
      </c>
      <c r="F892" t="s">
        <v>7337</v>
      </c>
      <c r="G892" t="s">
        <v>11280</v>
      </c>
    </row>
    <row r="893" spans="1:7" x14ac:dyDescent="0.25">
      <c r="A893" t="s">
        <v>8234</v>
      </c>
      <c r="B893">
        <v>45759</v>
      </c>
      <c r="C893" t="s">
        <v>33</v>
      </c>
      <c r="D893" t="s">
        <v>7330</v>
      </c>
      <c r="E893">
        <v>95</v>
      </c>
      <c r="F893" t="s">
        <v>7351</v>
      </c>
      <c r="G893" t="s">
        <v>7348</v>
      </c>
    </row>
    <row r="894" spans="1:7" x14ac:dyDescent="0.25">
      <c r="A894" t="s">
        <v>8235</v>
      </c>
      <c r="B894">
        <v>45759</v>
      </c>
      <c r="C894" t="s">
        <v>39</v>
      </c>
      <c r="D894" t="s">
        <v>7330</v>
      </c>
      <c r="E894">
        <v>181</v>
      </c>
      <c r="F894" t="s">
        <v>7345</v>
      </c>
      <c r="G894" t="s">
        <v>7338</v>
      </c>
    </row>
    <row r="895" spans="1:7" x14ac:dyDescent="0.25">
      <c r="A895" t="s">
        <v>8236</v>
      </c>
      <c r="B895">
        <v>45759</v>
      </c>
      <c r="C895" t="s">
        <v>39</v>
      </c>
      <c r="D895" t="s">
        <v>7330</v>
      </c>
      <c r="E895">
        <v>173</v>
      </c>
      <c r="F895" t="s">
        <v>7337</v>
      </c>
      <c r="G895" t="s">
        <v>7348</v>
      </c>
    </row>
    <row r="896" spans="1:7" x14ac:dyDescent="0.25">
      <c r="A896" t="s">
        <v>8237</v>
      </c>
      <c r="B896">
        <v>45759</v>
      </c>
      <c r="C896" t="s">
        <v>178</v>
      </c>
      <c r="D896" t="s">
        <v>7341</v>
      </c>
      <c r="E896">
        <v>14</v>
      </c>
      <c r="F896" t="s">
        <v>7331</v>
      </c>
      <c r="G896" t="s">
        <v>11280</v>
      </c>
    </row>
    <row r="897" spans="1:7" x14ac:dyDescent="0.25">
      <c r="A897" t="s">
        <v>8238</v>
      </c>
      <c r="B897">
        <v>45759</v>
      </c>
      <c r="C897" t="s">
        <v>188</v>
      </c>
      <c r="D897" t="s">
        <v>7330</v>
      </c>
      <c r="E897">
        <v>92</v>
      </c>
      <c r="F897" t="s">
        <v>7331</v>
      </c>
      <c r="G897" t="s">
        <v>7355</v>
      </c>
    </row>
    <row r="898" spans="1:7" x14ac:dyDescent="0.25">
      <c r="A898" t="s">
        <v>8239</v>
      </c>
      <c r="B898">
        <v>45759</v>
      </c>
      <c r="C898" t="s">
        <v>242</v>
      </c>
      <c r="D898" t="s">
        <v>7330</v>
      </c>
      <c r="E898">
        <v>25</v>
      </c>
      <c r="F898" t="s">
        <v>7345</v>
      </c>
      <c r="G898" t="s">
        <v>7338</v>
      </c>
    </row>
    <row r="899" spans="1:7" x14ac:dyDescent="0.25">
      <c r="A899" t="s">
        <v>8240</v>
      </c>
      <c r="B899">
        <v>45759</v>
      </c>
      <c r="C899" t="s">
        <v>252</v>
      </c>
      <c r="D899" t="s">
        <v>7341</v>
      </c>
      <c r="E899">
        <v>17</v>
      </c>
      <c r="F899" t="s">
        <v>7345</v>
      </c>
      <c r="G899" t="s">
        <v>11280</v>
      </c>
    </row>
    <row r="900" spans="1:7" x14ac:dyDescent="0.25">
      <c r="A900" t="s">
        <v>8241</v>
      </c>
      <c r="B900">
        <v>45759</v>
      </c>
      <c r="C900" t="s">
        <v>347</v>
      </c>
      <c r="D900" t="s">
        <v>7330</v>
      </c>
      <c r="E900">
        <v>76</v>
      </c>
      <c r="F900" t="s">
        <v>7331</v>
      </c>
      <c r="G900" t="s">
        <v>7334</v>
      </c>
    </row>
    <row r="901" spans="1:7" x14ac:dyDescent="0.25">
      <c r="A901" t="s">
        <v>8242</v>
      </c>
      <c r="B901">
        <v>45759</v>
      </c>
      <c r="C901" t="s">
        <v>366</v>
      </c>
      <c r="D901" t="s">
        <v>7330</v>
      </c>
      <c r="E901">
        <v>63</v>
      </c>
      <c r="F901" t="s">
        <v>7331</v>
      </c>
      <c r="G901" t="s">
        <v>7365</v>
      </c>
    </row>
    <row r="902" spans="1:7" x14ac:dyDescent="0.25">
      <c r="A902" t="s">
        <v>8243</v>
      </c>
      <c r="B902">
        <v>45759</v>
      </c>
      <c r="C902" t="s">
        <v>478</v>
      </c>
      <c r="D902" t="s">
        <v>7330</v>
      </c>
      <c r="E902">
        <v>67</v>
      </c>
      <c r="F902" t="s">
        <v>7331</v>
      </c>
      <c r="G902" t="s">
        <v>7332</v>
      </c>
    </row>
    <row r="903" spans="1:7" x14ac:dyDescent="0.25">
      <c r="A903" t="s">
        <v>8244</v>
      </c>
      <c r="B903">
        <v>45760</v>
      </c>
      <c r="C903" t="s">
        <v>164</v>
      </c>
      <c r="D903" t="s">
        <v>7330</v>
      </c>
      <c r="E903">
        <v>36</v>
      </c>
      <c r="F903" t="s">
        <v>7345</v>
      </c>
      <c r="G903" t="s">
        <v>7332</v>
      </c>
    </row>
    <row r="904" spans="1:7" x14ac:dyDescent="0.25">
      <c r="A904" t="s">
        <v>8245</v>
      </c>
      <c r="B904">
        <v>45760</v>
      </c>
      <c r="C904" t="s">
        <v>176</v>
      </c>
      <c r="D904" t="s">
        <v>7330</v>
      </c>
      <c r="E904">
        <v>66</v>
      </c>
      <c r="F904" t="s">
        <v>7337</v>
      </c>
      <c r="G904" t="s">
        <v>7343</v>
      </c>
    </row>
    <row r="905" spans="1:7" x14ac:dyDescent="0.25">
      <c r="A905" t="s">
        <v>8246</v>
      </c>
      <c r="B905">
        <v>45760</v>
      </c>
      <c r="C905" t="s">
        <v>234</v>
      </c>
      <c r="D905" t="s">
        <v>7341</v>
      </c>
      <c r="E905">
        <v>13</v>
      </c>
      <c r="F905" t="s">
        <v>7337</v>
      </c>
      <c r="G905" t="s">
        <v>11280</v>
      </c>
    </row>
    <row r="906" spans="1:7" x14ac:dyDescent="0.25">
      <c r="A906" t="s">
        <v>8247</v>
      </c>
      <c r="B906">
        <v>45760</v>
      </c>
      <c r="C906" t="s">
        <v>242</v>
      </c>
      <c r="D906" t="s">
        <v>7330</v>
      </c>
      <c r="E906">
        <v>24</v>
      </c>
      <c r="F906" t="s">
        <v>7351</v>
      </c>
      <c r="G906" t="s">
        <v>7343</v>
      </c>
    </row>
    <row r="907" spans="1:7" x14ac:dyDescent="0.25">
      <c r="A907" t="s">
        <v>8248</v>
      </c>
      <c r="B907">
        <v>45760</v>
      </c>
      <c r="C907" t="s">
        <v>296</v>
      </c>
      <c r="D907" t="s">
        <v>7341</v>
      </c>
      <c r="E907">
        <v>7</v>
      </c>
      <c r="F907" t="s">
        <v>7331</v>
      </c>
      <c r="G907" t="s">
        <v>11280</v>
      </c>
    </row>
    <row r="908" spans="1:7" x14ac:dyDescent="0.25">
      <c r="A908" t="s">
        <v>8249</v>
      </c>
      <c r="B908">
        <v>45761</v>
      </c>
      <c r="C908" t="s">
        <v>20</v>
      </c>
      <c r="D908" t="s">
        <v>7330</v>
      </c>
      <c r="E908">
        <v>193</v>
      </c>
      <c r="F908" t="s">
        <v>7337</v>
      </c>
      <c r="G908" t="s">
        <v>7348</v>
      </c>
    </row>
    <row r="909" spans="1:7" x14ac:dyDescent="0.25">
      <c r="A909" t="s">
        <v>8250</v>
      </c>
      <c r="B909">
        <v>45761</v>
      </c>
      <c r="C909" t="s">
        <v>41</v>
      </c>
      <c r="D909" t="s">
        <v>7330</v>
      </c>
      <c r="E909">
        <v>70</v>
      </c>
      <c r="F909" t="s">
        <v>7345</v>
      </c>
      <c r="G909" t="s">
        <v>7343</v>
      </c>
    </row>
    <row r="910" spans="1:7" x14ac:dyDescent="0.25">
      <c r="A910" t="s">
        <v>8251</v>
      </c>
      <c r="B910">
        <v>45761</v>
      </c>
      <c r="C910" t="s">
        <v>122</v>
      </c>
      <c r="D910" t="s">
        <v>7341</v>
      </c>
      <c r="E910">
        <v>5</v>
      </c>
      <c r="F910" t="s">
        <v>7331</v>
      </c>
      <c r="G910" t="s">
        <v>11280</v>
      </c>
    </row>
    <row r="911" spans="1:7" x14ac:dyDescent="0.25">
      <c r="A911" t="s">
        <v>8252</v>
      </c>
      <c r="B911">
        <v>45761</v>
      </c>
      <c r="C911" t="s">
        <v>174</v>
      </c>
      <c r="D911" t="s">
        <v>7330</v>
      </c>
      <c r="E911">
        <v>93</v>
      </c>
      <c r="F911" t="s">
        <v>7331</v>
      </c>
      <c r="G911" t="s">
        <v>7334</v>
      </c>
    </row>
    <row r="912" spans="1:7" x14ac:dyDescent="0.25">
      <c r="A912" t="s">
        <v>8253</v>
      </c>
      <c r="B912">
        <v>45761</v>
      </c>
      <c r="C912" t="s">
        <v>366</v>
      </c>
      <c r="D912" t="s">
        <v>7341</v>
      </c>
      <c r="E912">
        <v>1</v>
      </c>
      <c r="F912" t="s">
        <v>7331</v>
      </c>
      <c r="G912" t="s">
        <v>11280</v>
      </c>
    </row>
    <row r="913" spans="1:7" x14ac:dyDescent="0.25">
      <c r="A913" t="s">
        <v>8254</v>
      </c>
      <c r="B913">
        <v>45762</v>
      </c>
      <c r="C913" t="s">
        <v>70</v>
      </c>
      <c r="D913" t="s">
        <v>7330</v>
      </c>
      <c r="E913">
        <v>111</v>
      </c>
      <c r="F913" t="s">
        <v>7331</v>
      </c>
      <c r="G913" t="s">
        <v>7343</v>
      </c>
    </row>
    <row r="914" spans="1:7" x14ac:dyDescent="0.25">
      <c r="A914" t="s">
        <v>8255</v>
      </c>
      <c r="B914">
        <v>45762</v>
      </c>
      <c r="C914" t="s">
        <v>115</v>
      </c>
      <c r="D914" t="s">
        <v>7341</v>
      </c>
      <c r="E914">
        <v>10</v>
      </c>
      <c r="F914" t="s">
        <v>7351</v>
      </c>
      <c r="G914" t="s">
        <v>11280</v>
      </c>
    </row>
    <row r="915" spans="1:7" x14ac:dyDescent="0.25">
      <c r="A915" t="s">
        <v>8256</v>
      </c>
      <c r="B915">
        <v>45762</v>
      </c>
      <c r="C915" t="s">
        <v>150</v>
      </c>
      <c r="D915" t="s">
        <v>7330</v>
      </c>
      <c r="E915">
        <v>78</v>
      </c>
      <c r="F915" t="s">
        <v>7337</v>
      </c>
      <c r="G915" t="s">
        <v>7338</v>
      </c>
    </row>
    <row r="916" spans="1:7" x14ac:dyDescent="0.25">
      <c r="A916" t="s">
        <v>8257</v>
      </c>
      <c r="B916">
        <v>45762</v>
      </c>
      <c r="C916" t="s">
        <v>170</v>
      </c>
      <c r="D916" t="s">
        <v>7330</v>
      </c>
      <c r="E916">
        <v>36</v>
      </c>
      <c r="F916" t="s">
        <v>7331</v>
      </c>
      <c r="G916" t="s">
        <v>7334</v>
      </c>
    </row>
    <row r="917" spans="1:7" x14ac:dyDescent="0.25">
      <c r="A917" t="s">
        <v>8258</v>
      </c>
      <c r="B917">
        <v>45762</v>
      </c>
      <c r="C917" t="s">
        <v>172</v>
      </c>
      <c r="D917" t="s">
        <v>7330</v>
      </c>
      <c r="E917">
        <v>108</v>
      </c>
      <c r="F917" t="s">
        <v>7331</v>
      </c>
      <c r="G917" t="s">
        <v>7338</v>
      </c>
    </row>
    <row r="918" spans="1:7" x14ac:dyDescent="0.25">
      <c r="A918" t="s">
        <v>8259</v>
      </c>
      <c r="B918">
        <v>45762</v>
      </c>
      <c r="C918" t="s">
        <v>184</v>
      </c>
      <c r="D918" t="s">
        <v>7341</v>
      </c>
      <c r="E918">
        <v>13</v>
      </c>
      <c r="F918" t="s">
        <v>7331</v>
      </c>
      <c r="G918" t="s">
        <v>11280</v>
      </c>
    </row>
    <row r="919" spans="1:7" x14ac:dyDescent="0.25">
      <c r="A919" t="s">
        <v>8260</v>
      </c>
      <c r="B919">
        <v>45762</v>
      </c>
      <c r="C919" t="s">
        <v>257</v>
      </c>
      <c r="D919" t="s">
        <v>7341</v>
      </c>
      <c r="E919">
        <v>10</v>
      </c>
      <c r="F919" t="s">
        <v>7331</v>
      </c>
      <c r="G919" t="s">
        <v>11280</v>
      </c>
    </row>
    <row r="920" spans="1:7" x14ac:dyDescent="0.25">
      <c r="A920" t="s">
        <v>8261</v>
      </c>
      <c r="B920">
        <v>45762</v>
      </c>
      <c r="C920" t="s">
        <v>296</v>
      </c>
      <c r="D920" t="s">
        <v>7341</v>
      </c>
      <c r="E920">
        <v>7</v>
      </c>
      <c r="F920" t="s">
        <v>7331</v>
      </c>
      <c r="G920" t="s">
        <v>11280</v>
      </c>
    </row>
    <row r="921" spans="1:7" x14ac:dyDescent="0.25">
      <c r="A921" t="s">
        <v>8262</v>
      </c>
      <c r="B921">
        <v>45762</v>
      </c>
      <c r="C921" t="s">
        <v>300</v>
      </c>
      <c r="D921" t="s">
        <v>7341</v>
      </c>
      <c r="E921">
        <v>5</v>
      </c>
      <c r="F921" t="s">
        <v>7351</v>
      </c>
      <c r="G921" t="s">
        <v>11280</v>
      </c>
    </row>
    <row r="922" spans="1:7" x14ac:dyDescent="0.25">
      <c r="A922" t="s">
        <v>8263</v>
      </c>
      <c r="B922">
        <v>45762</v>
      </c>
      <c r="C922" t="s">
        <v>396</v>
      </c>
      <c r="D922" t="s">
        <v>7341</v>
      </c>
      <c r="E922">
        <v>6</v>
      </c>
      <c r="F922" t="s">
        <v>7337</v>
      </c>
      <c r="G922" t="s">
        <v>11280</v>
      </c>
    </row>
    <row r="923" spans="1:7" x14ac:dyDescent="0.25">
      <c r="A923" t="s">
        <v>8264</v>
      </c>
      <c r="B923">
        <v>45762</v>
      </c>
      <c r="C923" t="s">
        <v>441</v>
      </c>
      <c r="D923" t="s">
        <v>7330</v>
      </c>
      <c r="E923">
        <v>32</v>
      </c>
      <c r="F923" t="s">
        <v>7345</v>
      </c>
      <c r="G923" t="s">
        <v>7355</v>
      </c>
    </row>
    <row r="924" spans="1:7" x14ac:dyDescent="0.25">
      <c r="A924" t="s">
        <v>8265</v>
      </c>
      <c r="B924">
        <v>45762</v>
      </c>
      <c r="C924" t="s">
        <v>476</v>
      </c>
      <c r="D924" t="s">
        <v>7341</v>
      </c>
      <c r="E924">
        <v>2</v>
      </c>
      <c r="F924" t="s">
        <v>7345</v>
      </c>
      <c r="G924" t="s">
        <v>11280</v>
      </c>
    </row>
    <row r="925" spans="1:7" x14ac:dyDescent="0.25">
      <c r="A925" t="s">
        <v>8266</v>
      </c>
      <c r="B925">
        <v>45763</v>
      </c>
      <c r="C925" t="s">
        <v>43</v>
      </c>
      <c r="D925" t="s">
        <v>7330</v>
      </c>
      <c r="E925">
        <v>48</v>
      </c>
      <c r="F925" t="s">
        <v>7331</v>
      </c>
      <c r="G925" t="s">
        <v>7348</v>
      </c>
    </row>
    <row r="926" spans="1:7" x14ac:dyDescent="0.25">
      <c r="A926" t="s">
        <v>8267</v>
      </c>
      <c r="B926">
        <v>45763</v>
      </c>
      <c r="C926" t="s">
        <v>89</v>
      </c>
      <c r="D926" t="s">
        <v>7341</v>
      </c>
      <c r="E926">
        <v>24</v>
      </c>
      <c r="F926" t="s">
        <v>7351</v>
      </c>
      <c r="G926" t="s">
        <v>11280</v>
      </c>
    </row>
    <row r="927" spans="1:7" x14ac:dyDescent="0.25">
      <c r="A927" t="s">
        <v>8268</v>
      </c>
      <c r="B927">
        <v>45763</v>
      </c>
      <c r="C927" t="s">
        <v>148</v>
      </c>
      <c r="D927" t="s">
        <v>7330</v>
      </c>
      <c r="E927">
        <v>71</v>
      </c>
      <c r="F927" t="s">
        <v>7337</v>
      </c>
      <c r="G927" t="s">
        <v>7334</v>
      </c>
    </row>
    <row r="928" spans="1:7" x14ac:dyDescent="0.25">
      <c r="A928" t="s">
        <v>8269</v>
      </c>
      <c r="B928">
        <v>45763</v>
      </c>
      <c r="C928" t="s">
        <v>150</v>
      </c>
      <c r="D928" t="s">
        <v>7341</v>
      </c>
      <c r="E928">
        <v>5</v>
      </c>
      <c r="F928" t="s">
        <v>7331</v>
      </c>
      <c r="G928" t="s">
        <v>11280</v>
      </c>
    </row>
    <row r="929" spans="1:7" x14ac:dyDescent="0.25">
      <c r="A929" t="s">
        <v>8270</v>
      </c>
      <c r="B929">
        <v>45763</v>
      </c>
      <c r="C929" t="s">
        <v>190</v>
      </c>
      <c r="D929" t="s">
        <v>7341</v>
      </c>
      <c r="E929">
        <v>26</v>
      </c>
      <c r="F929" t="s">
        <v>7337</v>
      </c>
      <c r="G929" t="s">
        <v>11280</v>
      </c>
    </row>
    <row r="930" spans="1:7" x14ac:dyDescent="0.25">
      <c r="A930" t="s">
        <v>8271</v>
      </c>
      <c r="B930">
        <v>45763</v>
      </c>
      <c r="C930" t="s">
        <v>226</v>
      </c>
      <c r="D930" t="s">
        <v>7330</v>
      </c>
      <c r="E930">
        <v>108</v>
      </c>
      <c r="F930" t="s">
        <v>7331</v>
      </c>
      <c r="G930" t="s">
        <v>7343</v>
      </c>
    </row>
    <row r="931" spans="1:7" x14ac:dyDescent="0.25">
      <c r="A931" t="s">
        <v>8272</v>
      </c>
      <c r="B931">
        <v>45763</v>
      </c>
      <c r="C931" t="s">
        <v>272</v>
      </c>
      <c r="D931" t="s">
        <v>7330</v>
      </c>
      <c r="E931">
        <v>76</v>
      </c>
      <c r="F931" t="s">
        <v>7331</v>
      </c>
      <c r="G931" t="s">
        <v>7365</v>
      </c>
    </row>
    <row r="932" spans="1:7" x14ac:dyDescent="0.25">
      <c r="A932" t="s">
        <v>8273</v>
      </c>
      <c r="B932">
        <v>45763</v>
      </c>
      <c r="C932" t="s">
        <v>292</v>
      </c>
      <c r="D932" t="s">
        <v>7330</v>
      </c>
      <c r="E932">
        <v>97</v>
      </c>
      <c r="F932" t="s">
        <v>7331</v>
      </c>
      <c r="G932" t="s">
        <v>7338</v>
      </c>
    </row>
    <row r="933" spans="1:7" x14ac:dyDescent="0.25">
      <c r="A933" t="s">
        <v>8274</v>
      </c>
      <c r="B933">
        <v>45763</v>
      </c>
      <c r="C933" t="s">
        <v>466</v>
      </c>
      <c r="D933" t="s">
        <v>7341</v>
      </c>
      <c r="E933">
        <v>1</v>
      </c>
      <c r="F933" t="s">
        <v>7331</v>
      </c>
      <c r="G933" t="s">
        <v>11280</v>
      </c>
    </row>
    <row r="934" spans="1:7" x14ac:dyDescent="0.25">
      <c r="A934" t="s">
        <v>8275</v>
      </c>
      <c r="B934">
        <v>45764</v>
      </c>
      <c r="C934" t="s">
        <v>29</v>
      </c>
      <c r="D934" t="s">
        <v>7341</v>
      </c>
      <c r="E934">
        <v>7</v>
      </c>
      <c r="F934" t="s">
        <v>7345</v>
      </c>
      <c r="G934" t="s">
        <v>11280</v>
      </c>
    </row>
    <row r="935" spans="1:7" x14ac:dyDescent="0.25">
      <c r="A935" t="s">
        <v>8276</v>
      </c>
      <c r="B935">
        <v>45764</v>
      </c>
      <c r="C935" t="s">
        <v>83</v>
      </c>
      <c r="D935" t="s">
        <v>7330</v>
      </c>
      <c r="E935">
        <v>45</v>
      </c>
      <c r="F935" t="s">
        <v>7331</v>
      </c>
      <c r="G935" t="s">
        <v>7370</v>
      </c>
    </row>
    <row r="936" spans="1:7" x14ac:dyDescent="0.25">
      <c r="A936" t="s">
        <v>8277</v>
      </c>
      <c r="B936">
        <v>45764</v>
      </c>
      <c r="C936" t="s">
        <v>89</v>
      </c>
      <c r="D936" t="s">
        <v>7330</v>
      </c>
      <c r="E936">
        <v>58</v>
      </c>
      <c r="F936" t="s">
        <v>7331</v>
      </c>
      <c r="G936" t="s">
        <v>7365</v>
      </c>
    </row>
    <row r="937" spans="1:7" x14ac:dyDescent="0.25">
      <c r="A937" t="s">
        <v>8278</v>
      </c>
      <c r="B937">
        <v>45764</v>
      </c>
      <c r="C937" t="s">
        <v>93</v>
      </c>
      <c r="D937" t="s">
        <v>7341</v>
      </c>
      <c r="E937">
        <v>18</v>
      </c>
      <c r="F937" t="s">
        <v>7331</v>
      </c>
      <c r="G937" t="s">
        <v>11280</v>
      </c>
    </row>
    <row r="938" spans="1:7" x14ac:dyDescent="0.25">
      <c r="A938" t="s">
        <v>8279</v>
      </c>
      <c r="B938">
        <v>45764</v>
      </c>
      <c r="C938" t="s">
        <v>99</v>
      </c>
      <c r="D938" t="s">
        <v>7330</v>
      </c>
      <c r="E938">
        <v>59</v>
      </c>
      <c r="F938" t="s">
        <v>7331</v>
      </c>
      <c r="G938" t="s">
        <v>7334</v>
      </c>
    </row>
    <row r="939" spans="1:7" x14ac:dyDescent="0.25">
      <c r="A939" t="s">
        <v>8280</v>
      </c>
      <c r="B939">
        <v>45764</v>
      </c>
      <c r="C939" t="s">
        <v>134</v>
      </c>
      <c r="D939" t="s">
        <v>7330</v>
      </c>
      <c r="E939">
        <v>75</v>
      </c>
      <c r="F939" t="s">
        <v>7331</v>
      </c>
      <c r="G939" t="s">
        <v>7338</v>
      </c>
    </row>
    <row r="940" spans="1:7" x14ac:dyDescent="0.25">
      <c r="A940" t="s">
        <v>8281</v>
      </c>
      <c r="B940">
        <v>45764</v>
      </c>
      <c r="C940" t="s">
        <v>138</v>
      </c>
      <c r="D940" t="s">
        <v>7341</v>
      </c>
      <c r="E940">
        <v>12</v>
      </c>
      <c r="F940" t="s">
        <v>7345</v>
      </c>
      <c r="G940" t="s">
        <v>11280</v>
      </c>
    </row>
    <row r="941" spans="1:7" x14ac:dyDescent="0.25">
      <c r="A941" t="s">
        <v>8282</v>
      </c>
      <c r="B941">
        <v>45764</v>
      </c>
      <c r="C941" t="s">
        <v>198</v>
      </c>
      <c r="D941" t="s">
        <v>7330</v>
      </c>
      <c r="E941">
        <v>64</v>
      </c>
      <c r="F941" t="s">
        <v>7331</v>
      </c>
      <c r="G941" t="s">
        <v>7348</v>
      </c>
    </row>
    <row r="942" spans="1:7" x14ac:dyDescent="0.25">
      <c r="A942" t="s">
        <v>8283</v>
      </c>
      <c r="B942">
        <v>45764</v>
      </c>
      <c r="C942" t="s">
        <v>204</v>
      </c>
      <c r="D942" t="s">
        <v>7341</v>
      </c>
      <c r="E942">
        <v>20</v>
      </c>
      <c r="F942" t="s">
        <v>7331</v>
      </c>
      <c r="G942" t="s">
        <v>11280</v>
      </c>
    </row>
    <row r="943" spans="1:7" x14ac:dyDescent="0.25">
      <c r="A943" t="s">
        <v>8284</v>
      </c>
      <c r="B943">
        <v>45764</v>
      </c>
      <c r="C943" t="s">
        <v>208</v>
      </c>
      <c r="D943" t="s">
        <v>7330</v>
      </c>
      <c r="E943">
        <v>39</v>
      </c>
      <c r="F943" t="s">
        <v>7331</v>
      </c>
      <c r="G943" t="s">
        <v>7355</v>
      </c>
    </row>
    <row r="944" spans="1:7" x14ac:dyDescent="0.25">
      <c r="A944" t="s">
        <v>8285</v>
      </c>
      <c r="B944">
        <v>45764</v>
      </c>
      <c r="C944" t="s">
        <v>224</v>
      </c>
      <c r="D944" t="s">
        <v>7330</v>
      </c>
      <c r="E944">
        <v>45</v>
      </c>
      <c r="F944" t="s">
        <v>7331</v>
      </c>
      <c r="G944" t="s">
        <v>7370</v>
      </c>
    </row>
    <row r="945" spans="1:7" x14ac:dyDescent="0.25">
      <c r="A945" t="s">
        <v>8286</v>
      </c>
      <c r="B945">
        <v>45764</v>
      </c>
      <c r="C945" t="s">
        <v>380</v>
      </c>
      <c r="D945" t="s">
        <v>7341</v>
      </c>
      <c r="E945">
        <v>9</v>
      </c>
      <c r="F945" t="s">
        <v>7331</v>
      </c>
      <c r="G945" t="s">
        <v>11280</v>
      </c>
    </row>
    <row r="946" spans="1:7" x14ac:dyDescent="0.25">
      <c r="A946" t="s">
        <v>8287</v>
      </c>
      <c r="B946">
        <v>45765</v>
      </c>
      <c r="C946" t="s">
        <v>59</v>
      </c>
      <c r="D946" t="s">
        <v>7341</v>
      </c>
      <c r="E946">
        <v>17</v>
      </c>
      <c r="F946" t="s">
        <v>7345</v>
      </c>
      <c r="G946" t="s">
        <v>11280</v>
      </c>
    </row>
    <row r="947" spans="1:7" x14ac:dyDescent="0.25">
      <c r="A947" t="s">
        <v>8288</v>
      </c>
      <c r="B947">
        <v>45765</v>
      </c>
      <c r="C947" t="s">
        <v>67</v>
      </c>
      <c r="D947" t="s">
        <v>7330</v>
      </c>
      <c r="E947">
        <v>131</v>
      </c>
      <c r="F947" t="s">
        <v>7331</v>
      </c>
      <c r="G947" t="s">
        <v>7370</v>
      </c>
    </row>
    <row r="948" spans="1:7" x14ac:dyDescent="0.25">
      <c r="A948" t="s">
        <v>8289</v>
      </c>
      <c r="B948">
        <v>45765</v>
      </c>
      <c r="C948" t="s">
        <v>97</v>
      </c>
      <c r="D948" t="s">
        <v>7330</v>
      </c>
      <c r="E948">
        <v>58</v>
      </c>
      <c r="F948" t="s">
        <v>7351</v>
      </c>
      <c r="G948" t="s">
        <v>7355</v>
      </c>
    </row>
    <row r="949" spans="1:7" x14ac:dyDescent="0.25">
      <c r="A949" t="s">
        <v>8290</v>
      </c>
      <c r="B949">
        <v>45765</v>
      </c>
      <c r="C949" t="s">
        <v>155</v>
      </c>
      <c r="D949" t="s">
        <v>7330</v>
      </c>
      <c r="E949">
        <v>39</v>
      </c>
      <c r="F949" t="s">
        <v>7331</v>
      </c>
      <c r="G949" t="s">
        <v>7348</v>
      </c>
    </row>
    <row r="950" spans="1:7" x14ac:dyDescent="0.25">
      <c r="A950" t="s">
        <v>8291</v>
      </c>
      <c r="B950">
        <v>45765</v>
      </c>
      <c r="C950" t="s">
        <v>172</v>
      </c>
      <c r="D950" t="s">
        <v>7330</v>
      </c>
      <c r="E950">
        <v>108</v>
      </c>
      <c r="F950" t="s">
        <v>7331</v>
      </c>
      <c r="G950" t="s">
        <v>7338</v>
      </c>
    </row>
    <row r="951" spans="1:7" x14ac:dyDescent="0.25">
      <c r="A951" t="s">
        <v>8292</v>
      </c>
      <c r="B951">
        <v>45765</v>
      </c>
      <c r="C951" t="s">
        <v>218</v>
      </c>
      <c r="D951" t="s">
        <v>7330</v>
      </c>
      <c r="E951">
        <v>69</v>
      </c>
      <c r="F951" t="s">
        <v>7351</v>
      </c>
      <c r="G951" t="s">
        <v>7355</v>
      </c>
    </row>
    <row r="952" spans="1:7" x14ac:dyDescent="0.25">
      <c r="A952" t="s">
        <v>8293</v>
      </c>
      <c r="B952">
        <v>45765</v>
      </c>
      <c r="C952" t="s">
        <v>272</v>
      </c>
      <c r="D952" t="s">
        <v>7330</v>
      </c>
      <c r="E952">
        <v>68</v>
      </c>
      <c r="F952" t="s">
        <v>7331</v>
      </c>
      <c r="G952" t="s">
        <v>7365</v>
      </c>
    </row>
    <row r="953" spans="1:7" x14ac:dyDescent="0.25">
      <c r="A953" t="s">
        <v>8294</v>
      </c>
      <c r="B953">
        <v>45765</v>
      </c>
      <c r="C953" t="s">
        <v>294</v>
      </c>
      <c r="D953" t="s">
        <v>7330</v>
      </c>
      <c r="E953">
        <v>53</v>
      </c>
      <c r="F953" t="s">
        <v>7345</v>
      </c>
      <c r="G953" t="s">
        <v>7370</v>
      </c>
    </row>
    <row r="954" spans="1:7" x14ac:dyDescent="0.25">
      <c r="A954" t="s">
        <v>8295</v>
      </c>
      <c r="B954">
        <v>45765</v>
      </c>
      <c r="C954" t="s">
        <v>338</v>
      </c>
      <c r="D954" t="s">
        <v>7330</v>
      </c>
      <c r="E954">
        <v>21</v>
      </c>
      <c r="F954" t="s">
        <v>7331</v>
      </c>
      <c r="G954" t="s">
        <v>7332</v>
      </c>
    </row>
    <row r="955" spans="1:7" x14ac:dyDescent="0.25">
      <c r="A955" t="s">
        <v>8296</v>
      </c>
      <c r="B955">
        <v>45765</v>
      </c>
      <c r="C955" t="s">
        <v>352</v>
      </c>
      <c r="D955" t="s">
        <v>7330</v>
      </c>
      <c r="E955">
        <v>26</v>
      </c>
      <c r="F955" t="s">
        <v>7345</v>
      </c>
      <c r="G955" t="s">
        <v>7355</v>
      </c>
    </row>
    <row r="956" spans="1:7" x14ac:dyDescent="0.25">
      <c r="A956" t="s">
        <v>8297</v>
      </c>
      <c r="B956">
        <v>45765</v>
      </c>
      <c r="C956" t="s">
        <v>366</v>
      </c>
      <c r="D956" t="s">
        <v>7330</v>
      </c>
      <c r="E956">
        <v>59</v>
      </c>
      <c r="F956" t="s">
        <v>7331</v>
      </c>
      <c r="G956" t="s">
        <v>7332</v>
      </c>
    </row>
    <row r="957" spans="1:7" x14ac:dyDescent="0.25">
      <c r="A957" t="s">
        <v>8298</v>
      </c>
      <c r="B957">
        <v>45765</v>
      </c>
      <c r="C957" t="s">
        <v>433</v>
      </c>
      <c r="D957" t="s">
        <v>7341</v>
      </c>
      <c r="E957">
        <v>2</v>
      </c>
      <c r="F957" t="s">
        <v>7337</v>
      </c>
      <c r="G957" t="s">
        <v>11280</v>
      </c>
    </row>
    <row r="958" spans="1:7" x14ac:dyDescent="0.25">
      <c r="A958" t="s">
        <v>8299</v>
      </c>
      <c r="B958">
        <v>45766</v>
      </c>
      <c r="C958" t="s">
        <v>20</v>
      </c>
      <c r="D958" t="s">
        <v>7341</v>
      </c>
      <c r="E958">
        <v>28</v>
      </c>
      <c r="F958" t="s">
        <v>7337</v>
      </c>
      <c r="G958" t="s">
        <v>11280</v>
      </c>
    </row>
    <row r="959" spans="1:7" x14ac:dyDescent="0.25">
      <c r="A959" t="s">
        <v>8300</v>
      </c>
      <c r="B959">
        <v>45766</v>
      </c>
      <c r="C959" t="s">
        <v>77</v>
      </c>
      <c r="D959" t="s">
        <v>7330</v>
      </c>
      <c r="E959">
        <v>100</v>
      </c>
      <c r="F959" t="s">
        <v>7345</v>
      </c>
      <c r="G959" t="s">
        <v>7348</v>
      </c>
    </row>
    <row r="960" spans="1:7" x14ac:dyDescent="0.25">
      <c r="A960" t="s">
        <v>8301</v>
      </c>
      <c r="B960">
        <v>45766</v>
      </c>
      <c r="C960" t="s">
        <v>97</v>
      </c>
      <c r="D960" t="s">
        <v>7341</v>
      </c>
      <c r="E960">
        <v>20</v>
      </c>
      <c r="F960" t="s">
        <v>7351</v>
      </c>
      <c r="G960" t="s">
        <v>11280</v>
      </c>
    </row>
    <row r="961" spans="1:7" x14ac:dyDescent="0.25">
      <c r="A961" t="s">
        <v>8302</v>
      </c>
      <c r="B961">
        <v>45766</v>
      </c>
      <c r="C961" t="s">
        <v>140</v>
      </c>
      <c r="D961" t="s">
        <v>7341</v>
      </c>
      <c r="E961">
        <v>11</v>
      </c>
      <c r="F961" t="s">
        <v>7337</v>
      </c>
      <c r="G961" t="s">
        <v>11280</v>
      </c>
    </row>
    <row r="962" spans="1:7" x14ac:dyDescent="0.25">
      <c r="A962" t="s">
        <v>8303</v>
      </c>
      <c r="B962">
        <v>45766</v>
      </c>
      <c r="C962" t="s">
        <v>148</v>
      </c>
      <c r="D962" t="s">
        <v>7341</v>
      </c>
      <c r="E962">
        <v>12</v>
      </c>
      <c r="F962" t="s">
        <v>7351</v>
      </c>
      <c r="G962" t="s">
        <v>11280</v>
      </c>
    </row>
    <row r="963" spans="1:7" x14ac:dyDescent="0.25">
      <c r="A963" t="s">
        <v>8304</v>
      </c>
      <c r="B963">
        <v>45766</v>
      </c>
      <c r="C963" t="s">
        <v>154</v>
      </c>
      <c r="D963" t="s">
        <v>7330</v>
      </c>
      <c r="E963">
        <v>30</v>
      </c>
      <c r="F963" t="s">
        <v>7331</v>
      </c>
      <c r="G963" t="s">
        <v>7370</v>
      </c>
    </row>
    <row r="964" spans="1:7" x14ac:dyDescent="0.25">
      <c r="A964" t="s">
        <v>8305</v>
      </c>
      <c r="B964">
        <v>45766</v>
      </c>
      <c r="C964" t="s">
        <v>174</v>
      </c>
      <c r="D964" t="s">
        <v>7330</v>
      </c>
      <c r="E964">
        <v>77</v>
      </c>
      <c r="F964" t="s">
        <v>7331</v>
      </c>
      <c r="G964" t="s">
        <v>7338</v>
      </c>
    </row>
    <row r="965" spans="1:7" x14ac:dyDescent="0.25">
      <c r="A965" t="s">
        <v>8306</v>
      </c>
      <c r="B965">
        <v>45766</v>
      </c>
      <c r="C965" t="s">
        <v>282</v>
      </c>
      <c r="D965" t="s">
        <v>7341</v>
      </c>
      <c r="E965">
        <v>14</v>
      </c>
      <c r="F965" t="s">
        <v>7345</v>
      </c>
      <c r="G965" t="s">
        <v>11280</v>
      </c>
    </row>
    <row r="966" spans="1:7" x14ac:dyDescent="0.25">
      <c r="A966" t="s">
        <v>8307</v>
      </c>
      <c r="B966">
        <v>45766</v>
      </c>
      <c r="C966" t="s">
        <v>362</v>
      </c>
      <c r="D966" t="s">
        <v>7341</v>
      </c>
      <c r="E966">
        <v>11</v>
      </c>
      <c r="F966" t="s">
        <v>7345</v>
      </c>
      <c r="G966" t="s">
        <v>11280</v>
      </c>
    </row>
    <row r="967" spans="1:7" x14ac:dyDescent="0.25">
      <c r="A967" t="s">
        <v>8308</v>
      </c>
      <c r="B967">
        <v>45767</v>
      </c>
      <c r="C967" t="s">
        <v>93</v>
      </c>
      <c r="D967" t="s">
        <v>7341</v>
      </c>
      <c r="E967">
        <v>30</v>
      </c>
      <c r="F967" t="s">
        <v>7331</v>
      </c>
      <c r="G967" t="s">
        <v>11280</v>
      </c>
    </row>
    <row r="968" spans="1:7" x14ac:dyDescent="0.25">
      <c r="A968" t="s">
        <v>8309</v>
      </c>
      <c r="B968">
        <v>45767</v>
      </c>
      <c r="C968" t="s">
        <v>95</v>
      </c>
      <c r="D968" t="s">
        <v>7341</v>
      </c>
      <c r="E968">
        <v>29</v>
      </c>
      <c r="F968" t="s">
        <v>7345</v>
      </c>
      <c r="G968" t="s">
        <v>11280</v>
      </c>
    </row>
    <row r="969" spans="1:7" x14ac:dyDescent="0.25">
      <c r="A969" t="s">
        <v>8310</v>
      </c>
      <c r="B969">
        <v>45767</v>
      </c>
      <c r="C969" t="s">
        <v>126</v>
      </c>
      <c r="D969" t="s">
        <v>7330</v>
      </c>
      <c r="E969">
        <v>64</v>
      </c>
      <c r="F969" t="s">
        <v>7345</v>
      </c>
      <c r="G969" t="s">
        <v>7343</v>
      </c>
    </row>
    <row r="970" spans="1:7" x14ac:dyDescent="0.25">
      <c r="A970" t="s">
        <v>8311</v>
      </c>
      <c r="B970">
        <v>45767</v>
      </c>
      <c r="C970" t="s">
        <v>272</v>
      </c>
      <c r="D970" t="s">
        <v>7330</v>
      </c>
      <c r="E970">
        <v>47</v>
      </c>
      <c r="F970" t="s">
        <v>7345</v>
      </c>
      <c r="G970" t="s">
        <v>7348</v>
      </c>
    </row>
    <row r="971" spans="1:7" x14ac:dyDescent="0.25">
      <c r="A971" t="s">
        <v>8312</v>
      </c>
      <c r="B971">
        <v>45767</v>
      </c>
      <c r="C971" t="s">
        <v>392</v>
      </c>
      <c r="D971" t="s">
        <v>7330</v>
      </c>
      <c r="E971">
        <v>60</v>
      </c>
      <c r="F971" t="s">
        <v>7331</v>
      </c>
      <c r="G971" t="s">
        <v>7334</v>
      </c>
    </row>
    <row r="972" spans="1:7" x14ac:dyDescent="0.25">
      <c r="A972" t="s">
        <v>8313</v>
      </c>
      <c r="B972">
        <v>45767</v>
      </c>
      <c r="C972" t="s">
        <v>433</v>
      </c>
      <c r="D972" t="s">
        <v>7341</v>
      </c>
      <c r="E972">
        <v>10</v>
      </c>
      <c r="F972" t="s">
        <v>7331</v>
      </c>
      <c r="G972" t="s">
        <v>11280</v>
      </c>
    </row>
    <row r="973" spans="1:7" x14ac:dyDescent="0.25">
      <c r="A973" t="s">
        <v>8314</v>
      </c>
      <c r="B973">
        <v>45767</v>
      </c>
      <c r="C973" t="s">
        <v>468</v>
      </c>
      <c r="D973" t="s">
        <v>7341</v>
      </c>
      <c r="E973">
        <v>11</v>
      </c>
      <c r="F973" t="s">
        <v>7345</v>
      </c>
      <c r="G973" t="s">
        <v>11280</v>
      </c>
    </row>
    <row r="974" spans="1:7" x14ac:dyDescent="0.25">
      <c r="A974" t="s">
        <v>8315</v>
      </c>
      <c r="B974">
        <v>45768</v>
      </c>
      <c r="C974" t="s">
        <v>35</v>
      </c>
      <c r="D974" t="s">
        <v>7330</v>
      </c>
      <c r="E974">
        <v>141</v>
      </c>
      <c r="F974" t="s">
        <v>7345</v>
      </c>
      <c r="G974" t="s">
        <v>7332</v>
      </c>
    </row>
    <row r="975" spans="1:7" x14ac:dyDescent="0.25">
      <c r="A975" t="s">
        <v>8316</v>
      </c>
      <c r="B975">
        <v>45768</v>
      </c>
      <c r="C975" t="s">
        <v>67</v>
      </c>
      <c r="D975" t="s">
        <v>7330</v>
      </c>
      <c r="E975">
        <v>133</v>
      </c>
      <c r="F975" t="s">
        <v>7351</v>
      </c>
      <c r="G975" t="s">
        <v>7348</v>
      </c>
    </row>
    <row r="976" spans="1:7" x14ac:dyDescent="0.25">
      <c r="A976" t="s">
        <v>8317</v>
      </c>
      <c r="B976">
        <v>45768</v>
      </c>
      <c r="C976" t="s">
        <v>77</v>
      </c>
      <c r="D976" t="s">
        <v>7330</v>
      </c>
      <c r="E976">
        <v>123</v>
      </c>
      <c r="F976" t="s">
        <v>7331</v>
      </c>
      <c r="G976" t="s">
        <v>7355</v>
      </c>
    </row>
    <row r="977" spans="1:7" x14ac:dyDescent="0.25">
      <c r="A977" t="s">
        <v>8318</v>
      </c>
      <c r="B977">
        <v>45768</v>
      </c>
      <c r="C977" t="s">
        <v>167</v>
      </c>
      <c r="D977" t="s">
        <v>7341</v>
      </c>
      <c r="E977">
        <v>31</v>
      </c>
      <c r="F977" t="s">
        <v>7345</v>
      </c>
      <c r="G977" t="s">
        <v>11280</v>
      </c>
    </row>
    <row r="978" spans="1:7" x14ac:dyDescent="0.25">
      <c r="A978" t="s">
        <v>8319</v>
      </c>
      <c r="B978">
        <v>45768</v>
      </c>
      <c r="C978" t="s">
        <v>182</v>
      </c>
      <c r="D978" t="s">
        <v>7330</v>
      </c>
      <c r="E978">
        <v>47</v>
      </c>
      <c r="F978" t="s">
        <v>7337</v>
      </c>
      <c r="G978" t="s">
        <v>7355</v>
      </c>
    </row>
    <row r="979" spans="1:7" x14ac:dyDescent="0.25">
      <c r="A979" t="s">
        <v>8320</v>
      </c>
      <c r="B979">
        <v>45768</v>
      </c>
      <c r="C979" t="s">
        <v>215</v>
      </c>
      <c r="D979" t="s">
        <v>7341</v>
      </c>
      <c r="E979">
        <v>19</v>
      </c>
      <c r="F979" t="s">
        <v>7331</v>
      </c>
      <c r="G979" t="s">
        <v>11280</v>
      </c>
    </row>
    <row r="980" spans="1:7" x14ac:dyDescent="0.25">
      <c r="A980" t="s">
        <v>8321</v>
      </c>
      <c r="B980">
        <v>45768</v>
      </c>
      <c r="C980" t="s">
        <v>242</v>
      </c>
      <c r="D980" t="s">
        <v>7341</v>
      </c>
      <c r="E980">
        <v>6</v>
      </c>
      <c r="F980" t="s">
        <v>7331</v>
      </c>
      <c r="G980" t="s">
        <v>11280</v>
      </c>
    </row>
    <row r="981" spans="1:7" x14ac:dyDescent="0.25">
      <c r="A981" t="s">
        <v>8322</v>
      </c>
      <c r="B981">
        <v>45768</v>
      </c>
      <c r="C981" t="s">
        <v>276</v>
      </c>
      <c r="D981" t="s">
        <v>7341</v>
      </c>
      <c r="E981">
        <v>3</v>
      </c>
      <c r="F981" t="s">
        <v>7337</v>
      </c>
      <c r="G981" t="s">
        <v>11280</v>
      </c>
    </row>
    <row r="982" spans="1:7" x14ac:dyDescent="0.25">
      <c r="A982" t="s">
        <v>8323</v>
      </c>
      <c r="B982">
        <v>45768</v>
      </c>
      <c r="C982" t="s">
        <v>313</v>
      </c>
      <c r="D982" t="s">
        <v>7341</v>
      </c>
      <c r="E982">
        <v>2</v>
      </c>
      <c r="F982" t="s">
        <v>7337</v>
      </c>
      <c r="G982" t="s">
        <v>11280</v>
      </c>
    </row>
    <row r="983" spans="1:7" x14ac:dyDescent="0.25">
      <c r="A983" t="s">
        <v>8324</v>
      </c>
      <c r="B983">
        <v>45768</v>
      </c>
      <c r="C983" t="s">
        <v>366</v>
      </c>
      <c r="D983" t="s">
        <v>7330</v>
      </c>
      <c r="E983">
        <v>36</v>
      </c>
      <c r="F983" t="s">
        <v>7337</v>
      </c>
      <c r="G983" t="s">
        <v>7338</v>
      </c>
    </row>
    <row r="984" spans="1:7" x14ac:dyDescent="0.25">
      <c r="A984" t="s">
        <v>8325</v>
      </c>
      <c r="B984">
        <v>45768</v>
      </c>
      <c r="C984" t="s">
        <v>380</v>
      </c>
      <c r="D984" t="s">
        <v>7330</v>
      </c>
      <c r="E984">
        <v>53</v>
      </c>
      <c r="F984" t="s">
        <v>7331</v>
      </c>
      <c r="G984" t="s">
        <v>7334</v>
      </c>
    </row>
    <row r="985" spans="1:7" x14ac:dyDescent="0.25">
      <c r="A985" t="s">
        <v>8326</v>
      </c>
      <c r="B985">
        <v>45768</v>
      </c>
      <c r="C985" t="s">
        <v>427</v>
      </c>
      <c r="D985" t="s">
        <v>7341</v>
      </c>
      <c r="E985">
        <v>5</v>
      </c>
      <c r="F985" t="s">
        <v>7351</v>
      </c>
      <c r="G985" t="s">
        <v>11280</v>
      </c>
    </row>
    <row r="986" spans="1:7" x14ac:dyDescent="0.25">
      <c r="A986" t="s">
        <v>8327</v>
      </c>
      <c r="B986">
        <v>45769</v>
      </c>
      <c r="C986" t="s">
        <v>35</v>
      </c>
      <c r="D986" t="s">
        <v>7330</v>
      </c>
      <c r="E986">
        <v>92</v>
      </c>
      <c r="F986" t="s">
        <v>7331</v>
      </c>
      <c r="G986" t="s">
        <v>7348</v>
      </c>
    </row>
    <row r="987" spans="1:7" x14ac:dyDescent="0.25">
      <c r="A987" t="s">
        <v>8328</v>
      </c>
      <c r="B987">
        <v>45769</v>
      </c>
      <c r="C987" t="s">
        <v>64</v>
      </c>
      <c r="D987" t="s">
        <v>7341</v>
      </c>
      <c r="E987">
        <v>16</v>
      </c>
      <c r="F987" t="s">
        <v>7351</v>
      </c>
      <c r="G987" t="s">
        <v>11280</v>
      </c>
    </row>
    <row r="988" spans="1:7" x14ac:dyDescent="0.25">
      <c r="A988" t="s">
        <v>8329</v>
      </c>
      <c r="B988">
        <v>45769</v>
      </c>
      <c r="C988" t="s">
        <v>268</v>
      </c>
      <c r="D988" t="s">
        <v>7330</v>
      </c>
      <c r="E988">
        <v>45</v>
      </c>
      <c r="F988" t="s">
        <v>7351</v>
      </c>
      <c r="G988" t="s">
        <v>7343</v>
      </c>
    </row>
    <row r="989" spans="1:7" x14ac:dyDescent="0.25">
      <c r="A989" t="s">
        <v>8330</v>
      </c>
      <c r="B989">
        <v>45769</v>
      </c>
      <c r="C989" t="s">
        <v>286</v>
      </c>
      <c r="D989" t="s">
        <v>7330</v>
      </c>
      <c r="E989">
        <v>64</v>
      </c>
      <c r="F989" t="s">
        <v>7345</v>
      </c>
      <c r="G989" t="s">
        <v>7343</v>
      </c>
    </row>
    <row r="990" spans="1:7" x14ac:dyDescent="0.25">
      <c r="A990" t="s">
        <v>8331</v>
      </c>
      <c r="B990">
        <v>45769</v>
      </c>
      <c r="C990" t="s">
        <v>340</v>
      </c>
      <c r="D990" t="s">
        <v>7330</v>
      </c>
      <c r="E990">
        <v>37</v>
      </c>
      <c r="F990" t="s">
        <v>7331</v>
      </c>
      <c r="G990" t="s">
        <v>7332</v>
      </c>
    </row>
    <row r="991" spans="1:7" x14ac:dyDescent="0.25">
      <c r="A991" t="s">
        <v>8332</v>
      </c>
      <c r="B991">
        <v>45769</v>
      </c>
      <c r="C991" t="s">
        <v>348</v>
      </c>
      <c r="D991" t="s">
        <v>7330</v>
      </c>
      <c r="E991">
        <v>59</v>
      </c>
      <c r="F991" t="s">
        <v>7345</v>
      </c>
      <c r="G991" t="s">
        <v>7343</v>
      </c>
    </row>
    <row r="992" spans="1:7" x14ac:dyDescent="0.25">
      <c r="A992" t="s">
        <v>8333</v>
      </c>
      <c r="B992">
        <v>45769</v>
      </c>
      <c r="C992" t="s">
        <v>413</v>
      </c>
      <c r="D992" t="s">
        <v>7341</v>
      </c>
      <c r="E992">
        <v>2</v>
      </c>
      <c r="F992" t="s">
        <v>7337</v>
      </c>
      <c r="G992" t="s">
        <v>11280</v>
      </c>
    </row>
    <row r="993" spans="1:7" x14ac:dyDescent="0.25">
      <c r="A993" t="s">
        <v>8334</v>
      </c>
      <c r="B993">
        <v>45769</v>
      </c>
      <c r="C993" t="s">
        <v>437</v>
      </c>
      <c r="D993" t="s">
        <v>7330</v>
      </c>
      <c r="E993">
        <v>78</v>
      </c>
      <c r="F993" t="s">
        <v>7331</v>
      </c>
      <c r="G993" t="s">
        <v>7338</v>
      </c>
    </row>
    <row r="994" spans="1:7" x14ac:dyDescent="0.25">
      <c r="A994" t="s">
        <v>8335</v>
      </c>
      <c r="B994">
        <v>45769</v>
      </c>
      <c r="C994" t="s">
        <v>442</v>
      </c>
      <c r="D994" t="s">
        <v>7341</v>
      </c>
      <c r="E994">
        <v>3</v>
      </c>
      <c r="F994" t="s">
        <v>7337</v>
      </c>
      <c r="G994" t="s">
        <v>11280</v>
      </c>
    </row>
    <row r="995" spans="1:7" x14ac:dyDescent="0.25">
      <c r="A995" t="s">
        <v>8336</v>
      </c>
      <c r="B995">
        <v>45770</v>
      </c>
      <c r="C995" t="s">
        <v>17</v>
      </c>
      <c r="D995" t="s">
        <v>7330</v>
      </c>
      <c r="E995">
        <v>93</v>
      </c>
      <c r="F995" t="s">
        <v>7331</v>
      </c>
      <c r="G995" t="s">
        <v>7334</v>
      </c>
    </row>
    <row r="996" spans="1:7" x14ac:dyDescent="0.25">
      <c r="A996" t="s">
        <v>8337</v>
      </c>
      <c r="B996">
        <v>45770</v>
      </c>
      <c r="C996" t="s">
        <v>77</v>
      </c>
      <c r="D996" t="s">
        <v>7330</v>
      </c>
      <c r="E996">
        <v>72</v>
      </c>
      <c r="F996" t="s">
        <v>7331</v>
      </c>
      <c r="G996" t="s">
        <v>7334</v>
      </c>
    </row>
    <row r="997" spans="1:7" x14ac:dyDescent="0.25">
      <c r="A997" t="s">
        <v>8338</v>
      </c>
      <c r="B997">
        <v>45770</v>
      </c>
      <c r="C997" t="s">
        <v>198</v>
      </c>
      <c r="D997" t="s">
        <v>7341</v>
      </c>
      <c r="E997">
        <v>28</v>
      </c>
      <c r="F997" t="s">
        <v>7345</v>
      </c>
      <c r="G997" t="s">
        <v>11280</v>
      </c>
    </row>
    <row r="998" spans="1:7" x14ac:dyDescent="0.25">
      <c r="A998" t="s">
        <v>8339</v>
      </c>
      <c r="B998">
        <v>45770</v>
      </c>
      <c r="C998" t="s">
        <v>260</v>
      </c>
      <c r="D998" t="s">
        <v>7330</v>
      </c>
      <c r="E998">
        <v>79</v>
      </c>
      <c r="F998" t="s">
        <v>7337</v>
      </c>
      <c r="G998" t="s">
        <v>7338</v>
      </c>
    </row>
    <row r="999" spans="1:7" x14ac:dyDescent="0.25">
      <c r="A999" t="s">
        <v>8340</v>
      </c>
      <c r="B999">
        <v>45771</v>
      </c>
      <c r="C999" t="s">
        <v>23</v>
      </c>
      <c r="D999" t="s">
        <v>7341</v>
      </c>
      <c r="E999">
        <v>29</v>
      </c>
      <c r="F999" t="s">
        <v>7331</v>
      </c>
      <c r="G999" t="s">
        <v>11280</v>
      </c>
    </row>
    <row r="1000" spans="1:7" x14ac:dyDescent="0.25">
      <c r="A1000" t="s">
        <v>8341</v>
      </c>
      <c r="B1000">
        <v>45771</v>
      </c>
      <c r="C1000" t="s">
        <v>53</v>
      </c>
      <c r="D1000" t="s">
        <v>7330</v>
      </c>
      <c r="E1000">
        <v>192</v>
      </c>
      <c r="F1000" t="s">
        <v>7331</v>
      </c>
      <c r="G1000" t="s">
        <v>7355</v>
      </c>
    </row>
    <row r="1001" spans="1:7" x14ac:dyDescent="0.25">
      <c r="A1001" t="s">
        <v>8342</v>
      </c>
      <c r="B1001">
        <v>45771</v>
      </c>
      <c r="C1001" t="s">
        <v>188</v>
      </c>
      <c r="D1001" t="s">
        <v>7330</v>
      </c>
      <c r="E1001">
        <v>106</v>
      </c>
      <c r="F1001" t="s">
        <v>7331</v>
      </c>
      <c r="G1001" t="s">
        <v>7370</v>
      </c>
    </row>
    <row r="1002" spans="1:7" x14ac:dyDescent="0.25">
      <c r="A1002" t="s">
        <v>8343</v>
      </c>
      <c r="B1002">
        <v>45771</v>
      </c>
      <c r="C1002" t="s">
        <v>252</v>
      </c>
      <c r="D1002" t="s">
        <v>7341</v>
      </c>
      <c r="E1002">
        <v>19</v>
      </c>
      <c r="F1002" t="s">
        <v>7331</v>
      </c>
      <c r="G1002" t="s">
        <v>11280</v>
      </c>
    </row>
    <row r="1003" spans="1:7" x14ac:dyDescent="0.25">
      <c r="A1003" t="s">
        <v>8344</v>
      </c>
      <c r="B1003">
        <v>45771</v>
      </c>
      <c r="C1003" t="s">
        <v>270</v>
      </c>
      <c r="D1003" t="s">
        <v>7330</v>
      </c>
      <c r="E1003">
        <v>73</v>
      </c>
      <c r="F1003" t="s">
        <v>7331</v>
      </c>
      <c r="G1003" t="s">
        <v>7343</v>
      </c>
    </row>
    <row r="1004" spans="1:7" x14ac:dyDescent="0.25">
      <c r="A1004" t="s">
        <v>8345</v>
      </c>
      <c r="B1004">
        <v>45771</v>
      </c>
      <c r="C1004" t="s">
        <v>280</v>
      </c>
      <c r="D1004" t="s">
        <v>7330</v>
      </c>
      <c r="E1004">
        <v>68</v>
      </c>
      <c r="F1004" t="s">
        <v>7331</v>
      </c>
      <c r="G1004" t="s">
        <v>7355</v>
      </c>
    </row>
    <row r="1005" spans="1:7" x14ac:dyDescent="0.25">
      <c r="A1005" t="s">
        <v>8346</v>
      </c>
      <c r="B1005">
        <v>45771</v>
      </c>
      <c r="C1005" t="s">
        <v>364</v>
      </c>
      <c r="D1005" t="s">
        <v>7330</v>
      </c>
      <c r="E1005">
        <v>15</v>
      </c>
      <c r="F1005" t="s">
        <v>7345</v>
      </c>
      <c r="G1005" t="s">
        <v>7343</v>
      </c>
    </row>
    <row r="1006" spans="1:7" x14ac:dyDescent="0.25">
      <c r="A1006" t="s">
        <v>8347</v>
      </c>
      <c r="B1006">
        <v>45771</v>
      </c>
      <c r="C1006" t="s">
        <v>388</v>
      </c>
      <c r="D1006" t="s">
        <v>7330</v>
      </c>
      <c r="E1006">
        <v>14</v>
      </c>
      <c r="F1006" t="s">
        <v>7337</v>
      </c>
      <c r="G1006" t="s">
        <v>7332</v>
      </c>
    </row>
    <row r="1007" spans="1:7" x14ac:dyDescent="0.25">
      <c r="A1007" t="s">
        <v>8348</v>
      </c>
      <c r="B1007">
        <v>45771</v>
      </c>
      <c r="C1007" t="s">
        <v>392</v>
      </c>
      <c r="D1007" t="s">
        <v>7341</v>
      </c>
      <c r="E1007">
        <v>1</v>
      </c>
      <c r="F1007" t="s">
        <v>7331</v>
      </c>
      <c r="G1007" t="s">
        <v>11280</v>
      </c>
    </row>
    <row r="1008" spans="1:7" x14ac:dyDescent="0.25">
      <c r="A1008" t="s">
        <v>8349</v>
      </c>
      <c r="B1008">
        <v>45772</v>
      </c>
      <c r="C1008" t="s">
        <v>49</v>
      </c>
      <c r="D1008" t="s">
        <v>7341</v>
      </c>
      <c r="E1008">
        <v>10</v>
      </c>
      <c r="F1008" t="s">
        <v>7331</v>
      </c>
      <c r="G1008" t="s">
        <v>11280</v>
      </c>
    </row>
    <row r="1009" spans="1:7" x14ac:dyDescent="0.25">
      <c r="A1009" t="s">
        <v>8350</v>
      </c>
      <c r="B1009">
        <v>45772</v>
      </c>
      <c r="C1009" t="s">
        <v>59</v>
      </c>
      <c r="D1009" t="s">
        <v>7330</v>
      </c>
      <c r="E1009">
        <v>77</v>
      </c>
      <c r="F1009" t="s">
        <v>7337</v>
      </c>
      <c r="G1009" t="s">
        <v>7365</v>
      </c>
    </row>
    <row r="1010" spans="1:7" x14ac:dyDescent="0.25">
      <c r="A1010" t="s">
        <v>8351</v>
      </c>
      <c r="B1010">
        <v>45772</v>
      </c>
      <c r="C1010" t="s">
        <v>95</v>
      </c>
      <c r="D1010" t="s">
        <v>7341</v>
      </c>
      <c r="E1010">
        <v>8</v>
      </c>
      <c r="F1010" t="s">
        <v>7331</v>
      </c>
      <c r="G1010" t="s">
        <v>11280</v>
      </c>
    </row>
    <row r="1011" spans="1:7" x14ac:dyDescent="0.25">
      <c r="A1011" t="s">
        <v>8352</v>
      </c>
      <c r="B1011">
        <v>45772</v>
      </c>
      <c r="C1011" t="s">
        <v>178</v>
      </c>
      <c r="D1011" t="s">
        <v>7330</v>
      </c>
      <c r="E1011">
        <v>111</v>
      </c>
      <c r="F1011" t="s">
        <v>7345</v>
      </c>
      <c r="G1011" t="s">
        <v>7343</v>
      </c>
    </row>
    <row r="1012" spans="1:7" x14ac:dyDescent="0.25">
      <c r="A1012" t="s">
        <v>8353</v>
      </c>
      <c r="B1012">
        <v>45772</v>
      </c>
      <c r="C1012" t="s">
        <v>230</v>
      </c>
      <c r="D1012" t="s">
        <v>7330</v>
      </c>
      <c r="E1012">
        <v>62</v>
      </c>
      <c r="F1012" t="s">
        <v>7345</v>
      </c>
      <c r="G1012" t="s">
        <v>7343</v>
      </c>
    </row>
    <row r="1013" spans="1:7" x14ac:dyDescent="0.25">
      <c r="A1013" t="s">
        <v>8354</v>
      </c>
      <c r="B1013">
        <v>45772</v>
      </c>
      <c r="C1013" t="s">
        <v>392</v>
      </c>
      <c r="D1013" t="s">
        <v>7330</v>
      </c>
      <c r="E1013">
        <v>55</v>
      </c>
      <c r="F1013" t="s">
        <v>7337</v>
      </c>
      <c r="G1013" t="s">
        <v>7334</v>
      </c>
    </row>
    <row r="1014" spans="1:7" x14ac:dyDescent="0.25">
      <c r="A1014" t="s">
        <v>8355</v>
      </c>
      <c r="B1014">
        <v>45772</v>
      </c>
      <c r="C1014" t="s">
        <v>443</v>
      </c>
      <c r="D1014" t="s">
        <v>7341</v>
      </c>
      <c r="E1014">
        <v>9</v>
      </c>
      <c r="F1014" t="s">
        <v>7351</v>
      </c>
      <c r="G1014" t="s">
        <v>11280</v>
      </c>
    </row>
    <row r="1015" spans="1:7" x14ac:dyDescent="0.25">
      <c r="A1015" t="s">
        <v>8356</v>
      </c>
      <c r="B1015">
        <v>45772</v>
      </c>
      <c r="C1015" t="s">
        <v>480</v>
      </c>
      <c r="D1015" t="s">
        <v>7330</v>
      </c>
      <c r="E1015">
        <v>42</v>
      </c>
      <c r="F1015" t="s">
        <v>7331</v>
      </c>
      <c r="G1015" t="s">
        <v>7370</v>
      </c>
    </row>
    <row r="1016" spans="1:7" x14ac:dyDescent="0.25">
      <c r="A1016" t="s">
        <v>8357</v>
      </c>
      <c r="B1016">
        <v>45772</v>
      </c>
      <c r="C1016" t="s">
        <v>482</v>
      </c>
      <c r="D1016" t="s">
        <v>7341</v>
      </c>
      <c r="E1016">
        <v>7</v>
      </c>
      <c r="F1016" t="s">
        <v>7337</v>
      </c>
      <c r="G1016" t="s">
        <v>11280</v>
      </c>
    </row>
    <row r="1017" spans="1:7" x14ac:dyDescent="0.25">
      <c r="A1017" t="s">
        <v>8358</v>
      </c>
      <c r="B1017">
        <v>45773</v>
      </c>
      <c r="C1017" t="s">
        <v>20</v>
      </c>
      <c r="D1017" t="s">
        <v>7341</v>
      </c>
      <c r="E1017">
        <v>35</v>
      </c>
      <c r="F1017" t="s">
        <v>7337</v>
      </c>
      <c r="G1017" t="s">
        <v>11280</v>
      </c>
    </row>
    <row r="1018" spans="1:7" x14ac:dyDescent="0.25">
      <c r="A1018" t="s">
        <v>8359</v>
      </c>
      <c r="B1018">
        <v>45773</v>
      </c>
      <c r="C1018" t="s">
        <v>23</v>
      </c>
      <c r="D1018" t="s">
        <v>7341</v>
      </c>
      <c r="E1018">
        <v>16</v>
      </c>
      <c r="F1018" t="s">
        <v>7345</v>
      </c>
      <c r="G1018" t="s">
        <v>11280</v>
      </c>
    </row>
    <row r="1019" spans="1:7" x14ac:dyDescent="0.25">
      <c r="A1019" t="s">
        <v>8360</v>
      </c>
      <c r="B1019">
        <v>45773</v>
      </c>
      <c r="C1019" t="s">
        <v>33</v>
      </c>
      <c r="D1019" t="s">
        <v>7330</v>
      </c>
      <c r="E1019">
        <v>59</v>
      </c>
      <c r="F1019" t="s">
        <v>7345</v>
      </c>
      <c r="G1019" t="s">
        <v>7348</v>
      </c>
    </row>
    <row r="1020" spans="1:7" x14ac:dyDescent="0.25">
      <c r="A1020" t="s">
        <v>8361</v>
      </c>
      <c r="B1020">
        <v>45773</v>
      </c>
      <c r="C1020" t="s">
        <v>41</v>
      </c>
      <c r="D1020" t="s">
        <v>7330</v>
      </c>
      <c r="E1020">
        <v>54</v>
      </c>
      <c r="F1020" t="s">
        <v>7337</v>
      </c>
      <c r="G1020" t="s">
        <v>7334</v>
      </c>
    </row>
    <row r="1021" spans="1:7" x14ac:dyDescent="0.25">
      <c r="A1021" t="s">
        <v>8362</v>
      </c>
      <c r="B1021">
        <v>45773</v>
      </c>
      <c r="C1021" t="s">
        <v>203</v>
      </c>
      <c r="D1021" t="s">
        <v>7330</v>
      </c>
      <c r="E1021">
        <v>111</v>
      </c>
      <c r="F1021" t="s">
        <v>7345</v>
      </c>
      <c r="G1021" t="s">
        <v>7348</v>
      </c>
    </row>
    <row r="1022" spans="1:7" x14ac:dyDescent="0.25">
      <c r="A1022" t="s">
        <v>8363</v>
      </c>
      <c r="B1022">
        <v>45773</v>
      </c>
      <c r="C1022" t="s">
        <v>242</v>
      </c>
      <c r="D1022" t="s">
        <v>7341</v>
      </c>
      <c r="E1022">
        <v>14</v>
      </c>
      <c r="F1022" t="s">
        <v>7337</v>
      </c>
      <c r="G1022" t="s">
        <v>11280</v>
      </c>
    </row>
    <row r="1023" spans="1:7" x14ac:dyDescent="0.25">
      <c r="A1023" t="s">
        <v>8364</v>
      </c>
      <c r="B1023">
        <v>45773</v>
      </c>
      <c r="C1023" t="s">
        <v>282</v>
      </c>
      <c r="D1023" t="s">
        <v>7330</v>
      </c>
      <c r="E1023">
        <v>64</v>
      </c>
      <c r="F1023" t="s">
        <v>7345</v>
      </c>
      <c r="G1023" t="s">
        <v>7332</v>
      </c>
    </row>
    <row r="1024" spans="1:7" x14ac:dyDescent="0.25">
      <c r="A1024" t="s">
        <v>8365</v>
      </c>
      <c r="B1024">
        <v>45773</v>
      </c>
      <c r="C1024" t="s">
        <v>368</v>
      </c>
      <c r="D1024" t="s">
        <v>7330</v>
      </c>
      <c r="E1024">
        <v>50</v>
      </c>
      <c r="F1024" t="s">
        <v>7345</v>
      </c>
      <c r="G1024" t="s">
        <v>7343</v>
      </c>
    </row>
    <row r="1025" spans="1:7" x14ac:dyDescent="0.25">
      <c r="A1025" t="s">
        <v>8366</v>
      </c>
      <c r="B1025">
        <v>45773</v>
      </c>
      <c r="C1025" t="s">
        <v>372</v>
      </c>
      <c r="D1025" t="s">
        <v>7330</v>
      </c>
      <c r="E1025">
        <v>67</v>
      </c>
      <c r="F1025" t="s">
        <v>7345</v>
      </c>
      <c r="G1025" t="s">
        <v>7355</v>
      </c>
    </row>
    <row r="1026" spans="1:7" x14ac:dyDescent="0.25">
      <c r="A1026" t="s">
        <v>8367</v>
      </c>
      <c r="B1026">
        <v>45774</v>
      </c>
      <c r="C1026" t="s">
        <v>33</v>
      </c>
      <c r="D1026" t="s">
        <v>7330</v>
      </c>
      <c r="E1026">
        <v>75</v>
      </c>
      <c r="F1026" t="s">
        <v>7331</v>
      </c>
      <c r="G1026" t="s">
        <v>7348</v>
      </c>
    </row>
    <row r="1027" spans="1:7" x14ac:dyDescent="0.25">
      <c r="A1027" t="s">
        <v>8368</v>
      </c>
      <c r="B1027">
        <v>45774</v>
      </c>
      <c r="C1027" t="s">
        <v>45</v>
      </c>
      <c r="D1027" t="s">
        <v>7330</v>
      </c>
      <c r="E1027">
        <v>138</v>
      </c>
      <c r="F1027" t="s">
        <v>7331</v>
      </c>
      <c r="G1027" t="s">
        <v>7370</v>
      </c>
    </row>
    <row r="1028" spans="1:7" x14ac:dyDescent="0.25">
      <c r="A1028" t="s">
        <v>8369</v>
      </c>
      <c r="B1028">
        <v>45774</v>
      </c>
      <c r="C1028" t="s">
        <v>130</v>
      </c>
      <c r="D1028" t="s">
        <v>7330</v>
      </c>
      <c r="E1028">
        <v>34</v>
      </c>
      <c r="F1028" t="s">
        <v>7345</v>
      </c>
      <c r="G1028" t="s">
        <v>7355</v>
      </c>
    </row>
    <row r="1029" spans="1:7" x14ac:dyDescent="0.25">
      <c r="A1029" t="s">
        <v>8370</v>
      </c>
      <c r="B1029">
        <v>45774</v>
      </c>
      <c r="C1029" t="s">
        <v>406</v>
      </c>
      <c r="D1029" t="s">
        <v>7341</v>
      </c>
      <c r="E1029">
        <v>3</v>
      </c>
      <c r="F1029" t="s">
        <v>7331</v>
      </c>
      <c r="G1029" t="s">
        <v>11280</v>
      </c>
    </row>
    <row r="1030" spans="1:7" x14ac:dyDescent="0.25">
      <c r="A1030" t="s">
        <v>8371</v>
      </c>
      <c r="B1030">
        <v>45775</v>
      </c>
      <c r="C1030" t="s">
        <v>83</v>
      </c>
      <c r="D1030" t="s">
        <v>7330</v>
      </c>
      <c r="E1030">
        <v>138</v>
      </c>
      <c r="F1030" t="s">
        <v>7337</v>
      </c>
      <c r="G1030" t="s">
        <v>7338</v>
      </c>
    </row>
    <row r="1031" spans="1:7" x14ac:dyDescent="0.25">
      <c r="A1031" t="s">
        <v>8372</v>
      </c>
      <c r="B1031">
        <v>45775</v>
      </c>
      <c r="C1031" t="s">
        <v>108</v>
      </c>
      <c r="D1031" t="s">
        <v>7330</v>
      </c>
      <c r="E1031">
        <v>30</v>
      </c>
      <c r="F1031" t="s">
        <v>7331</v>
      </c>
      <c r="G1031" t="s">
        <v>7370</v>
      </c>
    </row>
    <row r="1032" spans="1:7" x14ac:dyDescent="0.25">
      <c r="A1032" t="s">
        <v>8373</v>
      </c>
      <c r="B1032">
        <v>45775</v>
      </c>
      <c r="C1032" t="s">
        <v>150</v>
      </c>
      <c r="D1032" t="s">
        <v>7330</v>
      </c>
      <c r="E1032">
        <v>51</v>
      </c>
      <c r="F1032" t="s">
        <v>7337</v>
      </c>
      <c r="G1032" t="s">
        <v>7355</v>
      </c>
    </row>
    <row r="1033" spans="1:7" x14ac:dyDescent="0.25">
      <c r="A1033" t="s">
        <v>8374</v>
      </c>
      <c r="B1033">
        <v>45775</v>
      </c>
      <c r="C1033" t="s">
        <v>167</v>
      </c>
      <c r="D1033" t="s">
        <v>7330</v>
      </c>
      <c r="E1033">
        <v>107</v>
      </c>
      <c r="F1033" t="s">
        <v>7331</v>
      </c>
      <c r="G1033" t="s">
        <v>7343</v>
      </c>
    </row>
    <row r="1034" spans="1:7" x14ac:dyDescent="0.25">
      <c r="A1034" t="s">
        <v>8375</v>
      </c>
      <c r="B1034">
        <v>45775</v>
      </c>
      <c r="C1034" t="s">
        <v>226</v>
      </c>
      <c r="D1034" t="s">
        <v>7330</v>
      </c>
      <c r="E1034">
        <v>66</v>
      </c>
      <c r="F1034" t="s">
        <v>7331</v>
      </c>
      <c r="G1034" t="s">
        <v>7348</v>
      </c>
    </row>
    <row r="1035" spans="1:7" x14ac:dyDescent="0.25">
      <c r="A1035" t="s">
        <v>8376</v>
      </c>
      <c r="B1035">
        <v>45775</v>
      </c>
      <c r="C1035" t="s">
        <v>248</v>
      </c>
      <c r="D1035" t="s">
        <v>7341</v>
      </c>
      <c r="E1035">
        <v>12</v>
      </c>
      <c r="F1035" t="s">
        <v>7331</v>
      </c>
      <c r="G1035" t="s">
        <v>11280</v>
      </c>
    </row>
    <row r="1036" spans="1:7" x14ac:dyDescent="0.25">
      <c r="A1036" t="s">
        <v>8377</v>
      </c>
      <c r="B1036">
        <v>45775</v>
      </c>
      <c r="C1036" t="s">
        <v>366</v>
      </c>
      <c r="D1036" t="s">
        <v>7330</v>
      </c>
      <c r="E1036">
        <v>28</v>
      </c>
      <c r="F1036" t="s">
        <v>7331</v>
      </c>
      <c r="G1036" t="s">
        <v>7338</v>
      </c>
    </row>
    <row r="1037" spans="1:7" x14ac:dyDescent="0.25">
      <c r="A1037" t="s">
        <v>8378</v>
      </c>
      <c r="B1037">
        <v>45775</v>
      </c>
      <c r="C1037" t="s">
        <v>372</v>
      </c>
      <c r="D1037" t="s">
        <v>7330</v>
      </c>
      <c r="E1037">
        <v>16</v>
      </c>
      <c r="F1037" t="s">
        <v>7345</v>
      </c>
      <c r="G1037" t="s">
        <v>7332</v>
      </c>
    </row>
    <row r="1038" spans="1:7" x14ac:dyDescent="0.25">
      <c r="A1038" t="s">
        <v>8379</v>
      </c>
      <c r="B1038">
        <v>45775</v>
      </c>
      <c r="C1038" t="s">
        <v>456</v>
      </c>
      <c r="D1038" t="s">
        <v>7330</v>
      </c>
      <c r="E1038">
        <v>79</v>
      </c>
      <c r="F1038" t="s">
        <v>7345</v>
      </c>
      <c r="G1038" t="s">
        <v>7370</v>
      </c>
    </row>
    <row r="1039" spans="1:7" x14ac:dyDescent="0.25">
      <c r="A1039" t="s">
        <v>8380</v>
      </c>
      <c r="B1039">
        <v>45776</v>
      </c>
      <c r="C1039" t="s">
        <v>81</v>
      </c>
      <c r="D1039" t="s">
        <v>7341</v>
      </c>
      <c r="E1039">
        <v>11</v>
      </c>
      <c r="F1039" t="s">
        <v>7337</v>
      </c>
      <c r="G1039" t="s">
        <v>11280</v>
      </c>
    </row>
    <row r="1040" spans="1:7" x14ac:dyDescent="0.25">
      <c r="A1040" t="s">
        <v>8381</v>
      </c>
      <c r="B1040">
        <v>45776</v>
      </c>
      <c r="C1040" t="s">
        <v>211</v>
      </c>
      <c r="D1040" t="s">
        <v>7341</v>
      </c>
      <c r="E1040">
        <v>3</v>
      </c>
      <c r="F1040" t="s">
        <v>7331</v>
      </c>
      <c r="G1040" t="s">
        <v>11280</v>
      </c>
    </row>
    <row r="1041" spans="1:7" x14ac:dyDescent="0.25">
      <c r="A1041" t="s">
        <v>8382</v>
      </c>
      <c r="B1041">
        <v>45776</v>
      </c>
      <c r="C1041" t="s">
        <v>228</v>
      </c>
      <c r="D1041" t="s">
        <v>7330</v>
      </c>
      <c r="E1041">
        <v>50</v>
      </c>
      <c r="F1041" t="s">
        <v>7331</v>
      </c>
      <c r="G1041" t="s">
        <v>7365</v>
      </c>
    </row>
    <row r="1042" spans="1:7" x14ac:dyDescent="0.25">
      <c r="A1042" t="s">
        <v>8383</v>
      </c>
      <c r="B1042">
        <v>45776</v>
      </c>
      <c r="C1042" t="s">
        <v>423</v>
      </c>
      <c r="D1042" t="s">
        <v>7330</v>
      </c>
      <c r="E1042">
        <v>26</v>
      </c>
      <c r="F1042" t="s">
        <v>7331</v>
      </c>
      <c r="G1042" t="s">
        <v>7338</v>
      </c>
    </row>
    <row r="1043" spans="1:7" x14ac:dyDescent="0.25">
      <c r="A1043" t="s">
        <v>8384</v>
      </c>
      <c r="B1043">
        <v>45777</v>
      </c>
      <c r="C1043" t="s">
        <v>13</v>
      </c>
      <c r="D1043" t="s">
        <v>7341</v>
      </c>
      <c r="E1043">
        <v>34</v>
      </c>
      <c r="F1043" t="s">
        <v>7331</v>
      </c>
      <c r="G1043" t="s">
        <v>11280</v>
      </c>
    </row>
    <row r="1044" spans="1:7" x14ac:dyDescent="0.25">
      <c r="A1044" t="s">
        <v>8385</v>
      </c>
      <c r="B1044">
        <v>45777</v>
      </c>
      <c r="C1044" t="s">
        <v>41</v>
      </c>
      <c r="D1044" t="s">
        <v>7330</v>
      </c>
      <c r="E1044">
        <v>57</v>
      </c>
      <c r="F1044" t="s">
        <v>7337</v>
      </c>
      <c r="G1044" t="s">
        <v>7348</v>
      </c>
    </row>
    <row r="1045" spans="1:7" x14ac:dyDescent="0.25">
      <c r="A1045" t="s">
        <v>8386</v>
      </c>
      <c r="B1045">
        <v>45777</v>
      </c>
      <c r="C1045" t="s">
        <v>103</v>
      </c>
      <c r="D1045" t="s">
        <v>7330</v>
      </c>
      <c r="E1045">
        <v>82</v>
      </c>
      <c r="F1045" t="s">
        <v>7331</v>
      </c>
      <c r="G1045" t="s">
        <v>7355</v>
      </c>
    </row>
    <row r="1046" spans="1:7" x14ac:dyDescent="0.25">
      <c r="A1046" t="s">
        <v>8387</v>
      </c>
      <c r="B1046">
        <v>45777</v>
      </c>
      <c r="C1046" t="s">
        <v>124</v>
      </c>
      <c r="D1046" t="s">
        <v>7341</v>
      </c>
      <c r="E1046">
        <v>11</v>
      </c>
      <c r="F1046" t="s">
        <v>7331</v>
      </c>
      <c r="G1046" t="s">
        <v>11280</v>
      </c>
    </row>
    <row r="1047" spans="1:7" x14ac:dyDescent="0.25">
      <c r="A1047" t="s">
        <v>8388</v>
      </c>
      <c r="B1047">
        <v>45777</v>
      </c>
      <c r="C1047" t="s">
        <v>215</v>
      </c>
      <c r="D1047" t="s">
        <v>7330</v>
      </c>
      <c r="E1047">
        <v>54</v>
      </c>
      <c r="F1047" t="s">
        <v>7331</v>
      </c>
      <c r="G1047" t="s">
        <v>7370</v>
      </c>
    </row>
    <row r="1048" spans="1:7" x14ac:dyDescent="0.25">
      <c r="A1048" t="s">
        <v>8389</v>
      </c>
      <c r="B1048">
        <v>45777</v>
      </c>
      <c r="C1048" t="s">
        <v>234</v>
      </c>
      <c r="D1048" t="s">
        <v>7341</v>
      </c>
      <c r="E1048">
        <v>19</v>
      </c>
      <c r="F1048" t="s">
        <v>7331</v>
      </c>
      <c r="G1048" t="s">
        <v>11280</v>
      </c>
    </row>
    <row r="1049" spans="1:7" x14ac:dyDescent="0.25">
      <c r="A1049" t="s">
        <v>8390</v>
      </c>
      <c r="B1049">
        <v>45777</v>
      </c>
      <c r="C1049" t="s">
        <v>362</v>
      </c>
      <c r="D1049" t="s">
        <v>7341</v>
      </c>
      <c r="E1049">
        <v>7</v>
      </c>
      <c r="F1049" t="s">
        <v>7331</v>
      </c>
      <c r="G1049" t="s">
        <v>11280</v>
      </c>
    </row>
    <row r="1050" spans="1:7" x14ac:dyDescent="0.25">
      <c r="A1050" t="s">
        <v>8391</v>
      </c>
      <c r="B1050">
        <v>45777</v>
      </c>
      <c r="C1050" t="s">
        <v>362</v>
      </c>
      <c r="D1050" t="s">
        <v>7341</v>
      </c>
      <c r="E1050">
        <v>11</v>
      </c>
      <c r="F1050" t="s">
        <v>7351</v>
      </c>
      <c r="G1050" t="s">
        <v>11280</v>
      </c>
    </row>
    <row r="1051" spans="1:7" x14ac:dyDescent="0.25">
      <c r="A1051" t="s">
        <v>8392</v>
      </c>
      <c r="B1051">
        <v>45777</v>
      </c>
      <c r="C1051" t="s">
        <v>370</v>
      </c>
      <c r="D1051" t="s">
        <v>7330</v>
      </c>
      <c r="E1051">
        <v>35</v>
      </c>
      <c r="F1051" t="s">
        <v>7331</v>
      </c>
      <c r="G1051" t="s">
        <v>7348</v>
      </c>
    </row>
    <row r="1052" spans="1:7" x14ac:dyDescent="0.25">
      <c r="A1052" t="s">
        <v>8393</v>
      </c>
      <c r="B1052">
        <v>45778</v>
      </c>
      <c r="C1052" t="s">
        <v>67</v>
      </c>
      <c r="D1052" t="s">
        <v>7341</v>
      </c>
      <c r="E1052">
        <v>23</v>
      </c>
      <c r="F1052" t="s">
        <v>7345</v>
      </c>
      <c r="G1052" t="s">
        <v>11280</v>
      </c>
    </row>
    <row r="1053" spans="1:7" x14ac:dyDescent="0.25">
      <c r="A1053" t="s">
        <v>8394</v>
      </c>
      <c r="B1053">
        <v>45778</v>
      </c>
      <c r="C1053" t="s">
        <v>75</v>
      </c>
      <c r="D1053" t="s">
        <v>7330</v>
      </c>
      <c r="E1053">
        <v>75</v>
      </c>
      <c r="F1053" t="s">
        <v>7345</v>
      </c>
      <c r="G1053" t="s">
        <v>7348</v>
      </c>
    </row>
    <row r="1054" spans="1:7" x14ac:dyDescent="0.25">
      <c r="A1054" t="s">
        <v>8395</v>
      </c>
      <c r="B1054">
        <v>45778</v>
      </c>
      <c r="C1054" t="s">
        <v>118</v>
      </c>
      <c r="D1054" t="s">
        <v>7330</v>
      </c>
      <c r="E1054">
        <v>21</v>
      </c>
      <c r="F1054" t="s">
        <v>7337</v>
      </c>
      <c r="G1054" t="s">
        <v>7338</v>
      </c>
    </row>
    <row r="1055" spans="1:7" x14ac:dyDescent="0.25">
      <c r="A1055" t="s">
        <v>8396</v>
      </c>
      <c r="B1055">
        <v>45778</v>
      </c>
      <c r="C1055" t="s">
        <v>138</v>
      </c>
      <c r="D1055" t="s">
        <v>7330</v>
      </c>
      <c r="E1055">
        <v>78</v>
      </c>
      <c r="F1055" t="s">
        <v>7345</v>
      </c>
      <c r="G1055" t="s">
        <v>7338</v>
      </c>
    </row>
    <row r="1056" spans="1:7" x14ac:dyDescent="0.25">
      <c r="A1056" t="s">
        <v>8397</v>
      </c>
      <c r="B1056">
        <v>45778</v>
      </c>
      <c r="C1056" t="s">
        <v>144</v>
      </c>
      <c r="D1056" t="s">
        <v>7341</v>
      </c>
      <c r="E1056">
        <v>12</v>
      </c>
      <c r="F1056" t="s">
        <v>7337</v>
      </c>
      <c r="G1056" t="s">
        <v>11280</v>
      </c>
    </row>
    <row r="1057" spans="1:7" x14ac:dyDescent="0.25">
      <c r="A1057" t="s">
        <v>8398</v>
      </c>
      <c r="B1057">
        <v>45778</v>
      </c>
      <c r="C1057" t="s">
        <v>144</v>
      </c>
      <c r="D1057" t="s">
        <v>7341</v>
      </c>
      <c r="E1057">
        <v>12</v>
      </c>
      <c r="F1057" t="s">
        <v>7331</v>
      </c>
      <c r="G1057" t="s">
        <v>11280</v>
      </c>
    </row>
    <row r="1058" spans="1:7" x14ac:dyDescent="0.25">
      <c r="A1058" t="s">
        <v>8399</v>
      </c>
      <c r="B1058">
        <v>45778</v>
      </c>
      <c r="C1058" t="s">
        <v>182</v>
      </c>
      <c r="D1058" t="s">
        <v>7330</v>
      </c>
      <c r="E1058">
        <v>104</v>
      </c>
      <c r="F1058" t="s">
        <v>7345</v>
      </c>
      <c r="G1058" t="s">
        <v>7332</v>
      </c>
    </row>
    <row r="1059" spans="1:7" x14ac:dyDescent="0.25">
      <c r="A1059" t="s">
        <v>8400</v>
      </c>
      <c r="B1059">
        <v>45778</v>
      </c>
      <c r="C1059" t="s">
        <v>244</v>
      </c>
      <c r="D1059" t="s">
        <v>7330</v>
      </c>
      <c r="E1059">
        <v>110</v>
      </c>
      <c r="F1059" t="s">
        <v>7345</v>
      </c>
      <c r="G1059" t="s">
        <v>7365</v>
      </c>
    </row>
    <row r="1060" spans="1:7" x14ac:dyDescent="0.25">
      <c r="A1060" t="s">
        <v>8401</v>
      </c>
      <c r="B1060">
        <v>45778</v>
      </c>
      <c r="C1060" t="s">
        <v>268</v>
      </c>
      <c r="D1060" t="s">
        <v>7330</v>
      </c>
      <c r="E1060">
        <v>27</v>
      </c>
      <c r="F1060" t="s">
        <v>7331</v>
      </c>
      <c r="G1060" t="s">
        <v>7338</v>
      </c>
    </row>
    <row r="1061" spans="1:7" x14ac:dyDescent="0.25">
      <c r="A1061" t="s">
        <v>8402</v>
      </c>
      <c r="B1061">
        <v>45778</v>
      </c>
      <c r="C1061" t="s">
        <v>423</v>
      </c>
      <c r="D1061" t="s">
        <v>7330</v>
      </c>
      <c r="E1061">
        <v>67</v>
      </c>
      <c r="F1061" t="s">
        <v>7331</v>
      </c>
      <c r="G1061" t="s">
        <v>7348</v>
      </c>
    </row>
    <row r="1062" spans="1:7" x14ac:dyDescent="0.25">
      <c r="A1062" t="s">
        <v>8403</v>
      </c>
      <c r="B1062">
        <v>45779</v>
      </c>
      <c r="C1062" t="s">
        <v>59</v>
      </c>
      <c r="D1062" t="s">
        <v>7330</v>
      </c>
      <c r="E1062">
        <v>36</v>
      </c>
      <c r="F1062" t="s">
        <v>7331</v>
      </c>
      <c r="G1062" t="s">
        <v>7332</v>
      </c>
    </row>
    <row r="1063" spans="1:7" x14ac:dyDescent="0.25">
      <c r="A1063" t="s">
        <v>8404</v>
      </c>
      <c r="B1063">
        <v>45779</v>
      </c>
      <c r="C1063" t="s">
        <v>118</v>
      </c>
      <c r="D1063" t="s">
        <v>7341</v>
      </c>
      <c r="E1063">
        <v>5</v>
      </c>
      <c r="F1063" t="s">
        <v>7331</v>
      </c>
      <c r="G1063" t="s">
        <v>11280</v>
      </c>
    </row>
    <row r="1064" spans="1:7" x14ac:dyDescent="0.25">
      <c r="A1064" t="s">
        <v>8405</v>
      </c>
      <c r="B1064">
        <v>45779</v>
      </c>
      <c r="C1064" t="s">
        <v>140</v>
      </c>
      <c r="D1064" t="s">
        <v>7341</v>
      </c>
      <c r="E1064">
        <v>3</v>
      </c>
      <c r="F1064" t="s">
        <v>7337</v>
      </c>
      <c r="G1064" t="s">
        <v>11280</v>
      </c>
    </row>
    <row r="1065" spans="1:7" x14ac:dyDescent="0.25">
      <c r="A1065" t="s">
        <v>8406</v>
      </c>
      <c r="B1065">
        <v>45779</v>
      </c>
      <c r="C1065" t="s">
        <v>230</v>
      </c>
      <c r="D1065" t="s">
        <v>7330</v>
      </c>
      <c r="E1065">
        <v>77</v>
      </c>
      <c r="F1065" t="s">
        <v>7331</v>
      </c>
      <c r="G1065" t="s">
        <v>7334</v>
      </c>
    </row>
    <row r="1066" spans="1:7" x14ac:dyDescent="0.25">
      <c r="A1066" t="s">
        <v>8407</v>
      </c>
      <c r="B1066">
        <v>45779</v>
      </c>
      <c r="C1066" t="s">
        <v>236</v>
      </c>
      <c r="D1066" t="s">
        <v>7341</v>
      </c>
      <c r="E1066">
        <v>3</v>
      </c>
      <c r="F1066" t="s">
        <v>7331</v>
      </c>
      <c r="G1066" t="s">
        <v>11280</v>
      </c>
    </row>
    <row r="1067" spans="1:7" x14ac:dyDescent="0.25">
      <c r="A1067" t="s">
        <v>8408</v>
      </c>
      <c r="B1067">
        <v>45779</v>
      </c>
      <c r="C1067" t="s">
        <v>260</v>
      </c>
      <c r="D1067" t="s">
        <v>7341</v>
      </c>
      <c r="E1067">
        <v>15</v>
      </c>
      <c r="F1067" t="s">
        <v>7345</v>
      </c>
      <c r="G1067" t="s">
        <v>11280</v>
      </c>
    </row>
    <row r="1068" spans="1:7" x14ac:dyDescent="0.25">
      <c r="A1068" t="s">
        <v>8409</v>
      </c>
      <c r="B1068">
        <v>45779</v>
      </c>
      <c r="C1068" t="s">
        <v>292</v>
      </c>
      <c r="D1068" t="s">
        <v>7330</v>
      </c>
      <c r="E1068">
        <v>71</v>
      </c>
      <c r="F1068" t="s">
        <v>7331</v>
      </c>
      <c r="G1068" t="s">
        <v>7370</v>
      </c>
    </row>
    <row r="1069" spans="1:7" x14ac:dyDescent="0.25">
      <c r="A1069" t="s">
        <v>8410</v>
      </c>
      <c r="B1069">
        <v>45780</v>
      </c>
      <c r="C1069" t="s">
        <v>20</v>
      </c>
      <c r="D1069" t="s">
        <v>7330</v>
      </c>
      <c r="E1069">
        <v>73</v>
      </c>
      <c r="F1069" t="s">
        <v>7337</v>
      </c>
      <c r="G1069" t="s">
        <v>7355</v>
      </c>
    </row>
    <row r="1070" spans="1:7" x14ac:dyDescent="0.25">
      <c r="A1070" t="s">
        <v>8411</v>
      </c>
      <c r="B1070">
        <v>45780</v>
      </c>
      <c r="C1070" t="s">
        <v>99</v>
      </c>
      <c r="D1070" t="s">
        <v>7330</v>
      </c>
      <c r="E1070">
        <v>30</v>
      </c>
      <c r="F1070" t="s">
        <v>7337</v>
      </c>
      <c r="G1070" t="s">
        <v>7348</v>
      </c>
    </row>
    <row r="1071" spans="1:7" x14ac:dyDescent="0.25">
      <c r="A1071" t="s">
        <v>8412</v>
      </c>
      <c r="B1071">
        <v>45780</v>
      </c>
      <c r="C1071" t="s">
        <v>101</v>
      </c>
      <c r="D1071" t="s">
        <v>7341</v>
      </c>
      <c r="E1071">
        <v>11</v>
      </c>
      <c r="F1071" t="s">
        <v>7337</v>
      </c>
      <c r="G1071" t="s">
        <v>11280</v>
      </c>
    </row>
    <row r="1072" spans="1:7" x14ac:dyDescent="0.25">
      <c r="A1072" t="s">
        <v>8413</v>
      </c>
      <c r="B1072">
        <v>45780</v>
      </c>
      <c r="C1072" t="s">
        <v>148</v>
      </c>
      <c r="D1072" t="s">
        <v>7330</v>
      </c>
      <c r="E1072">
        <v>50</v>
      </c>
      <c r="F1072" t="s">
        <v>7345</v>
      </c>
      <c r="G1072" t="s">
        <v>7355</v>
      </c>
    </row>
    <row r="1073" spans="1:7" x14ac:dyDescent="0.25">
      <c r="A1073" t="s">
        <v>8414</v>
      </c>
      <c r="B1073">
        <v>45780</v>
      </c>
      <c r="C1073" t="s">
        <v>156</v>
      </c>
      <c r="D1073" t="s">
        <v>7330</v>
      </c>
      <c r="E1073">
        <v>31</v>
      </c>
      <c r="F1073" t="s">
        <v>7331</v>
      </c>
      <c r="G1073" t="s">
        <v>7343</v>
      </c>
    </row>
    <row r="1074" spans="1:7" x14ac:dyDescent="0.25">
      <c r="A1074" t="s">
        <v>8415</v>
      </c>
      <c r="B1074">
        <v>45780</v>
      </c>
      <c r="C1074" t="s">
        <v>170</v>
      </c>
      <c r="D1074" t="s">
        <v>7330</v>
      </c>
      <c r="E1074">
        <v>104</v>
      </c>
      <c r="F1074" t="s">
        <v>7331</v>
      </c>
      <c r="G1074" t="s">
        <v>7343</v>
      </c>
    </row>
    <row r="1075" spans="1:7" x14ac:dyDescent="0.25">
      <c r="A1075" t="s">
        <v>8416</v>
      </c>
      <c r="B1075">
        <v>45780</v>
      </c>
      <c r="C1075" t="s">
        <v>211</v>
      </c>
      <c r="D1075" t="s">
        <v>7341</v>
      </c>
      <c r="E1075">
        <v>16</v>
      </c>
      <c r="F1075" t="s">
        <v>7331</v>
      </c>
      <c r="G1075" t="s">
        <v>11280</v>
      </c>
    </row>
    <row r="1076" spans="1:7" x14ac:dyDescent="0.25">
      <c r="A1076" t="s">
        <v>8417</v>
      </c>
      <c r="B1076">
        <v>45780</v>
      </c>
      <c r="C1076" t="s">
        <v>230</v>
      </c>
      <c r="D1076" t="s">
        <v>7330</v>
      </c>
      <c r="E1076">
        <v>46</v>
      </c>
      <c r="F1076" t="s">
        <v>7337</v>
      </c>
      <c r="G1076" t="s">
        <v>7355</v>
      </c>
    </row>
    <row r="1077" spans="1:7" x14ac:dyDescent="0.25">
      <c r="A1077" t="s">
        <v>8418</v>
      </c>
      <c r="B1077">
        <v>45780</v>
      </c>
      <c r="C1077" t="s">
        <v>280</v>
      </c>
      <c r="D1077" t="s">
        <v>7330</v>
      </c>
      <c r="E1077">
        <v>21</v>
      </c>
      <c r="F1077" t="s">
        <v>7345</v>
      </c>
      <c r="G1077" t="s">
        <v>7332</v>
      </c>
    </row>
    <row r="1078" spans="1:7" x14ac:dyDescent="0.25">
      <c r="A1078" t="s">
        <v>8419</v>
      </c>
      <c r="B1078">
        <v>45780</v>
      </c>
      <c r="C1078" t="s">
        <v>290</v>
      </c>
      <c r="D1078" t="s">
        <v>7330</v>
      </c>
      <c r="E1078">
        <v>27</v>
      </c>
      <c r="F1078" t="s">
        <v>7331</v>
      </c>
      <c r="G1078" t="s">
        <v>7370</v>
      </c>
    </row>
    <row r="1079" spans="1:7" x14ac:dyDescent="0.25">
      <c r="A1079" t="s">
        <v>8420</v>
      </c>
      <c r="B1079">
        <v>45780</v>
      </c>
      <c r="C1079" t="s">
        <v>478</v>
      </c>
      <c r="D1079" t="s">
        <v>7341</v>
      </c>
      <c r="E1079">
        <v>3</v>
      </c>
      <c r="F1079" t="s">
        <v>7331</v>
      </c>
      <c r="G1079" t="s">
        <v>11280</v>
      </c>
    </row>
    <row r="1080" spans="1:7" x14ac:dyDescent="0.25">
      <c r="A1080" t="s">
        <v>8421</v>
      </c>
      <c r="B1080">
        <v>45781</v>
      </c>
      <c r="C1080" t="s">
        <v>20</v>
      </c>
      <c r="D1080" t="s">
        <v>7330</v>
      </c>
      <c r="E1080">
        <v>167</v>
      </c>
      <c r="F1080" t="s">
        <v>7331</v>
      </c>
      <c r="G1080" t="s">
        <v>7332</v>
      </c>
    </row>
    <row r="1081" spans="1:7" x14ac:dyDescent="0.25">
      <c r="A1081" t="s">
        <v>8422</v>
      </c>
      <c r="B1081">
        <v>45781</v>
      </c>
      <c r="C1081" t="s">
        <v>182</v>
      </c>
      <c r="D1081" t="s">
        <v>7330</v>
      </c>
      <c r="E1081">
        <v>97</v>
      </c>
      <c r="F1081" t="s">
        <v>7345</v>
      </c>
      <c r="G1081" t="s">
        <v>7355</v>
      </c>
    </row>
    <row r="1082" spans="1:7" x14ac:dyDescent="0.25">
      <c r="A1082" t="s">
        <v>8423</v>
      </c>
      <c r="B1082">
        <v>45781</v>
      </c>
      <c r="C1082" t="s">
        <v>190</v>
      </c>
      <c r="D1082" t="s">
        <v>7330</v>
      </c>
      <c r="E1082">
        <v>77</v>
      </c>
      <c r="F1082" t="s">
        <v>7351</v>
      </c>
      <c r="G1082" t="s">
        <v>7343</v>
      </c>
    </row>
    <row r="1083" spans="1:7" x14ac:dyDescent="0.25">
      <c r="A1083" t="s">
        <v>8424</v>
      </c>
      <c r="B1083">
        <v>45781</v>
      </c>
      <c r="C1083" t="s">
        <v>288</v>
      </c>
      <c r="D1083" t="s">
        <v>7330</v>
      </c>
      <c r="E1083">
        <v>53</v>
      </c>
      <c r="F1083" t="s">
        <v>7331</v>
      </c>
      <c r="G1083" t="s">
        <v>7355</v>
      </c>
    </row>
    <row r="1084" spans="1:7" x14ac:dyDescent="0.25">
      <c r="A1084" t="s">
        <v>8425</v>
      </c>
      <c r="B1084">
        <v>45781</v>
      </c>
      <c r="C1084" t="s">
        <v>378</v>
      </c>
      <c r="D1084" t="s">
        <v>7341</v>
      </c>
      <c r="E1084">
        <v>2</v>
      </c>
      <c r="F1084" t="s">
        <v>7351</v>
      </c>
      <c r="G1084" t="s">
        <v>11280</v>
      </c>
    </row>
    <row r="1085" spans="1:7" x14ac:dyDescent="0.25">
      <c r="A1085" t="s">
        <v>8426</v>
      </c>
      <c r="B1085">
        <v>45782</v>
      </c>
      <c r="C1085" t="s">
        <v>202</v>
      </c>
      <c r="D1085" t="s">
        <v>7341</v>
      </c>
      <c r="E1085">
        <v>10</v>
      </c>
      <c r="F1085" t="s">
        <v>7345</v>
      </c>
      <c r="G1085" t="s">
        <v>11280</v>
      </c>
    </row>
    <row r="1086" spans="1:7" x14ac:dyDescent="0.25">
      <c r="A1086" t="s">
        <v>8427</v>
      </c>
      <c r="B1086">
        <v>45782</v>
      </c>
      <c r="C1086" t="s">
        <v>290</v>
      </c>
      <c r="D1086" t="s">
        <v>7330</v>
      </c>
      <c r="E1086">
        <v>65</v>
      </c>
      <c r="F1086" t="s">
        <v>7331</v>
      </c>
      <c r="G1086" t="s">
        <v>7348</v>
      </c>
    </row>
    <row r="1087" spans="1:7" x14ac:dyDescent="0.25">
      <c r="A1087" t="s">
        <v>8428</v>
      </c>
      <c r="B1087">
        <v>45782</v>
      </c>
      <c r="C1087" t="s">
        <v>453</v>
      </c>
      <c r="D1087" t="s">
        <v>7330</v>
      </c>
      <c r="E1087">
        <v>68</v>
      </c>
      <c r="F1087" t="s">
        <v>7331</v>
      </c>
      <c r="G1087" t="s">
        <v>7334</v>
      </c>
    </row>
    <row r="1088" spans="1:7" x14ac:dyDescent="0.25">
      <c r="A1088" t="s">
        <v>8429</v>
      </c>
      <c r="B1088">
        <v>45782</v>
      </c>
      <c r="C1088" t="s">
        <v>464</v>
      </c>
      <c r="D1088" t="s">
        <v>7341</v>
      </c>
      <c r="E1088">
        <v>11</v>
      </c>
      <c r="F1088" t="s">
        <v>7345</v>
      </c>
      <c r="G1088" t="s">
        <v>11280</v>
      </c>
    </row>
    <row r="1089" spans="1:7" x14ac:dyDescent="0.25">
      <c r="A1089" t="s">
        <v>8430</v>
      </c>
      <c r="B1089">
        <v>45783</v>
      </c>
      <c r="C1089" t="s">
        <v>45</v>
      </c>
      <c r="D1089" t="s">
        <v>7330</v>
      </c>
      <c r="E1089">
        <v>137</v>
      </c>
      <c r="F1089" t="s">
        <v>7331</v>
      </c>
      <c r="G1089" t="s">
        <v>7343</v>
      </c>
    </row>
    <row r="1090" spans="1:7" x14ac:dyDescent="0.25">
      <c r="A1090" t="s">
        <v>8431</v>
      </c>
      <c r="B1090">
        <v>45783</v>
      </c>
      <c r="C1090" t="s">
        <v>83</v>
      </c>
      <c r="D1090" t="s">
        <v>7341</v>
      </c>
      <c r="E1090">
        <v>6</v>
      </c>
      <c r="F1090" t="s">
        <v>7331</v>
      </c>
      <c r="G1090" t="s">
        <v>11280</v>
      </c>
    </row>
    <row r="1091" spans="1:7" x14ac:dyDescent="0.25">
      <c r="A1091" t="s">
        <v>8432</v>
      </c>
      <c r="B1091">
        <v>45783</v>
      </c>
      <c r="C1091" t="s">
        <v>89</v>
      </c>
      <c r="D1091" t="s">
        <v>7330</v>
      </c>
      <c r="E1091">
        <v>89</v>
      </c>
      <c r="F1091" t="s">
        <v>7337</v>
      </c>
      <c r="G1091" t="s">
        <v>7338</v>
      </c>
    </row>
    <row r="1092" spans="1:7" x14ac:dyDescent="0.25">
      <c r="A1092" t="s">
        <v>8433</v>
      </c>
      <c r="B1092">
        <v>45783</v>
      </c>
      <c r="C1092" t="s">
        <v>97</v>
      </c>
      <c r="D1092" t="s">
        <v>7341</v>
      </c>
      <c r="E1092">
        <v>27</v>
      </c>
      <c r="F1092" t="s">
        <v>7337</v>
      </c>
      <c r="G1092" t="s">
        <v>11280</v>
      </c>
    </row>
    <row r="1093" spans="1:7" x14ac:dyDescent="0.25">
      <c r="A1093" t="s">
        <v>8434</v>
      </c>
      <c r="B1093">
        <v>45783</v>
      </c>
      <c r="C1093" t="s">
        <v>118</v>
      </c>
      <c r="D1093" t="s">
        <v>7330</v>
      </c>
      <c r="E1093">
        <v>61</v>
      </c>
      <c r="F1093" t="s">
        <v>7351</v>
      </c>
      <c r="G1093" t="s">
        <v>7348</v>
      </c>
    </row>
    <row r="1094" spans="1:7" x14ac:dyDescent="0.25">
      <c r="A1094" t="s">
        <v>8435</v>
      </c>
      <c r="B1094">
        <v>45783</v>
      </c>
      <c r="C1094" t="s">
        <v>138</v>
      </c>
      <c r="D1094" t="s">
        <v>7341</v>
      </c>
      <c r="E1094">
        <v>7</v>
      </c>
      <c r="F1094" t="s">
        <v>7337</v>
      </c>
      <c r="G1094" t="s">
        <v>11280</v>
      </c>
    </row>
    <row r="1095" spans="1:7" x14ac:dyDescent="0.25">
      <c r="A1095" t="s">
        <v>8436</v>
      </c>
      <c r="B1095">
        <v>45783</v>
      </c>
      <c r="C1095" t="s">
        <v>344</v>
      </c>
      <c r="D1095" t="s">
        <v>7330</v>
      </c>
      <c r="E1095">
        <v>67</v>
      </c>
      <c r="F1095" t="s">
        <v>7351</v>
      </c>
      <c r="G1095" t="s">
        <v>7334</v>
      </c>
    </row>
    <row r="1096" spans="1:7" x14ac:dyDescent="0.25">
      <c r="A1096" t="s">
        <v>8437</v>
      </c>
      <c r="B1096">
        <v>45784</v>
      </c>
      <c r="C1096" t="s">
        <v>33</v>
      </c>
      <c r="D1096" t="s">
        <v>7341</v>
      </c>
      <c r="E1096">
        <v>14</v>
      </c>
      <c r="F1096" t="s">
        <v>7331</v>
      </c>
      <c r="G1096" t="s">
        <v>11280</v>
      </c>
    </row>
    <row r="1097" spans="1:7" x14ac:dyDescent="0.25">
      <c r="A1097" t="s">
        <v>8438</v>
      </c>
      <c r="B1097">
        <v>45784</v>
      </c>
      <c r="C1097" t="s">
        <v>37</v>
      </c>
      <c r="D1097" t="s">
        <v>7330</v>
      </c>
      <c r="E1097">
        <v>126</v>
      </c>
      <c r="F1097" t="s">
        <v>7331</v>
      </c>
      <c r="G1097" t="s">
        <v>7370</v>
      </c>
    </row>
    <row r="1098" spans="1:7" x14ac:dyDescent="0.25">
      <c r="A1098" t="s">
        <v>8439</v>
      </c>
      <c r="B1098">
        <v>45784</v>
      </c>
      <c r="C1098" t="s">
        <v>81</v>
      </c>
      <c r="D1098" t="s">
        <v>7330</v>
      </c>
      <c r="E1098">
        <v>93</v>
      </c>
      <c r="F1098" t="s">
        <v>7331</v>
      </c>
      <c r="G1098" t="s">
        <v>7332</v>
      </c>
    </row>
    <row r="1099" spans="1:7" x14ac:dyDescent="0.25">
      <c r="A1099" t="s">
        <v>8440</v>
      </c>
      <c r="B1099">
        <v>45784</v>
      </c>
      <c r="C1099" t="s">
        <v>97</v>
      </c>
      <c r="D1099" t="s">
        <v>7341</v>
      </c>
      <c r="E1099">
        <v>8</v>
      </c>
      <c r="F1099" t="s">
        <v>7331</v>
      </c>
      <c r="G1099" t="s">
        <v>11280</v>
      </c>
    </row>
    <row r="1100" spans="1:7" x14ac:dyDescent="0.25">
      <c r="A1100" t="s">
        <v>8441</v>
      </c>
      <c r="B1100">
        <v>45784</v>
      </c>
      <c r="C1100" t="s">
        <v>228</v>
      </c>
      <c r="D1100" t="s">
        <v>7330</v>
      </c>
      <c r="E1100">
        <v>105</v>
      </c>
      <c r="F1100" t="s">
        <v>7331</v>
      </c>
      <c r="G1100" t="s">
        <v>7370</v>
      </c>
    </row>
    <row r="1101" spans="1:7" x14ac:dyDescent="0.25">
      <c r="A1101" t="s">
        <v>8442</v>
      </c>
      <c r="B1101">
        <v>45784</v>
      </c>
      <c r="C1101" t="s">
        <v>280</v>
      </c>
      <c r="D1101" t="s">
        <v>7330</v>
      </c>
      <c r="E1101">
        <v>87</v>
      </c>
      <c r="F1101" t="s">
        <v>7337</v>
      </c>
      <c r="G1101" t="s">
        <v>7343</v>
      </c>
    </row>
    <row r="1102" spans="1:7" x14ac:dyDescent="0.25">
      <c r="A1102" t="s">
        <v>8443</v>
      </c>
      <c r="B1102">
        <v>45784</v>
      </c>
      <c r="C1102" t="s">
        <v>313</v>
      </c>
      <c r="D1102" t="s">
        <v>7330</v>
      </c>
      <c r="E1102">
        <v>39</v>
      </c>
      <c r="F1102" t="s">
        <v>7351</v>
      </c>
      <c r="G1102" t="s">
        <v>7334</v>
      </c>
    </row>
    <row r="1103" spans="1:7" x14ac:dyDescent="0.25">
      <c r="A1103" t="s">
        <v>8444</v>
      </c>
      <c r="B1103">
        <v>45784</v>
      </c>
      <c r="C1103" t="s">
        <v>411</v>
      </c>
      <c r="D1103" t="s">
        <v>7341</v>
      </c>
      <c r="E1103">
        <v>8</v>
      </c>
      <c r="F1103" t="s">
        <v>7331</v>
      </c>
      <c r="G1103" t="s">
        <v>11280</v>
      </c>
    </row>
    <row r="1104" spans="1:7" x14ac:dyDescent="0.25">
      <c r="A1104" t="s">
        <v>8445</v>
      </c>
      <c r="B1104">
        <v>45784</v>
      </c>
      <c r="C1104" t="s">
        <v>458</v>
      </c>
      <c r="D1104" t="s">
        <v>7330</v>
      </c>
      <c r="E1104">
        <v>86</v>
      </c>
      <c r="F1104" t="s">
        <v>7345</v>
      </c>
      <c r="G1104" t="s">
        <v>7370</v>
      </c>
    </row>
    <row r="1105" spans="1:7" x14ac:dyDescent="0.25">
      <c r="A1105" t="s">
        <v>8446</v>
      </c>
      <c r="B1105">
        <v>45785</v>
      </c>
      <c r="C1105" t="s">
        <v>347</v>
      </c>
      <c r="D1105" t="s">
        <v>7341</v>
      </c>
      <c r="E1105">
        <v>5</v>
      </c>
      <c r="F1105" t="s">
        <v>7351</v>
      </c>
      <c r="G1105" t="s">
        <v>11280</v>
      </c>
    </row>
    <row r="1106" spans="1:7" x14ac:dyDescent="0.25">
      <c r="A1106" t="s">
        <v>8447</v>
      </c>
      <c r="B1106">
        <v>45785</v>
      </c>
      <c r="C1106" t="s">
        <v>352</v>
      </c>
      <c r="D1106" t="s">
        <v>7330</v>
      </c>
      <c r="E1106">
        <v>13</v>
      </c>
      <c r="F1106" t="s">
        <v>7351</v>
      </c>
      <c r="G1106" t="s">
        <v>7338</v>
      </c>
    </row>
    <row r="1107" spans="1:7" x14ac:dyDescent="0.25">
      <c r="A1107" t="s">
        <v>8448</v>
      </c>
      <c r="B1107">
        <v>45785</v>
      </c>
      <c r="C1107" t="s">
        <v>364</v>
      </c>
      <c r="D1107" t="s">
        <v>7330</v>
      </c>
      <c r="E1107">
        <v>37</v>
      </c>
      <c r="F1107" t="s">
        <v>7331</v>
      </c>
      <c r="G1107" t="s">
        <v>7334</v>
      </c>
    </row>
    <row r="1108" spans="1:7" x14ac:dyDescent="0.25">
      <c r="A1108" t="s">
        <v>8449</v>
      </c>
      <c r="B1108">
        <v>45786</v>
      </c>
      <c r="C1108" t="s">
        <v>85</v>
      </c>
      <c r="D1108" t="s">
        <v>7330</v>
      </c>
      <c r="E1108">
        <v>123</v>
      </c>
      <c r="F1108" t="s">
        <v>7345</v>
      </c>
      <c r="G1108" t="s">
        <v>7334</v>
      </c>
    </row>
    <row r="1109" spans="1:7" x14ac:dyDescent="0.25">
      <c r="A1109" t="s">
        <v>8450</v>
      </c>
      <c r="B1109">
        <v>45786</v>
      </c>
      <c r="C1109" t="s">
        <v>164</v>
      </c>
      <c r="D1109" t="s">
        <v>7341</v>
      </c>
      <c r="E1109">
        <v>20</v>
      </c>
      <c r="F1109" t="s">
        <v>7337</v>
      </c>
      <c r="G1109" t="s">
        <v>11280</v>
      </c>
    </row>
    <row r="1110" spans="1:7" x14ac:dyDescent="0.25">
      <c r="A1110" t="s">
        <v>8451</v>
      </c>
      <c r="B1110">
        <v>45786</v>
      </c>
      <c r="C1110" t="s">
        <v>242</v>
      </c>
      <c r="D1110" t="s">
        <v>7330</v>
      </c>
      <c r="E1110">
        <v>37</v>
      </c>
      <c r="F1110" t="s">
        <v>7351</v>
      </c>
      <c r="G1110" t="s">
        <v>7355</v>
      </c>
    </row>
    <row r="1111" spans="1:7" x14ac:dyDescent="0.25">
      <c r="A1111" t="s">
        <v>8452</v>
      </c>
      <c r="B1111">
        <v>45786</v>
      </c>
      <c r="C1111" t="s">
        <v>246</v>
      </c>
      <c r="D1111" t="s">
        <v>7330</v>
      </c>
      <c r="E1111">
        <v>46</v>
      </c>
      <c r="F1111" t="s">
        <v>7345</v>
      </c>
      <c r="G1111" t="s">
        <v>7332</v>
      </c>
    </row>
    <row r="1112" spans="1:7" x14ac:dyDescent="0.25">
      <c r="A1112" t="s">
        <v>8453</v>
      </c>
      <c r="B1112">
        <v>45786</v>
      </c>
      <c r="C1112" t="s">
        <v>299</v>
      </c>
      <c r="D1112" t="s">
        <v>7330</v>
      </c>
      <c r="E1112">
        <v>44</v>
      </c>
      <c r="F1112" t="s">
        <v>7345</v>
      </c>
      <c r="G1112" t="s">
        <v>7370</v>
      </c>
    </row>
    <row r="1113" spans="1:7" x14ac:dyDescent="0.25">
      <c r="A1113" t="s">
        <v>8454</v>
      </c>
      <c r="B1113">
        <v>45786</v>
      </c>
      <c r="C1113" t="s">
        <v>400</v>
      </c>
      <c r="D1113" t="s">
        <v>7330</v>
      </c>
      <c r="E1113">
        <v>45</v>
      </c>
      <c r="F1113" t="s">
        <v>7337</v>
      </c>
      <c r="G1113" t="s">
        <v>7343</v>
      </c>
    </row>
    <row r="1114" spans="1:7" x14ac:dyDescent="0.25">
      <c r="A1114" t="s">
        <v>8455</v>
      </c>
      <c r="B1114">
        <v>45787</v>
      </c>
      <c r="C1114" t="s">
        <v>8</v>
      </c>
      <c r="D1114" t="s">
        <v>7330</v>
      </c>
      <c r="E1114">
        <v>48</v>
      </c>
      <c r="F1114" t="s">
        <v>7351</v>
      </c>
      <c r="G1114" t="s">
        <v>7334</v>
      </c>
    </row>
    <row r="1115" spans="1:7" x14ac:dyDescent="0.25">
      <c r="A1115" t="s">
        <v>8456</v>
      </c>
      <c r="B1115">
        <v>45787</v>
      </c>
      <c r="C1115" t="s">
        <v>97</v>
      </c>
      <c r="D1115" t="s">
        <v>7330</v>
      </c>
      <c r="E1115">
        <v>54</v>
      </c>
      <c r="F1115" t="s">
        <v>7345</v>
      </c>
      <c r="G1115" t="s">
        <v>7348</v>
      </c>
    </row>
    <row r="1116" spans="1:7" x14ac:dyDescent="0.25">
      <c r="A1116" t="s">
        <v>8457</v>
      </c>
      <c r="B1116">
        <v>45787</v>
      </c>
      <c r="C1116" t="s">
        <v>194</v>
      </c>
      <c r="D1116" t="s">
        <v>7330</v>
      </c>
      <c r="E1116">
        <v>48</v>
      </c>
      <c r="F1116" t="s">
        <v>7331</v>
      </c>
      <c r="G1116" t="s">
        <v>7338</v>
      </c>
    </row>
    <row r="1117" spans="1:7" x14ac:dyDescent="0.25">
      <c r="A1117" t="s">
        <v>8458</v>
      </c>
      <c r="B1117">
        <v>45787</v>
      </c>
      <c r="C1117" t="s">
        <v>200</v>
      </c>
      <c r="D1117" t="s">
        <v>7330</v>
      </c>
      <c r="E1117">
        <v>53</v>
      </c>
      <c r="F1117" t="s">
        <v>7345</v>
      </c>
      <c r="G1117" t="s">
        <v>7334</v>
      </c>
    </row>
    <row r="1118" spans="1:7" x14ac:dyDescent="0.25">
      <c r="A1118" t="s">
        <v>8459</v>
      </c>
      <c r="B1118">
        <v>45787</v>
      </c>
      <c r="C1118" t="s">
        <v>228</v>
      </c>
      <c r="D1118" t="s">
        <v>7330</v>
      </c>
      <c r="E1118">
        <v>52</v>
      </c>
      <c r="F1118" t="s">
        <v>7345</v>
      </c>
      <c r="G1118" t="s">
        <v>7348</v>
      </c>
    </row>
    <row r="1119" spans="1:7" x14ac:dyDescent="0.25">
      <c r="A1119" t="s">
        <v>8460</v>
      </c>
      <c r="B1119">
        <v>45787</v>
      </c>
      <c r="C1119" t="s">
        <v>482</v>
      </c>
      <c r="D1119" t="s">
        <v>7330</v>
      </c>
      <c r="E1119">
        <v>16</v>
      </c>
      <c r="F1119" t="s">
        <v>7331</v>
      </c>
      <c r="G1119" t="s">
        <v>7334</v>
      </c>
    </row>
    <row r="1120" spans="1:7" x14ac:dyDescent="0.25">
      <c r="A1120" t="s">
        <v>8461</v>
      </c>
      <c r="B1120">
        <v>45788</v>
      </c>
      <c r="C1120" t="s">
        <v>23</v>
      </c>
      <c r="D1120" t="s">
        <v>7341</v>
      </c>
      <c r="E1120">
        <v>30</v>
      </c>
      <c r="F1120" t="s">
        <v>7345</v>
      </c>
      <c r="G1120" t="s">
        <v>11280</v>
      </c>
    </row>
    <row r="1121" spans="1:7" x14ac:dyDescent="0.25">
      <c r="A1121" t="s">
        <v>8462</v>
      </c>
      <c r="B1121">
        <v>45788</v>
      </c>
      <c r="C1121" t="s">
        <v>75</v>
      </c>
      <c r="D1121" t="s">
        <v>7341</v>
      </c>
      <c r="E1121">
        <v>25</v>
      </c>
      <c r="F1121" t="s">
        <v>7337</v>
      </c>
      <c r="G1121" t="s">
        <v>11280</v>
      </c>
    </row>
    <row r="1122" spans="1:7" x14ac:dyDescent="0.25">
      <c r="A1122" t="s">
        <v>8463</v>
      </c>
      <c r="B1122">
        <v>45788</v>
      </c>
      <c r="C1122" t="s">
        <v>192</v>
      </c>
      <c r="D1122" t="s">
        <v>7330</v>
      </c>
      <c r="E1122">
        <v>59</v>
      </c>
      <c r="F1122" t="s">
        <v>7337</v>
      </c>
      <c r="G1122" t="s">
        <v>7365</v>
      </c>
    </row>
    <row r="1123" spans="1:7" x14ac:dyDescent="0.25">
      <c r="A1123" t="s">
        <v>8464</v>
      </c>
      <c r="B1123">
        <v>45788</v>
      </c>
      <c r="C1123" t="s">
        <v>244</v>
      </c>
      <c r="D1123" t="s">
        <v>7330</v>
      </c>
      <c r="E1123">
        <v>28</v>
      </c>
      <c r="F1123" t="s">
        <v>7337</v>
      </c>
      <c r="G1123" t="s">
        <v>7338</v>
      </c>
    </row>
    <row r="1124" spans="1:7" x14ac:dyDescent="0.25">
      <c r="A1124" t="s">
        <v>8465</v>
      </c>
      <c r="B1124">
        <v>45788</v>
      </c>
      <c r="C1124" t="s">
        <v>248</v>
      </c>
      <c r="D1124" t="s">
        <v>7330</v>
      </c>
      <c r="E1124">
        <v>78</v>
      </c>
      <c r="F1124" t="s">
        <v>7331</v>
      </c>
      <c r="G1124" t="s">
        <v>7332</v>
      </c>
    </row>
    <row r="1125" spans="1:7" x14ac:dyDescent="0.25">
      <c r="A1125" t="s">
        <v>8466</v>
      </c>
      <c r="B1125">
        <v>45788</v>
      </c>
      <c r="C1125" t="s">
        <v>288</v>
      </c>
      <c r="D1125" t="s">
        <v>7330</v>
      </c>
      <c r="E1125">
        <v>39</v>
      </c>
      <c r="F1125" t="s">
        <v>7337</v>
      </c>
      <c r="G1125" t="s">
        <v>7332</v>
      </c>
    </row>
    <row r="1126" spans="1:7" x14ac:dyDescent="0.25">
      <c r="A1126" t="s">
        <v>8467</v>
      </c>
      <c r="B1126">
        <v>45788</v>
      </c>
      <c r="C1126" t="s">
        <v>325</v>
      </c>
      <c r="D1126" t="s">
        <v>7330</v>
      </c>
      <c r="E1126">
        <v>77</v>
      </c>
      <c r="F1126" t="s">
        <v>7345</v>
      </c>
      <c r="G1126" t="s">
        <v>7332</v>
      </c>
    </row>
    <row r="1127" spans="1:7" x14ac:dyDescent="0.25">
      <c r="A1127" t="s">
        <v>8468</v>
      </c>
      <c r="B1127">
        <v>45788</v>
      </c>
      <c r="C1127" t="s">
        <v>384</v>
      </c>
      <c r="D1127" t="s">
        <v>7330</v>
      </c>
      <c r="E1127">
        <v>52</v>
      </c>
      <c r="F1127" t="s">
        <v>7345</v>
      </c>
      <c r="G1127" t="s">
        <v>7365</v>
      </c>
    </row>
    <row r="1128" spans="1:7" x14ac:dyDescent="0.25">
      <c r="A1128" t="s">
        <v>8469</v>
      </c>
      <c r="B1128">
        <v>45788</v>
      </c>
      <c r="C1128" t="s">
        <v>421</v>
      </c>
      <c r="D1128" t="s">
        <v>7341</v>
      </c>
      <c r="E1128">
        <v>4</v>
      </c>
      <c r="F1128" t="s">
        <v>7351</v>
      </c>
      <c r="G1128" t="s">
        <v>11280</v>
      </c>
    </row>
    <row r="1129" spans="1:7" x14ac:dyDescent="0.25">
      <c r="A1129" t="s">
        <v>8470</v>
      </c>
      <c r="B1129">
        <v>45788</v>
      </c>
      <c r="C1129" t="s">
        <v>464</v>
      </c>
      <c r="D1129" t="s">
        <v>7341</v>
      </c>
      <c r="E1129">
        <v>3</v>
      </c>
      <c r="F1129" t="s">
        <v>7351</v>
      </c>
      <c r="G1129" t="s">
        <v>11280</v>
      </c>
    </row>
    <row r="1130" spans="1:7" x14ac:dyDescent="0.25">
      <c r="A1130" t="s">
        <v>8471</v>
      </c>
      <c r="B1130">
        <v>45789</v>
      </c>
      <c r="C1130" t="s">
        <v>25</v>
      </c>
      <c r="D1130" t="s">
        <v>7330</v>
      </c>
      <c r="E1130">
        <v>103</v>
      </c>
      <c r="F1130" t="s">
        <v>7345</v>
      </c>
      <c r="G1130" t="s">
        <v>7365</v>
      </c>
    </row>
    <row r="1131" spans="1:7" x14ac:dyDescent="0.25">
      <c r="A1131" t="s">
        <v>8472</v>
      </c>
      <c r="B1131">
        <v>45789</v>
      </c>
      <c r="C1131" t="s">
        <v>25</v>
      </c>
      <c r="D1131" t="s">
        <v>7330</v>
      </c>
      <c r="E1131">
        <v>132</v>
      </c>
      <c r="F1131" t="s">
        <v>7337</v>
      </c>
      <c r="G1131" t="s">
        <v>7332</v>
      </c>
    </row>
    <row r="1132" spans="1:7" x14ac:dyDescent="0.25">
      <c r="A1132" t="s">
        <v>8473</v>
      </c>
      <c r="B1132">
        <v>45789</v>
      </c>
      <c r="C1132" t="s">
        <v>25</v>
      </c>
      <c r="D1132" t="s">
        <v>7341</v>
      </c>
      <c r="E1132">
        <v>9</v>
      </c>
      <c r="F1132" t="s">
        <v>7337</v>
      </c>
      <c r="G1132" t="s">
        <v>11280</v>
      </c>
    </row>
    <row r="1133" spans="1:7" x14ac:dyDescent="0.25">
      <c r="A1133" t="s">
        <v>8474</v>
      </c>
      <c r="B1133">
        <v>45789</v>
      </c>
      <c r="C1133" t="s">
        <v>39</v>
      </c>
      <c r="D1133" t="s">
        <v>7341</v>
      </c>
      <c r="E1133">
        <v>42</v>
      </c>
      <c r="F1133" t="s">
        <v>7337</v>
      </c>
      <c r="G1133" t="s">
        <v>11280</v>
      </c>
    </row>
    <row r="1134" spans="1:7" x14ac:dyDescent="0.25">
      <c r="A1134" t="s">
        <v>8475</v>
      </c>
      <c r="B1134">
        <v>45789</v>
      </c>
      <c r="C1134" t="s">
        <v>85</v>
      </c>
      <c r="D1134" t="s">
        <v>7330</v>
      </c>
      <c r="E1134">
        <v>48</v>
      </c>
      <c r="F1134" t="s">
        <v>7331</v>
      </c>
      <c r="G1134" t="s">
        <v>7355</v>
      </c>
    </row>
    <row r="1135" spans="1:7" x14ac:dyDescent="0.25">
      <c r="A1135" t="s">
        <v>8476</v>
      </c>
      <c r="B1135">
        <v>45789</v>
      </c>
      <c r="C1135" t="s">
        <v>99</v>
      </c>
      <c r="D1135" t="s">
        <v>7330</v>
      </c>
      <c r="E1135">
        <v>93</v>
      </c>
      <c r="F1135" t="s">
        <v>7345</v>
      </c>
      <c r="G1135" t="s">
        <v>7332</v>
      </c>
    </row>
    <row r="1136" spans="1:7" x14ac:dyDescent="0.25">
      <c r="A1136" t="s">
        <v>8477</v>
      </c>
      <c r="B1136">
        <v>45789</v>
      </c>
      <c r="C1136" t="s">
        <v>99</v>
      </c>
      <c r="D1136" t="s">
        <v>7341</v>
      </c>
      <c r="E1136">
        <v>24</v>
      </c>
      <c r="F1136" t="s">
        <v>7331</v>
      </c>
      <c r="G1136" t="s">
        <v>11280</v>
      </c>
    </row>
    <row r="1137" spans="1:7" x14ac:dyDescent="0.25">
      <c r="A1137" t="s">
        <v>8478</v>
      </c>
      <c r="B1137">
        <v>45789</v>
      </c>
      <c r="C1137" t="s">
        <v>105</v>
      </c>
      <c r="D1137" t="s">
        <v>7330</v>
      </c>
      <c r="E1137">
        <v>94</v>
      </c>
      <c r="F1137" t="s">
        <v>7345</v>
      </c>
      <c r="G1137" t="s">
        <v>7332</v>
      </c>
    </row>
    <row r="1138" spans="1:7" x14ac:dyDescent="0.25">
      <c r="A1138" t="s">
        <v>8479</v>
      </c>
      <c r="B1138">
        <v>45789</v>
      </c>
      <c r="C1138" t="s">
        <v>148</v>
      </c>
      <c r="D1138" t="s">
        <v>7330</v>
      </c>
      <c r="E1138">
        <v>89</v>
      </c>
      <c r="F1138" t="s">
        <v>7345</v>
      </c>
      <c r="G1138" t="s">
        <v>7334</v>
      </c>
    </row>
    <row r="1139" spans="1:7" x14ac:dyDescent="0.25">
      <c r="A1139" t="s">
        <v>8480</v>
      </c>
      <c r="B1139">
        <v>45789</v>
      </c>
      <c r="C1139" t="s">
        <v>246</v>
      </c>
      <c r="D1139" t="s">
        <v>7341</v>
      </c>
      <c r="E1139">
        <v>15</v>
      </c>
      <c r="F1139" t="s">
        <v>7331</v>
      </c>
      <c r="G1139" t="s">
        <v>11280</v>
      </c>
    </row>
    <row r="1140" spans="1:7" x14ac:dyDescent="0.25">
      <c r="A1140" t="s">
        <v>8481</v>
      </c>
      <c r="B1140">
        <v>45789</v>
      </c>
      <c r="C1140" t="s">
        <v>325</v>
      </c>
      <c r="D1140" t="s">
        <v>7330</v>
      </c>
      <c r="E1140">
        <v>73</v>
      </c>
      <c r="F1140" t="s">
        <v>7337</v>
      </c>
      <c r="G1140" t="s">
        <v>7334</v>
      </c>
    </row>
    <row r="1141" spans="1:7" x14ac:dyDescent="0.25">
      <c r="A1141" t="s">
        <v>8482</v>
      </c>
      <c r="B1141">
        <v>45789</v>
      </c>
      <c r="C1141" t="s">
        <v>344</v>
      </c>
      <c r="D1141" t="s">
        <v>7330</v>
      </c>
      <c r="E1141">
        <v>46</v>
      </c>
      <c r="F1141" t="s">
        <v>7345</v>
      </c>
      <c r="G1141" t="s">
        <v>7343</v>
      </c>
    </row>
    <row r="1142" spans="1:7" x14ac:dyDescent="0.25">
      <c r="A1142" t="s">
        <v>8483</v>
      </c>
      <c r="B1142">
        <v>45789</v>
      </c>
      <c r="C1142" t="s">
        <v>443</v>
      </c>
      <c r="D1142" t="s">
        <v>7330</v>
      </c>
      <c r="E1142">
        <v>86</v>
      </c>
      <c r="F1142" t="s">
        <v>7331</v>
      </c>
      <c r="G1142" t="s">
        <v>7338</v>
      </c>
    </row>
    <row r="1143" spans="1:7" x14ac:dyDescent="0.25">
      <c r="A1143" t="s">
        <v>8484</v>
      </c>
      <c r="B1143">
        <v>45790</v>
      </c>
      <c r="C1143" t="s">
        <v>103</v>
      </c>
      <c r="D1143" t="s">
        <v>7330</v>
      </c>
      <c r="E1143">
        <v>82</v>
      </c>
      <c r="F1143" t="s">
        <v>7345</v>
      </c>
      <c r="G1143" t="s">
        <v>7355</v>
      </c>
    </row>
    <row r="1144" spans="1:7" x14ac:dyDescent="0.25">
      <c r="A1144" t="s">
        <v>8485</v>
      </c>
      <c r="B1144">
        <v>45790</v>
      </c>
      <c r="C1144" t="s">
        <v>180</v>
      </c>
      <c r="D1144" t="s">
        <v>7341</v>
      </c>
      <c r="E1144">
        <v>10</v>
      </c>
      <c r="F1144" t="s">
        <v>7337</v>
      </c>
      <c r="G1144" t="s">
        <v>11280</v>
      </c>
    </row>
    <row r="1145" spans="1:7" x14ac:dyDescent="0.25">
      <c r="A1145" t="s">
        <v>8486</v>
      </c>
      <c r="B1145">
        <v>45790</v>
      </c>
      <c r="C1145" t="s">
        <v>299</v>
      </c>
      <c r="D1145" t="s">
        <v>7330</v>
      </c>
      <c r="E1145">
        <v>57</v>
      </c>
      <c r="F1145" t="s">
        <v>7331</v>
      </c>
      <c r="G1145" t="s">
        <v>7370</v>
      </c>
    </row>
    <row r="1146" spans="1:7" x14ac:dyDescent="0.25">
      <c r="A1146" t="s">
        <v>8487</v>
      </c>
      <c r="B1146">
        <v>45790</v>
      </c>
      <c r="C1146" t="s">
        <v>480</v>
      </c>
      <c r="D1146" t="s">
        <v>7341</v>
      </c>
      <c r="E1146">
        <v>8</v>
      </c>
      <c r="F1146" t="s">
        <v>7345</v>
      </c>
      <c r="G1146" t="s">
        <v>11280</v>
      </c>
    </row>
    <row r="1147" spans="1:7" x14ac:dyDescent="0.25">
      <c r="A1147" t="s">
        <v>8488</v>
      </c>
      <c r="B1147">
        <v>45791</v>
      </c>
      <c r="C1147" t="s">
        <v>8</v>
      </c>
      <c r="D1147" t="s">
        <v>7330</v>
      </c>
      <c r="E1147">
        <v>160</v>
      </c>
      <c r="F1147" t="s">
        <v>7337</v>
      </c>
      <c r="G1147" t="s">
        <v>7365</v>
      </c>
    </row>
    <row r="1148" spans="1:7" x14ac:dyDescent="0.25">
      <c r="A1148" t="s">
        <v>8489</v>
      </c>
      <c r="B1148">
        <v>45791</v>
      </c>
      <c r="C1148" t="s">
        <v>67</v>
      </c>
      <c r="D1148" t="s">
        <v>7341</v>
      </c>
      <c r="E1148">
        <v>27</v>
      </c>
      <c r="F1148" t="s">
        <v>7337</v>
      </c>
      <c r="G1148" t="s">
        <v>11280</v>
      </c>
    </row>
    <row r="1149" spans="1:7" x14ac:dyDescent="0.25">
      <c r="A1149" t="s">
        <v>8490</v>
      </c>
      <c r="B1149">
        <v>45791</v>
      </c>
      <c r="C1149" t="s">
        <v>132</v>
      </c>
      <c r="D1149" t="s">
        <v>7341</v>
      </c>
      <c r="E1149">
        <v>22</v>
      </c>
      <c r="F1149" t="s">
        <v>7345</v>
      </c>
      <c r="G1149" t="s">
        <v>11280</v>
      </c>
    </row>
    <row r="1150" spans="1:7" x14ac:dyDescent="0.25">
      <c r="A1150" t="s">
        <v>8491</v>
      </c>
      <c r="B1150">
        <v>45791</v>
      </c>
      <c r="C1150" t="s">
        <v>134</v>
      </c>
      <c r="D1150" t="s">
        <v>7341</v>
      </c>
      <c r="E1150">
        <v>6</v>
      </c>
      <c r="F1150" t="s">
        <v>7331</v>
      </c>
      <c r="G1150" t="s">
        <v>11280</v>
      </c>
    </row>
    <row r="1151" spans="1:7" x14ac:dyDescent="0.25">
      <c r="A1151" t="s">
        <v>8492</v>
      </c>
      <c r="B1151">
        <v>45791</v>
      </c>
      <c r="C1151" t="s">
        <v>307</v>
      </c>
      <c r="D1151" t="s">
        <v>7330</v>
      </c>
      <c r="E1151">
        <v>35</v>
      </c>
      <c r="F1151" t="s">
        <v>7331</v>
      </c>
      <c r="G1151" t="s">
        <v>7343</v>
      </c>
    </row>
    <row r="1152" spans="1:7" x14ac:dyDescent="0.25">
      <c r="A1152" t="s">
        <v>8493</v>
      </c>
      <c r="B1152">
        <v>45791</v>
      </c>
      <c r="C1152" t="s">
        <v>394</v>
      </c>
      <c r="D1152" t="s">
        <v>7341</v>
      </c>
      <c r="E1152">
        <v>1</v>
      </c>
      <c r="F1152" t="s">
        <v>7337</v>
      </c>
      <c r="G1152" t="s">
        <v>11280</v>
      </c>
    </row>
    <row r="1153" spans="1:7" x14ac:dyDescent="0.25">
      <c r="A1153" t="s">
        <v>8494</v>
      </c>
      <c r="B1153">
        <v>45792</v>
      </c>
      <c r="C1153" t="s">
        <v>45</v>
      </c>
      <c r="D1153" t="s">
        <v>7330</v>
      </c>
      <c r="E1153">
        <v>67</v>
      </c>
      <c r="F1153" t="s">
        <v>7345</v>
      </c>
      <c r="G1153" t="s">
        <v>7332</v>
      </c>
    </row>
    <row r="1154" spans="1:7" x14ac:dyDescent="0.25">
      <c r="A1154" t="s">
        <v>8495</v>
      </c>
      <c r="B1154">
        <v>45792</v>
      </c>
      <c r="C1154" t="s">
        <v>81</v>
      </c>
      <c r="D1154" t="s">
        <v>7330</v>
      </c>
      <c r="E1154">
        <v>136</v>
      </c>
      <c r="F1154" t="s">
        <v>7331</v>
      </c>
      <c r="G1154" t="s">
        <v>7343</v>
      </c>
    </row>
    <row r="1155" spans="1:7" x14ac:dyDescent="0.25">
      <c r="A1155" t="s">
        <v>8496</v>
      </c>
      <c r="B1155">
        <v>45792</v>
      </c>
      <c r="C1155" t="s">
        <v>93</v>
      </c>
      <c r="D1155" t="s">
        <v>7341</v>
      </c>
      <c r="E1155">
        <v>5</v>
      </c>
      <c r="F1155" t="s">
        <v>7345</v>
      </c>
      <c r="G1155" t="s">
        <v>11280</v>
      </c>
    </row>
    <row r="1156" spans="1:7" x14ac:dyDescent="0.25">
      <c r="A1156" t="s">
        <v>8497</v>
      </c>
      <c r="B1156">
        <v>45792</v>
      </c>
      <c r="C1156" t="s">
        <v>105</v>
      </c>
      <c r="D1156" t="s">
        <v>7341</v>
      </c>
      <c r="E1156">
        <v>23</v>
      </c>
      <c r="F1156" t="s">
        <v>7351</v>
      </c>
      <c r="G1156" t="s">
        <v>11280</v>
      </c>
    </row>
    <row r="1157" spans="1:7" x14ac:dyDescent="0.25">
      <c r="A1157" t="s">
        <v>8498</v>
      </c>
      <c r="B1157">
        <v>45792</v>
      </c>
      <c r="C1157" t="s">
        <v>122</v>
      </c>
      <c r="D1157" t="s">
        <v>7341</v>
      </c>
      <c r="E1157">
        <v>4</v>
      </c>
      <c r="F1157" t="s">
        <v>7337</v>
      </c>
      <c r="G1157" t="s">
        <v>11280</v>
      </c>
    </row>
    <row r="1158" spans="1:7" x14ac:dyDescent="0.25">
      <c r="A1158" t="s">
        <v>8499</v>
      </c>
      <c r="B1158">
        <v>45792</v>
      </c>
      <c r="C1158" t="s">
        <v>138</v>
      </c>
      <c r="D1158" t="s">
        <v>7341</v>
      </c>
      <c r="E1158">
        <v>22</v>
      </c>
      <c r="F1158" t="s">
        <v>7345</v>
      </c>
      <c r="G1158" t="s">
        <v>11280</v>
      </c>
    </row>
    <row r="1159" spans="1:7" x14ac:dyDescent="0.25">
      <c r="A1159" t="s">
        <v>8500</v>
      </c>
      <c r="B1159">
        <v>45792</v>
      </c>
      <c r="C1159" t="s">
        <v>140</v>
      </c>
      <c r="D1159" t="s">
        <v>7330</v>
      </c>
      <c r="E1159">
        <v>69</v>
      </c>
      <c r="F1159" t="s">
        <v>7345</v>
      </c>
      <c r="G1159" t="s">
        <v>7332</v>
      </c>
    </row>
    <row r="1160" spans="1:7" x14ac:dyDescent="0.25">
      <c r="A1160" t="s">
        <v>8501</v>
      </c>
      <c r="B1160">
        <v>45792</v>
      </c>
      <c r="C1160" t="s">
        <v>160</v>
      </c>
      <c r="D1160" t="s">
        <v>7330</v>
      </c>
      <c r="E1160">
        <v>101</v>
      </c>
      <c r="F1160" t="s">
        <v>7331</v>
      </c>
      <c r="G1160" t="s">
        <v>7338</v>
      </c>
    </row>
    <row r="1161" spans="1:7" x14ac:dyDescent="0.25">
      <c r="A1161" t="s">
        <v>8502</v>
      </c>
      <c r="B1161">
        <v>45792</v>
      </c>
      <c r="C1161" t="s">
        <v>270</v>
      </c>
      <c r="D1161" t="s">
        <v>7330</v>
      </c>
      <c r="E1161">
        <v>77</v>
      </c>
      <c r="F1161" t="s">
        <v>7351</v>
      </c>
      <c r="G1161" t="s">
        <v>7343</v>
      </c>
    </row>
    <row r="1162" spans="1:7" x14ac:dyDescent="0.25">
      <c r="A1162" t="s">
        <v>8503</v>
      </c>
      <c r="B1162">
        <v>45792</v>
      </c>
      <c r="C1162" t="s">
        <v>284</v>
      </c>
      <c r="D1162" t="s">
        <v>7341</v>
      </c>
      <c r="E1162">
        <v>8</v>
      </c>
      <c r="F1162" t="s">
        <v>7337</v>
      </c>
      <c r="G1162" t="s">
        <v>11280</v>
      </c>
    </row>
    <row r="1163" spans="1:7" x14ac:dyDescent="0.25">
      <c r="A1163" t="s">
        <v>8504</v>
      </c>
      <c r="B1163">
        <v>45792</v>
      </c>
      <c r="C1163" t="s">
        <v>296</v>
      </c>
      <c r="D1163" t="s">
        <v>7330</v>
      </c>
      <c r="E1163">
        <v>65</v>
      </c>
      <c r="F1163" t="s">
        <v>7331</v>
      </c>
      <c r="G1163" t="s">
        <v>7332</v>
      </c>
    </row>
    <row r="1164" spans="1:7" x14ac:dyDescent="0.25">
      <c r="A1164" t="s">
        <v>8505</v>
      </c>
      <c r="B1164">
        <v>45792</v>
      </c>
      <c r="C1164" t="s">
        <v>368</v>
      </c>
      <c r="D1164" t="s">
        <v>7330</v>
      </c>
      <c r="E1164">
        <v>33</v>
      </c>
      <c r="F1164" t="s">
        <v>7345</v>
      </c>
      <c r="G1164" t="s">
        <v>7332</v>
      </c>
    </row>
    <row r="1165" spans="1:7" x14ac:dyDescent="0.25">
      <c r="A1165" t="s">
        <v>8506</v>
      </c>
      <c r="B1165">
        <v>45792</v>
      </c>
      <c r="C1165" t="s">
        <v>450</v>
      </c>
      <c r="D1165" t="s">
        <v>7330</v>
      </c>
      <c r="E1165">
        <v>84</v>
      </c>
      <c r="F1165" t="s">
        <v>7331</v>
      </c>
      <c r="G1165" t="s">
        <v>7332</v>
      </c>
    </row>
    <row r="1166" spans="1:7" x14ac:dyDescent="0.25">
      <c r="A1166" t="s">
        <v>8507</v>
      </c>
      <c r="B1166">
        <v>45792</v>
      </c>
      <c r="C1166" t="s">
        <v>450</v>
      </c>
      <c r="D1166" t="s">
        <v>7341</v>
      </c>
      <c r="E1166">
        <v>3</v>
      </c>
      <c r="F1166" t="s">
        <v>7331</v>
      </c>
      <c r="G1166" t="s">
        <v>11280</v>
      </c>
    </row>
    <row r="1167" spans="1:7" x14ac:dyDescent="0.25">
      <c r="A1167" t="s">
        <v>8508</v>
      </c>
      <c r="B1167">
        <v>45793</v>
      </c>
      <c r="C1167" t="s">
        <v>33</v>
      </c>
      <c r="D1167" t="s">
        <v>7330</v>
      </c>
      <c r="E1167">
        <v>88</v>
      </c>
      <c r="F1167" t="s">
        <v>7331</v>
      </c>
      <c r="G1167" t="s">
        <v>7370</v>
      </c>
    </row>
    <row r="1168" spans="1:7" x14ac:dyDescent="0.25">
      <c r="A1168" t="s">
        <v>8509</v>
      </c>
      <c r="B1168">
        <v>45793</v>
      </c>
      <c r="C1168" t="s">
        <v>81</v>
      </c>
      <c r="D1168" t="s">
        <v>7330</v>
      </c>
      <c r="E1168">
        <v>28</v>
      </c>
      <c r="F1168" t="s">
        <v>7331</v>
      </c>
      <c r="G1168" t="s">
        <v>7334</v>
      </c>
    </row>
    <row r="1169" spans="1:7" x14ac:dyDescent="0.25">
      <c r="A1169" t="s">
        <v>8510</v>
      </c>
      <c r="B1169">
        <v>45793</v>
      </c>
      <c r="C1169" t="s">
        <v>89</v>
      </c>
      <c r="D1169" t="s">
        <v>7330</v>
      </c>
      <c r="E1169">
        <v>84</v>
      </c>
      <c r="F1169" t="s">
        <v>7331</v>
      </c>
      <c r="G1169" t="s">
        <v>7332</v>
      </c>
    </row>
    <row r="1170" spans="1:7" x14ac:dyDescent="0.25">
      <c r="A1170" t="s">
        <v>8511</v>
      </c>
      <c r="B1170">
        <v>45793</v>
      </c>
      <c r="C1170" t="s">
        <v>108</v>
      </c>
      <c r="D1170" t="s">
        <v>7341</v>
      </c>
      <c r="E1170">
        <v>17</v>
      </c>
      <c r="F1170" t="s">
        <v>7345</v>
      </c>
      <c r="G1170" t="s">
        <v>11280</v>
      </c>
    </row>
    <row r="1171" spans="1:7" x14ac:dyDescent="0.25">
      <c r="A1171" t="s">
        <v>8512</v>
      </c>
      <c r="B1171">
        <v>45793</v>
      </c>
      <c r="C1171" t="s">
        <v>234</v>
      </c>
      <c r="D1171" t="s">
        <v>7330</v>
      </c>
      <c r="E1171">
        <v>93</v>
      </c>
      <c r="F1171" t="s">
        <v>7351</v>
      </c>
      <c r="G1171" t="s">
        <v>7343</v>
      </c>
    </row>
    <row r="1172" spans="1:7" x14ac:dyDescent="0.25">
      <c r="A1172" t="s">
        <v>8513</v>
      </c>
      <c r="B1172">
        <v>45793</v>
      </c>
      <c r="C1172" t="s">
        <v>292</v>
      </c>
      <c r="D1172" t="s">
        <v>7330</v>
      </c>
      <c r="E1172">
        <v>66</v>
      </c>
      <c r="F1172" t="s">
        <v>7331</v>
      </c>
      <c r="G1172" t="s">
        <v>7348</v>
      </c>
    </row>
    <row r="1173" spans="1:7" x14ac:dyDescent="0.25">
      <c r="A1173" t="s">
        <v>8514</v>
      </c>
      <c r="B1173">
        <v>45793</v>
      </c>
      <c r="C1173" t="s">
        <v>359</v>
      </c>
      <c r="D1173" t="s">
        <v>7330</v>
      </c>
      <c r="E1173">
        <v>29</v>
      </c>
      <c r="F1173" t="s">
        <v>7331</v>
      </c>
      <c r="G1173" t="s">
        <v>7355</v>
      </c>
    </row>
    <row r="1174" spans="1:7" x14ac:dyDescent="0.25">
      <c r="A1174" t="s">
        <v>8515</v>
      </c>
      <c r="B1174">
        <v>45793</v>
      </c>
      <c r="C1174" t="s">
        <v>386</v>
      </c>
      <c r="D1174" t="s">
        <v>7341</v>
      </c>
      <c r="E1174">
        <v>8</v>
      </c>
      <c r="F1174" t="s">
        <v>7331</v>
      </c>
      <c r="G1174" t="s">
        <v>11280</v>
      </c>
    </row>
    <row r="1175" spans="1:7" x14ac:dyDescent="0.25">
      <c r="A1175" t="s">
        <v>8516</v>
      </c>
      <c r="B1175">
        <v>45794</v>
      </c>
      <c r="C1175" t="s">
        <v>112</v>
      </c>
      <c r="D1175" t="s">
        <v>7341</v>
      </c>
      <c r="E1175">
        <v>4</v>
      </c>
      <c r="F1175" t="s">
        <v>7345</v>
      </c>
      <c r="G1175" t="s">
        <v>11280</v>
      </c>
    </row>
    <row r="1176" spans="1:7" x14ac:dyDescent="0.25">
      <c r="A1176" t="s">
        <v>8517</v>
      </c>
      <c r="B1176">
        <v>45794</v>
      </c>
      <c r="C1176" t="s">
        <v>118</v>
      </c>
      <c r="D1176" t="s">
        <v>7330</v>
      </c>
      <c r="E1176">
        <v>44</v>
      </c>
      <c r="F1176" t="s">
        <v>7331</v>
      </c>
      <c r="G1176" t="s">
        <v>7334</v>
      </c>
    </row>
    <row r="1177" spans="1:7" x14ac:dyDescent="0.25">
      <c r="A1177" t="s">
        <v>8518</v>
      </c>
      <c r="B1177">
        <v>45794</v>
      </c>
      <c r="C1177" t="s">
        <v>148</v>
      </c>
      <c r="D1177" t="s">
        <v>7341</v>
      </c>
      <c r="E1177">
        <v>6</v>
      </c>
      <c r="F1177" t="s">
        <v>7337</v>
      </c>
      <c r="G1177" t="s">
        <v>11280</v>
      </c>
    </row>
    <row r="1178" spans="1:7" x14ac:dyDescent="0.25">
      <c r="A1178" t="s">
        <v>8519</v>
      </c>
      <c r="B1178">
        <v>45794</v>
      </c>
      <c r="C1178" t="s">
        <v>172</v>
      </c>
      <c r="D1178" t="s">
        <v>7341</v>
      </c>
      <c r="E1178">
        <v>15</v>
      </c>
      <c r="F1178" t="s">
        <v>7331</v>
      </c>
      <c r="G1178" t="s">
        <v>11280</v>
      </c>
    </row>
    <row r="1179" spans="1:7" x14ac:dyDescent="0.25">
      <c r="A1179" t="s">
        <v>8520</v>
      </c>
      <c r="B1179">
        <v>45794</v>
      </c>
      <c r="C1179" t="s">
        <v>240</v>
      </c>
      <c r="D1179" t="s">
        <v>7341</v>
      </c>
      <c r="E1179">
        <v>7</v>
      </c>
      <c r="F1179" t="s">
        <v>7345</v>
      </c>
      <c r="G1179" t="s">
        <v>11280</v>
      </c>
    </row>
    <row r="1180" spans="1:7" x14ac:dyDescent="0.25">
      <c r="A1180" t="s">
        <v>8521</v>
      </c>
      <c r="B1180">
        <v>45794</v>
      </c>
      <c r="C1180" t="s">
        <v>328</v>
      </c>
      <c r="D1180" t="s">
        <v>7341</v>
      </c>
      <c r="E1180">
        <v>1</v>
      </c>
      <c r="F1180" t="s">
        <v>7345</v>
      </c>
      <c r="G1180" t="s">
        <v>11280</v>
      </c>
    </row>
    <row r="1181" spans="1:7" x14ac:dyDescent="0.25">
      <c r="A1181" t="s">
        <v>8522</v>
      </c>
      <c r="B1181">
        <v>45794</v>
      </c>
      <c r="C1181" t="s">
        <v>340</v>
      </c>
      <c r="D1181" t="s">
        <v>7330</v>
      </c>
      <c r="E1181">
        <v>54</v>
      </c>
      <c r="F1181" t="s">
        <v>7345</v>
      </c>
      <c r="G1181" t="s">
        <v>7355</v>
      </c>
    </row>
    <row r="1182" spans="1:7" x14ac:dyDescent="0.25">
      <c r="A1182" t="s">
        <v>8523</v>
      </c>
      <c r="B1182">
        <v>45794</v>
      </c>
      <c r="C1182" t="s">
        <v>366</v>
      </c>
      <c r="D1182" t="s">
        <v>7330</v>
      </c>
      <c r="E1182">
        <v>55</v>
      </c>
      <c r="F1182" t="s">
        <v>7331</v>
      </c>
      <c r="G1182" t="s">
        <v>7365</v>
      </c>
    </row>
    <row r="1183" spans="1:7" x14ac:dyDescent="0.25">
      <c r="A1183" t="s">
        <v>8524</v>
      </c>
      <c r="B1183">
        <v>45794</v>
      </c>
      <c r="C1183" t="s">
        <v>439</v>
      </c>
      <c r="D1183" t="s">
        <v>7330</v>
      </c>
      <c r="E1183">
        <v>87</v>
      </c>
      <c r="F1183" t="s">
        <v>7351</v>
      </c>
      <c r="G1183" t="s">
        <v>7365</v>
      </c>
    </row>
    <row r="1184" spans="1:7" x14ac:dyDescent="0.25">
      <c r="A1184" t="s">
        <v>8525</v>
      </c>
      <c r="B1184">
        <v>45794</v>
      </c>
      <c r="C1184" t="s">
        <v>456</v>
      </c>
      <c r="D1184" t="s">
        <v>7330</v>
      </c>
      <c r="E1184">
        <v>85</v>
      </c>
      <c r="F1184" t="s">
        <v>7331</v>
      </c>
      <c r="G1184" t="s">
        <v>7332</v>
      </c>
    </row>
    <row r="1185" spans="1:7" x14ac:dyDescent="0.25">
      <c r="A1185" t="s">
        <v>8526</v>
      </c>
      <c r="B1185">
        <v>45795</v>
      </c>
      <c r="C1185" t="s">
        <v>17</v>
      </c>
      <c r="D1185" t="s">
        <v>7330</v>
      </c>
      <c r="E1185">
        <v>158</v>
      </c>
      <c r="F1185" t="s">
        <v>7337</v>
      </c>
      <c r="G1185" t="s">
        <v>7370</v>
      </c>
    </row>
    <row r="1186" spans="1:7" x14ac:dyDescent="0.25">
      <c r="A1186" t="s">
        <v>8527</v>
      </c>
      <c r="B1186">
        <v>45795</v>
      </c>
      <c r="C1186" t="s">
        <v>33</v>
      </c>
      <c r="D1186" t="s">
        <v>7341</v>
      </c>
      <c r="E1186">
        <v>29</v>
      </c>
      <c r="F1186" t="s">
        <v>7345</v>
      </c>
      <c r="G1186" t="s">
        <v>11280</v>
      </c>
    </row>
    <row r="1187" spans="1:7" x14ac:dyDescent="0.25">
      <c r="A1187" t="s">
        <v>8528</v>
      </c>
      <c r="B1187">
        <v>45795</v>
      </c>
      <c r="C1187" t="s">
        <v>35</v>
      </c>
      <c r="D1187" t="s">
        <v>7341</v>
      </c>
      <c r="E1187">
        <v>21</v>
      </c>
      <c r="F1187" t="s">
        <v>7337</v>
      </c>
      <c r="G1187" t="s">
        <v>11280</v>
      </c>
    </row>
    <row r="1188" spans="1:7" x14ac:dyDescent="0.25">
      <c r="A1188" t="s">
        <v>8529</v>
      </c>
      <c r="B1188">
        <v>45795</v>
      </c>
      <c r="C1188" t="s">
        <v>45</v>
      </c>
      <c r="D1188" t="s">
        <v>7341</v>
      </c>
      <c r="E1188">
        <v>40</v>
      </c>
      <c r="F1188" t="s">
        <v>7345</v>
      </c>
      <c r="G1188" t="s">
        <v>11280</v>
      </c>
    </row>
    <row r="1189" spans="1:7" x14ac:dyDescent="0.25">
      <c r="A1189" t="s">
        <v>8530</v>
      </c>
      <c r="B1189">
        <v>45795</v>
      </c>
      <c r="C1189" t="s">
        <v>53</v>
      </c>
      <c r="D1189" t="s">
        <v>7330</v>
      </c>
      <c r="E1189">
        <v>64</v>
      </c>
      <c r="F1189" t="s">
        <v>7351</v>
      </c>
      <c r="G1189" t="s">
        <v>7343</v>
      </c>
    </row>
    <row r="1190" spans="1:7" x14ac:dyDescent="0.25">
      <c r="A1190" t="s">
        <v>8531</v>
      </c>
      <c r="B1190">
        <v>45795</v>
      </c>
      <c r="C1190" t="s">
        <v>85</v>
      </c>
      <c r="D1190" t="s">
        <v>7330</v>
      </c>
      <c r="E1190">
        <v>72</v>
      </c>
      <c r="F1190" t="s">
        <v>7331</v>
      </c>
      <c r="G1190" t="s">
        <v>7365</v>
      </c>
    </row>
    <row r="1191" spans="1:7" x14ac:dyDescent="0.25">
      <c r="A1191" t="s">
        <v>8532</v>
      </c>
      <c r="B1191">
        <v>45795</v>
      </c>
      <c r="C1191" t="s">
        <v>144</v>
      </c>
      <c r="D1191" t="s">
        <v>7330</v>
      </c>
      <c r="E1191">
        <v>42</v>
      </c>
      <c r="F1191" t="s">
        <v>7345</v>
      </c>
      <c r="G1191" t="s">
        <v>7365</v>
      </c>
    </row>
    <row r="1192" spans="1:7" x14ac:dyDescent="0.25">
      <c r="A1192" t="s">
        <v>8533</v>
      </c>
      <c r="B1192">
        <v>45795</v>
      </c>
      <c r="C1192" t="s">
        <v>240</v>
      </c>
      <c r="D1192" t="s">
        <v>7330</v>
      </c>
      <c r="E1192">
        <v>34</v>
      </c>
      <c r="F1192" t="s">
        <v>7331</v>
      </c>
      <c r="G1192" t="s">
        <v>7343</v>
      </c>
    </row>
    <row r="1193" spans="1:7" x14ac:dyDescent="0.25">
      <c r="A1193" t="s">
        <v>8534</v>
      </c>
      <c r="B1193">
        <v>45795</v>
      </c>
      <c r="C1193" t="s">
        <v>272</v>
      </c>
      <c r="D1193" t="s">
        <v>7330</v>
      </c>
      <c r="E1193">
        <v>57</v>
      </c>
      <c r="F1193" t="s">
        <v>7331</v>
      </c>
      <c r="G1193" t="s">
        <v>7348</v>
      </c>
    </row>
    <row r="1194" spans="1:7" x14ac:dyDescent="0.25">
      <c r="A1194" t="s">
        <v>8535</v>
      </c>
      <c r="B1194">
        <v>45795</v>
      </c>
      <c r="C1194" t="s">
        <v>290</v>
      </c>
      <c r="D1194" t="s">
        <v>7341</v>
      </c>
      <c r="E1194">
        <v>5</v>
      </c>
      <c r="F1194" t="s">
        <v>7351</v>
      </c>
      <c r="G1194" t="s">
        <v>11280</v>
      </c>
    </row>
    <row r="1195" spans="1:7" x14ac:dyDescent="0.25">
      <c r="A1195" t="s">
        <v>8536</v>
      </c>
      <c r="B1195">
        <v>45795</v>
      </c>
      <c r="C1195" t="s">
        <v>319</v>
      </c>
      <c r="D1195" t="s">
        <v>7330</v>
      </c>
      <c r="E1195">
        <v>60</v>
      </c>
      <c r="F1195" t="s">
        <v>7351</v>
      </c>
      <c r="G1195" t="s">
        <v>7334</v>
      </c>
    </row>
    <row r="1196" spans="1:7" x14ac:dyDescent="0.25">
      <c r="A1196" t="s">
        <v>8537</v>
      </c>
      <c r="B1196">
        <v>45795</v>
      </c>
      <c r="C1196" t="s">
        <v>346</v>
      </c>
      <c r="D1196" t="s">
        <v>7330</v>
      </c>
      <c r="E1196">
        <v>28</v>
      </c>
      <c r="F1196" t="s">
        <v>7331</v>
      </c>
      <c r="G1196" t="s">
        <v>7343</v>
      </c>
    </row>
    <row r="1197" spans="1:7" x14ac:dyDescent="0.25">
      <c r="A1197" t="s">
        <v>8538</v>
      </c>
      <c r="B1197">
        <v>45795</v>
      </c>
      <c r="C1197" t="s">
        <v>470</v>
      </c>
      <c r="D1197" t="s">
        <v>7341</v>
      </c>
      <c r="E1197">
        <v>5</v>
      </c>
      <c r="F1197" t="s">
        <v>7351</v>
      </c>
      <c r="G1197" t="s">
        <v>11280</v>
      </c>
    </row>
    <row r="1198" spans="1:7" x14ac:dyDescent="0.25">
      <c r="A1198" t="s">
        <v>8539</v>
      </c>
      <c r="B1198">
        <v>45795</v>
      </c>
      <c r="C1198" t="s">
        <v>488</v>
      </c>
      <c r="D1198" t="s">
        <v>7341</v>
      </c>
      <c r="E1198">
        <v>3</v>
      </c>
      <c r="F1198" t="s">
        <v>7345</v>
      </c>
      <c r="G1198" t="s">
        <v>11280</v>
      </c>
    </row>
    <row r="1199" spans="1:7" x14ac:dyDescent="0.25">
      <c r="A1199" t="s">
        <v>8540</v>
      </c>
      <c r="B1199">
        <v>45796</v>
      </c>
      <c r="C1199" t="s">
        <v>8</v>
      </c>
      <c r="D1199" t="s">
        <v>7341</v>
      </c>
      <c r="E1199">
        <v>24</v>
      </c>
      <c r="F1199" t="s">
        <v>7351</v>
      </c>
      <c r="G1199" t="s">
        <v>11280</v>
      </c>
    </row>
    <row r="1200" spans="1:7" x14ac:dyDescent="0.25">
      <c r="A1200" t="s">
        <v>8541</v>
      </c>
      <c r="B1200">
        <v>45796</v>
      </c>
      <c r="C1200" t="s">
        <v>29</v>
      </c>
      <c r="D1200" t="s">
        <v>7341</v>
      </c>
      <c r="E1200">
        <v>42</v>
      </c>
      <c r="F1200" t="s">
        <v>7345</v>
      </c>
      <c r="G1200" t="s">
        <v>11280</v>
      </c>
    </row>
    <row r="1201" spans="1:7" x14ac:dyDescent="0.25">
      <c r="A1201" t="s">
        <v>8542</v>
      </c>
      <c r="B1201">
        <v>45796</v>
      </c>
      <c r="C1201" t="s">
        <v>75</v>
      </c>
      <c r="D1201" t="s">
        <v>7341</v>
      </c>
      <c r="E1201">
        <v>17</v>
      </c>
      <c r="F1201" t="s">
        <v>7337</v>
      </c>
      <c r="G1201" t="s">
        <v>11280</v>
      </c>
    </row>
    <row r="1202" spans="1:7" x14ac:dyDescent="0.25">
      <c r="A1202" t="s">
        <v>8543</v>
      </c>
      <c r="B1202">
        <v>45796</v>
      </c>
      <c r="C1202" t="s">
        <v>75</v>
      </c>
      <c r="D1202" t="s">
        <v>7341</v>
      </c>
      <c r="E1202">
        <v>17</v>
      </c>
      <c r="F1202" t="s">
        <v>7351</v>
      </c>
      <c r="G1202" t="s">
        <v>11280</v>
      </c>
    </row>
    <row r="1203" spans="1:7" x14ac:dyDescent="0.25">
      <c r="A1203" t="s">
        <v>8544</v>
      </c>
      <c r="B1203">
        <v>45796</v>
      </c>
      <c r="C1203" t="s">
        <v>79</v>
      </c>
      <c r="D1203" t="s">
        <v>7341</v>
      </c>
      <c r="E1203">
        <v>19</v>
      </c>
      <c r="F1203" t="s">
        <v>7345</v>
      </c>
      <c r="G1203" t="s">
        <v>11280</v>
      </c>
    </row>
    <row r="1204" spans="1:7" x14ac:dyDescent="0.25">
      <c r="A1204" t="s">
        <v>8545</v>
      </c>
      <c r="B1204">
        <v>45796</v>
      </c>
      <c r="C1204" t="s">
        <v>95</v>
      </c>
      <c r="D1204" t="s">
        <v>7341</v>
      </c>
      <c r="E1204">
        <v>28</v>
      </c>
      <c r="F1204" t="s">
        <v>7331</v>
      </c>
      <c r="G1204" t="s">
        <v>11280</v>
      </c>
    </row>
    <row r="1205" spans="1:7" x14ac:dyDescent="0.25">
      <c r="A1205" t="s">
        <v>8546</v>
      </c>
      <c r="B1205">
        <v>45796</v>
      </c>
      <c r="C1205" t="s">
        <v>97</v>
      </c>
      <c r="D1205" t="s">
        <v>7341</v>
      </c>
      <c r="E1205">
        <v>12</v>
      </c>
      <c r="F1205" t="s">
        <v>7331</v>
      </c>
      <c r="G1205" t="s">
        <v>11280</v>
      </c>
    </row>
    <row r="1206" spans="1:7" x14ac:dyDescent="0.25">
      <c r="A1206" t="s">
        <v>8547</v>
      </c>
      <c r="B1206">
        <v>45796</v>
      </c>
      <c r="C1206" t="s">
        <v>101</v>
      </c>
      <c r="D1206" t="s">
        <v>7330</v>
      </c>
      <c r="E1206">
        <v>29</v>
      </c>
      <c r="F1206" t="s">
        <v>7337</v>
      </c>
      <c r="G1206" t="s">
        <v>7370</v>
      </c>
    </row>
    <row r="1207" spans="1:7" x14ac:dyDescent="0.25">
      <c r="A1207" t="s">
        <v>8548</v>
      </c>
      <c r="B1207">
        <v>45796</v>
      </c>
      <c r="C1207" t="s">
        <v>146</v>
      </c>
      <c r="D1207" t="s">
        <v>7341</v>
      </c>
      <c r="E1207">
        <v>17</v>
      </c>
      <c r="F1207" t="s">
        <v>7331</v>
      </c>
      <c r="G1207" t="s">
        <v>11280</v>
      </c>
    </row>
    <row r="1208" spans="1:7" x14ac:dyDescent="0.25">
      <c r="A1208" t="s">
        <v>8549</v>
      </c>
      <c r="B1208">
        <v>45796</v>
      </c>
      <c r="C1208" t="s">
        <v>184</v>
      </c>
      <c r="D1208" t="s">
        <v>7330</v>
      </c>
      <c r="E1208">
        <v>91</v>
      </c>
      <c r="F1208" t="s">
        <v>7345</v>
      </c>
      <c r="G1208" t="s">
        <v>7332</v>
      </c>
    </row>
    <row r="1209" spans="1:7" x14ac:dyDescent="0.25">
      <c r="A1209" t="s">
        <v>8550</v>
      </c>
      <c r="B1209">
        <v>45796</v>
      </c>
      <c r="C1209" t="s">
        <v>200</v>
      </c>
      <c r="D1209" t="s">
        <v>7341</v>
      </c>
      <c r="E1209">
        <v>35</v>
      </c>
      <c r="F1209" t="s">
        <v>7337</v>
      </c>
      <c r="G1209" t="s">
        <v>11280</v>
      </c>
    </row>
    <row r="1210" spans="1:7" x14ac:dyDescent="0.25">
      <c r="A1210" t="s">
        <v>8551</v>
      </c>
      <c r="B1210">
        <v>45796</v>
      </c>
      <c r="C1210" t="s">
        <v>242</v>
      </c>
      <c r="D1210" t="s">
        <v>7330</v>
      </c>
      <c r="E1210">
        <v>79</v>
      </c>
      <c r="F1210" t="s">
        <v>7331</v>
      </c>
      <c r="G1210" t="s">
        <v>7343</v>
      </c>
    </row>
    <row r="1211" spans="1:7" x14ac:dyDescent="0.25">
      <c r="A1211" t="s">
        <v>8552</v>
      </c>
      <c r="B1211">
        <v>45796</v>
      </c>
      <c r="C1211" t="s">
        <v>246</v>
      </c>
      <c r="D1211" t="s">
        <v>7330</v>
      </c>
      <c r="E1211">
        <v>29</v>
      </c>
      <c r="F1211" t="s">
        <v>7345</v>
      </c>
      <c r="G1211" t="s">
        <v>7338</v>
      </c>
    </row>
    <row r="1212" spans="1:7" x14ac:dyDescent="0.25">
      <c r="A1212" t="s">
        <v>8553</v>
      </c>
      <c r="B1212">
        <v>45796</v>
      </c>
      <c r="C1212" t="s">
        <v>263</v>
      </c>
      <c r="D1212" t="s">
        <v>7341</v>
      </c>
      <c r="E1212">
        <v>3</v>
      </c>
      <c r="F1212" t="s">
        <v>7331</v>
      </c>
      <c r="G1212" t="s">
        <v>11280</v>
      </c>
    </row>
    <row r="1213" spans="1:7" x14ac:dyDescent="0.25">
      <c r="A1213" t="s">
        <v>8554</v>
      </c>
      <c r="B1213">
        <v>45796</v>
      </c>
      <c r="C1213" t="s">
        <v>323</v>
      </c>
      <c r="D1213" t="s">
        <v>7330</v>
      </c>
      <c r="E1213">
        <v>22</v>
      </c>
      <c r="F1213" t="s">
        <v>7345</v>
      </c>
      <c r="G1213" t="s">
        <v>7343</v>
      </c>
    </row>
    <row r="1214" spans="1:7" x14ac:dyDescent="0.25">
      <c r="A1214" t="s">
        <v>8555</v>
      </c>
      <c r="B1214">
        <v>45797</v>
      </c>
      <c r="C1214" t="s">
        <v>29</v>
      </c>
      <c r="D1214" t="s">
        <v>7341</v>
      </c>
      <c r="E1214">
        <v>35</v>
      </c>
      <c r="F1214" t="s">
        <v>7331</v>
      </c>
      <c r="G1214" t="s">
        <v>11280</v>
      </c>
    </row>
    <row r="1215" spans="1:7" x14ac:dyDescent="0.25">
      <c r="A1215" t="s">
        <v>8556</v>
      </c>
      <c r="B1215">
        <v>45797</v>
      </c>
      <c r="C1215" t="s">
        <v>35</v>
      </c>
      <c r="D1215" t="s">
        <v>7330</v>
      </c>
      <c r="E1215">
        <v>149</v>
      </c>
      <c r="F1215" t="s">
        <v>7331</v>
      </c>
      <c r="G1215" t="s">
        <v>7355</v>
      </c>
    </row>
    <row r="1216" spans="1:7" x14ac:dyDescent="0.25">
      <c r="A1216" t="s">
        <v>8557</v>
      </c>
      <c r="B1216">
        <v>45797</v>
      </c>
      <c r="C1216" t="s">
        <v>77</v>
      </c>
      <c r="D1216" t="s">
        <v>7341</v>
      </c>
      <c r="E1216">
        <v>14</v>
      </c>
      <c r="F1216" t="s">
        <v>7345</v>
      </c>
      <c r="G1216" t="s">
        <v>11280</v>
      </c>
    </row>
    <row r="1217" spans="1:7" x14ac:dyDescent="0.25">
      <c r="A1217" t="s">
        <v>8558</v>
      </c>
      <c r="B1217">
        <v>45797</v>
      </c>
      <c r="C1217" t="s">
        <v>198</v>
      </c>
      <c r="D1217" t="s">
        <v>7341</v>
      </c>
      <c r="E1217">
        <v>33</v>
      </c>
      <c r="F1217" t="s">
        <v>7351</v>
      </c>
      <c r="G1217" t="s">
        <v>11280</v>
      </c>
    </row>
    <row r="1218" spans="1:7" x14ac:dyDescent="0.25">
      <c r="A1218" t="s">
        <v>8559</v>
      </c>
      <c r="B1218">
        <v>45797</v>
      </c>
      <c r="C1218" t="s">
        <v>298</v>
      </c>
      <c r="D1218" t="s">
        <v>7330</v>
      </c>
      <c r="E1218">
        <v>58</v>
      </c>
      <c r="F1218" t="s">
        <v>7331</v>
      </c>
      <c r="G1218" t="s">
        <v>7338</v>
      </c>
    </row>
    <row r="1219" spans="1:7" x14ac:dyDescent="0.25">
      <c r="A1219" t="s">
        <v>8560</v>
      </c>
      <c r="B1219">
        <v>45797</v>
      </c>
      <c r="C1219" t="s">
        <v>300</v>
      </c>
      <c r="D1219" t="s">
        <v>7341</v>
      </c>
      <c r="E1219">
        <v>12</v>
      </c>
      <c r="F1219" t="s">
        <v>7345</v>
      </c>
      <c r="G1219" t="s">
        <v>11280</v>
      </c>
    </row>
    <row r="1220" spans="1:7" x14ac:dyDescent="0.25">
      <c r="A1220" t="s">
        <v>8561</v>
      </c>
      <c r="B1220">
        <v>45797</v>
      </c>
      <c r="C1220" t="s">
        <v>319</v>
      </c>
      <c r="D1220" t="s">
        <v>7330</v>
      </c>
      <c r="E1220">
        <v>69</v>
      </c>
      <c r="F1220" t="s">
        <v>7337</v>
      </c>
      <c r="G1220" t="s">
        <v>7355</v>
      </c>
    </row>
    <row r="1221" spans="1:7" x14ac:dyDescent="0.25">
      <c r="A1221" t="s">
        <v>8562</v>
      </c>
      <c r="B1221">
        <v>45797</v>
      </c>
      <c r="C1221" t="s">
        <v>334</v>
      </c>
      <c r="D1221" t="s">
        <v>7341</v>
      </c>
      <c r="E1221">
        <v>3</v>
      </c>
      <c r="F1221" t="s">
        <v>7351</v>
      </c>
      <c r="G1221" t="s">
        <v>11280</v>
      </c>
    </row>
    <row r="1222" spans="1:7" x14ac:dyDescent="0.25">
      <c r="A1222" t="s">
        <v>8563</v>
      </c>
      <c r="B1222">
        <v>45797</v>
      </c>
      <c r="C1222" t="s">
        <v>429</v>
      </c>
      <c r="D1222" t="s">
        <v>7330</v>
      </c>
      <c r="E1222">
        <v>44</v>
      </c>
      <c r="F1222" t="s">
        <v>7331</v>
      </c>
      <c r="G1222" t="s">
        <v>7343</v>
      </c>
    </row>
    <row r="1223" spans="1:7" x14ac:dyDescent="0.25">
      <c r="A1223" t="s">
        <v>8564</v>
      </c>
      <c r="B1223">
        <v>45798</v>
      </c>
      <c r="C1223" t="s">
        <v>45</v>
      </c>
      <c r="D1223" t="s">
        <v>7341</v>
      </c>
      <c r="E1223">
        <v>23</v>
      </c>
      <c r="F1223" t="s">
        <v>7345</v>
      </c>
      <c r="G1223" t="s">
        <v>11280</v>
      </c>
    </row>
    <row r="1224" spans="1:7" x14ac:dyDescent="0.25">
      <c r="A1224" t="s">
        <v>8565</v>
      </c>
      <c r="B1224">
        <v>45798</v>
      </c>
      <c r="C1224" t="s">
        <v>85</v>
      </c>
      <c r="D1224" t="s">
        <v>7330</v>
      </c>
      <c r="E1224">
        <v>77</v>
      </c>
      <c r="F1224" t="s">
        <v>7331</v>
      </c>
      <c r="G1224" t="s">
        <v>7334</v>
      </c>
    </row>
    <row r="1225" spans="1:7" x14ac:dyDescent="0.25">
      <c r="A1225" t="s">
        <v>8566</v>
      </c>
      <c r="B1225">
        <v>45798</v>
      </c>
      <c r="C1225" t="s">
        <v>87</v>
      </c>
      <c r="D1225" t="s">
        <v>7330</v>
      </c>
      <c r="E1225">
        <v>24</v>
      </c>
      <c r="F1225" t="s">
        <v>7351</v>
      </c>
      <c r="G1225" t="s">
        <v>7370</v>
      </c>
    </row>
    <row r="1226" spans="1:7" x14ac:dyDescent="0.25">
      <c r="A1226" t="s">
        <v>8567</v>
      </c>
      <c r="B1226">
        <v>45798</v>
      </c>
      <c r="C1226" t="s">
        <v>108</v>
      </c>
      <c r="D1226" t="s">
        <v>7341</v>
      </c>
      <c r="E1226">
        <v>16</v>
      </c>
      <c r="F1226" t="s">
        <v>7331</v>
      </c>
      <c r="G1226" t="s">
        <v>11280</v>
      </c>
    </row>
    <row r="1227" spans="1:7" x14ac:dyDescent="0.25">
      <c r="A1227" t="s">
        <v>8568</v>
      </c>
      <c r="B1227">
        <v>45798</v>
      </c>
      <c r="C1227" t="s">
        <v>144</v>
      </c>
      <c r="D1227" t="s">
        <v>7341</v>
      </c>
      <c r="E1227">
        <v>5</v>
      </c>
      <c r="F1227" t="s">
        <v>7345</v>
      </c>
      <c r="G1227" t="s">
        <v>11280</v>
      </c>
    </row>
    <row r="1228" spans="1:7" x14ac:dyDescent="0.25">
      <c r="A1228" t="s">
        <v>8569</v>
      </c>
      <c r="B1228">
        <v>45798</v>
      </c>
      <c r="C1228" t="s">
        <v>323</v>
      </c>
      <c r="D1228" t="s">
        <v>7330</v>
      </c>
      <c r="E1228">
        <v>54</v>
      </c>
      <c r="F1228" t="s">
        <v>7331</v>
      </c>
      <c r="G1228" t="s">
        <v>7332</v>
      </c>
    </row>
    <row r="1229" spans="1:7" x14ac:dyDescent="0.25">
      <c r="A1229" t="s">
        <v>8570</v>
      </c>
      <c r="B1229">
        <v>45798</v>
      </c>
      <c r="C1229" t="s">
        <v>458</v>
      </c>
      <c r="D1229" t="s">
        <v>7341</v>
      </c>
      <c r="E1229">
        <v>9</v>
      </c>
      <c r="F1229" t="s">
        <v>7331</v>
      </c>
      <c r="G1229" t="s">
        <v>11280</v>
      </c>
    </row>
    <row r="1230" spans="1:7" x14ac:dyDescent="0.25">
      <c r="A1230" t="s">
        <v>8571</v>
      </c>
      <c r="B1230">
        <v>45799</v>
      </c>
      <c r="C1230" t="s">
        <v>17</v>
      </c>
      <c r="D1230" t="s">
        <v>7330</v>
      </c>
      <c r="E1230">
        <v>176</v>
      </c>
      <c r="F1230" t="s">
        <v>7331</v>
      </c>
      <c r="G1230" t="s">
        <v>7365</v>
      </c>
    </row>
    <row r="1231" spans="1:7" x14ac:dyDescent="0.25">
      <c r="A1231" t="s">
        <v>8572</v>
      </c>
      <c r="B1231">
        <v>45799</v>
      </c>
      <c r="C1231" t="s">
        <v>20</v>
      </c>
      <c r="D1231" t="s">
        <v>7341</v>
      </c>
      <c r="E1231">
        <v>25</v>
      </c>
      <c r="F1231" t="s">
        <v>7345</v>
      </c>
      <c r="G1231" t="s">
        <v>11280</v>
      </c>
    </row>
    <row r="1232" spans="1:7" x14ac:dyDescent="0.25">
      <c r="A1232" t="s">
        <v>8573</v>
      </c>
      <c r="B1232">
        <v>45799</v>
      </c>
      <c r="C1232" t="s">
        <v>57</v>
      </c>
      <c r="D1232" t="s">
        <v>7330</v>
      </c>
      <c r="E1232">
        <v>59</v>
      </c>
      <c r="F1232" t="s">
        <v>7345</v>
      </c>
      <c r="G1232" t="s">
        <v>7343</v>
      </c>
    </row>
    <row r="1233" spans="1:7" x14ac:dyDescent="0.25">
      <c r="A1233" t="s">
        <v>8574</v>
      </c>
      <c r="B1233">
        <v>45799</v>
      </c>
      <c r="C1233" t="s">
        <v>148</v>
      </c>
      <c r="D1233" t="s">
        <v>7341</v>
      </c>
      <c r="E1233">
        <v>3</v>
      </c>
      <c r="F1233" t="s">
        <v>7331</v>
      </c>
      <c r="G1233" t="s">
        <v>11280</v>
      </c>
    </row>
    <row r="1234" spans="1:7" x14ac:dyDescent="0.25">
      <c r="A1234" t="s">
        <v>8575</v>
      </c>
      <c r="B1234">
        <v>45799</v>
      </c>
      <c r="C1234" t="s">
        <v>244</v>
      </c>
      <c r="D1234" t="s">
        <v>7330</v>
      </c>
      <c r="E1234">
        <v>94</v>
      </c>
      <c r="F1234" t="s">
        <v>7345</v>
      </c>
      <c r="G1234" t="s">
        <v>7334</v>
      </c>
    </row>
    <row r="1235" spans="1:7" x14ac:dyDescent="0.25">
      <c r="A1235" t="s">
        <v>8576</v>
      </c>
      <c r="B1235">
        <v>45799</v>
      </c>
      <c r="C1235" t="s">
        <v>338</v>
      </c>
      <c r="D1235" t="s">
        <v>7341</v>
      </c>
      <c r="E1235">
        <v>1</v>
      </c>
      <c r="F1235" t="s">
        <v>7345</v>
      </c>
      <c r="G1235" t="s">
        <v>11280</v>
      </c>
    </row>
    <row r="1236" spans="1:7" x14ac:dyDescent="0.25">
      <c r="A1236" t="s">
        <v>8577</v>
      </c>
      <c r="B1236">
        <v>45799</v>
      </c>
      <c r="C1236" t="s">
        <v>370</v>
      </c>
      <c r="D1236" t="s">
        <v>7330</v>
      </c>
      <c r="E1236">
        <v>48</v>
      </c>
      <c r="F1236" t="s">
        <v>7345</v>
      </c>
      <c r="G1236" t="s">
        <v>7365</v>
      </c>
    </row>
    <row r="1237" spans="1:7" x14ac:dyDescent="0.25">
      <c r="A1237" t="s">
        <v>8578</v>
      </c>
      <c r="B1237">
        <v>45800</v>
      </c>
      <c r="C1237" t="s">
        <v>53</v>
      </c>
      <c r="D1237" t="s">
        <v>7330</v>
      </c>
      <c r="E1237">
        <v>64</v>
      </c>
      <c r="F1237" t="s">
        <v>7331</v>
      </c>
      <c r="G1237" t="s">
        <v>7355</v>
      </c>
    </row>
    <row r="1238" spans="1:7" x14ac:dyDescent="0.25">
      <c r="A1238" t="s">
        <v>8579</v>
      </c>
      <c r="B1238">
        <v>45800</v>
      </c>
      <c r="C1238" t="s">
        <v>67</v>
      </c>
      <c r="D1238" t="s">
        <v>7330</v>
      </c>
      <c r="E1238">
        <v>137</v>
      </c>
      <c r="F1238" t="s">
        <v>7337</v>
      </c>
      <c r="G1238" t="s">
        <v>7355</v>
      </c>
    </row>
    <row r="1239" spans="1:7" x14ac:dyDescent="0.25">
      <c r="A1239" t="s">
        <v>8580</v>
      </c>
      <c r="B1239">
        <v>45800</v>
      </c>
      <c r="C1239" t="s">
        <v>79</v>
      </c>
      <c r="D1239" t="s">
        <v>7330</v>
      </c>
      <c r="E1239">
        <v>106</v>
      </c>
      <c r="F1239" t="s">
        <v>7337</v>
      </c>
      <c r="G1239" t="s">
        <v>7348</v>
      </c>
    </row>
    <row r="1240" spans="1:7" x14ac:dyDescent="0.25">
      <c r="A1240" t="s">
        <v>8581</v>
      </c>
      <c r="B1240">
        <v>45800</v>
      </c>
      <c r="C1240" t="s">
        <v>87</v>
      </c>
      <c r="D1240" t="s">
        <v>7341</v>
      </c>
      <c r="E1240">
        <v>10</v>
      </c>
      <c r="F1240" t="s">
        <v>7331</v>
      </c>
      <c r="G1240" t="s">
        <v>11280</v>
      </c>
    </row>
    <row r="1241" spans="1:7" x14ac:dyDescent="0.25">
      <c r="A1241" t="s">
        <v>8582</v>
      </c>
      <c r="B1241">
        <v>45800</v>
      </c>
      <c r="C1241" t="s">
        <v>192</v>
      </c>
      <c r="D1241" t="s">
        <v>7341</v>
      </c>
      <c r="E1241">
        <v>27</v>
      </c>
      <c r="F1241" t="s">
        <v>7351</v>
      </c>
      <c r="G1241" t="s">
        <v>11280</v>
      </c>
    </row>
    <row r="1242" spans="1:7" x14ac:dyDescent="0.25">
      <c r="A1242" t="s">
        <v>8583</v>
      </c>
      <c r="B1242">
        <v>45800</v>
      </c>
      <c r="C1242" t="s">
        <v>200</v>
      </c>
      <c r="D1242" t="s">
        <v>7330</v>
      </c>
      <c r="E1242">
        <v>117</v>
      </c>
      <c r="F1242" t="s">
        <v>7337</v>
      </c>
      <c r="G1242" t="s">
        <v>7355</v>
      </c>
    </row>
    <row r="1243" spans="1:7" x14ac:dyDescent="0.25">
      <c r="A1243" t="s">
        <v>8584</v>
      </c>
      <c r="B1243">
        <v>45800</v>
      </c>
      <c r="C1243" t="s">
        <v>215</v>
      </c>
      <c r="D1243" t="s">
        <v>7330</v>
      </c>
      <c r="E1243">
        <v>103</v>
      </c>
      <c r="F1243" t="s">
        <v>7331</v>
      </c>
      <c r="G1243" t="s">
        <v>7332</v>
      </c>
    </row>
    <row r="1244" spans="1:7" x14ac:dyDescent="0.25">
      <c r="A1244" t="s">
        <v>8585</v>
      </c>
      <c r="B1244">
        <v>45800</v>
      </c>
      <c r="C1244" t="s">
        <v>230</v>
      </c>
      <c r="D1244" t="s">
        <v>7341</v>
      </c>
      <c r="E1244">
        <v>4</v>
      </c>
      <c r="F1244" t="s">
        <v>7331</v>
      </c>
      <c r="G1244" t="s">
        <v>11280</v>
      </c>
    </row>
    <row r="1245" spans="1:7" x14ac:dyDescent="0.25">
      <c r="A1245" t="s">
        <v>8586</v>
      </c>
      <c r="B1245">
        <v>45800</v>
      </c>
      <c r="C1245" t="s">
        <v>330</v>
      </c>
      <c r="D1245" t="s">
        <v>7341</v>
      </c>
      <c r="E1245">
        <v>5</v>
      </c>
      <c r="F1245" t="s">
        <v>7337</v>
      </c>
      <c r="G1245" t="s">
        <v>11280</v>
      </c>
    </row>
    <row r="1246" spans="1:7" x14ac:dyDescent="0.25">
      <c r="A1246" t="s">
        <v>8587</v>
      </c>
      <c r="B1246">
        <v>45800</v>
      </c>
      <c r="C1246" t="s">
        <v>368</v>
      </c>
      <c r="D1246" t="s">
        <v>7341</v>
      </c>
      <c r="E1246">
        <v>6</v>
      </c>
      <c r="F1246" t="s">
        <v>7351</v>
      </c>
      <c r="G1246" t="s">
        <v>11280</v>
      </c>
    </row>
    <row r="1247" spans="1:7" x14ac:dyDescent="0.25">
      <c r="A1247" t="s">
        <v>8588</v>
      </c>
      <c r="B1247">
        <v>45801</v>
      </c>
      <c r="C1247" t="s">
        <v>43</v>
      </c>
      <c r="D1247" t="s">
        <v>7341</v>
      </c>
      <c r="E1247">
        <v>25</v>
      </c>
      <c r="F1247" t="s">
        <v>7345</v>
      </c>
      <c r="G1247" t="s">
        <v>11280</v>
      </c>
    </row>
    <row r="1248" spans="1:7" x14ac:dyDescent="0.25">
      <c r="A1248" t="s">
        <v>8589</v>
      </c>
      <c r="B1248">
        <v>45801</v>
      </c>
      <c r="C1248" t="s">
        <v>47</v>
      </c>
      <c r="D1248" t="s">
        <v>7330</v>
      </c>
      <c r="E1248">
        <v>47</v>
      </c>
      <c r="F1248" t="s">
        <v>7345</v>
      </c>
      <c r="G1248" t="s">
        <v>7334</v>
      </c>
    </row>
    <row r="1249" spans="1:7" x14ac:dyDescent="0.25">
      <c r="A1249" t="s">
        <v>8590</v>
      </c>
      <c r="B1249">
        <v>45801</v>
      </c>
      <c r="C1249" t="s">
        <v>64</v>
      </c>
      <c r="D1249" t="s">
        <v>7341</v>
      </c>
      <c r="E1249">
        <v>11</v>
      </c>
      <c r="F1249" t="s">
        <v>7337</v>
      </c>
      <c r="G1249" t="s">
        <v>11280</v>
      </c>
    </row>
    <row r="1250" spans="1:7" x14ac:dyDescent="0.25">
      <c r="A1250" t="s">
        <v>8591</v>
      </c>
      <c r="B1250">
        <v>45801</v>
      </c>
      <c r="C1250" t="s">
        <v>83</v>
      </c>
      <c r="D1250" t="s">
        <v>7341</v>
      </c>
      <c r="E1250">
        <v>7</v>
      </c>
      <c r="F1250" t="s">
        <v>7331</v>
      </c>
      <c r="G1250" t="s">
        <v>11280</v>
      </c>
    </row>
    <row r="1251" spans="1:7" x14ac:dyDescent="0.25">
      <c r="A1251" t="s">
        <v>8592</v>
      </c>
      <c r="B1251">
        <v>45801</v>
      </c>
      <c r="C1251" t="s">
        <v>126</v>
      </c>
      <c r="D1251" t="s">
        <v>7341</v>
      </c>
      <c r="E1251">
        <v>8</v>
      </c>
      <c r="F1251" t="s">
        <v>7345</v>
      </c>
      <c r="G1251" t="s">
        <v>11280</v>
      </c>
    </row>
    <row r="1252" spans="1:7" x14ac:dyDescent="0.25">
      <c r="A1252" t="s">
        <v>8593</v>
      </c>
      <c r="B1252">
        <v>45801</v>
      </c>
      <c r="C1252" t="s">
        <v>348</v>
      </c>
      <c r="D1252" t="s">
        <v>7330</v>
      </c>
      <c r="E1252">
        <v>43</v>
      </c>
      <c r="F1252" t="s">
        <v>7345</v>
      </c>
      <c r="G1252" t="s">
        <v>7348</v>
      </c>
    </row>
    <row r="1253" spans="1:7" x14ac:dyDescent="0.25">
      <c r="A1253" t="s">
        <v>8594</v>
      </c>
      <c r="B1253">
        <v>45801</v>
      </c>
      <c r="C1253" t="s">
        <v>384</v>
      </c>
      <c r="D1253" t="s">
        <v>7330</v>
      </c>
      <c r="E1253">
        <v>25</v>
      </c>
      <c r="F1253" t="s">
        <v>7345</v>
      </c>
      <c r="G1253" t="s">
        <v>7343</v>
      </c>
    </row>
    <row r="1254" spans="1:7" x14ac:dyDescent="0.25">
      <c r="A1254" t="s">
        <v>8595</v>
      </c>
      <c r="B1254">
        <v>45801</v>
      </c>
      <c r="C1254" t="s">
        <v>409</v>
      </c>
      <c r="D1254" t="s">
        <v>7330</v>
      </c>
      <c r="E1254">
        <v>67</v>
      </c>
      <c r="F1254" t="s">
        <v>7345</v>
      </c>
      <c r="G1254" t="s">
        <v>7355</v>
      </c>
    </row>
    <row r="1255" spans="1:7" x14ac:dyDescent="0.25">
      <c r="A1255" t="s">
        <v>8596</v>
      </c>
      <c r="B1255">
        <v>45801</v>
      </c>
      <c r="C1255" t="s">
        <v>462</v>
      </c>
      <c r="D1255" t="s">
        <v>7330</v>
      </c>
      <c r="E1255">
        <v>58</v>
      </c>
      <c r="F1255" t="s">
        <v>7337</v>
      </c>
      <c r="G1255" t="s">
        <v>7365</v>
      </c>
    </row>
    <row r="1256" spans="1:7" x14ac:dyDescent="0.25">
      <c r="A1256" t="s">
        <v>8597</v>
      </c>
      <c r="B1256">
        <v>45802</v>
      </c>
      <c r="C1256" t="s">
        <v>43</v>
      </c>
      <c r="D1256" t="s">
        <v>7330</v>
      </c>
      <c r="E1256">
        <v>96</v>
      </c>
      <c r="F1256" t="s">
        <v>7331</v>
      </c>
      <c r="G1256" t="s">
        <v>7355</v>
      </c>
    </row>
    <row r="1257" spans="1:7" x14ac:dyDescent="0.25">
      <c r="A1257" t="s">
        <v>8598</v>
      </c>
      <c r="B1257">
        <v>45802</v>
      </c>
      <c r="C1257" t="s">
        <v>57</v>
      </c>
      <c r="D1257" t="s">
        <v>7330</v>
      </c>
      <c r="E1257">
        <v>191</v>
      </c>
      <c r="F1257" t="s">
        <v>7331</v>
      </c>
      <c r="G1257" t="s">
        <v>7338</v>
      </c>
    </row>
    <row r="1258" spans="1:7" x14ac:dyDescent="0.25">
      <c r="A1258" t="s">
        <v>8599</v>
      </c>
      <c r="B1258">
        <v>45802</v>
      </c>
      <c r="C1258" t="s">
        <v>57</v>
      </c>
      <c r="D1258" t="s">
        <v>7341</v>
      </c>
      <c r="E1258">
        <v>29</v>
      </c>
      <c r="F1258" t="s">
        <v>7351</v>
      </c>
      <c r="G1258" t="s">
        <v>11280</v>
      </c>
    </row>
    <row r="1259" spans="1:7" x14ac:dyDescent="0.25">
      <c r="A1259" t="s">
        <v>8600</v>
      </c>
      <c r="B1259">
        <v>45802</v>
      </c>
      <c r="C1259" t="s">
        <v>150</v>
      </c>
      <c r="D1259" t="s">
        <v>7341</v>
      </c>
      <c r="E1259">
        <v>19</v>
      </c>
      <c r="F1259" t="s">
        <v>7345</v>
      </c>
      <c r="G1259" t="s">
        <v>11280</v>
      </c>
    </row>
    <row r="1260" spans="1:7" x14ac:dyDescent="0.25">
      <c r="A1260" t="s">
        <v>8601</v>
      </c>
      <c r="B1260">
        <v>45802</v>
      </c>
      <c r="C1260" t="s">
        <v>222</v>
      </c>
      <c r="D1260" t="s">
        <v>7330</v>
      </c>
      <c r="E1260">
        <v>68</v>
      </c>
      <c r="F1260" t="s">
        <v>7331</v>
      </c>
      <c r="G1260" t="s">
        <v>7365</v>
      </c>
    </row>
    <row r="1261" spans="1:7" x14ac:dyDescent="0.25">
      <c r="A1261" t="s">
        <v>8602</v>
      </c>
      <c r="B1261">
        <v>45802</v>
      </c>
      <c r="C1261" t="s">
        <v>238</v>
      </c>
      <c r="D1261" t="s">
        <v>7341</v>
      </c>
      <c r="E1261">
        <v>16</v>
      </c>
      <c r="F1261" t="s">
        <v>7337</v>
      </c>
      <c r="G1261" t="s">
        <v>11280</v>
      </c>
    </row>
    <row r="1262" spans="1:7" x14ac:dyDescent="0.25">
      <c r="A1262" t="s">
        <v>8603</v>
      </c>
      <c r="B1262">
        <v>45802</v>
      </c>
      <c r="C1262" t="s">
        <v>257</v>
      </c>
      <c r="D1262" t="s">
        <v>7330</v>
      </c>
      <c r="E1262">
        <v>72</v>
      </c>
      <c r="F1262" t="s">
        <v>7331</v>
      </c>
      <c r="G1262" t="s">
        <v>7338</v>
      </c>
    </row>
    <row r="1263" spans="1:7" x14ac:dyDescent="0.25">
      <c r="A1263" t="s">
        <v>8604</v>
      </c>
      <c r="B1263">
        <v>45803</v>
      </c>
      <c r="C1263" t="s">
        <v>17</v>
      </c>
      <c r="D1263" t="s">
        <v>7330</v>
      </c>
      <c r="E1263">
        <v>131</v>
      </c>
      <c r="F1263" t="s">
        <v>7331</v>
      </c>
      <c r="G1263" t="s">
        <v>7355</v>
      </c>
    </row>
    <row r="1264" spans="1:7" x14ac:dyDescent="0.25">
      <c r="A1264" t="s">
        <v>8605</v>
      </c>
      <c r="B1264">
        <v>45803</v>
      </c>
      <c r="C1264" t="s">
        <v>112</v>
      </c>
      <c r="D1264" t="s">
        <v>7341</v>
      </c>
      <c r="E1264">
        <v>4</v>
      </c>
      <c r="F1264" t="s">
        <v>7345</v>
      </c>
      <c r="G1264" t="s">
        <v>11280</v>
      </c>
    </row>
    <row r="1265" spans="1:7" x14ac:dyDescent="0.25">
      <c r="A1265" t="s">
        <v>8606</v>
      </c>
      <c r="B1265">
        <v>45803</v>
      </c>
      <c r="C1265" t="s">
        <v>124</v>
      </c>
      <c r="D1265" t="s">
        <v>7330</v>
      </c>
      <c r="E1265">
        <v>66</v>
      </c>
      <c r="F1265" t="s">
        <v>7345</v>
      </c>
      <c r="G1265" t="s">
        <v>7348</v>
      </c>
    </row>
    <row r="1266" spans="1:7" x14ac:dyDescent="0.25">
      <c r="A1266" t="s">
        <v>8607</v>
      </c>
      <c r="B1266">
        <v>45803</v>
      </c>
      <c r="C1266" t="s">
        <v>172</v>
      </c>
      <c r="D1266" t="s">
        <v>7330</v>
      </c>
      <c r="E1266">
        <v>109</v>
      </c>
      <c r="F1266" t="s">
        <v>7331</v>
      </c>
      <c r="G1266" t="s">
        <v>7355</v>
      </c>
    </row>
    <row r="1267" spans="1:7" x14ac:dyDescent="0.25">
      <c r="A1267" t="s">
        <v>8608</v>
      </c>
      <c r="B1267">
        <v>45803</v>
      </c>
      <c r="C1267" t="s">
        <v>202</v>
      </c>
      <c r="D1267" t="s">
        <v>7330</v>
      </c>
      <c r="E1267">
        <v>119</v>
      </c>
      <c r="F1267" t="s">
        <v>7331</v>
      </c>
      <c r="G1267" t="s">
        <v>7334</v>
      </c>
    </row>
    <row r="1268" spans="1:7" x14ac:dyDescent="0.25">
      <c r="A1268" t="s">
        <v>8609</v>
      </c>
      <c r="B1268">
        <v>45803</v>
      </c>
      <c r="C1268" t="s">
        <v>400</v>
      </c>
      <c r="D1268" t="s">
        <v>7330</v>
      </c>
      <c r="E1268">
        <v>39</v>
      </c>
      <c r="F1268" t="s">
        <v>7331</v>
      </c>
      <c r="G1268" t="s">
        <v>7348</v>
      </c>
    </row>
    <row r="1269" spans="1:7" x14ac:dyDescent="0.25">
      <c r="A1269" t="s">
        <v>8610</v>
      </c>
      <c r="B1269">
        <v>45804</v>
      </c>
      <c r="C1269" t="s">
        <v>45</v>
      </c>
      <c r="D1269" t="s">
        <v>7341</v>
      </c>
      <c r="E1269">
        <v>10</v>
      </c>
      <c r="F1269" t="s">
        <v>7345</v>
      </c>
      <c r="G1269" t="s">
        <v>11280</v>
      </c>
    </row>
    <row r="1270" spans="1:7" x14ac:dyDescent="0.25">
      <c r="A1270" t="s">
        <v>8611</v>
      </c>
      <c r="B1270">
        <v>45804</v>
      </c>
      <c r="C1270" t="s">
        <v>118</v>
      </c>
      <c r="D1270" t="s">
        <v>7341</v>
      </c>
      <c r="E1270">
        <v>9</v>
      </c>
      <c r="F1270" t="s">
        <v>7331</v>
      </c>
      <c r="G1270" t="s">
        <v>11280</v>
      </c>
    </row>
    <row r="1271" spans="1:7" x14ac:dyDescent="0.25">
      <c r="A1271" t="s">
        <v>8612</v>
      </c>
      <c r="B1271">
        <v>45804</v>
      </c>
      <c r="C1271" t="s">
        <v>176</v>
      </c>
      <c r="D1271" t="s">
        <v>7330</v>
      </c>
      <c r="E1271">
        <v>59</v>
      </c>
      <c r="F1271" t="s">
        <v>7331</v>
      </c>
      <c r="G1271" t="s">
        <v>7334</v>
      </c>
    </row>
    <row r="1272" spans="1:7" x14ac:dyDescent="0.25">
      <c r="A1272" t="s">
        <v>8613</v>
      </c>
      <c r="B1272">
        <v>45804</v>
      </c>
      <c r="C1272" t="s">
        <v>296</v>
      </c>
      <c r="D1272" t="s">
        <v>7341</v>
      </c>
      <c r="E1272">
        <v>14</v>
      </c>
      <c r="F1272" t="s">
        <v>7331</v>
      </c>
      <c r="G1272" t="s">
        <v>11280</v>
      </c>
    </row>
    <row r="1273" spans="1:7" x14ac:dyDescent="0.25">
      <c r="A1273" t="s">
        <v>8614</v>
      </c>
      <c r="B1273">
        <v>45804</v>
      </c>
      <c r="C1273" t="s">
        <v>464</v>
      </c>
      <c r="D1273" t="s">
        <v>7330</v>
      </c>
      <c r="E1273">
        <v>18</v>
      </c>
      <c r="F1273" t="s">
        <v>7337</v>
      </c>
      <c r="G1273" t="s">
        <v>7343</v>
      </c>
    </row>
    <row r="1274" spans="1:7" x14ac:dyDescent="0.25">
      <c r="A1274" t="s">
        <v>8615</v>
      </c>
      <c r="B1274">
        <v>45805</v>
      </c>
      <c r="C1274" t="s">
        <v>37</v>
      </c>
      <c r="D1274" t="s">
        <v>7341</v>
      </c>
      <c r="E1274">
        <v>12</v>
      </c>
      <c r="F1274" t="s">
        <v>7331</v>
      </c>
      <c r="G1274" t="s">
        <v>11280</v>
      </c>
    </row>
    <row r="1275" spans="1:7" x14ac:dyDescent="0.25">
      <c r="A1275" t="s">
        <v>8616</v>
      </c>
      <c r="B1275">
        <v>45805</v>
      </c>
      <c r="C1275" t="s">
        <v>37</v>
      </c>
      <c r="D1275" t="s">
        <v>7341</v>
      </c>
      <c r="E1275">
        <v>35</v>
      </c>
      <c r="F1275" t="s">
        <v>7337</v>
      </c>
      <c r="G1275" t="s">
        <v>11280</v>
      </c>
    </row>
    <row r="1276" spans="1:7" x14ac:dyDescent="0.25">
      <c r="A1276" t="s">
        <v>8617</v>
      </c>
      <c r="B1276">
        <v>45805</v>
      </c>
      <c r="C1276" t="s">
        <v>188</v>
      </c>
      <c r="D1276" t="s">
        <v>7330</v>
      </c>
      <c r="E1276">
        <v>102</v>
      </c>
      <c r="F1276" t="s">
        <v>7331</v>
      </c>
      <c r="G1276" t="s">
        <v>7338</v>
      </c>
    </row>
    <row r="1277" spans="1:7" x14ac:dyDescent="0.25">
      <c r="A1277" t="s">
        <v>8618</v>
      </c>
      <c r="B1277">
        <v>45805</v>
      </c>
      <c r="C1277" t="s">
        <v>190</v>
      </c>
      <c r="D1277" t="s">
        <v>7330</v>
      </c>
      <c r="E1277">
        <v>45</v>
      </c>
      <c r="F1277" t="s">
        <v>7345</v>
      </c>
      <c r="G1277" t="s">
        <v>7365</v>
      </c>
    </row>
    <row r="1278" spans="1:7" x14ac:dyDescent="0.25">
      <c r="A1278" t="s">
        <v>8619</v>
      </c>
      <c r="B1278">
        <v>45805</v>
      </c>
      <c r="C1278" t="s">
        <v>194</v>
      </c>
      <c r="D1278" t="s">
        <v>7330</v>
      </c>
      <c r="E1278">
        <v>79</v>
      </c>
      <c r="F1278" t="s">
        <v>7331</v>
      </c>
      <c r="G1278" t="s">
        <v>7348</v>
      </c>
    </row>
    <row r="1279" spans="1:7" x14ac:dyDescent="0.25">
      <c r="A1279" t="s">
        <v>8620</v>
      </c>
      <c r="B1279">
        <v>45805</v>
      </c>
      <c r="C1279" t="s">
        <v>203</v>
      </c>
      <c r="D1279" t="s">
        <v>7341</v>
      </c>
      <c r="E1279">
        <v>14</v>
      </c>
      <c r="F1279" t="s">
        <v>7351</v>
      </c>
      <c r="G1279" t="s">
        <v>11280</v>
      </c>
    </row>
    <row r="1280" spans="1:7" x14ac:dyDescent="0.25">
      <c r="A1280" t="s">
        <v>8621</v>
      </c>
      <c r="B1280">
        <v>45805</v>
      </c>
      <c r="C1280" t="s">
        <v>274</v>
      </c>
      <c r="D1280" t="s">
        <v>7330</v>
      </c>
      <c r="E1280">
        <v>95</v>
      </c>
      <c r="F1280" t="s">
        <v>7337</v>
      </c>
      <c r="G1280" t="s">
        <v>7365</v>
      </c>
    </row>
    <row r="1281" spans="1:7" x14ac:dyDescent="0.25">
      <c r="A1281" t="s">
        <v>8622</v>
      </c>
      <c r="B1281">
        <v>45805</v>
      </c>
      <c r="C1281" t="s">
        <v>274</v>
      </c>
      <c r="D1281" t="s">
        <v>7330</v>
      </c>
      <c r="E1281">
        <v>82</v>
      </c>
      <c r="F1281" t="s">
        <v>7331</v>
      </c>
      <c r="G1281" t="s">
        <v>7355</v>
      </c>
    </row>
    <row r="1282" spans="1:7" x14ac:dyDescent="0.25">
      <c r="A1282" t="s">
        <v>8623</v>
      </c>
      <c r="B1282">
        <v>45805</v>
      </c>
      <c r="C1282" t="s">
        <v>366</v>
      </c>
      <c r="D1282" t="s">
        <v>7330</v>
      </c>
      <c r="E1282">
        <v>57</v>
      </c>
      <c r="F1282" t="s">
        <v>7331</v>
      </c>
      <c r="G1282" t="s">
        <v>7338</v>
      </c>
    </row>
    <row r="1283" spans="1:7" x14ac:dyDescent="0.25">
      <c r="A1283" t="s">
        <v>8624</v>
      </c>
      <c r="B1283">
        <v>45805</v>
      </c>
      <c r="C1283" t="s">
        <v>486</v>
      </c>
      <c r="D1283" t="s">
        <v>7330</v>
      </c>
      <c r="E1283">
        <v>52</v>
      </c>
      <c r="F1283" t="s">
        <v>7345</v>
      </c>
      <c r="G1283" t="s">
        <v>7348</v>
      </c>
    </row>
    <row r="1284" spans="1:7" x14ac:dyDescent="0.25">
      <c r="A1284" t="s">
        <v>8625</v>
      </c>
      <c r="B1284">
        <v>45806</v>
      </c>
      <c r="C1284" t="s">
        <v>31</v>
      </c>
      <c r="D1284" t="s">
        <v>7330</v>
      </c>
      <c r="E1284">
        <v>73</v>
      </c>
      <c r="F1284" t="s">
        <v>7331</v>
      </c>
      <c r="G1284" t="s">
        <v>7370</v>
      </c>
    </row>
    <row r="1285" spans="1:7" x14ac:dyDescent="0.25">
      <c r="A1285" t="s">
        <v>8626</v>
      </c>
      <c r="B1285">
        <v>45806</v>
      </c>
      <c r="C1285" t="s">
        <v>43</v>
      </c>
      <c r="D1285" t="s">
        <v>7330</v>
      </c>
      <c r="E1285">
        <v>153</v>
      </c>
      <c r="F1285" t="s">
        <v>7345</v>
      </c>
      <c r="G1285" t="s">
        <v>7338</v>
      </c>
    </row>
    <row r="1286" spans="1:7" x14ac:dyDescent="0.25">
      <c r="A1286" t="s">
        <v>8627</v>
      </c>
      <c r="B1286">
        <v>45806</v>
      </c>
      <c r="C1286" t="s">
        <v>45</v>
      </c>
      <c r="D1286" t="s">
        <v>7330</v>
      </c>
      <c r="E1286">
        <v>40</v>
      </c>
      <c r="F1286" t="s">
        <v>7345</v>
      </c>
      <c r="G1286" t="s">
        <v>7355</v>
      </c>
    </row>
    <row r="1287" spans="1:7" x14ac:dyDescent="0.25">
      <c r="A1287" t="s">
        <v>8628</v>
      </c>
      <c r="B1287">
        <v>45806</v>
      </c>
      <c r="C1287" t="s">
        <v>95</v>
      </c>
      <c r="D1287" t="s">
        <v>7341</v>
      </c>
      <c r="E1287">
        <v>27</v>
      </c>
      <c r="F1287" t="s">
        <v>7331</v>
      </c>
      <c r="G1287" t="s">
        <v>11280</v>
      </c>
    </row>
    <row r="1288" spans="1:7" x14ac:dyDescent="0.25">
      <c r="A1288" t="s">
        <v>8629</v>
      </c>
      <c r="B1288">
        <v>45806</v>
      </c>
      <c r="C1288" t="s">
        <v>234</v>
      </c>
      <c r="D1288" t="s">
        <v>7341</v>
      </c>
      <c r="E1288">
        <v>19</v>
      </c>
      <c r="F1288" t="s">
        <v>7345</v>
      </c>
      <c r="G1288" t="s">
        <v>11280</v>
      </c>
    </row>
    <row r="1289" spans="1:7" x14ac:dyDescent="0.25">
      <c r="A1289" t="s">
        <v>8630</v>
      </c>
      <c r="B1289">
        <v>45806</v>
      </c>
      <c r="C1289" t="s">
        <v>236</v>
      </c>
      <c r="D1289" t="s">
        <v>7330</v>
      </c>
      <c r="E1289">
        <v>33</v>
      </c>
      <c r="F1289" t="s">
        <v>7337</v>
      </c>
      <c r="G1289" t="s">
        <v>7338</v>
      </c>
    </row>
    <row r="1290" spans="1:7" x14ac:dyDescent="0.25">
      <c r="A1290" t="s">
        <v>8631</v>
      </c>
      <c r="B1290">
        <v>45806</v>
      </c>
      <c r="C1290" t="s">
        <v>313</v>
      </c>
      <c r="D1290" t="s">
        <v>7341</v>
      </c>
      <c r="E1290">
        <v>5</v>
      </c>
      <c r="F1290" t="s">
        <v>7351</v>
      </c>
      <c r="G1290" t="s">
        <v>11280</v>
      </c>
    </row>
    <row r="1291" spans="1:7" x14ac:dyDescent="0.25">
      <c r="A1291" t="s">
        <v>8632</v>
      </c>
      <c r="B1291">
        <v>45806</v>
      </c>
      <c r="C1291" t="s">
        <v>356</v>
      </c>
      <c r="D1291" t="s">
        <v>7330</v>
      </c>
      <c r="E1291">
        <v>37</v>
      </c>
      <c r="F1291" t="s">
        <v>7331</v>
      </c>
      <c r="G1291" t="s">
        <v>7338</v>
      </c>
    </row>
    <row r="1292" spans="1:7" x14ac:dyDescent="0.25">
      <c r="A1292" t="s">
        <v>8633</v>
      </c>
      <c r="B1292">
        <v>45806</v>
      </c>
      <c r="C1292" t="s">
        <v>447</v>
      </c>
      <c r="D1292" t="s">
        <v>7330</v>
      </c>
      <c r="E1292">
        <v>74</v>
      </c>
      <c r="F1292" t="s">
        <v>7345</v>
      </c>
      <c r="G1292" t="s">
        <v>7332</v>
      </c>
    </row>
    <row r="1293" spans="1:7" x14ac:dyDescent="0.25">
      <c r="A1293" t="s">
        <v>8634</v>
      </c>
      <c r="B1293">
        <v>45806</v>
      </c>
      <c r="C1293" t="s">
        <v>460</v>
      </c>
      <c r="D1293" t="s">
        <v>7341</v>
      </c>
      <c r="E1293">
        <v>4</v>
      </c>
      <c r="F1293" t="s">
        <v>7345</v>
      </c>
      <c r="G1293" t="s">
        <v>11280</v>
      </c>
    </row>
    <row r="1294" spans="1:7" x14ac:dyDescent="0.25">
      <c r="A1294" t="s">
        <v>8635</v>
      </c>
      <c r="B1294">
        <v>45806</v>
      </c>
      <c r="C1294" t="s">
        <v>462</v>
      </c>
      <c r="D1294" t="s">
        <v>7330</v>
      </c>
      <c r="E1294">
        <v>42</v>
      </c>
      <c r="F1294" t="s">
        <v>7345</v>
      </c>
      <c r="G1294" t="s">
        <v>7370</v>
      </c>
    </row>
    <row r="1295" spans="1:7" x14ac:dyDescent="0.25">
      <c r="A1295" t="s">
        <v>8636</v>
      </c>
      <c r="B1295">
        <v>45807</v>
      </c>
      <c r="C1295" t="s">
        <v>29</v>
      </c>
      <c r="D1295" t="s">
        <v>7341</v>
      </c>
      <c r="E1295">
        <v>35</v>
      </c>
      <c r="F1295" t="s">
        <v>7331</v>
      </c>
      <c r="G1295" t="s">
        <v>11280</v>
      </c>
    </row>
    <row r="1296" spans="1:7" x14ac:dyDescent="0.25">
      <c r="A1296" t="s">
        <v>8637</v>
      </c>
      <c r="B1296">
        <v>45807</v>
      </c>
      <c r="C1296" t="s">
        <v>33</v>
      </c>
      <c r="D1296" t="s">
        <v>7341</v>
      </c>
      <c r="E1296">
        <v>26</v>
      </c>
      <c r="F1296" t="s">
        <v>7351</v>
      </c>
      <c r="G1296" t="s">
        <v>11280</v>
      </c>
    </row>
    <row r="1297" spans="1:7" x14ac:dyDescent="0.25">
      <c r="A1297" t="s">
        <v>8638</v>
      </c>
      <c r="B1297">
        <v>45807</v>
      </c>
      <c r="C1297" t="s">
        <v>85</v>
      </c>
      <c r="D1297" t="s">
        <v>7330</v>
      </c>
      <c r="E1297">
        <v>104</v>
      </c>
      <c r="F1297" t="s">
        <v>7337</v>
      </c>
      <c r="G1297" t="s">
        <v>7332</v>
      </c>
    </row>
    <row r="1298" spans="1:7" x14ac:dyDescent="0.25">
      <c r="A1298" t="s">
        <v>8639</v>
      </c>
      <c r="B1298">
        <v>45807</v>
      </c>
      <c r="C1298" t="s">
        <v>108</v>
      </c>
      <c r="D1298" t="s">
        <v>7330</v>
      </c>
      <c r="E1298">
        <v>25</v>
      </c>
      <c r="F1298" t="s">
        <v>7331</v>
      </c>
      <c r="G1298" t="s">
        <v>7338</v>
      </c>
    </row>
    <row r="1299" spans="1:7" x14ac:dyDescent="0.25">
      <c r="A1299" t="s">
        <v>8640</v>
      </c>
      <c r="B1299">
        <v>45807</v>
      </c>
      <c r="C1299" t="s">
        <v>112</v>
      </c>
      <c r="D1299" t="s">
        <v>7330</v>
      </c>
      <c r="E1299">
        <v>58</v>
      </c>
      <c r="F1299" t="s">
        <v>7331</v>
      </c>
      <c r="G1299" t="s">
        <v>7334</v>
      </c>
    </row>
    <row r="1300" spans="1:7" x14ac:dyDescent="0.25">
      <c r="A1300" t="s">
        <v>8641</v>
      </c>
      <c r="B1300">
        <v>45807</v>
      </c>
      <c r="C1300" t="s">
        <v>128</v>
      </c>
      <c r="D1300" t="s">
        <v>7330</v>
      </c>
      <c r="E1300">
        <v>74</v>
      </c>
      <c r="F1300" t="s">
        <v>7337</v>
      </c>
      <c r="G1300" t="s">
        <v>7334</v>
      </c>
    </row>
    <row r="1301" spans="1:7" x14ac:dyDescent="0.25">
      <c r="A1301" t="s">
        <v>8642</v>
      </c>
      <c r="B1301">
        <v>45807</v>
      </c>
      <c r="C1301" t="s">
        <v>167</v>
      </c>
      <c r="D1301" t="s">
        <v>7341</v>
      </c>
      <c r="E1301">
        <v>27</v>
      </c>
      <c r="F1301" t="s">
        <v>7337</v>
      </c>
      <c r="G1301" t="s">
        <v>11280</v>
      </c>
    </row>
    <row r="1302" spans="1:7" x14ac:dyDescent="0.25">
      <c r="A1302" t="s">
        <v>8643</v>
      </c>
      <c r="B1302">
        <v>45807</v>
      </c>
      <c r="C1302" t="s">
        <v>325</v>
      </c>
      <c r="D1302" t="s">
        <v>7330</v>
      </c>
      <c r="E1302">
        <v>29</v>
      </c>
      <c r="F1302" t="s">
        <v>7337</v>
      </c>
      <c r="G1302" t="s">
        <v>7334</v>
      </c>
    </row>
    <row r="1303" spans="1:7" x14ac:dyDescent="0.25">
      <c r="A1303" t="s">
        <v>8644</v>
      </c>
      <c r="B1303">
        <v>45807</v>
      </c>
      <c r="C1303" t="s">
        <v>334</v>
      </c>
      <c r="D1303" t="s">
        <v>7330</v>
      </c>
      <c r="E1303">
        <v>32</v>
      </c>
      <c r="F1303" t="s">
        <v>7331</v>
      </c>
      <c r="G1303" t="s">
        <v>7338</v>
      </c>
    </row>
    <row r="1304" spans="1:7" x14ac:dyDescent="0.25">
      <c r="A1304" t="s">
        <v>8645</v>
      </c>
      <c r="B1304">
        <v>45807</v>
      </c>
      <c r="C1304" t="s">
        <v>336</v>
      </c>
      <c r="D1304" t="s">
        <v>7330</v>
      </c>
      <c r="E1304">
        <v>68</v>
      </c>
      <c r="F1304" t="s">
        <v>7331</v>
      </c>
      <c r="G1304" t="s">
        <v>7343</v>
      </c>
    </row>
    <row r="1305" spans="1:7" x14ac:dyDescent="0.25">
      <c r="A1305" t="s">
        <v>8646</v>
      </c>
      <c r="B1305">
        <v>45807</v>
      </c>
      <c r="C1305" t="s">
        <v>340</v>
      </c>
      <c r="D1305" t="s">
        <v>7330</v>
      </c>
      <c r="E1305">
        <v>75</v>
      </c>
      <c r="F1305" t="s">
        <v>7345</v>
      </c>
      <c r="G1305" t="s">
        <v>7348</v>
      </c>
    </row>
    <row r="1306" spans="1:7" x14ac:dyDescent="0.25">
      <c r="A1306" t="s">
        <v>8647</v>
      </c>
      <c r="B1306">
        <v>45807</v>
      </c>
      <c r="C1306" t="s">
        <v>348</v>
      </c>
      <c r="D1306" t="s">
        <v>7341</v>
      </c>
      <c r="E1306">
        <v>12</v>
      </c>
      <c r="F1306" t="s">
        <v>7337</v>
      </c>
      <c r="G1306" t="s">
        <v>11280</v>
      </c>
    </row>
    <row r="1307" spans="1:7" x14ac:dyDescent="0.25">
      <c r="A1307" t="s">
        <v>8648</v>
      </c>
      <c r="B1307">
        <v>45807</v>
      </c>
      <c r="C1307" t="s">
        <v>442</v>
      </c>
      <c r="D1307" t="s">
        <v>7341</v>
      </c>
      <c r="E1307">
        <v>12</v>
      </c>
      <c r="F1307" t="s">
        <v>7351</v>
      </c>
      <c r="G1307" t="s">
        <v>11280</v>
      </c>
    </row>
    <row r="1308" spans="1:7" x14ac:dyDescent="0.25">
      <c r="A1308" t="s">
        <v>8649</v>
      </c>
      <c r="B1308">
        <v>45807</v>
      </c>
      <c r="C1308" t="s">
        <v>482</v>
      </c>
      <c r="D1308" t="s">
        <v>7341</v>
      </c>
      <c r="E1308">
        <v>3</v>
      </c>
      <c r="F1308" t="s">
        <v>7345</v>
      </c>
      <c r="G1308" t="s">
        <v>11280</v>
      </c>
    </row>
    <row r="1309" spans="1:7" x14ac:dyDescent="0.25">
      <c r="A1309" t="s">
        <v>8650</v>
      </c>
      <c r="B1309">
        <v>45808</v>
      </c>
      <c r="C1309" t="s">
        <v>53</v>
      </c>
      <c r="D1309" t="s">
        <v>7330</v>
      </c>
      <c r="E1309">
        <v>60</v>
      </c>
      <c r="F1309" t="s">
        <v>7331</v>
      </c>
      <c r="G1309" t="s">
        <v>7365</v>
      </c>
    </row>
    <row r="1310" spans="1:7" x14ac:dyDescent="0.25">
      <c r="A1310" t="s">
        <v>8651</v>
      </c>
      <c r="B1310">
        <v>45808</v>
      </c>
      <c r="C1310" t="s">
        <v>59</v>
      </c>
      <c r="D1310" t="s">
        <v>7341</v>
      </c>
      <c r="E1310">
        <v>4</v>
      </c>
      <c r="F1310" t="s">
        <v>7331</v>
      </c>
      <c r="G1310" t="s">
        <v>11280</v>
      </c>
    </row>
    <row r="1311" spans="1:7" x14ac:dyDescent="0.25">
      <c r="A1311" t="s">
        <v>8652</v>
      </c>
      <c r="B1311">
        <v>45808</v>
      </c>
      <c r="C1311" t="s">
        <v>64</v>
      </c>
      <c r="D1311" t="s">
        <v>7330</v>
      </c>
      <c r="E1311">
        <v>100</v>
      </c>
      <c r="F1311" t="s">
        <v>7331</v>
      </c>
      <c r="G1311" t="s">
        <v>7334</v>
      </c>
    </row>
    <row r="1312" spans="1:7" x14ac:dyDescent="0.25">
      <c r="A1312" t="s">
        <v>8653</v>
      </c>
      <c r="B1312">
        <v>45808</v>
      </c>
      <c r="C1312" t="s">
        <v>64</v>
      </c>
      <c r="D1312" t="s">
        <v>7341</v>
      </c>
      <c r="E1312">
        <v>19</v>
      </c>
      <c r="F1312" t="s">
        <v>7331</v>
      </c>
      <c r="G1312" t="s">
        <v>11280</v>
      </c>
    </row>
    <row r="1313" spans="1:7" x14ac:dyDescent="0.25">
      <c r="A1313" t="s">
        <v>8654</v>
      </c>
      <c r="B1313">
        <v>45808</v>
      </c>
      <c r="C1313" t="s">
        <v>89</v>
      </c>
      <c r="D1313" t="s">
        <v>7330</v>
      </c>
      <c r="E1313">
        <v>82</v>
      </c>
      <c r="F1313" t="s">
        <v>7345</v>
      </c>
      <c r="G1313" t="s">
        <v>7338</v>
      </c>
    </row>
    <row r="1314" spans="1:7" x14ac:dyDescent="0.25">
      <c r="A1314" t="s">
        <v>8655</v>
      </c>
      <c r="B1314">
        <v>45808</v>
      </c>
      <c r="C1314" t="s">
        <v>148</v>
      </c>
      <c r="D1314" t="s">
        <v>7341</v>
      </c>
      <c r="E1314">
        <v>20</v>
      </c>
      <c r="F1314" t="s">
        <v>7351</v>
      </c>
      <c r="G1314" t="s">
        <v>11280</v>
      </c>
    </row>
    <row r="1315" spans="1:7" x14ac:dyDescent="0.25">
      <c r="A1315" t="s">
        <v>8656</v>
      </c>
      <c r="B1315">
        <v>45808</v>
      </c>
      <c r="C1315" t="s">
        <v>156</v>
      </c>
      <c r="D1315" t="s">
        <v>7341</v>
      </c>
      <c r="E1315">
        <v>24</v>
      </c>
      <c r="F1315" t="s">
        <v>7337</v>
      </c>
      <c r="G1315" t="s">
        <v>11280</v>
      </c>
    </row>
    <row r="1316" spans="1:7" x14ac:dyDescent="0.25">
      <c r="A1316" t="s">
        <v>8657</v>
      </c>
      <c r="B1316">
        <v>45808</v>
      </c>
      <c r="C1316" t="s">
        <v>215</v>
      </c>
      <c r="D1316" t="s">
        <v>7330</v>
      </c>
      <c r="E1316">
        <v>84</v>
      </c>
      <c r="F1316" t="s">
        <v>7345</v>
      </c>
      <c r="G1316" t="s">
        <v>7343</v>
      </c>
    </row>
    <row r="1317" spans="1:7" x14ac:dyDescent="0.25">
      <c r="A1317" t="s">
        <v>8658</v>
      </c>
      <c r="B1317">
        <v>45808</v>
      </c>
      <c r="C1317" t="s">
        <v>226</v>
      </c>
      <c r="D1317" t="s">
        <v>7341</v>
      </c>
      <c r="E1317">
        <v>14</v>
      </c>
      <c r="F1317" t="s">
        <v>7337</v>
      </c>
      <c r="G1317" t="s">
        <v>11280</v>
      </c>
    </row>
    <row r="1318" spans="1:7" x14ac:dyDescent="0.25">
      <c r="A1318" t="s">
        <v>8659</v>
      </c>
      <c r="B1318">
        <v>45808</v>
      </c>
      <c r="C1318" t="s">
        <v>263</v>
      </c>
      <c r="D1318" t="s">
        <v>7341</v>
      </c>
      <c r="E1318">
        <v>6</v>
      </c>
      <c r="F1318" t="s">
        <v>7337</v>
      </c>
      <c r="G1318" t="s">
        <v>11280</v>
      </c>
    </row>
    <row r="1319" spans="1:7" x14ac:dyDescent="0.25">
      <c r="A1319" t="s">
        <v>8660</v>
      </c>
      <c r="B1319">
        <v>45808</v>
      </c>
      <c r="C1319" t="s">
        <v>266</v>
      </c>
      <c r="D1319" t="s">
        <v>7330</v>
      </c>
      <c r="E1319">
        <v>47</v>
      </c>
      <c r="F1319" t="s">
        <v>7337</v>
      </c>
      <c r="G1319" t="s">
        <v>7334</v>
      </c>
    </row>
    <row r="1320" spans="1:7" x14ac:dyDescent="0.25">
      <c r="A1320" t="s">
        <v>8661</v>
      </c>
      <c r="B1320">
        <v>45808</v>
      </c>
      <c r="C1320" t="s">
        <v>488</v>
      </c>
      <c r="D1320" t="s">
        <v>7330</v>
      </c>
      <c r="E1320">
        <v>52</v>
      </c>
      <c r="F1320" t="s">
        <v>7331</v>
      </c>
      <c r="G1320" t="s">
        <v>7343</v>
      </c>
    </row>
    <row r="1321" spans="1:7" x14ac:dyDescent="0.25">
      <c r="A1321" t="s">
        <v>8662</v>
      </c>
      <c r="B1321">
        <v>45809</v>
      </c>
      <c r="C1321" t="s">
        <v>35</v>
      </c>
      <c r="D1321" t="s">
        <v>7341</v>
      </c>
      <c r="E1321">
        <v>30</v>
      </c>
      <c r="F1321" t="s">
        <v>7337</v>
      </c>
      <c r="G1321" t="s">
        <v>11280</v>
      </c>
    </row>
    <row r="1322" spans="1:7" x14ac:dyDescent="0.25">
      <c r="A1322" t="s">
        <v>8663</v>
      </c>
      <c r="B1322">
        <v>45809</v>
      </c>
      <c r="C1322" t="s">
        <v>70</v>
      </c>
      <c r="D1322" t="s">
        <v>7341</v>
      </c>
      <c r="E1322">
        <v>19</v>
      </c>
      <c r="F1322" t="s">
        <v>7337</v>
      </c>
      <c r="G1322" t="s">
        <v>11280</v>
      </c>
    </row>
    <row r="1323" spans="1:7" x14ac:dyDescent="0.25">
      <c r="A1323" t="s">
        <v>8664</v>
      </c>
      <c r="B1323">
        <v>45809</v>
      </c>
      <c r="C1323" t="s">
        <v>75</v>
      </c>
      <c r="D1323" t="s">
        <v>7341</v>
      </c>
      <c r="E1323">
        <v>9</v>
      </c>
      <c r="F1323" t="s">
        <v>7345</v>
      </c>
      <c r="G1323" t="s">
        <v>11280</v>
      </c>
    </row>
    <row r="1324" spans="1:7" x14ac:dyDescent="0.25">
      <c r="A1324" t="s">
        <v>8665</v>
      </c>
      <c r="B1324">
        <v>45809</v>
      </c>
      <c r="C1324" t="s">
        <v>83</v>
      </c>
      <c r="D1324" t="s">
        <v>7341</v>
      </c>
      <c r="E1324">
        <v>28</v>
      </c>
      <c r="F1324" t="s">
        <v>7331</v>
      </c>
      <c r="G1324" t="s">
        <v>11280</v>
      </c>
    </row>
    <row r="1325" spans="1:7" x14ac:dyDescent="0.25">
      <c r="A1325" t="s">
        <v>8666</v>
      </c>
      <c r="B1325">
        <v>45809</v>
      </c>
      <c r="C1325" t="s">
        <v>260</v>
      </c>
      <c r="D1325" t="s">
        <v>7341</v>
      </c>
      <c r="E1325">
        <v>4</v>
      </c>
      <c r="F1325" t="s">
        <v>7351</v>
      </c>
      <c r="G1325" t="s">
        <v>11280</v>
      </c>
    </row>
    <row r="1326" spans="1:7" x14ac:dyDescent="0.25">
      <c r="A1326" t="s">
        <v>8667</v>
      </c>
      <c r="B1326">
        <v>45810</v>
      </c>
      <c r="C1326" t="s">
        <v>37</v>
      </c>
      <c r="D1326" t="s">
        <v>7330</v>
      </c>
      <c r="E1326">
        <v>133</v>
      </c>
      <c r="F1326" t="s">
        <v>7351</v>
      </c>
      <c r="G1326" t="s">
        <v>7370</v>
      </c>
    </row>
    <row r="1327" spans="1:7" x14ac:dyDescent="0.25">
      <c r="A1327" t="s">
        <v>8668</v>
      </c>
      <c r="B1327">
        <v>45810</v>
      </c>
      <c r="C1327" t="s">
        <v>55</v>
      </c>
      <c r="D1327" t="s">
        <v>7330</v>
      </c>
      <c r="E1327">
        <v>192</v>
      </c>
      <c r="F1327" t="s">
        <v>7331</v>
      </c>
      <c r="G1327" t="s">
        <v>7365</v>
      </c>
    </row>
    <row r="1328" spans="1:7" x14ac:dyDescent="0.25">
      <c r="A1328" t="s">
        <v>8669</v>
      </c>
      <c r="B1328">
        <v>45810</v>
      </c>
      <c r="C1328" t="s">
        <v>83</v>
      </c>
      <c r="D1328" t="s">
        <v>7341</v>
      </c>
      <c r="E1328">
        <v>20</v>
      </c>
      <c r="F1328" t="s">
        <v>7331</v>
      </c>
      <c r="G1328" t="s">
        <v>11280</v>
      </c>
    </row>
    <row r="1329" spans="1:7" x14ac:dyDescent="0.25">
      <c r="A1329" t="s">
        <v>8670</v>
      </c>
      <c r="B1329">
        <v>45810</v>
      </c>
      <c r="C1329" t="s">
        <v>130</v>
      </c>
      <c r="D1329" t="s">
        <v>7330</v>
      </c>
      <c r="E1329">
        <v>44</v>
      </c>
      <c r="F1329" t="s">
        <v>7331</v>
      </c>
      <c r="G1329" t="s">
        <v>7365</v>
      </c>
    </row>
    <row r="1330" spans="1:7" x14ac:dyDescent="0.25">
      <c r="A1330" t="s">
        <v>8671</v>
      </c>
      <c r="B1330">
        <v>45810</v>
      </c>
      <c r="C1330" t="s">
        <v>136</v>
      </c>
      <c r="D1330" t="s">
        <v>7341</v>
      </c>
      <c r="E1330">
        <v>3</v>
      </c>
      <c r="F1330" t="s">
        <v>7337</v>
      </c>
      <c r="G1330" t="s">
        <v>11280</v>
      </c>
    </row>
    <row r="1331" spans="1:7" x14ac:dyDescent="0.25">
      <c r="A1331" t="s">
        <v>8672</v>
      </c>
      <c r="B1331">
        <v>45810</v>
      </c>
      <c r="C1331" t="s">
        <v>154</v>
      </c>
      <c r="D1331" t="s">
        <v>7341</v>
      </c>
      <c r="E1331">
        <v>20</v>
      </c>
      <c r="F1331" t="s">
        <v>7345</v>
      </c>
      <c r="G1331" t="s">
        <v>11280</v>
      </c>
    </row>
    <row r="1332" spans="1:7" x14ac:dyDescent="0.25">
      <c r="A1332" t="s">
        <v>8673</v>
      </c>
      <c r="B1332">
        <v>45810</v>
      </c>
      <c r="C1332" t="s">
        <v>411</v>
      </c>
      <c r="D1332" t="s">
        <v>7341</v>
      </c>
      <c r="E1332">
        <v>16</v>
      </c>
      <c r="F1332" t="s">
        <v>7337</v>
      </c>
      <c r="G1332" t="s">
        <v>11280</v>
      </c>
    </row>
    <row r="1333" spans="1:7" x14ac:dyDescent="0.25">
      <c r="A1333" t="s">
        <v>8674</v>
      </c>
      <c r="B1333">
        <v>45811</v>
      </c>
      <c r="C1333" t="s">
        <v>27</v>
      </c>
      <c r="D1333" t="s">
        <v>7330</v>
      </c>
      <c r="E1333">
        <v>115</v>
      </c>
      <c r="F1333" t="s">
        <v>7351</v>
      </c>
      <c r="G1333" t="s">
        <v>7343</v>
      </c>
    </row>
    <row r="1334" spans="1:7" x14ac:dyDescent="0.25">
      <c r="A1334" t="s">
        <v>8675</v>
      </c>
      <c r="B1334">
        <v>45811</v>
      </c>
      <c r="C1334" t="s">
        <v>33</v>
      </c>
      <c r="D1334" t="s">
        <v>7341</v>
      </c>
      <c r="E1334">
        <v>40</v>
      </c>
      <c r="F1334" t="s">
        <v>7337</v>
      </c>
      <c r="G1334" t="s">
        <v>11280</v>
      </c>
    </row>
    <row r="1335" spans="1:7" x14ac:dyDescent="0.25">
      <c r="A1335" t="s">
        <v>8676</v>
      </c>
      <c r="B1335">
        <v>45811</v>
      </c>
      <c r="C1335" t="s">
        <v>101</v>
      </c>
      <c r="D1335" t="s">
        <v>7341</v>
      </c>
      <c r="E1335">
        <v>29</v>
      </c>
      <c r="F1335" t="s">
        <v>7337</v>
      </c>
      <c r="G1335" t="s">
        <v>11280</v>
      </c>
    </row>
    <row r="1336" spans="1:7" x14ac:dyDescent="0.25">
      <c r="A1336" t="s">
        <v>8677</v>
      </c>
      <c r="B1336">
        <v>45811</v>
      </c>
      <c r="C1336" t="s">
        <v>156</v>
      </c>
      <c r="D1336" t="s">
        <v>7330</v>
      </c>
      <c r="E1336">
        <v>91</v>
      </c>
      <c r="F1336" t="s">
        <v>7331</v>
      </c>
      <c r="G1336" t="s">
        <v>7343</v>
      </c>
    </row>
    <row r="1337" spans="1:7" x14ac:dyDescent="0.25">
      <c r="A1337" t="s">
        <v>8678</v>
      </c>
      <c r="B1337">
        <v>45811</v>
      </c>
      <c r="C1337" t="s">
        <v>257</v>
      </c>
      <c r="D1337" t="s">
        <v>7330</v>
      </c>
      <c r="E1337">
        <v>92</v>
      </c>
      <c r="F1337" t="s">
        <v>7351</v>
      </c>
      <c r="G1337" t="s">
        <v>7334</v>
      </c>
    </row>
    <row r="1338" spans="1:7" x14ac:dyDescent="0.25">
      <c r="A1338" t="s">
        <v>8679</v>
      </c>
      <c r="B1338">
        <v>45811</v>
      </c>
      <c r="C1338" t="s">
        <v>307</v>
      </c>
      <c r="D1338" t="s">
        <v>7341</v>
      </c>
      <c r="E1338">
        <v>10</v>
      </c>
      <c r="F1338" t="s">
        <v>7331</v>
      </c>
      <c r="G1338" t="s">
        <v>11280</v>
      </c>
    </row>
    <row r="1339" spans="1:7" x14ac:dyDescent="0.25">
      <c r="A1339" t="s">
        <v>8680</v>
      </c>
      <c r="B1339">
        <v>45811</v>
      </c>
      <c r="C1339" t="s">
        <v>384</v>
      </c>
      <c r="D1339" t="s">
        <v>7330</v>
      </c>
      <c r="E1339">
        <v>15</v>
      </c>
      <c r="F1339" t="s">
        <v>7331</v>
      </c>
      <c r="G1339" t="s">
        <v>7343</v>
      </c>
    </row>
    <row r="1340" spans="1:7" x14ac:dyDescent="0.25">
      <c r="A1340" t="s">
        <v>8681</v>
      </c>
      <c r="B1340">
        <v>45811</v>
      </c>
      <c r="C1340" t="s">
        <v>488</v>
      </c>
      <c r="D1340" t="s">
        <v>7330</v>
      </c>
      <c r="E1340">
        <v>45</v>
      </c>
      <c r="F1340" t="s">
        <v>7331</v>
      </c>
      <c r="G1340" t="s">
        <v>7343</v>
      </c>
    </row>
    <row r="1341" spans="1:7" x14ac:dyDescent="0.25">
      <c r="A1341" t="s">
        <v>8682</v>
      </c>
      <c r="B1341">
        <v>45812</v>
      </c>
      <c r="C1341" t="s">
        <v>132</v>
      </c>
      <c r="D1341" t="s">
        <v>7341</v>
      </c>
      <c r="E1341">
        <v>13</v>
      </c>
      <c r="F1341" t="s">
        <v>7331</v>
      </c>
      <c r="G1341" t="s">
        <v>11280</v>
      </c>
    </row>
    <row r="1342" spans="1:7" x14ac:dyDescent="0.25">
      <c r="A1342" t="s">
        <v>8683</v>
      </c>
      <c r="B1342">
        <v>45812</v>
      </c>
      <c r="C1342" t="s">
        <v>228</v>
      </c>
      <c r="D1342" t="s">
        <v>7330</v>
      </c>
      <c r="E1342">
        <v>74</v>
      </c>
      <c r="F1342" t="s">
        <v>7331</v>
      </c>
      <c r="G1342" t="s">
        <v>7355</v>
      </c>
    </row>
    <row r="1343" spans="1:7" x14ac:dyDescent="0.25">
      <c r="A1343" t="s">
        <v>8684</v>
      </c>
      <c r="B1343">
        <v>45812</v>
      </c>
      <c r="C1343" t="s">
        <v>272</v>
      </c>
      <c r="D1343" t="s">
        <v>7330</v>
      </c>
      <c r="E1343">
        <v>49</v>
      </c>
      <c r="F1343" t="s">
        <v>7345</v>
      </c>
      <c r="G1343" t="s">
        <v>7348</v>
      </c>
    </row>
    <row r="1344" spans="1:7" x14ac:dyDescent="0.25">
      <c r="A1344" t="s">
        <v>8685</v>
      </c>
      <c r="B1344">
        <v>45812</v>
      </c>
      <c r="C1344" t="s">
        <v>384</v>
      </c>
      <c r="D1344" t="s">
        <v>7341</v>
      </c>
      <c r="E1344">
        <v>4</v>
      </c>
      <c r="F1344" t="s">
        <v>7345</v>
      </c>
      <c r="G1344" t="s">
        <v>11280</v>
      </c>
    </row>
    <row r="1345" spans="1:7" x14ac:dyDescent="0.25">
      <c r="A1345" t="s">
        <v>8686</v>
      </c>
      <c r="B1345">
        <v>45812</v>
      </c>
      <c r="C1345" t="s">
        <v>386</v>
      </c>
      <c r="D1345" t="s">
        <v>7330</v>
      </c>
      <c r="E1345">
        <v>30</v>
      </c>
      <c r="F1345" t="s">
        <v>7331</v>
      </c>
      <c r="G1345" t="s">
        <v>7338</v>
      </c>
    </row>
    <row r="1346" spans="1:7" x14ac:dyDescent="0.25">
      <c r="A1346" t="s">
        <v>8687</v>
      </c>
      <c r="B1346">
        <v>45812</v>
      </c>
      <c r="C1346" t="s">
        <v>386</v>
      </c>
      <c r="D1346" t="s">
        <v>7330</v>
      </c>
      <c r="E1346">
        <v>28</v>
      </c>
      <c r="F1346" t="s">
        <v>7331</v>
      </c>
      <c r="G1346" t="s">
        <v>7370</v>
      </c>
    </row>
    <row r="1347" spans="1:7" x14ac:dyDescent="0.25">
      <c r="A1347" t="s">
        <v>8688</v>
      </c>
      <c r="B1347">
        <v>45812</v>
      </c>
      <c r="C1347" t="s">
        <v>386</v>
      </c>
      <c r="D1347" t="s">
        <v>7341</v>
      </c>
      <c r="E1347">
        <v>5</v>
      </c>
      <c r="F1347" t="s">
        <v>7351</v>
      </c>
      <c r="G1347" t="s">
        <v>11280</v>
      </c>
    </row>
    <row r="1348" spans="1:7" x14ac:dyDescent="0.25">
      <c r="A1348" t="s">
        <v>8689</v>
      </c>
      <c r="B1348">
        <v>45812</v>
      </c>
      <c r="C1348" t="s">
        <v>443</v>
      </c>
      <c r="D1348" t="s">
        <v>7341</v>
      </c>
      <c r="E1348">
        <v>9</v>
      </c>
      <c r="F1348" t="s">
        <v>7337</v>
      </c>
      <c r="G1348" t="s">
        <v>11280</v>
      </c>
    </row>
    <row r="1349" spans="1:7" x14ac:dyDescent="0.25">
      <c r="A1349" t="s">
        <v>8690</v>
      </c>
      <c r="B1349">
        <v>45813</v>
      </c>
      <c r="C1349" t="s">
        <v>27</v>
      </c>
      <c r="D1349" t="s">
        <v>7330</v>
      </c>
      <c r="E1349">
        <v>56</v>
      </c>
      <c r="F1349" t="s">
        <v>7345</v>
      </c>
      <c r="G1349" t="s">
        <v>7365</v>
      </c>
    </row>
    <row r="1350" spans="1:7" x14ac:dyDescent="0.25">
      <c r="A1350" t="s">
        <v>8691</v>
      </c>
      <c r="B1350">
        <v>45813</v>
      </c>
      <c r="C1350" t="s">
        <v>87</v>
      </c>
      <c r="D1350" t="s">
        <v>7330</v>
      </c>
      <c r="E1350">
        <v>104</v>
      </c>
      <c r="F1350" t="s">
        <v>7331</v>
      </c>
      <c r="G1350" t="s">
        <v>7355</v>
      </c>
    </row>
    <row r="1351" spans="1:7" x14ac:dyDescent="0.25">
      <c r="A1351" t="s">
        <v>8692</v>
      </c>
      <c r="B1351">
        <v>45813</v>
      </c>
      <c r="C1351" t="s">
        <v>87</v>
      </c>
      <c r="D1351" t="s">
        <v>7330</v>
      </c>
      <c r="E1351">
        <v>126</v>
      </c>
      <c r="F1351" t="s">
        <v>7345</v>
      </c>
      <c r="G1351" t="s">
        <v>7334</v>
      </c>
    </row>
    <row r="1352" spans="1:7" x14ac:dyDescent="0.25">
      <c r="A1352" t="s">
        <v>8693</v>
      </c>
      <c r="B1352">
        <v>45813</v>
      </c>
      <c r="C1352" t="s">
        <v>95</v>
      </c>
      <c r="D1352" t="s">
        <v>7330</v>
      </c>
      <c r="E1352">
        <v>110</v>
      </c>
      <c r="F1352" t="s">
        <v>7337</v>
      </c>
      <c r="G1352" t="s">
        <v>7365</v>
      </c>
    </row>
    <row r="1353" spans="1:7" x14ac:dyDescent="0.25">
      <c r="A1353" t="s">
        <v>8694</v>
      </c>
      <c r="B1353">
        <v>45813</v>
      </c>
      <c r="C1353" t="s">
        <v>101</v>
      </c>
      <c r="D1353" t="s">
        <v>7341</v>
      </c>
      <c r="E1353">
        <v>11</v>
      </c>
      <c r="F1353" t="s">
        <v>7345</v>
      </c>
      <c r="G1353" t="s">
        <v>11280</v>
      </c>
    </row>
    <row r="1354" spans="1:7" x14ac:dyDescent="0.25">
      <c r="A1354" t="s">
        <v>8695</v>
      </c>
      <c r="B1354">
        <v>45813</v>
      </c>
      <c r="C1354" t="s">
        <v>140</v>
      </c>
      <c r="D1354" t="s">
        <v>7330</v>
      </c>
      <c r="E1354">
        <v>60</v>
      </c>
      <c r="F1354" t="s">
        <v>7337</v>
      </c>
      <c r="G1354" t="s">
        <v>7348</v>
      </c>
    </row>
    <row r="1355" spans="1:7" x14ac:dyDescent="0.25">
      <c r="A1355" t="s">
        <v>8696</v>
      </c>
      <c r="B1355">
        <v>45813</v>
      </c>
      <c r="C1355" t="s">
        <v>142</v>
      </c>
      <c r="D1355" t="s">
        <v>7330</v>
      </c>
      <c r="E1355">
        <v>73</v>
      </c>
      <c r="F1355" t="s">
        <v>7345</v>
      </c>
      <c r="G1355" t="s">
        <v>7348</v>
      </c>
    </row>
    <row r="1356" spans="1:7" x14ac:dyDescent="0.25">
      <c r="A1356" t="s">
        <v>8697</v>
      </c>
      <c r="B1356">
        <v>45813</v>
      </c>
      <c r="C1356" t="s">
        <v>164</v>
      </c>
      <c r="D1356" t="s">
        <v>7341</v>
      </c>
      <c r="E1356">
        <v>17</v>
      </c>
      <c r="F1356" t="s">
        <v>7345</v>
      </c>
      <c r="G1356" t="s">
        <v>11280</v>
      </c>
    </row>
    <row r="1357" spans="1:7" x14ac:dyDescent="0.25">
      <c r="A1357" t="s">
        <v>8698</v>
      </c>
      <c r="B1357">
        <v>45813</v>
      </c>
      <c r="C1357" t="s">
        <v>167</v>
      </c>
      <c r="D1357" t="s">
        <v>7341</v>
      </c>
      <c r="E1357">
        <v>21</v>
      </c>
      <c r="F1357" t="s">
        <v>7337</v>
      </c>
      <c r="G1357" t="s">
        <v>11280</v>
      </c>
    </row>
    <row r="1358" spans="1:7" x14ac:dyDescent="0.25">
      <c r="A1358" t="s">
        <v>8699</v>
      </c>
      <c r="B1358">
        <v>45813</v>
      </c>
      <c r="C1358" t="s">
        <v>184</v>
      </c>
      <c r="D1358" t="s">
        <v>7341</v>
      </c>
      <c r="E1358">
        <v>31</v>
      </c>
      <c r="F1358" t="s">
        <v>7337</v>
      </c>
      <c r="G1358" t="s">
        <v>11280</v>
      </c>
    </row>
    <row r="1359" spans="1:7" x14ac:dyDescent="0.25">
      <c r="A1359" t="s">
        <v>8700</v>
      </c>
      <c r="B1359">
        <v>45814</v>
      </c>
      <c r="C1359" t="s">
        <v>20</v>
      </c>
      <c r="D1359" t="s">
        <v>7341</v>
      </c>
      <c r="E1359">
        <v>9</v>
      </c>
      <c r="F1359" t="s">
        <v>7337</v>
      </c>
      <c r="G1359" t="s">
        <v>11280</v>
      </c>
    </row>
    <row r="1360" spans="1:7" x14ac:dyDescent="0.25">
      <c r="A1360" t="s">
        <v>8701</v>
      </c>
      <c r="B1360">
        <v>45814</v>
      </c>
      <c r="C1360" t="s">
        <v>64</v>
      </c>
      <c r="D1360" t="s">
        <v>7341</v>
      </c>
      <c r="E1360">
        <v>27</v>
      </c>
      <c r="F1360" t="s">
        <v>7331</v>
      </c>
      <c r="G1360" t="s">
        <v>11280</v>
      </c>
    </row>
    <row r="1361" spans="1:7" x14ac:dyDescent="0.25">
      <c r="A1361" t="s">
        <v>8702</v>
      </c>
      <c r="B1361">
        <v>45814</v>
      </c>
      <c r="C1361" t="s">
        <v>112</v>
      </c>
      <c r="D1361" t="s">
        <v>7330</v>
      </c>
      <c r="E1361">
        <v>64</v>
      </c>
      <c r="F1361" t="s">
        <v>7345</v>
      </c>
      <c r="G1361" t="s">
        <v>7348</v>
      </c>
    </row>
    <row r="1362" spans="1:7" x14ac:dyDescent="0.25">
      <c r="A1362" t="s">
        <v>8703</v>
      </c>
      <c r="B1362">
        <v>45814</v>
      </c>
      <c r="C1362" t="s">
        <v>142</v>
      </c>
      <c r="D1362" t="s">
        <v>7341</v>
      </c>
      <c r="E1362">
        <v>3</v>
      </c>
      <c r="F1362" t="s">
        <v>7337</v>
      </c>
      <c r="G1362" t="s">
        <v>11280</v>
      </c>
    </row>
    <row r="1363" spans="1:7" x14ac:dyDescent="0.25">
      <c r="A1363" t="s">
        <v>8704</v>
      </c>
      <c r="B1363">
        <v>45814</v>
      </c>
      <c r="C1363" t="s">
        <v>244</v>
      </c>
      <c r="D1363" t="s">
        <v>7341</v>
      </c>
      <c r="E1363">
        <v>15</v>
      </c>
      <c r="F1363" t="s">
        <v>7331</v>
      </c>
      <c r="G1363" t="s">
        <v>11280</v>
      </c>
    </row>
    <row r="1364" spans="1:7" x14ac:dyDescent="0.25">
      <c r="A1364" t="s">
        <v>8705</v>
      </c>
      <c r="B1364">
        <v>45815</v>
      </c>
      <c r="C1364" t="s">
        <v>33</v>
      </c>
      <c r="D1364" t="s">
        <v>7330</v>
      </c>
      <c r="E1364">
        <v>169</v>
      </c>
      <c r="F1364" t="s">
        <v>7331</v>
      </c>
      <c r="G1364" t="s">
        <v>7332</v>
      </c>
    </row>
    <row r="1365" spans="1:7" x14ac:dyDescent="0.25">
      <c r="A1365" t="s">
        <v>8706</v>
      </c>
      <c r="B1365">
        <v>45815</v>
      </c>
      <c r="C1365" t="s">
        <v>75</v>
      </c>
      <c r="D1365" t="s">
        <v>7330</v>
      </c>
      <c r="E1365">
        <v>41</v>
      </c>
      <c r="F1365" t="s">
        <v>7345</v>
      </c>
      <c r="G1365" t="s">
        <v>7343</v>
      </c>
    </row>
    <row r="1366" spans="1:7" x14ac:dyDescent="0.25">
      <c r="A1366" t="s">
        <v>8707</v>
      </c>
      <c r="B1366">
        <v>45815</v>
      </c>
      <c r="C1366" t="s">
        <v>85</v>
      </c>
      <c r="D1366" t="s">
        <v>7330</v>
      </c>
      <c r="E1366">
        <v>128</v>
      </c>
      <c r="F1366" t="s">
        <v>7345</v>
      </c>
      <c r="G1366" t="s">
        <v>7365</v>
      </c>
    </row>
    <row r="1367" spans="1:7" x14ac:dyDescent="0.25">
      <c r="A1367" t="s">
        <v>8708</v>
      </c>
      <c r="B1367">
        <v>45815</v>
      </c>
      <c r="C1367" t="s">
        <v>290</v>
      </c>
      <c r="D1367" t="s">
        <v>7341</v>
      </c>
      <c r="E1367">
        <v>8</v>
      </c>
      <c r="F1367" t="s">
        <v>7331</v>
      </c>
      <c r="G1367" t="s">
        <v>11280</v>
      </c>
    </row>
    <row r="1368" spans="1:7" x14ac:dyDescent="0.25">
      <c r="A1368" t="s">
        <v>8709</v>
      </c>
      <c r="B1368">
        <v>45815</v>
      </c>
      <c r="C1368" t="s">
        <v>482</v>
      </c>
      <c r="D1368" t="s">
        <v>7330</v>
      </c>
      <c r="E1368">
        <v>81</v>
      </c>
      <c r="F1368" t="s">
        <v>7351</v>
      </c>
      <c r="G1368" t="s">
        <v>7343</v>
      </c>
    </row>
    <row r="1369" spans="1:7" x14ac:dyDescent="0.25">
      <c r="A1369" t="s">
        <v>8710</v>
      </c>
      <c r="B1369">
        <v>45816</v>
      </c>
      <c r="C1369" t="s">
        <v>156</v>
      </c>
      <c r="D1369" t="s">
        <v>7330</v>
      </c>
      <c r="E1369">
        <v>46</v>
      </c>
      <c r="F1369" t="s">
        <v>7345</v>
      </c>
      <c r="G1369" t="s">
        <v>7348</v>
      </c>
    </row>
    <row r="1370" spans="1:7" x14ac:dyDescent="0.25">
      <c r="A1370" t="s">
        <v>8711</v>
      </c>
      <c r="B1370">
        <v>45816</v>
      </c>
      <c r="C1370" t="s">
        <v>170</v>
      </c>
      <c r="D1370" t="s">
        <v>7341</v>
      </c>
      <c r="E1370">
        <v>27</v>
      </c>
      <c r="F1370" t="s">
        <v>7345</v>
      </c>
      <c r="G1370" t="s">
        <v>11280</v>
      </c>
    </row>
    <row r="1371" spans="1:7" x14ac:dyDescent="0.25">
      <c r="A1371" t="s">
        <v>8712</v>
      </c>
      <c r="B1371">
        <v>45817</v>
      </c>
      <c r="C1371" t="s">
        <v>53</v>
      </c>
      <c r="D1371" t="s">
        <v>7341</v>
      </c>
      <c r="E1371">
        <v>18</v>
      </c>
      <c r="F1371" t="s">
        <v>7345</v>
      </c>
      <c r="G1371" t="s">
        <v>11280</v>
      </c>
    </row>
    <row r="1372" spans="1:7" x14ac:dyDescent="0.25">
      <c r="A1372" t="s">
        <v>8713</v>
      </c>
      <c r="B1372">
        <v>45817</v>
      </c>
      <c r="C1372" t="s">
        <v>99</v>
      </c>
      <c r="D1372" t="s">
        <v>7330</v>
      </c>
      <c r="E1372">
        <v>105</v>
      </c>
      <c r="F1372" t="s">
        <v>7351</v>
      </c>
      <c r="G1372" t="s">
        <v>7332</v>
      </c>
    </row>
    <row r="1373" spans="1:7" x14ac:dyDescent="0.25">
      <c r="A1373" t="s">
        <v>8714</v>
      </c>
      <c r="B1373">
        <v>45817</v>
      </c>
      <c r="C1373" t="s">
        <v>138</v>
      </c>
      <c r="D1373" t="s">
        <v>7330</v>
      </c>
      <c r="E1373">
        <v>90</v>
      </c>
      <c r="F1373" t="s">
        <v>7345</v>
      </c>
      <c r="G1373" t="s">
        <v>7338</v>
      </c>
    </row>
    <row r="1374" spans="1:7" x14ac:dyDescent="0.25">
      <c r="A1374" t="s">
        <v>8715</v>
      </c>
      <c r="B1374">
        <v>45817</v>
      </c>
      <c r="C1374" t="s">
        <v>148</v>
      </c>
      <c r="D1374" t="s">
        <v>7330</v>
      </c>
      <c r="E1374">
        <v>89</v>
      </c>
      <c r="F1374" t="s">
        <v>7331</v>
      </c>
      <c r="G1374" t="s">
        <v>7370</v>
      </c>
    </row>
    <row r="1375" spans="1:7" x14ac:dyDescent="0.25">
      <c r="A1375" t="s">
        <v>8716</v>
      </c>
      <c r="B1375">
        <v>45817</v>
      </c>
      <c r="C1375" t="s">
        <v>253</v>
      </c>
      <c r="D1375" t="s">
        <v>7330</v>
      </c>
      <c r="E1375">
        <v>54</v>
      </c>
      <c r="F1375" t="s">
        <v>7337</v>
      </c>
      <c r="G1375" t="s">
        <v>7370</v>
      </c>
    </row>
    <row r="1376" spans="1:7" x14ac:dyDescent="0.25">
      <c r="A1376" t="s">
        <v>8717</v>
      </c>
      <c r="B1376">
        <v>45817</v>
      </c>
      <c r="C1376" t="s">
        <v>319</v>
      </c>
      <c r="D1376" t="s">
        <v>7330</v>
      </c>
      <c r="E1376">
        <v>25</v>
      </c>
      <c r="F1376" t="s">
        <v>7331</v>
      </c>
      <c r="G1376" t="s">
        <v>7370</v>
      </c>
    </row>
    <row r="1377" spans="1:7" x14ac:dyDescent="0.25">
      <c r="A1377" t="s">
        <v>8718</v>
      </c>
      <c r="B1377">
        <v>45817</v>
      </c>
      <c r="C1377" t="s">
        <v>319</v>
      </c>
      <c r="D1377" t="s">
        <v>7330</v>
      </c>
      <c r="E1377">
        <v>33</v>
      </c>
      <c r="F1377" t="s">
        <v>7345</v>
      </c>
      <c r="G1377" t="s">
        <v>7365</v>
      </c>
    </row>
    <row r="1378" spans="1:7" x14ac:dyDescent="0.25">
      <c r="A1378" t="s">
        <v>8719</v>
      </c>
      <c r="B1378">
        <v>45817</v>
      </c>
      <c r="C1378" t="s">
        <v>368</v>
      </c>
      <c r="D1378" t="s">
        <v>7330</v>
      </c>
      <c r="E1378">
        <v>16</v>
      </c>
      <c r="F1378" t="s">
        <v>7345</v>
      </c>
      <c r="G1378" t="s">
        <v>7370</v>
      </c>
    </row>
    <row r="1379" spans="1:7" x14ac:dyDescent="0.25">
      <c r="A1379" t="s">
        <v>8720</v>
      </c>
      <c r="B1379">
        <v>45817</v>
      </c>
      <c r="C1379" t="s">
        <v>409</v>
      </c>
      <c r="D1379" t="s">
        <v>7330</v>
      </c>
      <c r="E1379">
        <v>97</v>
      </c>
      <c r="F1379" t="s">
        <v>7331</v>
      </c>
      <c r="G1379" t="s">
        <v>7343</v>
      </c>
    </row>
    <row r="1380" spans="1:7" x14ac:dyDescent="0.25">
      <c r="A1380" t="s">
        <v>8721</v>
      </c>
      <c r="B1380">
        <v>45817</v>
      </c>
      <c r="C1380" t="s">
        <v>427</v>
      </c>
      <c r="D1380" t="s">
        <v>7341</v>
      </c>
      <c r="E1380">
        <v>12</v>
      </c>
      <c r="F1380" t="s">
        <v>7331</v>
      </c>
      <c r="G1380" t="s">
        <v>11280</v>
      </c>
    </row>
    <row r="1381" spans="1:7" x14ac:dyDescent="0.25">
      <c r="A1381" t="s">
        <v>8722</v>
      </c>
      <c r="B1381">
        <v>45818</v>
      </c>
      <c r="C1381" t="s">
        <v>49</v>
      </c>
      <c r="D1381" t="s">
        <v>7330</v>
      </c>
      <c r="E1381">
        <v>58</v>
      </c>
      <c r="F1381" t="s">
        <v>7331</v>
      </c>
      <c r="G1381" t="s">
        <v>7343</v>
      </c>
    </row>
    <row r="1382" spans="1:7" x14ac:dyDescent="0.25">
      <c r="A1382" t="s">
        <v>8723</v>
      </c>
      <c r="B1382">
        <v>45818</v>
      </c>
      <c r="C1382" t="s">
        <v>99</v>
      </c>
      <c r="D1382" t="s">
        <v>7341</v>
      </c>
      <c r="E1382">
        <v>28</v>
      </c>
      <c r="F1382" t="s">
        <v>7337</v>
      </c>
      <c r="G1382" t="s">
        <v>11280</v>
      </c>
    </row>
    <row r="1383" spans="1:7" x14ac:dyDescent="0.25">
      <c r="A1383" t="s">
        <v>8724</v>
      </c>
      <c r="B1383">
        <v>45818</v>
      </c>
      <c r="C1383" t="s">
        <v>154</v>
      </c>
      <c r="D1383" t="s">
        <v>7330</v>
      </c>
      <c r="E1383">
        <v>56</v>
      </c>
      <c r="F1383" t="s">
        <v>7331</v>
      </c>
      <c r="G1383" t="s">
        <v>7334</v>
      </c>
    </row>
    <row r="1384" spans="1:7" x14ac:dyDescent="0.25">
      <c r="A1384" t="s">
        <v>8725</v>
      </c>
      <c r="B1384">
        <v>45818</v>
      </c>
      <c r="C1384" t="s">
        <v>260</v>
      </c>
      <c r="D1384" t="s">
        <v>7341</v>
      </c>
      <c r="E1384">
        <v>15</v>
      </c>
      <c r="F1384" t="s">
        <v>7331</v>
      </c>
      <c r="G1384" t="s">
        <v>11280</v>
      </c>
    </row>
    <row r="1385" spans="1:7" x14ac:dyDescent="0.25">
      <c r="A1385" t="s">
        <v>8726</v>
      </c>
      <c r="B1385">
        <v>45818</v>
      </c>
      <c r="C1385" t="s">
        <v>272</v>
      </c>
      <c r="D1385" t="s">
        <v>7330</v>
      </c>
      <c r="E1385">
        <v>52</v>
      </c>
      <c r="F1385" t="s">
        <v>7345</v>
      </c>
      <c r="G1385" t="s">
        <v>7338</v>
      </c>
    </row>
    <row r="1386" spans="1:7" x14ac:dyDescent="0.25">
      <c r="A1386" t="s">
        <v>8727</v>
      </c>
      <c r="B1386">
        <v>45818</v>
      </c>
      <c r="C1386" t="s">
        <v>476</v>
      </c>
      <c r="D1386" t="s">
        <v>7341</v>
      </c>
      <c r="E1386">
        <v>9</v>
      </c>
      <c r="F1386" t="s">
        <v>7331</v>
      </c>
      <c r="G1386" t="s">
        <v>11280</v>
      </c>
    </row>
    <row r="1387" spans="1:7" x14ac:dyDescent="0.25">
      <c r="A1387" t="s">
        <v>8728</v>
      </c>
      <c r="B1387">
        <v>45818</v>
      </c>
      <c r="C1387" t="s">
        <v>480</v>
      </c>
      <c r="D1387" t="s">
        <v>7330</v>
      </c>
      <c r="E1387">
        <v>85</v>
      </c>
      <c r="F1387" t="s">
        <v>7337</v>
      </c>
      <c r="G1387" t="s">
        <v>7355</v>
      </c>
    </row>
    <row r="1388" spans="1:7" x14ac:dyDescent="0.25">
      <c r="A1388" t="s">
        <v>8729</v>
      </c>
      <c r="B1388">
        <v>45818</v>
      </c>
      <c r="C1388" t="s">
        <v>484</v>
      </c>
      <c r="D1388" t="s">
        <v>7330</v>
      </c>
      <c r="E1388">
        <v>41</v>
      </c>
      <c r="F1388" t="s">
        <v>7345</v>
      </c>
      <c r="G1388" t="s">
        <v>7370</v>
      </c>
    </row>
    <row r="1389" spans="1:7" x14ac:dyDescent="0.25">
      <c r="A1389" t="s">
        <v>8730</v>
      </c>
      <c r="B1389">
        <v>45819</v>
      </c>
      <c r="C1389" t="s">
        <v>27</v>
      </c>
      <c r="D1389" t="s">
        <v>7330</v>
      </c>
      <c r="E1389">
        <v>170</v>
      </c>
      <c r="F1389" t="s">
        <v>7331</v>
      </c>
      <c r="G1389" t="s">
        <v>7370</v>
      </c>
    </row>
    <row r="1390" spans="1:7" x14ac:dyDescent="0.25">
      <c r="A1390" t="s">
        <v>8731</v>
      </c>
      <c r="B1390">
        <v>45819</v>
      </c>
      <c r="C1390" t="s">
        <v>49</v>
      </c>
      <c r="D1390" t="s">
        <v>7330</v>
      </c>
      <c r="E1390">
        <v>94</v>
      </c>
      <c r="F1390" t="s">
        <v>7345</v>
      </c>
      <c r="G1390" t="s">
        <v>7338</v>
      </c>
    </row>
    <row r="1391" spans="1:7" x14ac:dyDescent="0.25">
      <c r="A1391" t="s">
        <v>8732</v>
      </c>
      <c r="B1391">
        <v>45819</v>
      </c>
      <c r="C1391" t="s">
        <v>55</v>
      </c>
      <c r="D1391" t="s">
        <v>7330</v>
      </c>
      <c r="E1391">
        <v>109</v>
      </c>
      <c r="F1391" t="s">
        <v>7337</v>
      </c>
      <c r="G1391" t="s">
        <v>7348</v>
      </c>
    </row>
    <row r="1392" spans="1:7" x14ac:dyDescent="0.25">
      <c r="A1392" t="s">
        <v>8733</v>
      </c>
      <c r="B1392">
        <v>45819</v>
      </c>
      <c r="C1392" t="s">
        <v>85</v>
      </c>
      <c r="D1392" t="s">
        <v>7341</v>
      </c>
      <c r="E1392">
        <v>14</v>
      </c>
      <c r="F1392" t="s">
        <v>7345</v>
      </c>
      <c r="G1392" t="s">
        <v>11280</v>
      </c>
    </row>
    <row r="1393" spans="1:7" x14ac:dyDescent="0.25">
      <c r="A1393" t="s">
        <v>8734</v>
      </c>
      <c r="B1393">
        <v>45819</v>
      </c>
      <c r="C1393" t="s">
        <v>91</v>
      </c>
      <c r="D1393" t="s">
        <v>7341</v>
      </c>
      <c r="E1393">
        <v>29</v>
      </c>
      <c r="F1393" t="s">
        <v>7331</v>
      </c>
      <c r="G1393" t="s">
        <v>11280</v>
      </c>
    </row>
    <row r="1394" spans="1:7" x14ac:dyDescent="0.25">
      <c r="A1394" t="s">
        <v>8735</v>
      </c>
      <c r="B1394">
        <v>45819</v>
      </c>
      <c r="C1394" t="s">
        <v>99</v>
      </c>
      <c r="D1394" t="s">
        <v>7341</v>
      </c>
      <c r="E1394">
        <v>19</v>
      </c>
      <c r="F1394" t="s">
        <v>7331</v>
      </c>
      <c r="G1394" t="s">
        <v>11280</v>
      </c>
    </row>
    <row r="1395" spans="1:7" x14ac:dyDescent="0.25">
      <c r="A1395" t="s">
        <v>8736</v>
      </c>
      <c r="B1395">
        <v>45819</v>
      </c>
      <c r="C1395" t="s">
        <v>184</v>
      </c>
      <c r="D1395" t="s">
        <v>7330</v>
      </c>
      <c r="E1395">
        <v>54</v>
      </c>
      <c r="F1395" t="s">
        <v>7345</v>
      </c>
      <c r="G1395" t="s">
        <v>7370</v>
      </c>
    </row>
    <row r="1396" spans="1:7" x14ac:dyDescent="0.25">
      <c r="A1396" t="s">
        <v>8737</v>
      </c>
      <c r="B1396">
        <v>45819</v>
      </c>
      <c r="C1396" t="s">
        <v>218</v>
      </c>
      <c r="D1396" t="s">
        <v>7330</v>
      </c>
      <c r="E1396">
        <v>47</v>
      </c>
      <c r="F1396" t="s">
        <v>7351</v>
      </c>
      <c r="G1396" t="s">
        <v>7348</v>
      </c>
    </row>
    <row r="1397" spans="1:7" x14ac:dyDescent="0.25">
      <c r="A1397" t="s">
        <v>8738</v>
      </c>
      <c r="B1397">
        <v>45819</v>
      </c>
      <c r="C1397" t="s">
        <v>266</v>
      </c>
      <c r="D1397" t="s">
        <v>7341</v>
      </c>
      <c r="E1397">
        <v>8</v>
      </c>
      <c r="F1397" t="s">
        <v>7345</v>
      </c>
      <c r="G1397" t="s">
        <v>11280</v>
      </c>
    </row>
    <row r="1398" spans="1:7" x14ac:dyDescent="0.25">
      <c r="A1398" t="s">
        <v>8739</v>
      </c>
      <c r="B1398">
        <v>45819</v>
      </c>
      <c r="C1398" t="s">
        <v>330</v>
      </c>
      <c r="D1398" t="s">
        <v>7341</v>
      </c>
      <c r="E1398">
        <v>1</v>
      </c>
      <c r="F1398" t="s">
        <v>7331</v>
      </c>
      <c r="G1398" t="s">
        <v>11280</v>
      </c>
    </row>
    <row r="1399" spans="1:7" x14ac:dyDescent="0.25">
      <c r="A1399" t="s">
        <v>8740</v>
      </c>
      <c r="B1399">
        <v>45819</v>
      </c>
      <c r="C1399" t="s">
        <v>370</v>
      </c>
      <c r="D1399" t="s">
        <v>7330</v>
      </c>
      <c r="E1399">
        <v>70</v>
      </c>
      <c r="F1399" t="s">
        <v>7345</v>
      </c>
      <c r="G1399" t="s">
        <v>7332</v>
      </c>
    </row>
    <row r="1400" spans="1:7" x14ac:dyDescent="0.25">
      <c r="A1400" t="s">
        <v>8741</v>
      </c>
      <c r="B1400">
        <v>45820</v>
      </c>
      <c r="C1400" t="s">
        <v>35</v>
      </c>
      <c r="D1400" t="s">
        <v>7330</v>
      </c>
      <c r="E1400">
        <v>186</v>
      </c>
      <c r="F1400" t="s">
        <v>7337</v>
      </c>
      <c r="G1400" t="s">
        <v>7332</v>
      </c>
    </row>
    <row r="1401" spans="1:7" x14ac:dyDescent="0.25">
      <c r="A1401" t="s">
        <v>8742</v>
      </c>
      <c r="B1401">
        <v>45820</v>
      </c>
      <c r="C1401" t="s">
        <v>81</v>
      </c>
      <c r="D1401" t="s">
        <v>7330</v>
      </c>
      <c r="E1401">
        <v>136</v>
      </c>
      <c r="F1401" t="s">
        <v>7331</v>
      </c>
      <c r="G1401" t="s">
        <v>7365</v>
      </c>
    </row>
    <row r="1402" spans="1:7" x14ac:dyDescent="0.25">
      <c r="A1402" t="s">
        <v>8743</v>
      </c>
      <c r="B1402">
        <v>45820</v>
      </c>
      <c r="C1402" t="s">
        <v>93</v>
      </c>
      <c r="D1402" t="s">
        <v>7341</v>
      </c>
      <c r="E1402">
        <v>7</v>
      </c>
      <c r="F1402" t="s">
        <v>7331</v>
      </c>
      <c r="G1402" t="s">
        <v>11280</v>
      </c>
    </row>
    <row r="1403" spans="1:7" x14ac:dyDescent="0.25">
      <c r="A1403" t="s">
        <v>8744</v>
      </c>
      <c r="B1403">
        <v>45820</v>
      </c>
      <c r="C1403" t="s">
        <v>134</v>
      </c>
      <c r="D1403" t="s">
        <v>7330</v>
      </c>
      <c r="E1403">
        <v>69</v>
      </c>
      <c r="F1403" t="s">
        <v>7331</v>
      </c>
      <c r="G1403" t="s">
        <v>7343</v>
      </c>
    </row>
    <row r="1404" spans="1:7" x14ac:dyDescent="0.25">
      <c r="A1404" t="s">
        <v>8745</v>
      </c>
      <c r="B1404">
        <v>45820</v>
      </c>
      <c r="C1404" t="s">
        <v>194</v>
      </c>
      <c r="D1404" t="s">
        <v>7341</v>
      </c>
      <c r="E1404">
        <v>6</v>
      </c>
      <c r="F1404" t="s">
        <v>7331</v>
      </c>
      <c r="G1404" t="s">
        <v>11280</v>
      </c>
    </row>
    <row r="1405" spans="1:7" x14ac:dyDescent="0.25">
      <c r="A1405" t="s">
        <v>8746</v>
      </c>
      <c r="B1405">
        <v>45820</v>
      </c>
      <c r="C1405" t="s">
        <v>236</v>
      </c>
      <c r="D1405" t="s">
        <v>7341</v>
      </c>
      <c r="E1405">
        <v>4</v>
      </c>
      <c r="F1405" t="s">
        <v>7331</v>
      </c>
      <c r="G1405" t="s">
        <v>11280</v>
      </c>
    </row>
    <row r="1406" spans="1:7" x14ac:dyDescent="0.25">
      <c r="A1406" t="s">
        <v>8747</v>
      </c>
      <c r="B1406">
        <v>45820</v>
      </c>
      <c r="C1406" t="s">
        <v>242</v>
      </c>
      <c r="D1406" t="s">
        <v>7330</v>
      </c>
      <c r="E1406">
        <v>80</v>
      </c>
      <c r="F1406" t="s">
        <v>7345</v>
      </c>
      <c r="G1406" t="s">
        <v>7355</v>
      </c>
    </row>
    <row r="1407" spans="1:7" x14ac:dyDescent="0.25">
      <c r="A1407" t="s">
        <v>8748</v>
      </c>
      <c r="B1407">
        <v>45820</v>
      </c>
      <c r="C1407" t="s">
        <v>276</v>
      </c>
      <c r="D1407" t="s">
        <v>7341</v>
      </c>
      <c r="E1407">
        <v>12</v>
      </c>
      <c r="F1407" t="s">
        <v>7337</v>
      </c>
      <c r="G1407" t="s">
        <v>11280</v>
      </c>
    </row>
    <row r="1408" spans="1:7" x14ac:dyDescent="0.25">
      <c r="A1408" t="s">
        <v>8749</v>
      </c>
      <c r="B1408">
        <v>45821</v>
      </c>
      <c r="C1408" t="s">
        <v>29</v>
      </c>
      <c r="D1408" t="s">
        <v>7341</v>
      </c>
      <c r="E1408">
        <v>42</v>
      </c>
      <c r="F1408" t="s">
        <v>7331</v>
      </c>
      <c r="G1408" t="s">
        <v>11280</v>
      </c>
    </row>
    <row r="1409" spans="1:7" x14ac:dyDescent="0.25">
      <c r="A1409" t="s">
        <v>8750</v>
      </c>
      <c r="B1409">
        <v>45821</v>
      </c>
      <c r="C1409" t="s">
        <v>192</v>
      </c>
      <c r="D1409" t="s">
        <v>7330</v>
      </c>
      <c r="E1409">
        <v>39</v>
      </c>
      <c r="F1409" t="s">
        <v>7351</v>
      </c>
      <c r="G1409" t="s">
        <v>7348</v>
      </c>
    </row>
    <row r="1410" spans="1:7" x14ac:dyDescent="0.25">
      <c r="A1410" t="s">
        <v>8751</v>
      </c>
      <c r="B1410">
        <v>45821</v>
      </c>
      <c r="C1410" t="s">
        <v>202</v>
      </c>
      <c r="D1410" t="s">
        <v>7341</v>
      </c>
      <c r="E1410">
        <v>25</v>
      </c>
      <c r="F1410" t="s">
        <v>7345</v>
      </c>
      <c r="G1410" t="s">
        <v>11280</v>
      </c>
    </row>
    <row r="1411" spans="1:7" x14ac:dyDescent="0.25">
      <c r="A1411" t="s">
        <v>8752</v>
      </c>
      <c r="B1411">
        <v>45821</v>
      </c>
      <c r="C1411" t="s">
        <v>211</v>
      </c>
      <c r="D1411" t="s">
        <v>7330</v>
      </c>
      <c r="E1411">
        <v>76</v>
      </c>
      <c r="F1411" t="s">
        <v>7331</v>
      </c>
      <c r="G1411" t="s">
        <v>7348</v>
      </c>
    </row>
    <row r="1412" spans="1:7" x14ac:dyDescent="0.25">
      <c r="A1412" t="s">
        <v>8753</v>
      </c>
      <c r="B1412">
        <v>45821</v>
      </c>
      <c r="C1412" t="s">
        <v>215</v>
      </c>
      <c r="D1412" t="s">
        <v>7330</v>
      </c>
      <c r="E1412">
        <v>55</v>
      </c>
      <c r="F1412" t="s">
        <v>7351</v>
      </c>
      <c r="G1412" t="s">
        <v>7365</v>
      </c>
    </row>
    <row r="1413" spans="1:7" x14ac:dyDescent="0.25">
      <c r="A1413" t="s">
        <v>8754</v>
      </c>
      <c r="B1413">
        <v>45821</v>
      </c>
      <c r="C1413" t="s">
        <v>215</v>
      </c>
      <c r="D1413" t="s">
        <v>7341</v>
      </c>
      <c r="E1413">
        <v>6</v>
      </c>
      <c r="F1413" t="s">
        <v>7337</v>
      </c>
      <c r="G1413" t="s">
        <v>11280</v>
      </c>
    </row>
    <row r="1414" spans="1:7" x14ac:dyDescent="0.25">
      <c r="A1414" t="s">
        <v>8755</v>
      </c>
      <c r="B1414">
        <v>45821</v>
      </c>
      <c r="C1414" t="s">
        <v>218</v>
      </c>
      <c r="D1414" t="s">
        <v>7330</v>
      </c>
      <c r="E1414">
        <v>37</v>
      </c>
      <c r="F1414" t="s">
        <v>7331</v>
      </c>
      <c r="G1414" t="s">
        <v>7355</v>
      </c>
    </row>
    <row r="1415" spans="1:7" x14ac:dyDescent="0.25">
      <c r="A1415" t="s">
        <v>8756</v>
      </c>
      <c r="B1415">
        <v>45821</v>
      </c>
      <c r="C1415" t="s">
        <v>366</v>
      </c>
      <c r="D1415" t="s">
        <v>7330</v>
      </c>
      <c r="E1415">
        <v>32</v>
      </c>
      <c r="F1415" t="s">
        <v>7345</v>
      </c>
      <c r="G1415" t="s">
        <v>7338</v>
      </c>
    </row>
    <row r="1416" spans="1:7" x14ac:dyDescent="0.25">
      <c r="A1416" t="s">
        <v>8757</v>
      </c>
      <c r="B1416">
        <v>45821</v>
      </c>
      <c r="C1416" t="s">
        <v>378</v>
      </c>
      <c r="D1416" t="s">
        <v>7341</v>
      </c>
      <c r="E1416">
        <v>5</v>
      </c>
      <c r="F1416" t="s">
        <v>7345</v>
      </c>
      <c r="G1416" t="s">
        <v>11280</v>
      </c>
    </row>
    <row r="1417" spans="1:7" x14ac:dyDescent="0.25">
      <c r="A1417" t="s">
        <v>8758</v>
      </c>
      <c r="B1417">
        <v>45822</v>
      </c>
      <c r="C1417" t="s">
        <v>33</v>
      </c>
      <c r="D1417" t="s">
        <v>7330</v>
      </c>
      <c r="E1417">
        <v>124</v>
      </c>
      <c r="F1417" t="s">
        <v>7337</v>
      </c>
      <c r="G1417" t="s">
        <v>7355</v>
      </c>
    </row>
    <row r="1418" spans="1:7" x14ac:dyDescent="0.25">
      <c r="A1418" t="s">
        <v>8759</v>
      </c>
      <c r="B1418">
        <v>45822</v>
      </c>
      <c r="C1418" t="s">
        <v>128</v>
      </c>
      <c r="D1418" t="s">
        <v>7341</v>
      </c>
      <c r="E1418">
        <v>4</v>
      </c>
      <c r="F1418" t="s">
        <v>7345</v>
      </c>
      <c r="G1418" t="s">
        <v>11280</v>
      </c>
    </row>
    <row r="1419" spans="1:7" x14ac:dyDescent="0.25">
      <c r="A1419" t="s">
        <v>8760</v>
      </c>
      <c r="B1419">
        <v>45822</v>
      </c>
      <c r="C1419" t="s">
        <v>136</v>
      </c>
      <c r="D1419" t="s">
        <v>7341</v>
      </c>
      <c r="E1419">
        <v>5</v>
      </c>
      <c r="F1419" t="s">
        <v>7345</v>
      </c>
      <c r="G1419" t="s">
        <v>11280</v>
      </c>
    </row>
    <row r="1420" spans="1:7" x14ac:dyDescent="0.25">
      <c r="A1420" t="s">
        <v>8761</v>
      </c>
      <c r="B1420">
        <v>45822</v>
      </c>
      <c r="C1420" t="s">
        <v>150</v>
      </c>
      <c r="D1420" t="s">
        <v>7330</v>
      </c>
      <c r="E1420">
        <v>83</v>
      </c>
      <c r="F1420" t="s">
        <v>7331</v>
      </c>
      <c r="G1420" t="s">
        <v>7348</v>
      </c>
    </row>
    <row r="1421" spans="1:7" x14ac:dyDescent="0.25">
      <c r="A1421" t="s">
        <v>8762</v>
      </c>
      <c r="B1421">
        <v>45822</v>
      </c>
      <c r="C1421" t="s">
        <v>156</v>
      </c>
      <c r="D1421" t="s">
        <v>7330</v>
      </c>
      <c r="E1421">
        <v>73</v>
      </c>
      <c r="F1421" t="s">
        <v>7331</v>
      </c>
      <c r="G1421" t="s">
        <v>7355</v>
      </c>
    </row>
    <row r="1422" spans="1:7" x14ac:dyDescent="0.25">
      <c r="A1422" t="s">
        <v>8763</v>
      </c>
      <c r="B1422">
        <v>45822</v>
      </c>
      <c r="C1422" t="s">
        <v>170</v>
      </c>
      <c r="D1422" t="s">
        <v>7330</v>
      </c>
      <c r="E1422">
        <v>50</v>
      </c>
      <c r="F1422" t="s">
        <v>7337</v>
      </c>
      <c r="G1422" t="s">
        <v>7332</v>
      </c>
    </row>
    <row r="1423" spans="1:7" x14ac:dyDescent="0.25">
      <c r="A1423" t="s">
        <v>8764</v>
      </c>
      <c r="B1423">
        <v>45822</v>
      </c>
      <c r="C1423" t="s">
        <v>182</v>
      </c>
      <c r="D1423" t="s">
        <v>7330</v>
      </c>
      <c r="E1423">
        <v>96</v>
      </c>
      <c r="F1423" t="s">
        <v>7345</v>
      </c>
      <c r="G1423" t="s">
        <v>7332</v>
      </c>
    </row>
    <row r="1424" spans="1:7" x14ac:dyDescent="0.25">
      <c r="A1424" t="s">
        <v>8765</v>
      </c>
      <c r="B1424">
        <v>45822</v>
      </c>
      <c r="C1424" t="s">
        <v>182</v>
      </c>
      <c r="D1424" t="s">
        <v>7341</v>
      </c>
      <c r="E1424">
        <v>19</v>
      </c>
      <c r="F1424" t="s">
        <v>7351</v>
      </c>
      <c r="G1424" t="s">
        <v>11280</v>
      </c>
    </row>
    <row r="1425" spans="1:7" x14ac:dyDescent="0.25">
      <c r="A1425" t="s">
        <v>8766</v>
      </c>
      <c r="B1425">
        <v>45822</v>
      </c>
      <c r="C1425" t="s">
        <v>188</v>
      </c>
      <c r="D1425" t="s">
        <v>7330</v>
      </c>
      <c r="E1425">
        <v>70</v>
      </c>
      <c r="F1425" t="s">
        <v>7337</v>
      </c>
      <c r="G1425" t="s">
        <v>7343</v>
      </c>
    </row>
    <row r="1426" spans="1:7" x14ac:dyDescent="0.25">
      <c r="A1426" t="s">
        <v>8767</v>
      </c>
      <c r="B1426">
        <v>45822</v>
      </c>
      <c r="C1426" t="s">
        <v>272</v>
      </c>
      <c r="D1426" t="s">
        <v>7341</v>
      </c>
      <c r="E1426">
        <v>13</v>
      </c>
      <c r="F1426" t="s">
        <v>7331</v>
      </c>
      <c r="G1426" t="s">
        <v>11280</v>
      </c>
    </row>
    <row r="1427" spans="1:7" x14ac:dyDescent="0.25">
      <c r="A1427" t="s">
        <v>8768</v>
      </c>
      <c r="B1427">
        <v>45822</v>
      </c>
      <c r="C1427" t="s">
        <v>290</v>
      </c>
      <c r="D1427" t="s">
        <v>7341</v>
      </c>
      <c r="E1427">
        <v>4</v>
      </c>
      <c r="F1427" t="s">
        <v>7331</v>
      </c>
      <c r="G1427" t="s">
        <v>11280</v>
      </c>
    </row>
    <row r="1428" spans="1:7" x14ac:dyDescent="0.25">
      <c r="A1428" t="s">
        <v>8769</v>
      </c>
      <c r="B1428">
        <v>45822</v>
      </c>
      <c r="C1428" t="s">
        <v>442</v>
      </c>
      <c r="D1428" t="s">
        <v>7341</v>
      </c>
      <c r="E1428">
        <v>16</v>
      </c>
      <c r="F1428" t="s">
        <v>7337</v>
      </c>
      <c r="G1428" t="s">
        <v>11280</v>
      </c>
    </row>
    <row r="1429" spans="1:7" x14ac:dyDescent="0.25">
      <c r="A1429" t="s">
        <v>8770</v>
      </c>
      <c r="B1429">
        <v>45823</v>
      </c>
      <c r="C1429" t="s">
        <v>25</v>
      </c>
      <c r="D1429" t="s">
        <v>7341</v>
      </c>
      <c r="E1429">
        <v>33</v>
      </c>
      <c r="F1429" t="s">
        <v>7331</v>
      </c>
      <c r="G1429" t="s">
        <v>11280</v>
      </c>
    </row>
    <row r="1430" spans="1:7" x14ac:dyDescent="0.25">
      <c r="A1430" t="s">
        <v>8771</v>
      </c>
      <c r="B1430">
        <v>45823</v>
      </c>
      <c r="C1430" t="s">
        <v>57</v>
      </c>
      <c r="D1430" t="s">
        <v>7330</v>
      </c>
      <c r="E1430">
        <v>194</v>
      </c>
      <c r="F1430" t="s">
        <v>7345</v>
      </c>
      <c r="G1430" t="s">
        <v>7355</v>
      </c>
    </row>
    <row r="1431" spans="1:7" x14ac:dyDescent="0.25">
      <c r="A1431" t="s">
        <v>8772</v>
      </c>
      <c r="B1431">
        <v>45823</v>
      </c>
      <c r="C1431" t="s">
        <v>146</v>
      </c>
      <c r="D1431" t="s">
        <v>7341</v>
      </c>
      <c r="E1431">
        <v>15</v>
      </c>
      <c r="F1431" t="s">
        <v>7345</v>
      </c>
      <c r="G1431" t="s">
        <v>11280</v>
      </c>
    </row>
    <row r="1432" spans="1:7" x14ac:dyDescent="0.25">
      <c r="A1432" t="s">
        <v>8773</v>
      </c>
      <c r="B1432">
        <v>45823</v>
      </c>
      <c r="C1432" t="s">
        <v>160</v>
      </c>
      <c r="D1432" t="s">
        <v>7341</v>
      </c>
      <c r="E1432">
        <v>31</v>
      </c>
      <c r="F1432" t="s">
        <v>7345</v>
      </c>
      <c r="G1432" t="s">
        <v>11280</v>
      </c>
    </row>
    <row r="1433" spans="1:7" x14ac:dyDescent="0.25">
      <c r="A1433" t="s">
        <v>8774</v>
      </c>
      <c r="B1433">
        <v>45823</v>
      </c>
      <c r="C1433" t="s">
        <v>215</v>
      </c>
      <c r="D1433" t="s">
        <v>7330</v>
      </c>
      <c r="E1433">
        <v>80</v>
      </c>
      <c r="F1433" t="s">
        <v>7337</v>
      </c>
      <c r="G1433" t="s">
        <v>7348</v>
      </c>
    </row>
    <row r="1434" spans="1:7" x14ac:dyDescent="0.25">
      <c r="A1434" t="s">
        <v>8775</v>
      </c>
      <c r="B1434">
        <v>45823</v>
      </c>
      <c r="C1434" t="s">
        <v>218</v>
      </c>
      <c r="D1434" t="s">
        <v>7341</v>
      </c>
      <c r="E1434">
        <v>3</v>
      </c>
      <c r="F1434" t="s">
        <v>7331</v>
      </c>
      <c r="G1434" t="s">
        <v>11280</v>
      </c>
    </row>
    <row r="1435" spans="1:7" x14ac:dyDescent="0.25">
      <c r="A1435" t="s">
        <v>8776</v>
      </c>
      <c r="B1435">
        <v>45823</v>
      </c>
      <c r="C1435" t="s">
        <v>300</v>
      </c>
      <c r="D1435" t="s">
        <v>7330</v>
      </c>
      <c r="E1435">
        <v>12</v>
      </c>
      <c r="F1435" t="s">
        <v>7331</v>
      </c>
      <c r="G1435" t="s">
        <v>7355</v>
      </c>
    </row>
    <row r="1436" spans="1:7" x14ac:dyDescent="0.25">
      <c r="A1436" t="s">
        <v>8777</v>
      </c>
      <c r="B1436">
        <v>45823</v>
      </c>
      <c r="C1436" t="s">
        <v>307</v>
      </c>
      <c r="D1436" t="s">
        <v>7330</v>
      </c>
      <c r="E1436">
        <v>16</v>
      </c>
      <c r="F1436" t="s">
        <v>7337</v>
      </c>
      <c r="G1436" t="s">
        <v>7348</v>
      </c>
    </row>
    <row r="1437" spans="1:7" x14ac:dyDescent="0.25">
      <c r="A1437" t="s">
        <v>8778</v>
      </c>
      <c r="B1437">
        <v>45824</v>
      </c>
      <c r="C1437" t="s">
        <v>8</v>
      </c>
      <c r="D1437" t="s">
        <v>7330</v>
      </c>
      <c r="E1437">
        <v>139</v>
      </c>
      <c r="F1437" t="s">
        <v>7345</v>
      </c>
      <c r="G1437" t="s">
        <v>7355</v>
      </c>
    </row>
    <row r="1438" spans="1:7" x14ac:dyDescent="0.25">
      <c r="A1438" t="s">
        <v>8779</v>
      </c>
      <c r="B1438">
        <v>45824</v>
      </c>
      <c r="C1438" t="s">
        <v>17</v>
      </c>
      <c r="D1438" t="s">
        <v>7330</v>
      </c>
      <c r="E1438">
        <v>109</v>
      </c>
      <c r="F1438" t="s">
        <v>7331</v>
      </c>
      <c r="G1438" t="s">
        <v>7365</v>
      </c>
    </row>
    <row r="1439" spans="1:7" x14ac:dyDescent="0.25">
      <c r="A1439" t="s">
        <v>8780</v>
      </c>
      <c r="B1439">
        <v>45824</v>
      </c>
      <c r="C1439" t="s">
        <v>41</v>
      </c>
      <c r="D1439" t="s">
        <v>7330</v>
      </c>
      <c r="E1439">
        <v>130</v>
      </c>
      <c r="F1439" t="s">
        <v>7345</v>
      </c>
      <c r="G1439" t="s">
        <v>7343</v>
      </c>
    </row>
    <row r="1440" spans="1:7" x14ac:dyDescent="0.25">
      <c r="A1440" t="s">
        <v>8781</v>
      </c>
      <c r="B1440">
        <v>45824</v>
      </c>
      <c r="C1440" t="s">
        <v>49</v>
      </c>
      <c r="D1440" t="s">
        <v>7330</v>
      </c>
      <c r="E1440">
        <v>66</v>
      </c>
      <c r="F1440" t="s">
        <v>7331</v>
      </c>
      <c r="G1440" t="s">
        <v>7370</v>
      </c>
    </row>
    <row r="1441" spans="1:7" x14ac:dyDescent="0.25">
      <c r="A1441" t="s">
        <v>8782</v>
      </c>
      <c r="B1441">
        <v>45824</v>
      </c>
      <c r="C1441" t="s">
        <v>53</v>
      </c>
      <c r="D1441" t="s">
        <v>7341</v>
      </c>
      <c r="E1441">
        <v>27</v>
      </c>
      <c r="F1441" t="s">
        <v>7337</v>
      </c>
      <c r="G1441" t="s">
        <v>11280</v>
      </c>
    </row>
    <row r="1442" spans="1:7" x14ac:dyDescent="0.25">
      <c r="A1442" t="s">
        <v>8783</v>
      </c>
      <c r="B1442">
        <v>45824</v>
      </c>
      <c r="C1442" t="s">
        <v>95</v>
      </c>
      <c r="D1442" t="s">
        <v>7341</v>
      </c>
      <c r="E1442">
        <v>12</v>
      </c>
      <c r="F1442" t="s">
        <v>7331</v>
      </c>
      <c r="G1442" t="s">
        <v>11280</v>
      </c>
    </row>
    <row r="1443" spans="1:7" x14ac:dyDescent="0.25">
      <c r="A1443" t="s">
        <v>8784</v>
      </c>
      <c r="B1443">
        <v>45824</v>
      </c>
      <c r="C1443" t="s">
        <v>325</v>
      </c>
      <c r="D1443" t="s">
        <v>7341</v>
      </c>
      <c r="E1443">
        <v>1</v>
      </c>
      <c r="F1443" t="s">
        <v>7337</v>
      </c>
      <c r="G1443" t="s">
        <v>11280</v>
      </c>
    </row>
    <row r="1444" spans="1:7" x14ac:dyDescent="0.25">
      <c r="A1444" t="s">
        <v>8785</v>
      </c>
      <c r="B1444">
        <v>45824</v>
      </c>
      <c r="C1444" t="s">
        <v>423</v>
      </c>
      <c r="D1444" t="s">
        <v>7330</v>
      </c>
      <c r="E1444">
        <v>57</v>
      </c>
      <c r="F1444" t="s">
        <v>7331</v>
      </c>
      <c r="G1444" t="s">
        <v>7365</v>
      </c>
    </row>
    <row r="1445" spans="1:7" x14ac:dyDescent="0.25">
      <c r="A1445" t="s">
        <v>8786</v>
      </c>
      <c r="B1445">
        <v>45825</v>
      </c>
      <c r="C1445" t="s">
        <v>13</v>
      </c>
      <c r="D1445" t="s">
        <v>7330</v>
      </c>
      <c r="E1445">
        <v>152</v>
      </c>
      <c r="F1445" t="s">
        <v>7331</v>
      </c>
      <c r="G1445" t="s">
        <v>7343</v>
      </c>
    </row>
    <row r="1446" spans="1:7" x14ac:dyDescent="0.25">
      <c r="A1446" t="s">
        <v>8787</v>
      </c>
      <c r="B1446">
        <v>45825</v>
      </c>
      <c r="C1446" t="s">
        <v>51</v>
      </c>
      <c r="D1446" t="s">
        <v>7341</v>
      </c>
      <c r="E1446">
        <v>34</v>
      </c>
      <c r="F1446" t="s">
        <v>7345</v>
      </c>
      <c r="G1446" t="s">
        <v>11280</v>
      </c>
    </row>
    <row r="1447" spans="1:7" x14ac:dyDescent="0.25">
      <c r="A1447" t="s">
        <v>8788</v>
      </c>
      <c r="B1447">
        <v>45825</v>
      </c>
      <c r="C1447" t="s">
        <v>93</v>
      </c>
      <c r="D1447" t="s">
        <v>7330</v>
      </c>
      <c r="E1447">
        <v>71</v>
      </c>
      <c r="F1447" t="s">
        <v>7345</v>
      </c>
      <c r="G1447" t="s">
        <v>7370</v>
      </c>
    </row>
    <row r="1448" spans="1:7" x14ac:dyDescent="0.25">
      <c r="A1448" t="s">
        <v>8789</v>
      </c>
      <c r="B1448">
        <v>45825</v>
      </c>
      <c r="C1448" t="s">
        <v>192</v>
      </c>
      <c r="D1448" t="s">
        <v>7330</v>
      </c>
      <c r="E1448">
        <v>66</v>
      </c>
      <c r="F1448" t="s">
        <v>7345</v>
      </c>
      <c r="G1448" t="s">
        <v>7332</v>
      </c>
    </row>
    <row r="1449" spans="1:7" x14ac:dyDescent="0.25">
      <c r="A1449" t="s">
        <v>8790</v>
      </c>
      <c r="B1449">
        <v>45825</v>
      </c>
      <c r="C1449" t="s">
        <v>244</v>
      </c>
      <c r="D1449" t="s">
        <v>7330</v>
      </c>
      <c r="E1449">
        <v>46</v>
      </c>
      <c r="F1449" t="s">
        <v>7337</v>
      </c>
      <c r="G1449" t="s">
        <v>7355</v>
      </c>
    </row>
    <row r="1450" spans="1:7" x14ac:dyDescent="0.25">
      <c r="A1450" t="s">
        <v>8791</v>
      </c>
      <c r="B1450">
        <v>45825</v>
      </c>
      <c r="C1450" t="s">
        <v>257</v>
      </c>
      <c r="D1450" t="s">
        <v>7330</v>
      </c>
      <c r="E1450">
        <v>30</v>
      </c>
      <c r="F1450" t="s">
        <v>7345</v>
      </c>
      <c r="G1450" t="s">
        <v>7332</v>
      </c>
    </row>
    <row r="1451" spans="1:7" x14ac:dyDescent="0.25">
      <c r="A1451" t="s">
        <v>8792</v>
      </c>
      <c r="B1451">
        <v>45825</v>
      </c>
      <c r="C1451" t="s">
        <v>460</v>
      </c>
      <c r="D1451" t="s">
        <v>7330</v>
      </c>
      <c r="E1451">
        <v>17</v>
      </c>
      <c r="F1451" t="s">
        <v>7345</v>
      </c>
      <c r="G1451" t="s">
        <v>7348</v>
      </c>
    </row>
    <row r="1452" spans="1:7" x14ac:dyDescent="0.25">
      <c r="A1452" t="s">
        <v>8793</v>
      </c>
      <c r="B1452">
        <v>45825</v>
      </c>
      <c r="C1452" t="s">
        <v>462</v>
      </c>
      <c r="D1452" t="s">
        <v>7341</v>
      </c>
      <c r="E1452">
        <v>7</v>
      </c>
      <c r="F1452" t="s">
        <v>7331</v>
      </c>
      <c r="G1452" t="s">
        <v>11280</v>
      </c>
    </row>
    <row r="1453" spans="1:7" x14ac:dyDescent="0.25">
      <c r="A1453" t="s">
        <v>8794</v>
      </c>
      <c r="B1453">
        <v>45826</v>
      </c>
      <c r="C1453" t="s">
        <v>43</v>
      </c>
      <c r="D1453" t="s">
        <v>7341</v>
      </c>
      <c r="E1453">
        <v>22</v>
      </c>
      <c r="F1453" t="s">
        <v>7351</v>
      </c>
      <c r="G1453" t="s">
        <v>11280</v>
      </c>
    </row>
    <row r="1454" spans="1:7" x14ac:dyDescent="0.25">
      <c r="A1454" t="s">
        <v>8795</v>
      </c>
      <c r="B1454">
        <v>45826</v>
      </c>
      <c r="C1454" t="s">
        <v>59</v>
      </c>
      <c r="D1454" t="s">
        <v>7341</v>
      </c>
      <c r="E1454">
        <v>23</v>
      </c>
      <c r="F1454" t="s">
        <v>7331</v>
      </c>
      <c r="G1454" t="s">
        <v>11280</v>
      </c>
    </row>
    <row r="1455" spans="1:7" x14ac:dyDescent="0.25">
      <c r="A1455" t="s">
        <v>8796</v>
      </c>
      <c r="B1455">
        <v>45826</v>
      </c>
      <c r="C1455" t="s">
        <v>126</v>
      </c>
      <c r="D1455" t="s">
        <v>7330</v>
      </c>
      <c r="E1455">
        <v>44</v>
      </c>
      <c r="F1455" t="s">
        <v>7337</v>
      </c>
      <c r="G1455" t="s">
        <v>7370</v>
      </c>
    </row>
    <row r="1456" spans="1:7" x14ac:dyDescent="0.25">
      <c r="A1456" t="s">
        <v>8797</v>
      </c>
      <c r="B1456">
        <v>45826</v>
      </c>
      <c r="C1456" t="s">
        <v>144</v>
      </c>
      <c r="D1456" t="s">
        <v>7330</v>
      </c>
      <c r="E1456">
        <v>74</v>
      </c>
      <c r="F1456" t="s">
        <v>7351</v>
      </c>
      <c r="G1456" t="s">
        <v>7334</v>
      </c>
    </row>
    <row r="1457" spans="1:7" x14ac:dyDescent="0.25">
      <c r="A1457" t="s">
        <v>8798</v>
      </c>
      <c r="B1457">
        <v>45826</v>
      </c>
      <c r="C1457" t="s">
        <v>433</v>
      </c>
      <c r="D1457" t="s">
        <v>7341</v>
      </c>
      <c r="E1457">
        <v>16</v>
      </c>
      <c r="F1457" t="s">
        <v>7331</v>
      </c>
      <c r="G1457" t="s">
        <v>11280</v>
      </c>
    </row>
    <row r="1458" spans="1:7" x14ac:dyDescent="0.25">
      <c r="A1458" t="s">
        <v>8799</v>
      </c>
      <c r="B1458">
        <v>45827</v>
      </c>
      <c r="C1458" t="s">
        <v>37</v>
      </c>
      <c r="D1458" t="s">
        <v>7341</v>
      </c>
      <c r="E1458">
        <v>35</v>
      </c>
      <c r="F1458" t="s">
        <v>7337</v>
      </c>
      <c r="G1458" t="s">
        <v>11280</v>
      </c>
    </row>
    <row r="1459" spans="1:7" x14ac:dyDescent="0.25">
      <c r="A1459" t="s">
        <v>8800</v>
      </c>
      <c r="B1459">
        <v>45827</v>
      </c>
      <c r="C1459" t="s">
        <v>67</v>
      </c>
      <c r="D1459" t="s">
        <v>7330</v>
      </c>
      <c r="E1459">
        <v>29</v>
      </c>
      <c r="F1459" t="s">
        <v>7331</v>
      </c>
      <c r="G1459" t="s">
        <v>7370</v>
      </c>
    </row>
    <row r="1460" spans="1:7" x14ac:dyDescent="0.25">
      <c r="A1460" t="s">
        <v>8801</v>
      </c>
      <c r="B1460">
        <v>45827</v>
      </c>
      <c r="C1460" t="s">
        <v>87</v>
      </c>
      <c r="D1460" t="s">
        <v>7330</v>
      </c>
      <c r="E1460">
        <v>99</v>
      </c>
      <c r="F1460" t="s">
        <v>7337</v>
      </c>
      <c r="G1460" t="s">
        <v>7334</v>
      </c>
    </row>
    <row r="1461" spans="1:7" x14ac:dyDescent="0.25">
      <c r="A1461" t="s">
        <v>8802</v>
      </c>
      <c r="B1461">
        <v>45827</v>
      </c>
      <c r="C1461" t="s">
        <v>93</v>
      </c>
      <c r="D1461" t="s">
        <v>7341</v>
      </c>
      <c r="E1461">
        <v>18</v>
      </c>
      <c r="F1461" t="s">
        <v>7345</v>
      </c>
      <c r="G1461" t="s">
        <v>11280</v>
      </c>
    </row>
    <row r="1462" spans="1:7" x14ac:dyDescent="0.25">
      <c r="A1462" t="s">
        <v>8803</v>
      </c>
      <c r="B1462">
        <v>45827</v>
      </c>
      <c r="C1462" t="s">
        <v>140</v>
      </c>
      <c r="D1462" t="s">
        <v>7330</v>
      </c>
      <c r="E1462">
        <v>37</v>
      </c>
      <c r="F1462" t="s">
        <v>7337</v>
      </c>
      <c r="G1462" t="s">
        <v>7332</v>
      </c>
    </row>
    <row r="1463" spans="1:7" x14ac:dyDescent="0.25">
      <c r="A1463" t="s">
        <v>8804</v>
      </c>
      <c r="B1463">
        <v>45827</v>
      </c>
      <c r="C1463" t="s">
        <v>142</v>
      </c>
      <c r="D1463" t="s">
        <v>7341</v>
      </c>
      <c r="E1463">
        <v>14</v>
      </c>
      <c r="F1463" t="s">
        <v>7337</v>
      </c>
      <c r="G1463" t="s">
        <v>11280</v>
      </c>
    </row>
    <row r="1464" spans="1:7" x14ac:dyDescent="0.25">
      <c r="A1464" t="s">
        <v>8805</v>
      </c>
      <c r="B1464">
        <v>45827</v>
      </c>
      <c r="C1464" t="s">
        <v>188</v>
      </c>
      <c r="D1464" t="s">
        <v>7341</v>
      </c>
      <c r="E1464">
        <v>32</v>
      </c>
      <c r="F1464" t="s">
        <v>7331</v>
      </c>
      <c r="G1464" t="s">
        <v>11280</v>
      </c>
    </row>
    <row r="1465" spans="1:7" x14ac:dyDescent="0.25">
      <c r="A1465" t="s">
        <v>8806</v>
      </c>
      <c r="B1465">
        <v>45827</v>
      </c>
      <c r="C1465" t="s">
        <v>260</v>
      </c>
      <c r="D1465" t="s">
        <v>7330</v>
      </c>
      <c r="E1465">
        <v>50</v>
      </c>
      <c r="F1465" t="s">
        <v>7337</v>
      </c>
      <c r="G1465" t="s">
        <v>7348</v>
      </c>
    </row>
    <row r="1466" spans="1:7" x14ac:dyDescent="0.25">
      <c r="A1466" t="s">
        <v>8807</v>
      </c>
      <c r="B1466">
        <v>45827</v>
      </c>
      <c r="C1466" t="s">
        <v>384</v>
      </c>
      <c r="D1466" t="s">
        <v>7341</v>
      </c>
      <c r="E1466">
        <v>10</v>
      </c>
      <c r="F1466" t="s">
        <v>7331</v>
      </c>
      <c r="G1466" t="s">
        <v>11280</v>
      </c>
    </row>
    <row r="1467" spans="1:7" x14ac:dyDescent="0.25">
      <c r="A1467" t="s">
        <v>8808</v>
      </c>
      <c r="B1467">
        <v>45828</v>
      </c>
      <c r="C1467" t="s">
        <v>27</v>
      </c>
      <c r="D1467" t="s">
        <v>7341</v>
      </c>
      <c r="E1467">
        <v>12</v>
      </c>
      <c r="F1467" t="s">
        <v>7331</v>
      </c>
      <c r="G1467" t="s">
        <v>11280</v>
      </c>
    </row>
    <row r="1468" spans="1:7" x14ac:dyDescent="0.25">
      <c r="A1468" t="s">
        <v>8809</v>
      </c>
      <c r="B1468">
        <v>45828</v>
      </c>
      <c r="C1468" t="s">
        <v>45</v>
      </c>
      <c r="D1468" t="s">
        <v>7341</v>
      </c>
      <c r="E1468">
        <v>30</v>
      </c>
      <c r="F1468" t="s">
        <v>7331</v>
      </c>
      <c r="G1468" t="s">
        <v>11280</v>
      </c>
    </row>
    <row r="1469" spans="1:7" x14ac:dyDescent="0.25">
      <c r="A1469" t="s">
        <v>8810</v>
      </c>
      <c r="B1469">
        <v>45828</v>
      </c>
      <c r="C1469" t="s">
        <v>49</v>
      </c>
      <c r="D1469" t="s">
        <v>7341</v>
      </c>
      <c r="E1469">
        <v>30</v>
      </c>
      <c r="F1469" t="s">
        <v>7331</v>
      </c>
      <c r="G1469" t="s">
        <v>11280</v>
      </c>
    </row>
    <row r="1470" spans="1:7" x14ac:dyDescent="0.25">
      <c r="A1470" t="s">
        <v>8811</v>
      </c>
      <c r="B1470">
        <v>45828</v>
      </c>
      <c r="C1470" t="s">
        <v>67</v>
      </c>
      <c r="D1470" t="s">
        <v>7330</v>
      </c>
      <c r="E1470">
        <v>33</v>
      </c>
      <c r="F1470" t="s">
        <v>7331</v>
      </c>
      <c r="G1470" t="s">
        <v>7334</v>
      </c>
    </row>
    <row r="1471" spans="1:7" x14ac:dyDescent="0.25">
      <c r="A1471" t="s">
        <v>8812</v>
      </c>
      <c r="B1471">
        <v>45828</v>
      </c>
      <c r="C1471" t="s">
        <v>134</v>
      </c>
      <c r="D1471" t="s">
        <v>7341</v>
      </c>
      <c r="E1471">
        <v>6</v>
      </c>
      <c r="F1471" t="s">
        <v>7331</v>
      </c>
      <c r="G1471" t="s">
        <v>11280</v>
      </c>
    </row>
    <row r="1472" spans="1:7" x14ac:dyDescent="0.25">
      <c r="A1472" t="s">
        <v>8813</v>
      </c>
      <c r="B1472">
        <v>45828</v>
      </c>
      <c r="C1472" t="s">
        <v>152</v>
      </c>
      <c r="D1472" t="s">
        <v>7341</v>
      </c>
      <c r="E1472">
        <v>20</v>
      </c>
      <c r="F1472" t="s">
        <v>7337</v>
      </c>
      <c r="G1472" t="s">
        <v>11280</v>
      </c>
    </row>
    <row r="1473" spans="1:7" x14ac:dyDescent="0.25">
      <c r="A1473" t="s">
        <v>8814</v>
      </c>
      <c r="B1473">
        <v>45828</v>
      </c>
      <c r="C1473" t="s">
        <v>172</v>
      </c>
      <c r="D1473" t="s">
        <v>7330</v>
      </c>
      <c r="E1473">
        <v>59</v>
      </c>
      <c r="F1473" t="s">
        <v>7345</v>
      </c>
      <c r="G1473" t="s">
        <v>7338</v>
      </c>
    </row>
    <row r="1474" spans="1:7" x14ac:dyDescent="0.25">
      <c r="A1474" t="s">
        <v>8815</v>
      </c>
      <c r="B1474">
        <v>45828</v>
      </c>
      <c r="C1474" t="s">
        <v>182</v>
      </c>
      <c r="D1474" t="s">
        <v>7330</v>
      </c>
      <c r="E1474">
        <v>119</v>
      </c>
      <c r="F1474" t="s">
        <v>7337</v>
      </c>
      <c r="G1474" t="s">
        <v>7355</v>
      </c>
    </row>
    <row r="1475" spans="1:7" x14ac:dyDescent="0.25">
      <c r="A1475" t="s">
        <v>8816</v>
      </c>
      <c r="B1475">
        <v>45828</v>
      </c>
      <c r="C1475" t="s">
        <v>184</v>
      </c>
      <c r="D1475" t="s">
        <v>7341</v>
      </c>
      <c r="E1475">
        <v>24</v>
      </c>
      <c r="F1475" t="s">
        <v>7331</v>
      </c>
      <c r="G1475" t="s">
        <v>11280</v>
      </c>
    </row>
    <row r="1476" spans="1:7" x14ac:dyDescent="0.25">
      <c r="A1476" t="s">
        <v>8817</v>
      </c>
      <c r="B1476">
        <v>45828</v>
      </c>
      <c r="C1476" t="s">
        <v>376</v>
      </c>
      <c r="D1476" t="s">
        <v>7330</v>
      </c>
      <c r="E1476">
        <v>70</v>
      </c>
      <c r="F1476" t="s">
        <v>7345</v>
      </c>
      <c r="G1476" t="s">
        <v>7338</v>
      </c>
    </row>
    <row r="1477" spans="1:7" x14ac:dyDescent="0.25">
      <c r="A1477" t="s">
        <v>8818</v>
      </c>
      <c r="B1477">
        <v>45828</v>
      </c>
      <c r="C1477" t="s">
        <v>441</v>
      </c>
      <c r="D1477" t="s">
        <v>7341</v>
      </c>
      <c r="E1477">
        <v>5</v>
      </c>
      <c r="F1477" t="s">
        <v>7331</v>
      </c>
      <c r="G1477" t="s">
        <v>11280</v>
      </c>
    </row>
    <row r="1478" spans="1:7" x14ac:dyDescent="0.25">
      <c r="A1478" t="s">
        <v>8819</v>
      </c>
      <c r="B1478">
        <v>45829</v>
      </c>
      <c r="C1478" t="s">
        <v>8</v>
      </c>
      <c r="D1478" t="s">
        <v>7341</v>
      </c>
      <c r="E1478">
        <v>18</v>
      </c>
      <c r="F1478" t="s">
        <v>7351</v>
      </c>
      <c r="G1478" t="s">
        <v>11280</v>
      </c>
    </row>
    <row r="1479" spans="1:7" x14ac:dyDescent="0.25">
      <c r="A1479" t="s">
        <v>8820</v>
      </c>
      <c r="B1479">
        <v>45829</v>
      </c>
      <c r="C1479" t="s">
        <v>91</v>
      </c>
      <c r="D1479" t="s">
        <v>7330</v>
      </c>
      <c r="E1479">
        <v>88</v>
      </c>
      <c r="F1479" t="s">
        <v>7337</v>
      </c>
      <c r="G1479" t="s">
        <v>7348</v>
      </c>
    </row>
    <row r="1480" spans="1:7" x14ac:dyDescent="0.25">
      <c r="A1480" t="s">
        <v>8821</v>
      </c>
      <c r="B1480">
        <v>45829</v>
      </c>
      <c r="C1480" t="s">
        <v>107</v>
      </c>
      <c r="D1480" t="s">
        <v>7330</v>
      </c>
      <c r="E1480">
        <v>110</v>
      </c>
      <c r="F1480" t="s">
        <v>7331</v>
      </c>
      <c r="G1480" t="s">
        <v>7334</v>
      </c>
    </row>
    <row r="1481" spans="1:7" x14ac:dyDescent="0.25">
      <c r="A1481" t="s">
        <v>8822</v>
      </c>
      <c r="B1481">
        <v>45829</v>
      </c>
      <c r="C1481" t="s">
        <v>148</v>
      </c>
      <c r="D1481" t="s">
        <v>7330</v>
      </c>
      <c r="E1481">
        <v>24</v>
      </c>
      <c r="F1481" t="s">
        <v>7345</v>
      </c>
      <c r="G1481" t="s">
        <v>7338</v>
      </c>
    </row>
    <row r="1482" spans="1:7" x14ac:dyDescent="0.25">
      <c r="A1482" t="s">
        <v>8823</v>
      </c>
      <c r="B1482">
        <v>45829</v>
      </c>
      <c r="C1482" t="s">
        <v>178</v>
      </c>
      <c r="D1482" t="s">
        <v>7341</v>
      </c>
      <c r="E1482">
        <v>28</v>
      </c>
      <c r="F1482" t="s">
        <v>7345</v>
      </c>
      <c r="G1482" t="s">
        <v>11280</v>
      </c>
    </row>
    <row r="1483" spans="1:7" x14ac:dyDescent="0.25">
      <c r="A1483" t="s">
        <v>8824</v>
      </c>
      <c r="B1483">
        <v>45829</v>
      </c>
      <c r="C1483" t="s">
        <v>188</v>
      </c>
      <c r="D1483" t="s">
        <v>7330</v>
      </c>
      <c r="E1483">
        <v>93</v>
      </c>
      <c r="F1483" t="s">
        <v>7345</v>
      </c>
      <c r="G1483" t="s">
        <v>7355</v>
      </c>
    </row>
    <row r="1484" spans="1:7" x14ac:dyDescent="0.25">
      <c r="A1484" t="s">
        <v>8825</v>
      </c>
      <c r="B1484">
        <v>45829</v>
      </c>
      <c r="C1484" t="s">
        <v>266</v>
      </c>
      <c r="D1484" t="s">
        <v>7341</v>
      </c>
      <c r="E1484">
        <v>13</v>
      </c>
      <c r="F1484" t="s">
        <v>7331</v>
      </c>
      <c r="G1484" t="s">
        <v>11280</v>
      </c>
    </row>
    <row r="1485" spans="1:7" x14ac:dyDescent="0.25">
      <c r="A1485" t="s">
        <v>8826</v>
      </c>
      <c r="B1485">
        <v>45829</v>
      </c>
      <c r="C1485" t="s">
        <v>299</v>
      </c>
      <c r="D1485" t="s">
        <v>7330</v>
      </c>
      <c r="E1485">
        <v>69</v>
      </c>
      <c r="F1485" t="s">
        <v>7345</v>
      </c>
      <c r="G1485" t="s">
        <v>7334</v>
      </c>
    </row>
    <row r="1486" spans="1:7" x14ac:dyDescent="0.25">
      <c r="A1486" t="s">
        <v>8827</v>
      </c>
      <c r="B1486">
        <v>45829</v>
      </c>
      <c r="C1486" t="s">
        <v>310</v>
      </c>
      <c r="D1486" t="s">
        <v>7341</v>
      </c>
      <c r="E1486">
        <v>5</v>
      </c>
      <c r="F1486" t="s">
        <v>7331</v>
      </c>
      <c r="G1486" t="s">
        <v>11280</v>
      </c>
    </row>
    <row r="1487" spans="1:7" x14ac:dyDescent="0.25">
      <c r="A1487" t="s">
        <v>8828</v>
      </c>
      <c r="B1487">
        <v>45829</v>
      </c>
      <c r="C1487" t="s">
        <v>313</v>
      </c>
      <c r="D1487" t="s">
        <v>7330</v>
      </c>
      <c r="E1487">
        <v>68</v>
      </c>
      <c r="F1487" t="s">
        <v>7345</v>
      </c>
      <c r="G1487" t="s">
        <v>7348</v>
      </c>
    </row>
    <row r="1488" spans="1:7" x14ac:dyDescent="0.25">
      <c r="A1488" t="s">
        <v>8829</v>
      </c>
      <c r="B1488">
        <v>45829</v>
      </c>
      <c r="C1488" t="s">
        <v>332</v>
      </c>
      <c r="D1488" t="s">
        <v>7330</v>
      </c>
      <c r="E1488">
        <v>54</v>
      </c>
      <c r="F1488" t="s">
        <v>7351</v>
      </c>
      <c r="G1488" t="s">
        <v>7355</v>
      </c>
    </row>
    <row r="1489" spans="1:7" x14ac:dyDescent="0.25">
      <c r="A1489" t="s">
        <v>8830</v>
      </c>
      <c r="B1489">
        <v>45829</v>
      </c>
      <c r="C1489" t="s">
        <v>403</v>
      </c>
      <c r="D1489" t="s">
        <v>7341</v>
      </c>
      <c r="E1489">
        <v>16</v>
      </c>
      <c r="F1489" t="s">
        <v>7345</v>
      </c>
      <c r="G1489" t="s">
        <v>11280</v>
      </c>
    </row>
    <row r="1490" spans="1:7" x14ac:dyDescent="0.25">
      <c r="A1490" t="s">
        <v>8831</v>
      </c>
      <c r="B1490">
        <v>45829</v>
      </c>
      <c r="C1490" t="s">
        <v>478</v>
      </c>
      <c r="D1490" t="s">
        <v>7341</v>
      </c>
      <c r="E1490">
        <v>1</v>
      </c>
      <c r="F1490" t="s">
        <v>7345</v>
      </c>
      <c r="G1490" t="s">
        <v>11280</v>
      </c>
    </row>
    <row r="1491" spans="1:7" x14ac:dyDescent="0.25">
      <c r="A1491" t="s">
        <v>8832</v>
      </c>
      <c r="B1491">
        <v>45830</v>
      </c>
      <c r="C1491" t="s">
        <v>39</v>
      </c>
      <c r="D1491" t="s">
        <v>7330</v>
      </c>
      <c r="E1491">
        <v>119</v>
      </c>
      <c r="F1491" t="s">
        <v>7331</v>
      </c>
      <c r="G1491" t="s">
        <v>7370</v>
      </c>
    </row>
    <row r="1492" spans="1:7" x14ac:dyDescent="0.25">
      <c r="A1492" t="s">
        <v>8833</v>
      </c>
      <c r="B1492">
        <v>45830</v>
      </c>
      <c r="C1492" t="s">
        <v>41</v>
      </c>
      <c r="D1492" t="s">
        <v>7330</v>
      </c>
      <c r="E1492">
        <v>131</v>
      </c>
      <c r="F1492" t="s">
        <v>7337</v>
      </c>
      <c r="G1492" t="s">
        <v>7343</v>
      </c>
    </row>
    <row r="1493" spans="1:7" x14ac:dyDescent="0.25">
      <c r="A1493" t="s">
        <v>8834</v>
      </c>
      <c r="B1493">
        <v>45830</v>
      </c>
      <c r="C1493" t="s">
        <v>89</v>
      </c>
      <c r="D1493" t="s">
        <v>7341</v>
      </c>
      <c r="E1493">
        <v>15</v>
      </c>
      <c r="F1493" t="s">
        <v>7345</v>
      </c>
      <c r="G1493" t="s">
        <v>11280</v>
      </c>
    </row>
    <row r="1494" spans="1:7" x14ac:dyDescent="0.25">
      <c r="A1494" t="s">
        <v>8835</v>
      </c>
      <c r="B1494">
        <v>45830</v>
      </c>
      <c r="C1494" t="s">
        <v>95</v>
      </c>
      <c r="D1494" t="s">
        <v>7330</v>
      </c>
      <c r="E1494">
        <v>125</v>
      </c>
      <c r="F1494" t="s">
        <v>7331</v>
      </c>
      <c r="G1494" t="s">
        <v>7343</v>
      </c>
    </row>
    <row r="1495" spans="1:7" x14ac:dyDescent="0.25">
      <c r="A1495" t="s">
        <v>8836</v>
      </c>
      <c r="B1495">
        <v>45830</v>
      </c>
      <c r="C1495" t="s">
        <v>103</v>
      </c>
      <c r="D1495" t="s">
        <v>7341</v>
      </c>
      <c r="E1495">
        <v>7</v>
      </c>
      <c r="F1495" t="s">
        <v>7345</v>
      </c>
      <c r="G1495" t="s">
        <v>11280</v>
      </c>
    </row>
    <row r="1496" spans="1:7" x14ac:dyDescent="0.25">
      <c r="A1496" t="s">
        <v>8837</v>
      </c>
      <c r="B1496">
        <v>45830</v>
      </c>
      <c r="C1496" t="s">
        <v>234</v>
      </c>
      <c r="D1496" t="s">
        <v>7330</v>
      </c>
      <c r="E1496">
        <v>52</v>
      </c>
      <c r="F1496" t="s">
        <v>7345</v>
      </c>
      <c r="G1496" t="s">
        <v>7343</v>
      </c>
    </row>
    <row r="1497" spans="1:7" x14ac:dyDescent="0.25">
      <c r="A1497" t="s">
        <v>8838</v>
      </c>
      <c r="B1497">
        <v>45830</v>
      </c>
      <c r="C1497" t="s">
        <v>240</v>
      </c>
      <c r="D1497" t="s">
        <v>7341</v>
      </c>
      <c r="E1497">
        <v>10</v>
      </c>
      <c r="F1497" t="s">
        <v>7345</v>
      </c>
      <c r="G1497" t="s">
        <v>11280</v>
      </c>
    </row>
    <row r="1498" spans="1:7" x14ac:dyDescent="0.25">
      <c r="A1498" t="s">
        <v>8839</v>
      </c>
      <c r="B1498">
        <v>45830</v>
      </c>
      <c r="C1498" t="s">
        <v>336</v>
      </c>
      <c r="D1498" t="s">
        <v>7341</v>
      </c>
      <c r="E1498">
        <v>9</v>
      </c>
      <c r="F1498" t="s">
        <v>7345</v>
      </c>
      <c r="G1498" t="s">
        <v>11280</v>
      </c>
    </row>
    <row r="1499" spans="1:7" x14ac:dyDescent="0.25">
      <c r="A1499" t="s">
        <v>8840</v>
      </c>
      <c r="B1499">
        <v>45830</v>
      </c>
      <c r="C1499" t="s">
        <v>464</v>
      </c>
      <c r="D1499" t="s">
        <v>7341</v>
      </c>
      <c r="E1499">
        <v>11</v>
      </c>
      <c r="F1499" t="s">
        <v>7331</v>
      </c>
      <c r="G1499" t="s">
        <v>11280</v>
      </c>
    </row>
    <row r="1500" spans="1:7" x14ac:dyDescent="0.25">
      <c r="A1500" t="s">
        <v>8841</v>
      </c>
      <c r="B1500">
        <v>45830</v>
      </c>
      <c r="C1500" t="s">
        <v>474</v>
      </c>
      <c r="D1500" t="s">
        <v>7330</v>
      </c>
      <c r="E1500">
        <v>14</v>
      </c>
      <c r="F1500" t="s">
        <v>7331</v>
      </c>
      <c r="G1500" t="s">
        <v>7332</v>
      </c>
    </row>
    <row r="1501" spans="1:7" x14ac:dyDescent="0.25">
      <c r="A1501" t="s">
        <v>8842</v>
      </c>
      <c r="B1501">
        <v>45831</v>
      </c>
      <c r="C1501" t="s">
        <v>79</v>
      </c>
      <c r="D1501" t="s">
        <v>7330</v>
      </c>
      <c r="E1501">
        <v>48</v>
      </c>
      <c r="F1501" t="s">
        <v>7331</v>
      </c>
      <c r="G1501" t="s">
        <v>7370</v>
      </c>
    </row>
    <row r="1502" spans="1:7" x14ac:dyDescent="0.25">
      <c r="A1502" t="s">
        <v>8843</v>
      </c>
      <c r="B1502">
        <v>45831</v>
      </c>
      <c r="C1502" t="s">
        <v>91</v>
      </c>
      <c r="D1502" t="s">
        <v>7330</v>
      </c>
      <c r="E1502">
        <v>120</v>
      </c>
      <c r="F1502" t="s">
        <v>7331</v>
      </c>
      <c r="G1502" t="s">
        <v>7365</v>
      </c>
    </row>
    <row r="1503" spans="1:7" x14ac:dyDescent="0.25">
      <c r="A1503" t="s">
        <v>8844</v>
      </c>
      <c r="B1503">
        <v>45831</v>
      </c>
      <c r="C1503" t="s">
        <v>91</v>
      </c>
      <c r="D1503" t="s">
        <v>7341</v>
      </c>
      <c r="E1503">
        <v>13</v>
      </c>
      <c r="F1503" t="s">
        <v>7331</v>
      </c>
      <c r="G1503" t="s">
        <v>11280</v>
      </c>
    </row>
    <row r="1504" spans="1:7" x14ac:dyDescent="0.25">
      <c r="A1504" t="s">
        <v>8845</v>
      </c>
      <c r="B1504">
        <v>45831</v>
      </c>
      <c r="C1504" t="s">
        <v>164</v>
      </c>
      <c r="D1504" t="s">
        <v>7330</v>
      </c>
      <c r="E1504">
        <v>35</v>
      </c>
      <c r="F1504" t="s">
        <v>7351</v>
      </c>
      <c r="G1504" t="s">
        <v>7343</v>
      </c>
    </row>
    <row r="1505" spans="1:7" x14ac:dyDescent="0.25">
      <c r="A1505" t="s">
        <v>8846</v>
      </c>
      <c r="B1505">
        <v>45831</v>
      </c>
      <c r="C1505" t="s">
        <v>215</v>
      </c>
      <c r="D1505" t="s">
        <v>7330</v>
      </c>
      <c r="E1505">
        <v>42</v>
      </c>
      <c r="F1505" t="s">
        <v>7331</v>
      </c>
      <c r="G1505" t="s">
        <v>7343</v>
      </c>
    </row>
    <row r="1506" spans="1:7" x14ac:dyDescent="0.25">
      <c r="A1506" t="s">
        <v>8847</v>
      </c>
      <c r="B1506">
        <v>45831</v>
      </c>
      <c r="C1506" t="s">
        <v>246</v>
      </c>
      <c r="D1506" t="s">
        <v>7330</v>
      </c>
      <c r="E1506">
        <v>91</v>
      </c>
      <c r="F1506" t="s">
        <v>7351</v>
      </c>
      <c r="G1506" t="s">
        <v>7338</v>
      </c>
    </row>
    <row r="1507" spans="1:7" x14ac:dyDescent="0.25">
      <c r="A1507" t="s">
        <v>8848</v>
      </c>
      <c r="B1507">
        <v>45831</v>
      </c>
      <c r="C1507" t="s">
        <v>362</v>
      </c>
      <c r="D1507" t="s">
        <v>7330</v>
      </c>
      <c r="E1507">
        <v>28</v>
      </c>
      <c r="F1507" t="s">
        <v>7337</v>
      </c>
      <c r="G1507" t="s">
        <v>7332</v>
      </c>
    </row>
    <row r="1508" spans="1:7" x14ac:dyDescent="0.25">
      <c r="A1508" t="s">
        <v>8849</v>
      </c>
      <c r="B1508">
        <v>45831</v>
      </c>
      <c r="C1508" t="s">
        <v>425</v>
      </c>
      <c r="D1508" t="s">
        <v>7330</v>
      </c>
      <c r="E1508">
        <v>47</v>
      </c>
      <c r="F1508" t="s">
        <v>7337</v>
      </c>
      <c r="G1508" t="s">
        <v>7338</v>
      </c>
    </row>
    <row r="1509" spans="1:7" x14ac:dyDescent="0.25">
      <c r="A1509" t="s">
        <v>8850</v>
      </c>
      <c r="B1509">
        <v>45831</v>
      </c>
      <c r="C1509" t="s">
        <v>458</v>
      </c>
      <c r="D1509" t="s">
        <v>7341</v>
      </c>
      <c r="E1509">
        <v>4</v>
      </c>
      <c r="F1509" t="s">
        <v>7331</v>
      </c>
      <c r="G1509" t="s">
        <v>11280</v>
      </c>
    </row>
    <row r="1510" spans="1:7" x14ac:dyDescent="0.25">
      <c r="A1510" t="s">
        <v>8851</v>
      </c>
      <c r="B1510">
        <v>45831</v>
      </c>
      <c r="C1510" t="s">
        <v>466</v>
      </c>
      <c r="D1510" t="s">
        <v>7341</v>
      </c>
      <c r="E1510">
        <v>9</v>
      </c>
      <c r="F1510" t="s">
        <v>7331</v>
      </c>
      <c r="G1510" t="s">
        <v>11280</v>
      </c>
    </row>
    <row r="1511" spans="1:7" x14ac:dyDescent="0.25">
      <c r="A1511" t="s">
        <v>8852</v>
      </c>
      <c r="B1511">
        <v>45832</v>
      </c>
      <c r="C1511" t="s">
        <v>39</v>
      </c>
      <c r="D1511" t="s">
        <v>7330</v>
      </c>
      <c r="E1511">
        <v>76</v>
      </c>
      <c r="F1511" t="s">
        <v>7337</v>
      </c>
      <c r="G1511" t="s">
        <v>7332</v>
      </c>
    </row>
    <row r="1512" spans="1:7" x14ac:dyDescent="0.25">
      <c r="A1512" t="s">
        <v>8853</v>
      </c>
      <c r="B1512">
        <v>45832</v>
      </c>
      <c r="C1512" t="s">
        <v>290</v>
      </c>
      <c r="D1512" t="s">
        <v>7330</v>
      </c>
      <c r="E1512">
        <v>47</v>
      </c>
      <c r="F1512" t="s">
        <v>7337</v>
      </c>
      <c r="G1512" t="s">
        <v>7332</v>
      </c>
    </row>
    <row r="1513" spans="1:7" x14ac:dyDescent="0.25">
      <c r="A1513" t="s">
        <v>8854</v>
      </c>
      <c r="B1513">
        <v>45832</v>
      </c>
      <c r="C1513" t="s">
        <v>344</v>
      </c>
      <c r="D1513" t="s">
        <v>7341</v>
      </c>
      <c r="E1513">
        <v>3</v>
      </c>
      <c r="F1513" t="s">
        <v>7351</v>
      </c>
      <c r="G1513" t="s">
        <v>11280</v>
      </c>
    </row>
    <row r="1514" spans="1:7" x14ac:dyDescent="0.25">
      <c r="A1514" t="s">
        <v>8855</v>
      </c>
      <c r="B1514">
        <v>45832</v>
      </c>
      <c r="C1514" t="s">
        <v>376</v>
      </c>
      <c r="D1514" t="s">
        <v>7330</v>
      </c>
      <c r="E1514">
        <v>32</v>
      </c>
      <c r="F1514" t="s">
        <v>7337</v>
      </c>
      <c r="G1514" t="s">
        <v>7348</v>
      </c>
    </row>
    <row r="1515" spans="1:7" x14ac:dyDescent="0.25">
      <c r="A1515" t="s">
        <v>8856</v>
      </c>
      <c r="B1515">
        <v>45832</v>
      </c>
      <c r="C1515" t="s">
        <v>423</v>
      </c>
      <c r="D1515" t="s">
        <v>7330</v>
      </c>
      <c r="E1515">
        <v>71</v>
      </c>
      <c r="F1515" t="s">
        <v>7331</v>
      </c>
      <c r="G1515" t="s">
        <v>7370</v>
      </c>
    </row>
    <row r="1516" spans="1:7" x14ac:dyDescent="0.25">
      <c r="A1516" t="s">
        <v>8857</v>
      </c>
      <c r="B1516">
        <v>45833</v>
      </c>
      <c r="C1516" t="s">
        <v>73</v>
      </c>
      <c r="D1516" t="s">
        <v>7330</v>
      </c>
      <c r="E1516">
        <v>72</v>
      </c>
      <c r="F1516" t="s">
        <v>7345</v>
      </c>
      <c r="G1516" t="s">
        <v>7370</v>
      </c>
    </row>
    <row r="1517" spans="1:7" x14ac:dyDescent="0.25">
      <c r="A1517" t="s">
        <v>8858</v>
      </c>
      <c r="B1517">
        <v>45833</v>
      </c>
      <c r="C1517" t="s">
        <v>103</v>
      </c>
      <c r="D1517" t="s">
        <v>7330</v>
      </c>
      <c r="E1517">
        <v>80</v>
      </c>
      <c r="F1517" t="s">
        <v>7331</v>
      </c>
      <c r="G1517" t="s">
        <v>7343</v>
      </c>
    </row>
    <row r="1518" spans="1:7" x14ac:dyDescent="0.25">
      <c r="A1518" t="s">
        <v>8859</v>
      </c>
      <c r="B1518">
        <v>45833</v>
      </c>
      <c r="C1518" t="s">
        <v>220</v>
      </c>
      <c r="D1518" t="s">
        <v>7330</v>
      </c>
      <c r="E1518">
        <v>41</v>
      </c>
      <c r="F1518" t="s">
        <v>7345</v>
      </c>
      <c r="G1518" t="s">
        <v>7343</v>
      </c>
    </row>
    <row r="1519" spans="1:7" x14ac:dyDescent="0.25">
      <c r="A1519" t="s">
        <v>8860</v>
      </c>
      <c r="B1519">
        <v>45833</v>
      </c>
      <c r="C1519" t="s">
        <v>232</v>
      </c>
      <c r="D1519" t="s">
        <v>7341</v>
      </c>
      <c r="E1519">
        <v>10</v>
      </c>
      <c r="F1519" t="s">
        <v>7331</v>
      </c>
      <c r="G1519" t="s">
        <v>11280</v>
      </c>
    </row>
    <row r="1520" spans="1:7" x14ac:dyDescent="0.25">
      <c r="A1520" t="s">
        <v>8861</v>
      </c>
      <c r="B1520">
        <v>45833</v>
      </c>
      <c r="C1520" t="s">
        <v>253</v>
      </c>
      <c r="D1520" t="s">
        <v>7330</v>
      </c>
      <c r="E1520">
        <v>30</v>
      </c>
      <c r="F1520" t="s">
        <v>7331</v>
      </c>
      <c r="G1520" t="s">
        <v>7348</v>
      </c>
    </row>
    <row r="1521" spans="1:7" x14ac:dyDescent="0.25">
      <c r="A1521" t="s">
        <v>8862</v>
      </c>
      <c r="B1521">
        <v>45833</v>
      </c>
      <c r="C1521" t="s">
        <v>268</v>
      </c>
      <c r="D1521" t="s">
        <v>7341</v>
      </c>
      <c r="E1521">
        <v>8</v>
      </c>
      <c r="F1521" t="s">
        <v>7331</v>
      </c>
      <c r="G1521" t="s">
        <v>11280</v>
      </c>
    </row>
    <row r="1522" spans="1:7" x14ac:dyDescent="0.25">
      <c r="A1522" t="s">
        <v>8863</v>
      </c>
      <c r="B1522">
        <v>45833</v>
      </c>
      <c r="C1522" t="s">
        <v>321</v>
      </c>
      <c r="D1522" t="s">
        <v>7330</v>
      </c>
      <c r="E1522">
        <v>46</v>
      </c>
      <c r="F1522" t="s">
        <v>7331</v>
      </c>
      <c r="G1522" t="s">
        <v>7348</v>
      </c>
    </row>
    <row r="1523" spans="1:7" x14ac:dyDescent="0.25">
      <c r="A1523" t="s">
        <v>8864</v>
      </c>
      <c r="B1523">
        <v>45833</v>
      </c>
      <c r="C1523" t="s">
        <v>334</v>
      </c>
      <c r="D1523" t="s">
        <v>7341</v>
      </c>
      <c r="E1523">
        <v>1</v>
      </c>
      <c r="F1523" t="s">
        <v>7345</v>
      </c>
      <c r="G1523" t="s">
        <v>11280</v>
      </c>
    </row>
    <row r="1524" spans="1:7" x14ac:dyDescent="0.25">
      <c r="A1524" t="s">
        <v>8865</v>
      </c>
      <c r="B1524">
        <v>45833</v>
      </c>
      <c r="C1524" t="s">
        <v>340</v>
      </c>
      <c r="D1524" t="s">
        <v>7330</v>
      </c>
      <c r="E1524">
        <v>51</v>
      </c>
      <c r="F1524" t="s">
        <v>7331</v>
      </c>
      <c r="G1524" t="s">
        <v>7365</v>
      </c>
    </row>
    <row r="1525" spans="1:7" x14ac:dyDescent="0.25">
      <c r="A1525" t="s">
        <v>8866</v>
      </c>
      <c r="B1525">
        <v>45833</v>
      </c>
      <c r="C1525" t="s">
        <v>447</v>
      </c>
      <c r="D1525" t="s">
        <v>7330</v>
      </c>
      <c r="E1525">
        <v>64</v>
      </c>
      <c r="F1525" t="s">
        <v>7337</v>
      </c>
      <c r="G1525" t="s">
        <v>7338</v>
      </c>
    </row>
    <row r="1526" spans="1:7" x14ac:dyDescent="0.25">
      <c r="A1526" t="s">
        <v>8867</v>
      </c>
      <c r="B1526">
        <v>45834</v>
      </c>
      <c r="C1526" t="s">
        <v>35</v>
      </c>
      <c r="D1526" t="s">
        <v>7330</v>
      </c>
      <c r="E1526">
        <v>130</v>
      </c>
      <c r="F1526" t="s">
        <v>7331</v>
      </c>
      <c r="G1526" t="s">
        <v>7338</v>
      </c>
    </row>
    <row r="1527" spans="1:7" x14ac:dyDescent="0.25">
      <c r="A1527" t="s">
        <v>8868</v>
      </c>
      <c r="B1527">
        <v>45834</v>
      </c>
      <c r="C1527" t="s">
        <v>49</v>
      </c>
      <c r="D1527" t="s">
        <v>7330</v>
      </c>
      <c r="E1527">
        <v>109</v>
      </c>
      <c r="F1527" t="s">
        <v>7345</v>
      </c>
      <c r="G1527" t="s">
        <v>7355</v>
      </c>
    </row>
    <row r="1528" spans="1:7" x14ac:dyDescent="0.25">
      <c r="A1528" t="s">
        <v>8869</v>
      </c>
      <c r="B1528">
        <v>45834</v>
      </c>
      <c r="C1528" t="s">
        <v>77</v>
      </c>
      <c r="D1528" t="s">
        <v>7330</v>
      </c>
      <c r="E1528">
        <v>60</v>
      </c>
      <c r="F1528" t="s">
        <v>7345</v>
      </c>
      <c r="G1528" t="s">
        <v>7334</v>
      </c>
    </row>
    <row r="1529" spans="1:7" x14ac:dyDescent="0.25">
      <c r="A1529" t="s">
        <v>8870</v>
      </c>
      <c r="B1529">
        <v>45834</v>
      </c>
      <c r="C1529" t="s">
        <v>118</v>
      </c>
      <c r="D1529" t="s">
        <v>7330</v>
      </c>
      <c r="E1529">
        <v>62</v>
      </c>
      <c r="F1529" t="s">
        <v>7345</v>
      </c>
      <c r="G1529" t="s">
        <v>7348</v>
      </c>
    </row>
    <row r="1530" spans="1:7" x14ac:dyDescent="0.25">
      <c r="A1530" t="s">
        <v>8871</v>
      </c>
      <c r="B1530">
        <v>45834</v>
      </c>
      <c r="C1530" t="s">
        <v>154</v>
      </c>
      <c r="D1530" t="s">
        <v>7341</v>
      </c>
      <c r="E1530">
        <v>9</v>
      </c>
      <c r="F1530" t="s">
        <v>7337</v>
      </c>
      <c r="G1530" t="s">
        <v>11280</v>
      </c>
    </row>
    <row r="1531" spans="1:7" x14ac:dyDescent="0.25">
      <c r="A1531" t="s">
        <v>8872</v>
      </c>
      <c r="B1531">
        <v>45834</v>
      </c>
      <c r="C1531" t="s">
        <v>244</v>
      </c>
      <c r="D1531" t="s">
        <v>7330</v>
      </c>
      <c r="E1531">
        <v>68</v>
      </c>
      <c r="F1531" t="s">
        <v>7351</v>
      </c>
      <c r="G1531" t="s">
        <v>7332</v>
      </c>
    </row>
    <row r="1532" spans="1:7" x14ac:dyDescent="0.25">
      <c r="A1532" t="s">
        <v>8873</v>
      </c>
      <c r="B1532">
        <v>45834</v>
      </c>
      <c r="C1532" t="s">
        <v>472</v>
      </c>
      <c r="D1532" t="s">
        <v>7341</v>
      </c>
      <c r="E1532">
        <v>8</v>
      </c>
      <c r="F1532" t="s">
        <v>7337</v>
      </c>
      <c r="G1532" t="s">
        <v>11280</v>
      </c>
    </row>
    <row r="1533" spans="1:7" x14ac:dyDescent="0.25">
      <c r="A1533" t="s">
        <v>8874</v>
      </c>
      <c r="B1533">
        <v>45835</v>
      </c>
      <c r="C1533" t="s">
        <v>13</v>
      </c>
      <c r="D1533" t="s">
        <v>7330</v>
      </c>
      <c r="E1533">
        <v>40</v>
      </c>
      <c r="F1533" t="s">
        <v>7345</v>
      </c>
      <c r="G1533" t="s">
        <v>7343</v>
      </c>
    </row>
    <row r="1534" spans="1:7" x14ac:dyDescent="0.25">
      <c r="A1534" t="s">
        <v>8875</v>
      </c>
      <c r="B1534">
        <v>45835</v>
      </c>
      <c r="C1534" t="s">
        <v>31</v>
      </c>
      <c r="D1534" t="s">
        <v>7341</v>
      </c>
      <c r="E1534">
        <v>19</v>
      </c>
      <c r="F1534" t="s">
        <v>7337</v>
      </c>
      <c r="G1534" t="s">
        <v>11280</v>
      </c>
    </row>
    <row r="1535" spans="1:7" x14ac:dyDescent="0.25">
      <c r="A1535" t="s">
        <v>8876</v>
      </c>
      <c r="B1535">
        <v>45835</v>
      </c>
      <c r="C1535" t="s">
        <v>75</v>
      </c>
      <c r="D1535" t="s">
        <v>7341</v>
      </c>
      <c r="E1535">
        <v>24</v>
      </c>
      <c r="F1535" t="s">
        <v>7345</v>
      </c>
      <c r="G1535" t="s">
        <v>11280</v>
      </c>
    </row>
    <row r="1536" spans="1:7" x14ac:dyDescent="0.25">
      <c r="A1536" t="s">
        <v>8877</v>
      </c>
      <c r="B1536">
        <v>45835</v>
      </c>
      <c r="C1536" t="s">
        <v>107</v>
      </c>
      <c r="D1536" t="s">
        <v>7330</v>
      </c>
      <c r="E1536">
        <v>50</v>
      </c>
      <c r="F1536" t="s">
        <v>7331</v>
      </c>
      <c r="G1536" t="s">
        <v>7370</v>
      </c>
    </row>
    <row r="1537" spans="1:7" x14ac:dyDescent="0.25">
      <c r="A1537" t="s">
        <v>8878</v>
      </c>
      <c r="B1537">
        <v>45835</v>
      </c>
      <c r="C1537" t="s">
        <v>146</v>
      </c>
      <c r="D1537" t="s">
        <v>7330</v>
      </c>
      <c r="E1537">
        <v>61</v>
      </c>
      <c r="F1537" t="s">
        <v>7331</v>
      </c>
      <c r="G1537" t="s">
        <v>7334</v>
      </c>
    </row>
    <row r="1538" spans="1:7" x14ac:dyDescent="0.25">
      <c r="A1538" t="s">
        <v>8879</v>
      </c>
      <c r="B1538">
        <v>45835</v>
      </c>
      <c r="C1538" t="s">
        <v>170</v>
      </c>
      <c r="D1538" t="s">
        <v>7341</v>
      </c>
      <c r="E1538">
        <v>20</v>
      </c>
      <c r="F1538" t="s">
        <v>7337</v>
      </c>
      <c r="G1538" t="s">
        <v>11280</v>
      </c>
    </row>
    <row r="1539" spans="1:7" x14ac:dyDescent="0.25">
      <c r="A1539" t="s">
        <v>8880</v>
      </c>
      <c r="B1539">
        <v>45835</v>
      </c>
      <c r="C1539" t="s">
        <v>178</v>
      </c>
      <c r="D1539" t="s">
        <v>7341</v>
      </c>
      <c r="E1539">
        <v>32</v>
      </c>
      <c r="F1539" t="s">
        <v>7345</v>
      </c>
      <c r="G1539" t="s">
        <v>11280</v>
      </c>
    </row>
    <row r="1540" spans="1:7" x14ac:dyDescent="0.25">
      <c r="A1540" t="s">
        <v>8881</v>
      </c>
      <c r="B1540">
        <v>45835</v>
      </c>
      <c r="C1540" t="s">
        <v>203</v>
      </c>
      <c r="D1540" t="s">
        <v>7330</v>
      </c>
      <c r="E1540">
        <v>75</v>
      </c>
      <c r="F1540" t="s">
        <v>7331</v>
      </c>
      <c r="G1540" t="s">
        <v>7334</v>
      </c>
    </row>
    <row r="1541" spans="1:7" x14ac:dyDescent="0.25">
      <c r="A1541" t="s">
        <v>8882</v>
      </c>
      <c r="B1541">
        <v>45835</v>
      </c>
      <c r="C1541" t="s">
        <v>251</v>
      </c>
      <c r="D1541" t="s">
        <v>7330</v>
      </c>
      <c r="E1541">
        <v>70</v>
      </c>
      <c r="F1541" t="s">
        <v>7331</v>
      </c>
      <c r="G1541" t="s">
        <v>7348</v>
      </c>
    </row>
    <row r="1542" spans="1:7" x14ac:dyDescent="0.25">
      <c r="A1542" t="s">
        <v>8883</v>
      </c>
      <c r="B1542">
        <v>45835</v>
      </c>
      <c r="C1542" t="s">
        <v>323</v>
      </c>
      <c r="D1542" t="s">
        <v>7341</v>
      </c>
      <c r="E1542">
        <v>8</v>
      </c>
      <c r="F1542" t="s">
        <v>7345</v>
      </c>
      <c r="G1542" t="s">
        <v>11280</v>
      </c>
    </row>
    <row r="1543" spans="1:7" x14ac:dyDescent="0.25">
      <c r="A1543" t="s">
        <v>8884</v>
      </c>
      <c r="B1543">
        <v>45835</v>
      </c>
      <c r="C1543" t="s">
        <v>406</v>
      </c>
      <c r="D1543" t="s">
        <v>7330</v>
      </c>
      <c r="E1543">
        <v>68</v>
      </c>
      <c r="F1543" t="s">
        <v>7331</v>
      </c>
      <c r="G1543" t="s">
        <v>7370</v>
      </c>
    </row>
    <row r="1544" spans="1:7" x14ac:dyDescent="0.25">
      <c r="A1544" t="s">
        <v>8885</v>
      </c>
      <c r="B1544">
        <v>45836</v>
      </c>
      <c r="C1544" t="s">
        <v>17</v>
      </c>
      <c r="D1544" t="s">
        <v>7330</v>
      </c>
      <c r="E1544">
        <v>151</v>
      </c>
      <c r="F1544" t="s">
        <v>7337</v>
      </c>
      <c r="G1544" t="s">
        <v>7334</v>
      </c>
    </row>
    <row r="1545" spans="1:7" x14ac:dyDescent="0.25">
      <c r="A1545" t="s">
        <v>8886</v>
      </c>
      <c r="B1545">
        <v>45836</v>
      </c>
      <c r="C1545" t="s">
        <v>45</v>
      </c>
      <c r="D1545" t="s">
        <v>7330</v>
      </c>
      <c r="E1545">
        <v>151</v>
      </c>
      <c r="F1545" t="s">
        <v>7337</v>
      </c>
      <c r="G1545" t="s">
        <v>7338</v>
      </c>
    </row>
    <row r="1546" spans="1:7" x14ac:dyDescent="0.25">
      <c r="A1546" t="s">
        <v>8887</v>
      </c>
      <c r="B1546">
        <v>45836</v>
      </c>
      <c r="C1546" t="s">
        <v>87</v>
      </c>
      <c r="D1546" t="s">
        <v>7341</v>
      </c>
      <c r="E1546">
        <v>5</v>
      </c>
      <c r="F1546" t="s">
        <v>7345</v>
      </c>
      <c r="G1546" t="s">
        <v>11280</v>
      </c>
    </row>
    <row r="1547" spans="1:7" x14ac:dyDescent="0.25">
      <c r="A1547" t="s">
        <v>8888</v>
      </c>
      <c r="B1547">
        <v>45836</v>
      </c>
      <c r="C1547" t="s">
        <v>105</v>
      </c>
      <c r="D1547" t="s">
        <v>7341</v>
      </c>
      <c r="E1547">
        <v>16</v>
      </c>
      <c r="F1547" t="s">
        <v>7331</v>
      </c>
      <c r="G1547" t="s">
        <v>11280</v>
      </c>
    </row>
    <row r="1548" spans="1:7" x14ac:dyDescent="0.25">
      <c r="A1548" t="s">
        <v>8889</v>
      </c>
      <c r="B1548">
        <v>45836</v>
      </c>
      <c r="C1548" t="s">
        <v>138</v>
      </c>
      <c r="D1548" t="s">
        <v>7330</v>
      </c>
      <c r="E1548">
        <v>45</v>
      </c>
      <c r="F1548" t="s">
        <v>7337</v>
      </c>
      <c r="G1548" t="s">
        <v>7334</v>
      </c>
    </row>
    <row r="1549" spans="1:7" x14ac:dyDescent="0.25">
      <c r="A1549" t="s">
        <v>8890</v>
      </c>
      <c r="B1549">
        <v>45836</v>
      </c>
      <c r="C1549" t="s">
        <v>178</v>
      </c>
      <c r="D1549" t="s">
        <v>7330</v>
      </c>
      <c r="E1549">
        <v>37</v>
      </c>
      <c r="F1549" t="s">
        <v>7345</v>
      </c>
      <c r="G1549" t="s">
        <v>7338</v>
      </c>
    </row>
    <row r="1550" spans="1:7" x14ac:dyDescent="0.25">
      <c r="A1550" t="s">
        <v>8891</v>
      </c>
      <c r="B1550">
        <v>45836</v>
      </c>
      <c r="C1550" t="s">
        <v>215</v>
      </c>
      <c r="D1550" t="s">
        <v>7341</v>
      </c>
      <c r="E1550">
        <v>13</v>
      </c>
      <c r="F1550" t="s">
        <v>7337</v>
      </c>
      <c r="G1550" t="s">
        <v>11280</v>
      </c>
    </row>
    <row r="1551" spans="1:7" x14ac:dyDescent="0.25">
      <c r="A1551" t="s">
        <v>8892</v>
      </c>
      <c r="B1551">
        <v>45836</v>
      </c>
      <c r="C1551" t="s">
        <v>242</v>
      </c>
      <c r="D1551" t="s">
        <v>7330</v>
      </c>
      <c r="E1551">
        <v>45</v>
      </c>
      <c r="F1551" t="s">
        <v>7337</v>
      </c>
      <c r="G1551" t="s">
        <v>7365</v>
      </c>
    </row>
    <row r="1552" spans="1:7" x14ac:dyDescent="0.25">
      <c r="A1552" t="s">
        <v>8893</v>
      </c>
      <c r="B1552">
        <v>45836</v>
      </c>
      <c r="C1552" t="s">
        <v>284</v>
      </c>
      <c r="D1552" t="s">
        <v>7341</v>
      </c>
      <c r="E1552">
        <v>2</v>
      </c>
      <c r="F1552" t="s">
        <v>7331</v>
      </c>
      <c r="G1552" t="s">
        <v>11280</v>
      </c>
    </row>
    <row r="1553" spans="1:7" x14ac:dyDescent="0.25">
      <c r="A1553" t="s">
        <v>8894</v>
      </c>
      <c r="B1553">
        <v>45836</v>
      </c>
      <c r="C1553" t="s">
        <v>427</v>
      </c>
      <c r="D1553" t="s">
        <v>7341</v>
      </c>
      <c r="E1553">
        <v>12</v>
      </c>
      <c r="F1553" t="s">
        <v>7345</v>
      </c>
      <c r="G1553" t="s">
        <v>11280</v>
      </c>
    </row>
    <row r="1554" spans="1:7" x14ac:dyDescent="0.25">
      <c r="A1554" t="s">
        <v>8895</v>
      </c>
      <c r="B1554">
        <v>45837</v>
      </c>
      <c r="C1554" t="s">
        <v>49</v>
      </c>
      <c r="D1554" t="s">
        <v>7330</v>
      </c>
      <c r="E1554">
        <v>198</v>
      </c>
      <c r="F1554" t="s">
        <v>7331</v>
      </c>
      <c r="G1554" t="s">
        <v>7338</v>
      </c>
    </row>
    <row r="1555" spans="1:7" x14ac:dyDescent="0.25">
      <c r="A1555" t="s">
        <v>8896</v>
      </c>
      <c r="B1555">
        <v>45837</v>
      </c>
      <c r="C1555" t="s">
        <v>51</v>
      </c>
      <c r="D1555" t="s">
        <v>7330</v>
      </c>
      <c r="E1555">
        <v>92</v>
      </c>
      <c r="F1555" t="s">
        <v>7331</v>
      </c>
      <c r="G1555" t="s">
        <v>7332</v>
      </c>
    </row>
    <row r="1556" spans="1:7" x14ac:dyDescent="0.25">
      <c r="A1556" t="s">
        <v>8897</v>
      </c>
      <c r="B1556">
        <v>45837</v>
      </c>
      <c r="C1556" t="s">
        <v>122</v>
      </c>
      <c r="D1556" t="s">
        <v>7341</v>
      </c>
      <c r="E1556">
        <v>20</v>
      </c>
      <c r="F1556" t="s">
        <v>7345</v>
      </c>
      <c r="G1556" t="s">
        <v>11280</v>
      </c>
    </row>
    <row r="1557" spans="1:7" x14ac:dyDescent="0.25">
      <c r="A1557" t="s">
        <v>8898</v>
      </c>
      <c r="B1557">
        <v>45837</v>
      </c>
      <c r="C1557" t="s">
        <v>176</v>
      </c>
      <c r="D1557" t="s">
        <v>7341</v>
      </c>
      <c r="E1557">
        <v>20</v>
      </c>
      <c r="F1557" t="s">
        <v>7331</v>
      </c>
      <c r="G1557" t="s">
        <v>11280</v>
      </c>
    </row>
    <row r="1558" spans="1:7" x14ac:dyDescent="0.25">
      <c r="A1558" t="s">
        <v>8899</v>
      </c>
      <c r="B1558">
        <v>45837</v>
      </c>
      <c r="C1558" t="s">
        <v>178</v>
      </c>
      <c r="D1558" t="s">
        <v>7330</v>
      </c>
      <c r="E1558">
        <v>88</v>
      </c>
      <c r="F1558" t="s">
        <v>7331</v>
      </c>
      <c r="G1558" t="s">
        <v>7332</v>
      </c>
    </row>
    <row r="1559" spans="1:7" x14ac:dyDescent="0.25">
      <c r="A1559" t="s">
        <v>8900</v>
      </c>
      <c r="B1559">
        <v>45837</v>
      </c>
      <c r="C1559" t="s">
        <v>236</v>
      </c>
      <c r="D1559" t="s">
        <v>7330</v>
      </c>
      <c r="E1559">
        <v>55</v>
      </c>
      <c r="F1559" t="s">
        <v>7337</v>
      </c>
      <c r="G1559" t="s">
        <v>7343</v>
      </c>
    </row>
    <row r="1560" spans="1:7" x14ac:dyDescent="0.25">
      <c r="A1560" t="s">
        <v>8901</v>
      </c>
      <c r="B1560">
        <v>45837</v>
      </c>
      <c r="C1560" t="s">
        <v>242</v>
      </c>
      <c r="D1560" t="s">
        <v>7330</v>
      </c>
      <c r="E1560">
        <v>45</v>
      </c>
      <c r="F1560" t="s">
        <v>7331</v>
      </c>
      <c r="G1560" t="s">
        <v>7338</v>
      </c>
    </row>
    <row r="1561" spans="1:7" x14ac:dyDescent="0.25">
      <c r="A1561" t="s">
        <v>8902</v>
      </c>
      <c r="B1561">
        <v>45837</v>
      </c>
      <c r="C1561" t="s">
        <v>274</v>
      </c>
      <c r="D1561" t="s">
        <v>7341</v>
      </c>
      <c r="E1561">
        <v>11</v>
      </c>
      <c r="F1561" t="s">
        <v>7345</v>
      </c>
      <c r="G1561" t="s">
        <v>11280</v>
      </c>
    </row>
    <row r="1562" spans="1:7" x14ac:dyDescent="0.25">
      <c r="A1562" t="s">
        <v>8903</v>
      </c>
      <c r="B1562">
        <v>45837</v>
      </c>
      <c r="C1562" t="s">
        <v>290</v>
      </c>
      <c r="D1562" t="s">
        <v>7330</v>
      </c>
      <c r="E1562">
        <v>57</v>
      </c>
      <c r="F1562" t="s">
        <v>7351</v>
      </c>
      <c r="G1562" t="s">
        <v>7343</v>
      </c>
    </row>
    <row r="1563" spans="1:7" x14ac:dyDescent="0.25">
      <c r="A1563" t="s">
        <v>8904</v>
      </c>
      <c r="B1563">
        <v>45837</v>
      </c>
      <c r="C1563" t="s">
        <v>366</v>
      </c>
      <c r="D1563" t="s">
        <v>7341</v>
      </c>
      <c r="E1563">
        <v>7</v>
      </c>
      <c r="F1563" t="s">
        <v>7331</v>
      </c>
      <c r="G1563" t="s">
        <v>11280</v>
      </c>
    </row>
    <row r="1564" spans="1:7" x14ac:dyDescent="0.25">
      <c r="A1564" t="s">
        <v>8905</v>
      </c>
      <c r="B1564">
        <v>45838</v>
      </c>
      <c r="C1564" t="s">
        <v>27</v>
      </c>
      <c r="D1564" t="s">
        <v>7330</v>
      </c>
      <c r="E1564">
        <v>67</v>
      </c>
      <c r="F1564" t="s">
        <v>7331</v>
      </c>
      <c r="G1564" t="s">
        <v>7365</v>
      </c>
    </row>
    <row r="1565" spans="1:7" x14ac:dyDescent="0.25">
      <c r="A1565" t="s">
        <v>8906</v>
      </c>
      <c r="B1565">
        <v>45838</v>
      </c>
      <c r="C1565" t="s">
        <v>45</v>
      </c>
      <c r="D1565" t="s">
        <v>7341</v>
      </c>
      <c r="E1565">
        <v>42</v>
      </c>
      <c r="F1565" t="s">
        <v>7331</v>
      </c>
      <c r="G1565" t="s">
        <v>11280</v>
      </c>
    </row>
    <row r="1566" spans="1:7" x14ac:dyDescent="0.25">
      <c r="A1566" t="s">
        <v>8907</v>
      </c>
      <c r="B1566">
        <v>45838</v>
      </c>
      <c r="C1566" t="s">
        <v>140</v>
      </c>
      <c r="D1566" t="s">
        <v>7330</v>
      </c>
      <c r="E1566">
        <v>45</v>
      </c>
      <c r="F1566" t="s">
        <v>7331</v>
      </c>
      <c r="G1566" t="s">
        <v>7334</v>
      </c>
    </row>
    <row r="1567" spans="1:7" x14ac:dyDescent="0.25">
      <c r="A1567" t="s">
        <v>8908</v>
      </c>
      <c r="B1567">
        <v>45838</v>
      </c>
      <c r="C1567" t="s">
        <v>460</v>
      </c>
      <c r="D1567" t="s">
        <v>7330</v>
      </c>
      <c r="E1567">
        <v>68</v>
      </c>
      <c r="F1567" t="s">
        <v>7337</v>
      </c>
      <c r="G1567" t="s">
        <v>7343</v>
      </c>
    </row>
    <row r="1568" spans="1:7" x14ac:dyDescent="0.25">
      <c r="A1568" t="s">
        <v>8909</v>
      </c>
      <c r="B1568">
        <v>45838</v>
      </c>
      <c r="C1568" t="s">
        <v>486</v>
      </c>
      <c r="D1568" t="s">
        <v>7330</v>
      </c>
      <c r="E1568">
        <v>90</v>
      </c>
      <c r="F1568" t="s">
        <v>7331</v>
      </c>
      <c r="G1568" t="s">
        <v>7332</v>
      </c>
    </row>
    <row r="1569" spans="1:7" x14ac:dyDescent="0.25">
      <c r="A1569" t="s">
        <v>8910</v>
      </c>
      <c r="B1569">
        <v>45839</v>
      </c>
      <c r="C1569" t="s">
        <v>17</v>
      </c>
      <c r="D1569" t="s">
        <v>7330</v>
      </c>
      <c r="E1569">
        <v>53</v>
      </c>
      <c r="F1569" t="s">
        <v>7331</v>
      </c>
      <c r="G1569" t="s">
        <v>7355</v>
      </c>
    </row>
    <row r="1570" spans="1:7" x14ac:dyDescent="0.25">
      <c r="A1570" t="s">
        <v>8911</v>
      </c>
      <c r="B1570">
        <v>45839</v>
      </c>
      <c r="C1570" t="s">
        <v>81</v>
      </c>
      <c r="D1570" t="s">
        <v>7330</v>
      </c>
      <c r="E1570">
        <v>59</v>
      </c>
      <c r="F1570" t="s">
        <v>7331</v>
      </c>
      <c r="G1570" t="s">
        <v>7343</v>
      </c>
    </row>
    <row r="1571" spans="1:7" x14ac:dyDescent="0.25">
      <c r="A1571" t="s">
        <v>8912</v>
      </c>
      <c r="B1571">
        <v>45839</v>
      </c>
      <c r="C1571" t="s">
        <v>89</v>
      </c>
      <c r="D1571" t="s">
        <v>7330</v>
      </c>
      <c r="E1571">
        <v>71</v>
      </c>
      <c r="F1571" t="s">
        <v>7331</v>
      </c>
      <c r="G1571" t="s">
        <v>7365</v>
      </c>
    </row>
    <row r="1572" spans="1:7" x14ac:dyDescent="0.25">
      <c r="A1572" t="s">
        <v>8913</v>
      </c>
      <c r="B1572">
        <v>45839</v>
      </c>
      <c r="C1572" t="s">
        <v>99</v>
      </c>
      <c r="D1572" t="s">
        <v>7330</v>
      </c>
      <c r="E1572">
        <v>27</v>
      </c>
      <c r="F1572" t="s">
        <v>7331</v>
      </c>
      <c r="G1572" t="s">
        <v>7343</v>
      </c>
    </row>
    <row r="1573" spans="1:7" x14ac:dyDescent="0.25">
      <c r="A1573" t="s">
        <v>8914</v>
      </c>
      <c r="B1573">
        <v>45839</v>
      </c>
      <c r="C1573" t="s">
        <v>103</v>
      </c>
      <c r="D1573" t="s">
        <v>7341</v>
      </c>
      <c r="E1573">
        <v>22</v>
      </c>
      <c r="F1573" t="s">
        <v>7331</v>
      </c>
      <c r="G1573" t="s">
        <v>11280</v>
      </c>
    </row>
    <row r="1574" spans="1:7" x14ac:dyDescent="0.25">
      <c r="A1574" t="s">
        <v>8915</v>
      </c>
      <c r="B1574">
        <v>45839</v>
      </c>
      <c r="C1574" t="s">
        <v>218</v>
      </c>
      <c r="D1574" t="s">
        <v>7330</v>
      </c>
      <c r="E1574">
        <v>92</v>
      </c>
      <c r="F1574" t="s">
        <v>7331</v>
      </c>
      <c r="G1574" t="s">
        <v>7338</v>
      </c>
    </row>
    <row r="1575" spans="1:7" x14ac:dyDescent="0.25">
      <c r="A1575" t="s">
        <v>8916</v>
      </c>
      <c r="B1575">
        <v>45839</v>
      </c>
      <c r="C1575" t="s">
        <v>292</v>
      </c>
      <c r="D1575" t="s">
        <v>7330</v>
      </c>
      <c r="E1575">
        <v>68</v>
      </c>
      <c r="F1575" t="s">
        <v>7345</v>
      </c>
      <c r="G1575" t="s">
        <v>7348</v>
      </c>
    </row>
    <row r="1576" spans="1:7" x14ac:dyDescent="0.25">
      <c r="A1576" t="s">
        <v>8917</v>
      </c>
      <c r="B1576">
        <v>45839</v>
      </c>
      <c r="C1576" t="s">
        <v>310</v>
      </c>
      <c r="D1576" t="s">
        <v>7330</v>
      </c>
      <c r="E1576">
        <v>70</v>
      </c>
      <c r="F1576" t="s">
        <v>7337</v>
      </c>
      <c r="G1576" t="s">
        <v>7348</v>
      </c>
    </row>
    <row r="1577" spans="1:7" x14ac:dyDescent="0.25">
      <c r="A1577" t="s">
        <v>8918</v>
      </c>
      <c r="B1577">
        <v>45839</v>
      </c>
      <c r="C1577" t="s">
        <v>325</v>
      </c>
      <c r="D1577" t="s">
        <v>7330</v>
      </c>
      <c r="E1577">
        <v>50</v>
      </c>
      <c r="F1577" t="s">
        <v>7351</v>
      </c>
      <c r="G1577" t="s">
        <v>7338</v>
      </c>
    </row>
    <row r="1578" spans="1:7" x14ac:dyDescent="0.25">
      <c r="A1578" t="s">
        <v>8919</v>
      </c>
      <c r="B1578">
        <v>45839</v>
      </c>
      <c r="C1578" t="s">
        <v>429</v>
      </c>
      <c r="D1578" t="s">
        <v>7341</v>
      </c>
      <c r="E1578">
        <v>2</v>
      </c>
      <c r="F1578" t="s">
        <v>7331</v>
      </c>
      <c r="G1578" t="s">
        <v>11280</v>
      </c>
    </row>
    <row r="1579" spans="1:7" x14ac:dyDescent="0.25">
      <c r="A1579" t="s">
        <v>8920</v>
      </c>
      <c r="B1579">
        <v>45839</v>
      </c>
      <c r="C1579" t="s">
        <v>478</v>
      </c>
      <c r="D1579" t="s">
        <v>7330</v>
      </c>
      <c r="E1579">
        <v>34</v>
      </c>
      <c r="F1579" t="s">
        <v>7331</v>
      </c>
      <c r="G1579" t="s">
        <v>7348</v>
      </c>
    </row>
    <row r="1580" spans="1:7" x14ac:dyDescent="0.25">
      <c r="A1580" t="s">
        <v>8921</v>
      </c>
      <c r="B1580">
        <v>45840</v>
      </c>
      <c r="C1580" t="s">
        <v>57</v>
      </c>
      <c r="D1580" t="s">
        <v>7341</v>
      </c>
      <c r="E1580">
        <v>19</v>
      </c>
      <c r="F1580" t="s">
        <v>7331</v>
      </c>
      <c r="G1580" t="s">
        <v>11280</v>
      </c>
    </row>
    <row r="1581" spans="1:7" x14ac:dyDescent="0.25">
      <c r="A1581" t="s">
        <v>8922</v>
      </c>
      <c r="B1581">
        <v>45840</v>
      </c>
      <c r="C1581" t="s">
        <v>77</v>
      </c>
      <c r="D1581" t="s">
        <v>7330</v>
      </c>
      <c r="E1581">
        <v>95</v>
      </c>
      <c r="F1581" t="s">
        <v>7331</v>
      </c>
      <c r="G1581" t="s">
        <v>7370</v>
      </c>
    </row>
    <row r="1582" spans="1:7" x14ac:dyDescent="0.25">
      <c r="A1582" t="s">
        <v>8923</v>
      </c>
      <c r="B1582">
        <v>45840</v>
      </c>
      <c r="C1582" t="s">
        <v>101</v>
      </c>
      <c r="D1582" t="s">
        <v>7341</v>
      </c>
      <c r="E1582">
        <v>5</v>
      </c>
      <c r="F1582" t="s">
        <v>7345</v>
      </c>
      <c r="G1582" t="s">
        <v>11280</v>
      </c>
    </row>
    <row r="1583" spans="1:7" x14ac:dyDescent="0.25">
      <c r="A1583" t="s">
        <v>8924</v>
      </c>
      <c r="B1583">
        <v>45840</v>
      </c>
      <c r="C1583" t="s">
        <v>132</v>
      </c>
      <c r="D1583" t="s">
        <v>7341</v>
      </c>
      <c r="E1583">
        <v>19</v>
      </c>
      <c r="F1583" t="s">
        <v>7331</v>
      </c>
      <c r="G1583" t="s">
        <v>11280</v>
      </c>
    </row>
    <row r="1584" spans="1:7" x14ac:dyDescent="0.25">
      <c r="A1584" t="s">
        <v>8925</v>
      </c>
      <c r="B1584">
        <v>45840</v>
      </c>
      <c r="C1584" t="s">
        <v>138</v>
      </c>
      <c r="D1584" t="s">
        <v>7330</v>
      </c>
      <c r="E1584">
        <v>80</v>
      </c>
      <c r="F1584" t="s">
        <v>7331</v>
      </c>
      <c r="G1584" t="s">
        <v>7334</v>
      </c>
    </row>
    <row r="1585" spans="1:7" x14ac:dyDescent="0.25">
      <c r="A1585" t="s">
        <v>8926</v>
      </c>
      <c r="B1585">
        <v>45840</v>
      </c>
      <c r="C1585" t="s">
        <v>155</v>
      </c>
      <c r="D1585" t="s">
        <v>7341</v>
      </c>
      <c r="E1585">
        <v>11</v>
      </c>
      <c r="F1585" t="s">
        <v>7331</v>
      </c>
      <c r="G1585" t="s">
        <v>11280</v>
      </c>
    </row>
    <row r="1586" spans="1:7" x14ac:dyDescent="0.25">
      <c r="A1586" t="s">
        <v>8927</v>
      </c>
      <c r="B1586">
        <v>45840</v>
      </c>
      <c r="C1586" t="s">
        <v>246</v>
      </c>
      <c r="D1586" t="s">
        <v>7330</v>
      </c>
      <c r="E1586">
        <v>34</v>
      </c>
      <c r="F1586" t="s">
        <v>7345</v>
      </c>
      <c r="G1586" t="s">
        <v>7355</v>
      </c>
    </row>
    <row r="1587" spans="1:7" x14ac:dyDescent="0.25">
      <c r="A1587" t="s">
        <v>8928</v>
      </c>
      <c r="B1587">
        <v>45840</v>
      </c>
      <c r="C1587" t="s">
        <v>290</v>
      </c>
      <c r="D1587" t="s">
        <v>7341</v>
      </c>
      <c r="E1587">
        <v>4</v>
      </c>
      <c r="F1587" t="s">
        <v>7351</v>
      </c>
      <c r="G1587" t="s">
        <v>11280</v>
      </c>
    </row>
    <row r="1588" spans="1:7" x14ac:dyDescent="0.25">
      <c r="A1588" t="s">
        <v>8929</v>
      </c>
      <c r="B1588">
        <v>45840</v>
      </c>
      <c r="C1588" t="s">
        <v>340</v>
      </c>
      <c r="D1588" t="s">
        <v>7330</v>
      </c>
      <c r="E1588">
        <v>50</v>
      </c>
      <c r="F1588" t="s">
        <v>7351</v>
      </c>
      <c r="G1588" t="s">
        <v>7365</v>
      </c>
    </row>
    <row r="1589" spans="1:7" x14ac:dyDescent="0.25">
      <c r="A1589" t="s">
        <v>8930</v>
      </c>
      <c r="B1589">
        <v>45841</v>
      </c>
      <c r="C1589" t="s">
        <v>47</v>
      </c>
      <c r="D1589" t="s">
        <v>7330</v>
      </c>
      <c r="E1589">
        <v>74</v>
      </c>
      <c r="F1589" t="s">
        <v>7331</v>
      </c>
      <c r="G1589" t="s">
        <v>7348</v>
      </c>
    </row>
    <row r="1590" spans="1:7" x14ac:dyDescent="0.25">
      <c r="A1590" t="s">
        <v>8931</v>
      </c>
      <c r="B1590">
        <v>45841</v>
      </c>
      <c r="C1590" t="s">
        <v>77</v>
      </c>
      <c r="D1590" t="s">
        <v>7341</v>
      </c>
      <c r="E1590">
        <v>19</v>
      </c>
      <c r="F1590" t="s">
        <v>7345</v>
      </c>
      <c r="G1590" t="s">
        <v>11280</v>
      </c>
    </row>
    <row r="1591" spans="1:7" x14ac:dyDescent="0.25">
      <c r="A1591" t="s">
        <v>8932</v>
      </c>
      <c r="B1591">
        <v>45841</v>
      </c>
      <c r="C1591" t="s">
        <v>101</v>
      </c>
      <c r="D1591" t="s">
        <v>7330</v>
      </c>
      <c r="E1591">
        <v>91</v>
      </c>
      <c r="F1591" t="s">
        <v>7337</v>
      </c>
      <c r="G1591" t="s">
        <v>7365</v>
      </c>
    </row>
    <row r="1592" spans="1:7" x14ac:dyDescent="0.25">
      <c r="A1592" t="s">
        <v>8933</v>
      </c>
      <c r="B1592">
        <v>45841</v>
      </c>
      <c r="C1592" t="s">
        <v>108</v>
      </c>
      <c r="D1592" t="s">
        <v>7330</v>
      </c>
      <c r="E1592">
        <v>67</v>
      </c>
      <c r="F1592" t="s">
        <v>7345</v>
      </c>
      <c r="G1592" t="s">
        <v>7343</v>
      </c>
    </row>
    <row r="1593" spans="1:7" x14ac:dyDescent="0.25">
      <c r="A1593" t="s">
        <v>8934</v>
      </c>
      <c r="B1593">
        <v>45841</v>
      </c>
      <c r="C1593" t="s">
        <v>203</v>
      </c>
      <c r="D1593" t="s">
        <v>7341</v>
      </c>
      <c r="E1593">
        <v>30</v>
      </c>
      <c r="F1593" t="s">
        <v>7331</v>
      </c>
      <c r="G1593" t="s">
        <v>11280</v>
      </c>
    </row>
    <row r="1594" spans="1:7" x14ac:dyDescent="0.25">
      <c r="A1594" t="s">
        <v>8935</v>
      </c>
      <c r="B1594">
        <v>45841</v>
      </c>
      <c r="C1594" t="s">
        <v>276</v>
      </c>
      <c r="D1594" t="s">
        <v>7330</v>
      </c>
      <c r="E1594">
        <v>51</v>
      </c>
      <c r="F1594" t="s">
        <v>7345</v>
      </c>
      <c r="G1594" t="s">
        <v>7343</v>
      </c>
    </row>
    <row r="1595" spans="1:7" x14ac:dyDescent="0.25">
      <c r="A1595" t="s">
        <v>8936</v>
      </c>
      <c r="B1595">
        <v>45841</v>
      </c>
      <c r="C1595" t="s">
        <v>292</v>
      </c>
      <c r="D1595" t="s">
        <v>7330</v>
      </c>
      <c r="E1595">
        <v>61</v>
      </c>
      <c r="F1595" t="s">
        <v>7337</v>
      </c>
      <c r="G1595" t="s">
        <v>7343</v>
      </c>
    </row>
    <row r="1596" spans="1:7" x14ac:dyDescent="0.25">
      <c r="A1596" t="s">
        <v>8937</v>
      </c>
      <c r="B1596">
        <v>45841</v>
      </c>
      <c r="C1596" t="s">
        <v>400</v>
      </c>
      <c r="D1596" t="s">
        <v>7330</v>
      </c>
      <c r="E1596">
        <v>33</v>
      </c>
      <c r="F1596" t="s">
        <v>7337</v>
      </c>
      <c r="G1596" t="s">
        <v>7355</v>
      </c>
    </row>
    <row r="1597" spans="1:7" x14ac:dyDescent="0.25">
      <c r="A1597" t="s">
        <v>8938</v>
      </c>
      <c r="B1597">
        <v>45842</v>
      </c>
      <c r="C1597" t="s">
        <v>75</v>
      </c>
      <c r="D1597" t="s">
        <v>7330</v>
      </c>
      <c r="E1597">
        <v>73</v>
      </c>
      <c r="F1597" t="s">
        <v>7345</v>
      </c>
      <c r="G1597" t="s">
        <v>7348</v>
      </c>
    </row>
    <row r="1598" spans="1:7" x14ac:dyDescent="0.25">
      <c r="A1598" t="s">
        <v>8939</v>
      </c>
      <c r="B1598">
        <v>45842</v>
      </c>
      <c r="C1598" t="s">
        <v>101</v>
      </c>
      <c r="D1598" t="s">
        <v>7341</v>
      </c>
      <c r="E1598">
        <v>27</v>
      </c>
      <c r="F1598" t="s">
        <v>7331</v>
      </c>
      <c r="G1598" t="s">
        <v>11280</v>
      </c>
    </row>
    <row r="1599" spans="1:7" x14ac:dyDescent="0.25">
      <c r="A1599" t="s">
        <v>8940</v>
      </c>
      <c r="B1599">
        <v>45842</v>
      </c>
      <c r="C1599" t="s">
        <v>202</v>
      </c>
      <c r="D1599" t="s">
        <v>7330</v>
      </c>
      <c r="E1599">
        <v>41</v>
      </c>
      <c r="F1599" t="s">
        <v>7337</v>
      </c>
      <c r="G1599" t="s">
        <v>7348</v>
      </c>
    </row>
    <row r="1600" spans="1:7" x14ac:dyDescent="0.25">
      <c r="A1600" t="s">
        <v>8941</v>
      </c>
      <c r="B1600">
        <v>45842</v>
      </c>
      <c r="C1600" t="s">
        <v>208</v>
      </c>
      <c r="D1600" t="s">
        <v>7330</v>
      </c>
      <c r="E1600">
        <v>41</v>
      </c>
      <c r="F1600" t="s">
        <v>7337</v>
      </c>
      <c r="G1600" t="s">
        <v>7348</v>
      </c>
    </row>
    <row r="1601" spans="1:7" x14ac:dyDescent="0.25">
      <c r="A1601" t="s">
        <v>8942</v>
      </c>
      <c r="B1601">
        <v>45842</v>
      </c>
      <c r="C1601" t="s">
        <v>211</v>
      </c>
      <c r="D1601" t="s">
        <v>7330</v>
      </c>
      <c r="E1601">
        <v>83</v>
      </c>
      <c r="F1601" t="s">
        <v>7337</v>
      </c>
      <c r="G1601" t="s">
        <v>7338</v>
      </c>
    </row>
    <row r="1602" spans="1:7" x14ac:dyDescent="0.25">
      <c r="A1602" t="s">
        <v>8943</v>
      </c>
      <c r="B1602">
        <v>45842</v>
      </c>
      <c r="C1602" t="s">
        <v>215</v>
      </c>
      <c r="D1602" t="s">
        <v>7341</v>
      </c>
      <c r="E1602">
        <v>12</v>
      </c>
      <c r="F1602" t="s">
        <v>7331</v>
      </c>
      <c r="G1602" t="s">
        <v>11280</v>
      </c>
    </row>
    <row r="1603" spans="1:7" x14ac:dyDescent="0.25">
      <c r="A1603" t="s">
        <v>8944</v>
      </c>
      <c r="B1603">
        <v>45842</v>
      </c>
      <c r="C1603" t="s">
        <v>246</v>
      </c>
      <c r="D1603" t="s">
        <v>7330</v>
      </c>
      <c r="E1603">
        <v>44</v>
      </c>
      <c r="F1603" t="s">
        <v>7345</v>
      </c>
      <c r="G1603" t="s">
        <v>7355</v>
      </c>
    </row>
    <row r="1604" spans="1:7" x14ac:dyDescent="0.25">
      <c r="A1604" t="s">
        <v>8945</v>
      </c>
      <c r="B1604">
        <v>45842</v>
      </c>
      <c r="C1604" t="s">
        <v>286</v>
      </c>
      <c r="D1604" t="s">
        <v>7341</v>
      </c>
      <c r="E1604">
        <v>3</v>
      </c>
      <c r="F1604" t="s">
        <v>7337</v>
      </c>
      <c r="G1604" t="s">
        <v>11280</v>
      </c>
    </row>
    <row r="1605" spans="1:7" x14ac:dyDescent="0.25">
      <c r="A1605" t="s">
        <v>8946</v>
      </c>
      <c r="B1605">
        <v>45842</v>
      </c>
      <c r="C1605" t="s">
        <v>321</v>
      </c>
      <c r="D1605" t="s">
        <v>7330</v>
      </c>
      <c r="E1605">
        <v>78</v>
      </c>
      <c r="F1605" t="s">
        <v>7331</v>
      </c>
      <c r="G1605" t="s">
        <v>7348</v>
      </c>
    </row>
    <row r="1606" spans="1:7" x14ac:dyDescent="0.25">
      <c r="A1606" t="s">
        <v>8947</v>
      </c>
      <c r="B1606">
        <v>45842</v>
      </c>
      <c r="C1606" t="s">
        <v>411</v>
      </c>
      <c r="D1606" t="s">
        <v>7341</v>
      </c>
      <c r="E1606">
        <v>13</v>
      </c>
      <c r="F1606" t="s">
        <v>7331</v>
      </c>
      <c r="G1606" t="s">
        <v>11280</v>
      </c>
    </row>
    <row r="1607" spans="1:7" x14ac:dyDescent="0.25">
      <c r="A1607" t="s">
        <v>8948</v>
      </c>
      <c r="B1607">
        <v>45843</v>
      </c>
      <c r="C1607" t="s">
        <v>27</v>
      </c>
      <c r="D1607" t="s">
        <v>7341</v>
      </c>
      <c r="E1607">
        <v>30</v>
      </c>
      <c r="F1607" t="s">
        <v>7345</v>
      </c>
      <c r="G1607" t="s">
        <v>11280</v>
      </c>
    </row>
    <row r="1608" spans="1:7" x14ac:dyDescent="0.25">
      <c r="A1608" t="s">
        <v>8949</v>
      </c>
      <c r="B1608">
        <v>45843</v>
      </c>
      <c r="C1608" t="s">
        <v>37</v>
      </c>
      <c r="D1608" t="s">
        <v>7341</v>
      </c>
      <c r="E1608">
        <v>36</v>
      </c>
      <c r="F1608" t="s">
        <v>7337</v>
      </c>
      <c r="G1608" t="s">
        <v>11280</v>
      </c>
    </row>
    <row r="1609" spans="1:7" x14ac:dyDescent="0.25">
      <c r="A1609" t="s">
        <v>8950</v>
      </c>
      <c r="B1609">
        <v>45843</v>
      </c>
      <c r="C1609" t="s">
        <v>176</v>
      </c>
      <c r="D1609" t="s">
        <v>7330</v>
      </c>
      <c r="E1609">
        <v>111</v>
      </c>
      <c r="F1609" t="s">
        <v>7331</v>
      </c>
      <c r="G1609" t="s">
        <v>7355</v>
      </c>
    </row>
    <row r="1610" spans="1:7" x14ac:dyDescent="0.25">
      <c r="A1610" t="s">
        <v>8951</v>
      </c>
      <c r="B1610">
        <v>45843</v>
      </c>
      <c r="C1610" t="s">
        <v>215</v>
      </c>
      <c r="D1610" t="s">
        <v>7330</v>
      </c>
      <c r="E1610">
        <v>108</v>
      </c>
      <c r="F1610" t="s">
        <v>7345</v>
      </c>
      <c r="G1610" t="s">
        <v>7338</v>
      </c>
    </row>
    <row r="1611" spans="1:7" x14ac:dyDescent="0.25">
      <c r="A1611" t="s">
        <v>8952</v>
      </c>
      <c r="B1611">
        <v>45843</v>
      </c>
      <c r="C1611" t="s">
        <v>230</v>
      </c>
      <c r="D1611" t="s">
        <v>7341</v>
      </c>
      <c r="E1611">
        <v>8</v>
      </c>
      <c r="F1611" t="s">
        <v>7331</v>
      </c>
      <c r="G1611" t="s">
        <v>11280</v>
      </c>
    </row>
    <row r="1612" spans="1:7" x14ac:dyDescent="0.25">
      <c r="A1612" t="s">
        <v>8953</v>
      </c>
      <c r="B1612">
        <v>45843</v>
      </c>
      <c r="C1612" t="s">
        <v>238</v>
      </c>
      <c r="D1612" t="s">
        <v>7330</v>
      </c>
      <c r="E1612">
        <v>47</v>
      </c>
      <c r="F1612" t="s">
        <v>7331</v>
      </c>
      <c r="G1612" t="s">
        <v>7370</v>
      </c>
    </row>
    <row r="1613" spans="1:7" x14ac:dyDescent="0.25">
      <c r="A1613" t="s">
        <v>8954</v>
      </c>
      <c r="B1613">
        <v>45843</v>
      </c>
      <c r="C1613" t="s">
        <v>268</v>
      </c>
      <c r="D1613" t="s">
        <v>7341</v>
      </c>
      <c r="E1613">
        <v>14</v>
      </c>
      <c r="F1613" t="s">
        <v>7345</v>
      </c>
      <c r="G1613" t="s">
        <v>11280</v>
      </c>
    </row>
    <row r="1614" spans="1:7" x14ac:dyDescent="0.25">
      <c r="A1614" t="s">
        <v>8955</v>
      </c>
      <c r="B1614">
        <v>45843</v>
      </c>
      <c r="C1614" t="s">
        <v>272</v>
      </c>
      <c r="D1614" t="s">
        <v>7330</v>
      </c>
      <c r="E1614">
        <v>42</v>
      </c>
      <c r="F1614" t="s">
        <v>7345</v>
      </c>
      <c r="G1614" t="s">
        <v>7338</v>
      </c>
    </row>
    <row r="1615" spans="1:7" x14ac:dyDescent="0.25">
      <c r="A1615" t="s">
        <v>8956</v>
      </c>
      <c r="B1615">
        <v>45843</v>
      </c>
      <c r="C1615" t="s">
        <v>298</v>
      </c>
      <c r="D1615" t="s">
        <v>7330</v>
      </c>
      <c r="E1615">
        <v>91</v>
      </c>
      <c r="F1615" t="s">
        <v>7345</v>
      </c>
      <c r="G1615" t="s">
        <v>7348</v>
      </c>
    </row>
    <row r="1616" spans="1:7" x14ac:dyDescent="0.25">
      <c r="A1616" t="s">
        <v>8957</v>
      </c>
      <c r="B1616">
        <v>45843</v>
      </c>
      <c r="C1616" t="s">
        <v>340</v>
      </c>
      <c r="D1616" t="s">
        <v>7341</v>
      </c>
      <c r="E1616">
        <v>12</v>
      </c>
      <c r="F1616" t="s">
        <v>7331</v>
      </c>
      <c r="G1616" t="s">
        <v>11280</v>
      </c>
    </row>
    <row r="1617" spans="1:7" x14ac:dyDescent="0.25">
      <c r="A1617" t="s">
        <v>8958</v>
      </c>
      <c r="B1617">
        <v>45843</v>
      </c>
      <c r="C1617" t="s">
        <v>431</v>
      </c>
      <c r="D1617" t="s">
        <v>7341</v>
      </c>
      <c r="E1617">
        <v>11</v>
      </c>
      <c r="F1617" t="s">
        <v>7331</v>
      </c>
      <c r="G1617" t="s">
        <v>11280</v>
      </c>
    </row>
    <row r="1618" spans="1:7" x14ac:dyDescent="0.25">
      <c r="A1618" t="s">
        <v>8959</v>
      </c>
      <c r="B1618">
        <v>45844</v>
      </c>
      <c r="C1618" t="s">
        <v>29</v>
      </c>
      <c r="D1618" t="s">
        <v>7341</v>
      </c>
      <c r="E1618">
        <v>41</v>
      </c>
      <c r="F1618" t="s">
        <v>7331</v>
      </c>
      <c r="G1618" t="s">
        <v>11280</v>
      </c>
    </row>
    <row r="1619" spans="1:7" x14ac:dyDescent="0.25">
      <c r="A1619" t="s">
        <v>8960</v>
      </c>
      <c r="B1619">
        <v>45844</v>
      </c>
      <c r="C1619" t="s">
        <v>263</v>
      </c>
      <c r="D1619" t="s">
        <v>7330</v>
      </c>
      <c r="E1619">
        <v>43</v>
      </c>
      <c r="F1619" t="s">
        <v>7331</v>
      </c>
      <c r="G1619" t="s">
        <v>7370</v>
      </c>
    </row>
    <row r="1620" spans="1:7" x14ac:dyDescent="0.25">
      <c r="A1620" t="s">
        <v>8961</v>
      </c>
      <c r="B1620">
        <v>45844</v>
      </c>
      <c r="C1620" t="s">
        <v>280</v>
      </c>
      <c r="D1620" t="s">
        <v>7330</v>
      </c>
      <c r="E1620">
        <v>90</v>
      </c>
      <c r="F1620" t="s">
        <v>7331</v>
      </c>
      <c r="G1620" t="s">
        <v>7338</v>
      </c>
    </row>
    <row r="1621" spans="1:7" x14ac:dyDescent="0.25">
      <c r="A1621" t="s">
        <v>8962</v>
      </c>
      <c r="B1621">
        <v>45844</v>
      </c>
      <c r="C1621" t="s">
        <v>296</v>
      </c>
      <c r="D1621" t="s">
        <v>7330</v>
      </c>
      <c r="E1621">
        <v>22</v>
      </c>
      <c r="F1621" t="s">
        <v>7351</v>
      </c>
      <c r="G1621" t="s">
        <v>7348</v>
      </c>
    </row>
    <row r="1622" spans="1:7" x14ac:dyDescent="0.25">
      <c r="A1622" t="s">
        <v>8963</v>
      </c>
      <c r="B1622">
        <v>45844</v>
      </c>
      <c r="C1622" t="s">
        <v>392</v>
      </c>
      <c r="D1622" t="s">
        <v>7341</v>
      </c>
      <c r="E1622">
        <v>9</v>
      </c>
      <c r="F1622" t="s">
        <v>7351</v>
      </c>
      <c r="G1622" t="s">
        <v>11280</v>
      </c>
    </row>
    <row r="1623" spans="1:7" x14ac:dyDescent="0.25">
      <c r="A1623" t="s">
        <v>8964</v>
      </c>
      <c r="B1623">
        <v>45844</v>
      </c>
      <c r="C1623" t="s">
        <v>423</v>
      </c>
      <c r="D1623" t="s">
        <v>7341</v>
      </c>
      <c r="E1623">
        <v>9</v>
      </c>
      <c r="F1623" t="s">
        <v>7331</v>
      </c>
      <c r="G1623" t="s">
        <v>11280</v>
      </c>
    </row>
    <row r="1624" spans="1:7" x14ac:dyDescent="0.25">
      <c r="A1624" t="s">
        <v>8965</v>
      </c>
      <c r="B1624">
        <v>45845</v>
      </c>
      <c r="C1624" t="s">
        <v>27</v>
      </c>
      <c r="D1624" t="s">
        <v>7341</v>
      </c>
      <c r="E1624">
        <v>37</v>
      </c>
      <c r="F1624" t="s">
        <v>7331</v>
      </c>
      <c r="G1624" t="s">
        <v>11280</v>
      </c>
    </row>
    <row r="1625" spans="1:7" x14ac:dyDescent="0.25">
      <c r="A1625" t="s">
        <v>8966</v>
      </c>
      <c r="B1625">
        <v>45845</v>
      </c>
      <c r="C1625" t="s">
        <v>51</v>
      </c>
      <c r="D1625" t="s">
        <v>7330</v>
      </c>
      <c r="E1625">
        <v>59</v>
      </c>
      <c r="F1625" t="s">
        <v>7331</v>
      </c>
      <c r="G1625" t="s">
        <v>7338</v>
      </c>
    </row>
    <row r="1626" spans="1:7" x14ac:dyDescent="0.25">
      <c r="A1626" t="s">
        <v>8967</v>
      </c>
      <c r="B1626">
        <v>45845</v>
      </c>
      <c r="C1626" t="s">
        <v>85</v>
      </c>
      <c r="D1626" t="s">
        <v>7341</v>
      </c>
      <c r="E1626">
        <v>8</v>
      </c>
      <c r="F1626" t="s">
        <v>7345</v>
      </c>
      <c r="G1626" t="s">
        <v>11280</v>
      </c>
    </row>
    <row r="1627" spans="1:7" x14ac:dyDescent="0.25">
      <c r="A1627" t="s">
        <v>8968</v>
      </c>
      <c r="B1627">
        <v>45845</v>
      </c>
      <c r="C1627" t="s">
        <v>107</v>
      </c>
      <c r="D1627" t="s">
        <v>7330</v>
      </c>
      <c r="E1627">
        <v>113</v>
      </c>
      <c r="F1627" t="s">
        <v>7331</v>
      </c>
      <c r="G1627" t="s">
        <v>7355</v>
      </c>
    </row>
    <row r="1628" spans="1:7" x14ac:dyDescent="0.25">
      <c r="A1628" t="s">
        <v>8969</v>
      </c>
      <c r="B1628">
        <v>45845</v>
      </c>
      <c r="C1628" t="s">
        <v>140</v>
      </c>
      <c r="D1628" t="s">
        <v>7341</v>
      </c>
      <c r="E1628">
        <v>8</v>
      </c>
      <c r="F1628" t="s">
        <v>7331</v>
      </c>
      <c r="G1628" t="s">
        <v>11280</v>
      </c>
    </row>
    <row r="1629" spans="1:7" x14ac:dyDescent="0.25">
      <c r="A1629" t="s">
        <v>8970</v>
      </c>
      <c r="B1629">
        <v>45845</v>
      </c>
      <c r="C1629" t="s">
        <v>268</v>
      </c>
      <c r="D1629" t="s">
        <v>7341</v>
      </c>
      <c r="E1629">
        <v>3</v>
      </c>
      <c r="F1629" t="s">
        <v>7331</v>
      </c>
      <c r="G1629" t="s">
        <v>11280</v>
      </c>
    </row>
    <row r="1630" spans="1:7" x14ac:dyDescent="0.25">
      <c r="A1630" t="s">
        <v>8971</v>
      </c>
      <c r="B1630">
        <v>45845</v>
      </c>
      <c r="C1630" t="s">
        <v>288</v>
      </c>
      <c r="D1630" t="s">
        <v>7330</v>
      </c>
      <c r="E1630">
        <v>19</v>
      </c>
      <c r="F1630" t="s">
        <v>7331</v>
      </c>
      <c r="G1630" t="s">
        <v>7365</v>
      </c>
    </row>
    <row r="1631" spans="1:7" x14ac:dyDescent="0.25">
      <c r="A1631" t="s">
        <v>8972</v>
      </c>
      <c r="B1631">
        <v>45845</v>
      </c>
      <c r="C1631" t="s">
        <v>346</v>
      </c>
      <c r="D1631" t="s">
        <v>7330</v>
      </c>
      <c r="E1631">
        <v>49</v>
      </c>
      <c r="F1631" t="s">
        <v>7331</v>
      </c>
      <c r="G1631" t="s">
        <v>7365</v>
      </c>
    </row>
    <row r="1632" spans="1:7" x14ac:dyDescent="0.25">
      <c r="A1632" t="s">
        <v>8973</v>
      </c>
      <c r="B1632">
        <v>45845</v>
      </c>
      <c r="C1632" t="s">
        <v>458</v>
      </c>
      <c r="D1632" t="s">
        <v>7330</v>
      </c>
      <c r="E1632">
        <v>71</v>
      </c>
      <c r="F1632" t="s">
        <v>7345</v>
      </c>
      <c r="G1632" t="s">
        <v>7334</v>
      </c>
    </row>
    <row r="1633" spans="1:7" x14ac:dyDescent="0.25">
      <c r="A1633" t="s">
        <v>8974</v>
      </c>
      <c r="B1633">
        <v>45846</v>
      </c>
      <c r="C1633" t="s">
        <v>17</v>
      </c>
      <c r="D1633" t="s">
        <v>7341</v>
      </c>
      <c r="E1633">
        <v>19</v>
      </c>
      <c r="F1633" t="s">
        <v>7337</v>
      </c>
      <c r="G1633" t="s">
        <v>11280</v>
      </c>
    </row>
    <row r="1634" spans="1:7" x14ac:dyDescent="0.25">
      <c r="A1634" t="s">
        <v>8975</v>
      </c>
      <c r="B1634">
        <v>45846</v>
      </c>
      <c r="C1634" t="s">
        <v>81</v>
      </c>
      <c r="D1634" t="s">
        <v>7341</v>
      </c>
      <c r="E1634">
        <v>5</v>
      </c>
      <c r="F1634" t="s">
        <v>7337</v>
      </c>
      <c r="G1634" t="s">
        <v>11280</v>
      </c>
    </row>
    <row r="1635" spans="1:7" x14ac:dyDescent="0.25">
      <c r="A1635" t="s">
        <v>8976</v>
      </c>
      <c r="B1635">
        <v>45846</v>
      </c>
      <c r="C1635" t="s">
        <v>101</v>
      </c>
      <c r="D1635" t="s">
        <v>7330</v>
      </c>
      <c r="E1635">
        <v>72</v>
      </c>
      <c r="F1635" t="s">
        <v>7351</v>
      </c>
      <c r="G1635" t="s">
        <v>7332</v>
      </c>
    </row>
    <row r="1636" spans="1:7" x14ac:dyDescent="0.25">
      <c r="A1636" t="s">
        <v>8977</v>
      </c>
      <c r="B1636">
        <v>45846</v>
      </c>
      <c r="C1636" t="s">
        <v>107</v>
      </c>
      <c r="D1636" t="s">
        <v>7341</v>
      </c>
      <c r="E1636">
        <v>12</v>
      </c>
      <c r="F1636" t="s">
        <v>7337</v>
      </c>
      <c r="G1636" t="s">
        <v>11280</v>
      </c>
    </row>
    <row r="1637" spans="1:7" x14ac:dyDescent="0.25">
      <c r="A1637" t="s">
        <v>8978</v>
      </c>
      <c r="B1637">
        <v>45846</v>
      </c>
      <c r="C1637" t="s">
        <v>196</v>
      </c>
      <c r="D1637" t="s">
        <v>7330</v>
      </c>
      <c r="E1637">
        <v>54</v>
      </c>
      <c r="F1637" t="s">
        <v>7331</v>
      </c>
      <c r="G1637" t="s">
        <v>7370</v>
      </c>
    </row>
    <row r="1638" spans="1:7" x14ac:dyDescent="0.25">
      <c r="A1638" t="s">
        <v>8979</v>
      </c>
      <c r="B1638">
        <v>45846</v>
      </c>
      <c r="C1638" t="s">
        <v>252</v>
      </c>
      <c r="D1638" t="s">
        <v>7330</v>
      </c>
      <c r="E1638">
        <v>79</v>
      </c>
      <c r="F1638" t="s">
        <v>7345</v>
      </c>
      <c r="G1638" t="s">
        <v>7365</v>
      </c>
    </row>
    <row r="1639" spans="1:7" x14ac:dyDescent="0.25">
      <c r="A1639" t="s">
        <v>8980</v>
      </c>
      <c r="B1639">
        <v>45846</v>
      </c>
      <c r="C1639" t="s">
        <v>284</v>
      </c>
      <c r="D1639" t="s">
        <v>7341</v>
      </c>
      <c r="E1639">
        <v>6</v>
      </c>
      <c r="F1639" t="s">
        <v>7331</v>
      </c>
      <c r="G1639" t="s">
        <v>11280</v>
      </c>
    </row>
    <row r="1640" spans="1:7" x14ac:dyDescent="0.25">
      <c r="A1640" t="s">
        <v>8981</v>
      </c>
      <c r="B1640">
        <v>45846</v>
      </c>
      <c r="C1640" t="s">
        <v>400</v>
      </c>
      <c r="D1640" t="s">
        <v>7341</v>
      </c>
      <c r="E1640">
        <v>7</v>
      </c>
      <c r="F1640" t="s">
        <v>7351</v>
      </c>
      <c r="G1640" t="s">
        <v>11280</v>
      </c>
    </row>
    <row r="1641" spans="1:7" x14ac:dyDescent="0.25">
      <c r="A1641" t="s">
        <v>8982</v>
      </c>
      <c r="B1641">
        <v>45846</v>
      </c>
      <c r="C1641" t="s">
        <v>423</v>
      </c>
      <c r="D1641" t="s">
        <v>7341</v>
      </c>
      <c r="E1641">
        <v>11</v>
      </c>
      <c r="F1641" t="s">
        <v>7337</v>
      </c>
      <c r="G1641" t="s">
        <v>11280</v>
      </c>
    </row>
    <row r="1642" spans="1:7" x14ac:dyDescent="0.25">
      <c r="A1642" t="s">
        <v>8983</v>
      </c>
      <c r="B1642">
        <v>45846</v>
      </c>
      <c r="C1642" t="s">
        <v>472</v>
      </c>
      <c r="D1642" t="s">
        <v>7341</v>
      </c>
      <c r="E1642">
        <v>7</v>
      </c>
      <c r="F1642" t="s">
        <v>7345</v>
      </c>
      <c r="G1642" t="s">
        <v>11280</v>
      </c>
    </row>
    <row r="1643" spans="1:7" x14ac:dyDescent="0.25">
      <c r="A1643" t="s">
        <v>8984</v>
      </c>
      <c r="B1643">
        <v>45847</v>
      </c>
      <c r="C1643" t="s">
        <v>70</v>
      </c>
      <c r="D1643" t="s">
        <v>7341</v>
      </c>
      <c r="E1643">
        <v>27</v>
      </c>
      <c r="F1643" t="s">
        <v>7345</v>
      </c>
      <c r="G1643" t="s">
        <v>11280</v>
      </c>
    </row>
    <row r="1644" spans="1:7" x14ac:dyDescent="0.25">
      <c r="A1644" t="s">
        <v>8985</v>
      </c>
      <c r="B1644">
        <v>45847</v>
      </c>
      <c r="C1644" t="s">
        <v>77</v>
      </c>
      <c r="D1644" t="s">
        <v>7330</v>
      </c>
      <c r="E1644">
        <v>68</v>
      </c>
      <c r="F1644" t="s">
        <v>7345</v>
      </c>
      <c r="G1644" t="s">
        <v>7338</v>
      </c>
    </row>
    <row r="1645" spans="1:7" x14ac:dyDescent="0.25">
      <c r="A1645" t="s">
        <v>8986</v>
      </c>
      <c r="B1645">
        <v>45847</v>
      </c>
      <c r="C1645" t="s">
        <v>83</v>
      </c>
      <c r="D1645" t="s">
        <v>7330</v>
      </c>
      <c r="E1645">
        <v>24</v>
      </c>
      <c r="F1645" t="s">
        <v>7331</v>
      </c>
      <c r="G1645" t="s">
        <v>7348</v>
      </c>
    </row>
    <row r="1646" spans="1:7" x14ac:dyDescent="0.25">
      <c r="A1646" t="s">
        <v>8987</v>
      </c>
      <c r="B1646">
        <v>45847</v>
      </c>
      <c r="C1646" t="s">
        <v>105</v>
      </c>
      <c r="D1646" t="s">
        <v>7341</v>
      </c>
      <c r="E1646">
        <v>12</v>
      </c>
      <c r="F1646" t="s">
        <v>7345</v>
      </c>
      <c r="G1646" t="s">
        <v>11280</v>
      </c>
    </row>
    <row r="1647" spans="1:7" x14ac:dyDescent="0.25">
      <c r="A1647" t="s">
        <v>8988</v>
      </c>
      <c r="B1647">
        <v>45847</v>
      </c>
      <c r="C1647" t="s">
        <v>107</v>
      </c>
      <c r="D1647" t="s">
        <v>7330</v>
      </c>
      <c r="E1647">
        <v>98</v>
      </c>
      <c r="F1647" t="s">
        <v>7337</v>
      </c>
      <c r="G1647" t="s">
        <v>7348</v>
      </c>
    </row>
    <row r="1648" spans="1:7" x14ac:dyDescent="0.25">
      <c r="A1648" t="s">
        <v>8989</v>
      </c>
      <c r="B1648">
        <v>45847</v>
      </c>
      <c r="C1648" t="s">
        <v>174</v>
      </c>
      <c r="D1648" t="s">
        <v>7341</v>
      </c>
      <c r="E1648">
        <v>20</v>
      </c>
      <c r="F1648" t="s">
        <v>7337</v>
      </c>
      <c r="G1648" t="s">
        <v>11280</v>
      </c>
    </row>
    <row r="1649" spans="1:7" x14ac:dyDescent="0.25">
      <c r="A1649" t="s">
        <v>8990</v>
      </c>
      <c r="B1649">
        <v>45847</v>
      </c>
      <c r="C1649" t="s">
        <v>186</v>
      </c>
      <c r="D1649" t="s">
        <v>7341</v>
      </c>
      <c r="E1649">
        <v>11</v>
      </c>
      <c r="F1649" t="s">
        <v>7345</v>
      </c>
      <c r="G1649" t="s">
        <v>11280</v>
      </c>
    </row>
    <row r="1650" spans="1:7" x14ac:dyDescent="0.25">
      <c r="A1650" t="s">
        <v>8991</v>
      </c>
      <c r="B1650">
        <v>45847</v>
      </c>
      <c r="C1650" t="s">
        <v>218</v>
      </c>
      <c r="D1650" t="s">
        <v>7330</v>
      </c>
      <c r="E1650">
        <v>42</v>
      </c>
      <c r="F1650" t="s">
        <v>7337</v>
      </c>
      <c r="G1650" t="s">
        <v>7334</v>
      </c>
    </row>
    <row r="1651" spans="1:7" x14ac:dyDescent="0.25">
      <c r="A1651" t="s">
        <v>8992</v>
      </c>
      <c r="B1651">
        <v>45847</v>
      </c>
      <c r="C1651" t="s">
        <v>232</v>
      </c>
      <c r="D1651" t="s">
        <v>7330</v>
      </c>
      <c r="E1651">
        <v>45</v>
      </c>
      <c r="F1651" t="s">
        <v>7345</v>
      </c>
      <c r="G1651" t="s">
        <v>7365</v>
      </c>
    </row>
    <row r="1652" spans="1:7" x14ac:dyDescent="0.25">
      <c r="A1652" t="s">
        <v>8993</v>
      </c>
      <c r="B1652">
        <v>45847</v>
      </c>
      <c r="C1652" t="s">
        <v>232</v>
      </c>
      <c r="D1652" t="s">
        <v>7330</v>
      </c>
      <c r="E1652">
        <v>32</v>
      </c>
      <c r="F1652" t="s">
        <v>7337</v>
      </c>
      <c r="G1652" t="s">
        <v>7332</v>
      </c>
    </row>
    <row r="1653" spans="1:7" x14ac:dyDescent="0.25">
      <c r="A1653" t="s">
        <v>8994</v>
      </c>
      <c r="B1653">
        <v>45847</v>
      </c>
      <c r="C1653" t="s">
        <v>348</v>
      </c>
      <c r="D1653" t="s">
        <v>7330</v>
      </c>
      <c r="E1653">
        <v>33</v>
      </c>
      <c r="F1653" t="s">
        <v>7337</v>
      </c>
      <c r="G1653" t="s">
        <v>7370</v>
      </c>
    </row>
    <row r="1654" spans="1:7" x14ac:dyDescent="0.25">
      <c r="A1654" t="s">
        <v>8995</v>
      </c>
      <c r="B1654">
        <v>45847</v>
      </c>
      <c r="C1654" t="s">
        <v>395</v>
      </c>
      <c r="D1654" t="s">
        <v>7330</v>
      </c>
      <c r="E1654">
        <v>18</v>
      </c>
      <c r="F1654" t="s">
        <v>7337</v>
      </c>
      <c r="G1654" t="s">
        <v>7332</v>
      </c>
    </row>
    <row r="1655" spans="1:7" x14ac:dyDescent="0.25">
      <c r="A1655" t="s">
        <v>8996</v>
      </c>
      <c r="B1655">
        <v>45847</v>
      </c>
      <c r="C1655" t="s">
        <v>419</v>
      </c>
      <c r="D1655" t="s">
        <v>7341</v>
      </c>
      <c r="E1655">
        <v>10</v>
      </c>
      <c r="F1655" t="s">
        <v>7345</v>
      </c>
      <c r="G1655" t="s">
        <v>11280</v>
      </c>
    </row>
    <row r="1656" spans="1:7" x14ac:dyDescent="0.25">
      <c r="A1656" t="s">
        <v>8997</v>
      </c>
      <c r="B1656">
        <v>45847</v>
      </c>
      <c r="C1656" t="s">
        <v>425</v>
      </c>
      <c r="D1656" t="s">
        <v>7341</v>
      </c>
      <c r="E1656">
        <v>6</v>
      </c>
      <c r="F1656" t="s">
        <v>7337</v>
      </c>
      <c r="G1656" t="s">
        <v>11280</v>
      </c>
    </row>
    <row r="1657" spans="1:7" x14ac:dyDescent="0.25">
      <c r="A1657" t="s">
        <v>8998</v>
      </c>
      <c r="B1657">
        <v>45847</v>
      </c>
      <c r="C1657" t="s">
        <v>425</v>
      </c>
      <c r="D1657" t="s">
        <v>7341</v>
      </c>
      <c r="E1657">
        <v>12</v>
      </c>
      <c r="F1657" t="s">
        <v>7351</v>
      </c>
      <c r="G1657" t="s">
        <v>11280</v>
      </c>
    </row>
    <row r="1658" spans="1:7" x14ac:dyDescent="0.25">
      <c r="A1658" t="s">
        <v>8999</v>
      </c>
      <c r="B1658">
        <v>45847</v>
      </c>
      <c r="C1658" t="s">
        <v>458</v>
      </c>
      <c r="D1658" t="s">
        <v>7341</v>
      </c>
      <c r="E1658">
        <v>4</v>
      </c>
      <c r="F1658" t="s">
        <v>7331</v>
      </c>
      <c r="G1658" t="s">
        <v>11280</v>
      </c>
    </row>
    <row r="1659" spans="1:7" x14ac:dyDescent="0.25">
      <c r="A1659" t="s">
        <v>9000</v>
      </c>
      <c r="B1659">
        <v>45848</v>
      </c>
      <c r="C1659" t="s">
        <v>25</v>
      </c>
      <c r="D1659" t="s">
        <v>7341</v>
      </c>
      <c r="E1659">
        <v>30</v>
      </c>
      <c r="F1659" t="s">
        <v>7331</v>
      </c>
      <c r="G1659" t="s">
        <v>11280</v>
      </c>
    </row>
    <row r="1660" spans="1:7" x14ac:dyDescent="0.25">
      <c r="A1660" t="s">
        <v>9001</v>
      </c>
      <c r="B1660">
        <v>45848</v>
      </c>
      <c r="C1660" t="s">
        <v>43</v>
      </c>
      <c r="D1660" t="s">
        <v>7341</v>
      </c>
      <c r="E1660">
        <v>16</v>
      </c>
      <c r="F1660" t="s">
        <v>7345</v>
      </c>
      <c r="G1660" t="s">
        <v>11280</v>
      </c>
    </row>
    <row r="1661" spans="1:7" x14ac:dyDescent="0.25">
      <c r="A1661" t="s">
        <v>9002</v>
      </c>
      <c r="B1661">
        <v>45848</v>
      </c>
      <c r="C1661" t="s">
        <v>55</v>
      </c>
      <c r="D1661" t="s">
        <v>7330</v>
      </c>
      <c r="E1661">
        <v>70</v>
      </c>
      <c r="F1661" t="s">
        <v>7331</v>
      </c>
      <c r="G1661" t="s">
        <v>7355</v>
      </c>
    </row>
    <row r="1662" spans="1:7" x14ac:dyDescent="0.25">
      <c r="A1662" t="s">
        <v>9003</v>
      </c>
      <c r="B1662">
        <v>45848</v>
      </c>
      <c r="C1662" t="s">
        <v>85</v>
      </c>
      <c r="D1662" t="s">
        <v>7341</v>
      </c>
      <c r="E1662">
        <v>21</v>
      </c>
      <c r="F1662" t="s">
        <v>7345</v>
      </c>
      <c r="G1662" t="s">
        <v>11280</v>
      </c>
    </row>
    <row r="1663" spans="1:7" x14ac:dyDescent="0.25">
      <c r="A1663" t="s">
        <v>9004</v>
      </c>
      <c r="B1663">
        <v>45848</v>
      </c>
      <c r="C1663" t="s">
        <v>156</v>
      </c>
      <c r="D1663" t="s">
        <v>7330</v>
      </c>
      <c r="E1663">
        <v>86</v>
      </c>
      <c r="F1663" t="s">
        <v>7345</v>
      </c>
      <c r="G1663" t="s">
        <v>7332</v>
      </c>
    </row>
    <row r="1664" spans="1:7" x14ac:dyDescent="0.25">
      <c r="A1664" t="s">
        <v>9005</v>
      </c>
      <c r="B1664">
        <v>45848</v>
      </c>
      <c r="C1664" t="s">
        <v>160</v>
      </c>
      <c r="D1664" t="s">
        <v>7341</v>
      </c>
      <c r="E1664">
        <v>35</v>
      </c>
      <c r="F1664" t="s">
        <v>7331</v>
      </c>
      <c r="G1664" t="s">
        <v>11280</v>
      </c>
    </row>
    <row r="1665" spans="1:7" x14ac:dyDescent="0.25">
      <c r="A1665" t="s">
        <v>9006</v>
      </c>
      <c r="B1665">
        <v>45848</v>
      </c>
      <c r="C1665" t="s">
        <v>172</v>
      </c>
      <c r="D1665" t="s">
        <v>7330</v>
      </c>
      <c r="E1665">
        <v>70</v>
      </c>
      <c r="F1665" t="s">
        <v>7345</v>
      </c>
      <c r="G1665" t="s">
        <v>7370</v>
      </c>
    </row>
    <row r="1666" spans="1:7" x14ac:dyDescent="0.25">
      <c r="A1666" t="s">
        <v>9007</v>
      </c>
      <c r="B1666">
        <v>45848</v>
      </c>
      <c r="C1666" t="s">
        <v>460</v>
      </c>
      <c r="D1666" t="s">
        <v>7341</v>
      </c>
      <c r="E1666">
        <v>3</v>
      </c>
      <c r="F1666" t="s">
        <v>7337</v>
      </c>
      <c r="G1666" t="s">
        <v>11280</v>
      </c>
    </row>
    <row r="1667" spans="1:7" x14ac:dyDescent="0.25">
      <c r="A1667" t="s">
        <v>9008</v>
      </c>
      <c r="B1667">
        <v>45848</v>
      </c>
      <c r="C1667" t="s">
        <v>482</v>
      </c>
      <c r="D1667" t="s">
        <v>7341</v>
      </c>
      <c r="E1667">
        <v>10</v>
      </c>
      <c r="F1667" t="s">
        <v>7345</v>
      </c>
      <c r="G1667" t="s">
        <v>11280</v>
      </c>
    </row>
    <row r="1668" spans="1:7" x14ac:dyDescent="0.25">
      <c r="A1668" t="s">
        <v>9009</v>
      </c>
      <c r="B1668">
        <v>45849</v>
      </c>
      <c r="C1668" t="s">
        <v>47</v>
      </c>
      <c r="D1668" t="s">
        <v>7341</v>
      </c>
      <c r="E1668">
        <v>20</v>
      </c>
      <c r="F1668" t="s">
        <v>7345</v>
      </c>
      <c r="G1668" t="s">
        <v>11280</v>
      </c>
    </row>
    <row r="1669" spans="1:7" x14ac:dyDescent="0.25">
      <c r="A1669" t="s">
        <v>9010</v>
      </c>
      <c r="B1669">
        <v>45849</v>
      </c>
      <c r="C1669" t="s">
        <v>93</v>
      </c>
      <c r="D1669" t="s">
        <v>7330</v>
      </c>
      <c r="E1669">
        <v>66</v>
      </c>
      <c r="F1669" t="s">
        <v>7331</v>
      </c>
      <c r="G1669" t="s">
        <v>7338</v>
      </c>
    </row>
    <row r="1670" spans="1:7" x14ac:dyDescent="0.25">
      <c r="A1670" t="s">
        <v>9011</v>
      </c>
      <c r="B1670">
        <v>45849</v>
      </c>
      <c r="C1670" t="s">
        <v>230</v>
      </c>
      <c r="D1670" t="s">
        <v>7330</v>
      </c>
      <c r="E1670">
        <v>91</v>
      </c>
      <c r="F1670" t="s">
        <v>7351</v>
      </c>
      <c r="G1670" t="s">
        <v>7348</v>
      </c>
    </row>
    <row r="1671" spans="1:7" x14ac:dyDescent="0.25">
      <c r="A1671" t="s">
        <v>9012</v>
      </c>
      <c r="B1671">
        <v>45849</v>
      </c>
      <c r="C1671" t="s">
        <v>288</v>
      </c>
      <c r="D1671" t="s">
        <v>7341</v>
      </c>
      <c r="E1671">
        <v>6</v>
      </c>
      <c r="F1671" t="s">
        <v>7331</v>
      </c>
      <c r="G1671" t="s">
        <v>11280</v>
      </c>
    </row>
    <row r="1672" spans="1:7" x14ac:dyDescent="0.25">
      <c r="A1672" t="s">
        <v>9013</v>
      </c>
      <c r="B1672">
        <v>45849</v>
      </c>
      <c r="C1672" t="s">
        <v>321</v>
      </c>
      <c r="D1672" t="s">
        <v>7330</v>
      </c>
      <c r="E1672">
        <v>56</v>
      </c>
      <c r="F1672" t="s">
        <v>7331</v>
      </c>
      <c r="G1672" t="s">
        <v>7334</v>
      </c>
    </row>
    <row r="1673" spans="1:7" x14ac:dyDescent="0.25">
      <c r="A1673" t="s">
        <v>9014</v>
      </c>
      <c r="B1673">
        <v>45849</v>
      </c>
      <c r="C1673" t="s">
        <v>388</v>
      </c>
      <c r="D1673" t="s">
        <v>7341</v>
      </c>
      <c r="E1673">
        <v>1</v>
      </c>
      <c r="F1673" t="s">
        <v>7331</v>
      </c>
      <c r="G1673" t="s">
        <v>11280</v>
      </c>
    </row>
    <row r="1674" spans="1:7" x14ac:dyDescent="0.25">
      <c r="A1674" t="s">
        <v>9015</v>
      </c>
      <c r="B1674">
        <v>45849</v>
      </c>
      <c r="C1674" t="s">
        <v>395</v>
      </c>
      <c r="D1674" t="s">
        <v>7330</v>
      </c>
      <c r="E1674">
        <v>33</v>
      </c>
      <c r="F1674" t="s">
        <v>7331</v>
      </c>
      <c r="G1674" t="s">
        <v>7338</v>
      </c>
    </row>
    <row r="1675" spans="1:7" x14ac:dyDescent="0.25">
      <c r="A1675" t="s">
        <v>9016</v>
      </c>
      <c r="B1675">
        <v>45850</v>
      </c>
      <c r="C1675" t="s">
        <v>37</v>
      </c>
      <c r="D1675" t="s">
        <v>7341</v>
      </c>
      <c r="E1675">
        <v>7</v>
      </c>
      <c r="F1675" t="s">
        <v>7331</v>
      </c>
      <c r="G1675" t="s">
        <v>11280</v>
      </c>
    </row>
    <row r="1676" spans="1:7" x14ac:dyDescent="0.25">
      <c r="A1676" t="s">
        <v>9017</v>
      </c>
      <c r="B1676">
        <v>45850</v>
      </c>
      <c r="C1676" t="s">
        <v>59</v>
      </c>
      <c r="D1676" t="s">
        <v>7330</v>
      </c>
      <c r="E1676">
        <v>25</v>
      </c>
      <c r="F1676" t="s">
        <v>7337</v>
      </c>
      <c r="G1676" t="s">
        <v>7338</v>
      </c>
    </row>
    <row r="1677" spans="1:7" x14ac:dyDescent="0.25">
      <c r="A1677" t="s">
        <v>9018</v>
      </c>
      <c r="B1677">
        <v>45850</v>
      </c>
      <c r="C1677" t="s">
        <v>81</v>
      </c>
      <c r="D1677" t="s">
        <v>7330</v>
      </c>
      <c r="E1677">
        <v>105</v>
      </c>
      <c r="F1677" t="s">
        <v>7331</v>
      </c>
      <c r="G1677" t="s">
        <v>7343</v>
      </c>
    </row>
    <row r="1678" spans="1:7" x14ac:dyDescent="0.25">
      <c r="A1678" t="s">
        <v>9019</v>
      </c>
      <c r="B1678">
        <v>45850</v>
      </c>
      <c r="C1678" t="s">
        <v>83</v>
      </c>
      <c r="D1678" t="s">
        <v>7341</v>
      </c>
      <c r="E1678">
        <v>24</v>
      </c>
      <c r="F1678" t="s">
        <v>7331</v>
      </c>
      <c r="G1678" t="s">
        <v>11280</v>
      </c>
    </row>
    <row r="1679" spans="1:7" x14ac:dyDescent="0.25">
      <c r="A1679" t="s">
        <v>9020</v>
      </c>
      <c r="B1679">
        <v>45850</v>
      </c>
      <c r="C1679" t="s">
        <v>91</v>
      </c>
      <c r="D1679" t="s">
        <v>7330</v>
      </c>
      <c r="E1679">
        <v>101</v>
      </c>
      <c r="F1679" t="s">
        <v>7331</v>
      </c>
      <c r="G1679" t="s">
        <v>7343</v>
      </c>
    </row>
    <row r="1680" spans="1:7" x14ac:dyDescent="0.25">
      <c r="A1680" t="s">
        <v>9021</v>
      </c>
      <c r="B1680">
        <v>45850</v>
      </c>
      <c r="C1680" t="s">
        <v>101</v>
      </c>
      <c r="D1680" t="s">
        <v>7330</v>
      </c>
      <c r="E1680">
        <v>126</v>
      </c>
      <c r="F1680" t="s">
        <v>7337</v>
      </c>
      <c r="G1680" t="s">
        <v>7355</v>
      </c>
    </row>
    <row r="1681" spans="1:7" x14ac:dyDescent="0.25">
      <c r="A1681" t="s">
        <v>9022</v>
      </c>
      <c r="B1681">
        <v>45850</v>
      </c>
      <c r="C1681" t="s">
        <v>103</v>
      </c>
      <c r="D1681" t="s">
        <v>7330</v>
      </c>
      <c r="E1681">
        <v>69</v>
      </c>
      <c r="F1681" t="s">
        <v>7331</v>
      </c>
      <c r="G1681" t="s">
        <v>7343</v>
      </c>
    </row>
    <row r="1682" spans="1:7" x14ac:dyDescent="0.25">
      <c r="A1682" t="s">
        <v>9023</v>
      </c>
      <c r="B1682">
        <v>45850</v>
      </c>
      <c r="C1682" t="s">
        <v>196</v>
      </c>
      <c r="D1682" t="s">
        <v>7341</v>
      </c>
      <c r="E1682">
        <v>33</v>
      </c>
      <c r="F1682" t="s">
        <v>7345</v>
      </c>
      <c r="G1682" t="s">
        <v>11280</v>
      </c>
    </row>
    <row r="1683" spans="1:7" x14ac:dyDescent="0.25">
      <c r="A1683" t="s">
        <v>9024</v>
      </c>
      <c r="B1683">
        <v>45850</v>
      </c>
      <c r="C1683" t="s">
        <v>200</v>
      </c>
      <c r="D1683" t="s">
        <v>7330</v>
      </c>
      <c r="E1683">
        <v>80</v>
      </c>
      <c r="F1683" t="s">
        <v>7331</v>
      </c>
      <c r="G1683" t="s">
        <v>7334</v>
      </c>
    </row>
    <row r="1684" spans="1:7" x14ac:dyDescent="0.25">
      <c r="A1684" t="s">
        <v>9025</v>
      </c>
      <c r="B1684">
        <v>45850</v>
      </c>
      <c r="C1684" t="s">
        <v>203</v>
      </c>
      <c r="D1684" t="s">
        <v>7341</v>
      </c>
      <c r="E1684">
        <v>14</v>
      </c>
      <c r="F1684" t="s">
        <v>7331</v>
      </c>
      <c r="G1684" t="s">
        <v>11280</v>
      </c>
    </row>
    <row r="1685" spans="1:7" x14ac:dyDescent="0.25">
      <c r="A1685" t="s">
        <v>9026</v>
      </c>
      <c r="B1685">
        <v>45850</v>
      </c>
      <c r="C1685" t="s">
        <v>251</v>
      </c>
      <c r="D1685" t="s">
        <v>7341</v>
      </c>
      <c r="E1685">
        <v>16</v>
      </c>
      <c r="F1685" t="s">
        <v>7351</v>
      </c>
      <c r="G1685" t="s">
        <v>11280</v>
      </c>
    </row>
    <row r="1686" spans="1:7" x14ac:dyDescent="0.25">
      <c r="A1686" t="s">
        <v>9027</v>
      </c>
      <c r="B1686">
        <v>45850</v>
      </c>
      <c r="C1686" t="s">
        <v>276</v>
      </c>
      <c r="D1686" t="s">
        <v>7330</v>
      </c>
      <c r="E1686">
        <v>97</v>
      </c>
      <c r="F1686" t="s">
        <v>7351</v>
      </c>
      <c r="G1686" t="s">
        <v>7332</v>
      </c>
    </row>
    <row r="1687" spans="1:7" x14ac:dyDescent="0.25">
      <c r="A1687" t="s">
        <v>9028</v>
      </c>
      <c r="B1687">
        <v>45850</v>
      </c>
      <c r="C1687" t="s">
        <v>362</v>
      </c>
      <c r="D1687" t="s">
        <v>7341</v>
      </c>
      <c r="E1687">
        <v>12</v>
      </c>
      <c r="F1687" t="s">
        <v>7331</v>
      </c>
      <c r="G1687" t="s">
        <v>11280</v>
      </c>
    </row>
    <row r="1688" spans="1:7" x14ac:dyDescent="0.25">
      <c r="A1688" t="s">
        <v>9029</v>
      </c>
      <c r="B1688">
        <v>45851</v>
      </c>
      <c r="C1688" t="s">
        <v>23</v>
      </c>
      <c r="D1688" t="s">
        <v>7330</v>
      </c>
      <c r="E1688">
        <v>195</v>
      </c>
      <c r="F1688" t="s">
        <v>7337</v>
      </c>
      <c r="G1688" t="s">
        <v>7365</v>
      </c>
    </row>
    <row r="1689" spans="1:7" x14ac:dyDescent="0.25">
      <c r="A1689" t="s">
        <v>9030</v>
      </c>
      <c r="B1689">
        <v>45851</v>
      </c>
      <c r="C1689" t="s">
        <v>47</v>
      </c>
      <c r="D1689" t="s">
        <v>7330</v>
      </c>
      <c r="E1689">
        <v>139</v>
      </c>
      <c r="F1689" t="s">
        <v>7337</v>
      </c>
      <c r="G1689" t="s">
        <v>7334</v>
      </c>
    </row>
    <row r="1690" spans="1:7" x14ac:dyDescent="0.25">
      <c r="A1690" t="s">
        <v>9031</v>
      </c>
      <c r="B1690">
        <v>45851</v>
      </c>
      <c r="C1690" t="s">
        <v>97</v>
      </c>
      <c r="D1690" t="s">
        <v>7341</v>
      </c>
      <c r="E1690">
        <v>7</v>
      </c>
      <c r="F1690" t="s">
        <v>7337</v>
      </c>
      <c r="G1690" t="s">
        <v>11280</v>
      </c>
    </row>
    <row r="1691" spans="1:7" x14ac:dyDescent="0.25">
      <c r="A1691" t="s">
        <v>9032</v>
      </c>
      <c r="B1691">
        <v>45851</v>
      </c>
      <c r="C1691" t="s">
        <v>132</v>
      </c>
      <c r="D1691" t="s">
        <v>7341</v>
      </c>
      <c r="E1691">
        <v>16</v>
      </c>
      <c r="F1691" t="s">
        <v>7345</v>
      </c>
      <c r="G1691" t="s">
        <v>11280</v>
      </c>
    </row>
    <row r="1692" spans="1:7" x14ac:dyDescent="0.25">
      <c r="A1692" t="s">
        <v>9033</v>
      </c>
      <c r="B1692">
        <v>45851</v>
      </c>
      <c r="C1692" t="s">
        <v>142</v>
      </c>
      <c r="D1692" t="s">
        <v>7330</v>
      </c>
      <c r="E1692">
        <v>65</v>
      </c>
      <c r="F1692" t="s">
        <v>7331</v>
      </c>
      <c r="G1692" t="s">
        <v>7343</v>
      </c>
    </row>
    <row r="1693" spans="1:7" x14ac:dyDescent="0.25">
      <c r="A1693" t="s">
        <v>9034</v>
      </c>
      <c r="B1693">
        <v>45851</v>
      </c>
      <c r="C1693" t="s">
        <v>186</v>
      </c>
      <c r="D1693" t="s">
        <v>7341</v>
      </c>
      <c r="E1693">
        <v>19</v>
      </c>
      <c r="F1693" t="s">
        <v>7345</v>
      </c>
      <c r="G1693" t="s">
        <v>11280</v>
      </c>
    </row>
    <row r="1694" spans="1:7" x14ac:dyDescent="0.25">
      <c r="A1694" t="s">
        <v>9035</v>
      </c>
      <c r="B1694">
        <v>45851</v>
      </c>
      <c r="C1694" t="s">
        <v>198</v>
      </c>
      <c r="D1694" t="s">
        <v>7330</v>
      </c>
      <c r="E1694">
        <v>86</v>
      </c>
      <c r="F1694" t="s">
        <v>7331</v>
      </c>
      <c r="G1694" t="s">
        <v>7355</v>
      </c>
    </row>
    <row r="1695" spans="1:7" x14ac:dyDescent="0.25">
      <c r="A1695" t="s">
        <v>9036</v>
      </c>
      <c r="B1695">
        <v>45851</v>
      </c>
      <c r="C1695" t="s">
        <v>346</v>
      </c>
      <c r="D1695" t="s">
        <v>7330</v>
      </c>
      <c r="E1695">
        <v>61</v>
      </c>
      <c r="F1695" t="s">
        <v>7331</v>
      </c>
      <c r="G1695" t="s">
        <v>7343</v>
      </c>
    </row>
    <row r="1696" spans="1:7" x14ac:dyDescent="0.25">
      <c r="A1696" t="s">
        <v>9037</v>
      </c>
      <c r="B1696">
        <v>45851</v>
      </c>
      <c r="C1696" t="s">
        <v>370</v>
      </c>
      <c r="D1696" t="s">
        <v>7341</v>
      </c>
      <c r="E1696">
        <v>7</v>
      </c>
      <c r="F1696" t="s">
        <v>7331</v>
      </c>
      <c r="G1696" t="s">
        <v>11280</v>
      </c>
    </row>
    <row r="1697" spans="1:7" x14ac:dyDescent="0.25">
      <c r="A1697" t="s">
        <v>9038</v>
      </c>
      <c r="B1697">
        <v>45851</v>
      </c>
      <c r="C1697" t="s">
        <v>456</v>
      </c>
      <c r="D1697" t="s">
        <v>7330</v>
      </c>
      <c r="E1697">
        <v>16</v>
      </c>
      <c r="F1697" t="s">
        <v>7337</v>
      </c>
      <c r="G1697" t="s">
        <v>7343</v>
      </c>
    </row>
    <row r="1698" spans="1:7" x14ac:dyDescent="0.25">
      <c r="A1698" t="s">
        <v>9039</v>
      </c>
      <c r="B1698">
        <v>45852</v>
      </c>
      <c r="C1698" t="s">
        <v>93</v>
      </c>
      <c r="D1698" t="s">
        <v>7341</v>
      </c>
      <c r="E1698">
        <v>28</v>
      </c>
      <c r="F1698" t="s">
        <v>7331</v>
      </c>
      <c r="G1698" t="s">
        <v>11280</v>
      </c>
    </row>
    <row r="1699" spans="1:7" x14ac:dyDescent="0.25">
      <c r="A1699" t="s">
        <v>9040</v>
      </c>
      <c r="B1699">
        <v>45852</v>
      </c>
      <c r="C1699" t="s">
        <v>146</v>
      </c>
      <c r="D1699" t="s">
        <v>7341</v>
      </c>
      <c r="E1699">
        <v>11</v>
      </c>
      <c r="F1699" t="s">
        <v>7331</v>
      </c>
      <c r="G1699" t="s">
        <v>11280</v>
      </c>
    </row>
    <row r="1700" spans="1:7" x14ac:dyDescent="0.25">
      <c r="A1700" t="s">
        <v>9041</v>
      </c>
      <c r="B1700">
        <v>45852</v>
      </c>
      <c r="C1700" t="s">
        <v>160</v>
      </c>
      <c r="D1700" t="s">
        <v>7330</v>
      </c>
      <c r="E1700">
        <v>83</v>
      </c>
      <c r="F1700" t="s">
        <v>7345</v>
      </c>
      <c r="G1700" t="s">
        <v>7332</v>
      </c>
    </row>
    <row r="1701" spans="1:7" x14ac:dyDescent="0.25">
      <c r="A1701" t="s">
        <v>9042</v>
      </c>
      <c r="B1701">
        <v>45852</v>
      </c>
      <c r="C1701" t="s">
        <v>203</v>
      </c>
      <c r="D1701" t="s">
        <v>7330</v>
      </c>
      <c r="E1701">
        <v>31</v>
      </c>
      <c r="F1701" t="s">
        <v>7345</v>
      </c>
      <c r="G1701" t="s">
        <v>7348</v>
      </c>
    </row>
    <row r="1702" spans="1:7" x14ac:dyDescent="0.25">
      <c r="A1702" t="s">
        <v>9043</v>
      </c>
      <c r="B1702">
        <v>45852</v>
      </c>
      <c r="C1702" t="s">
        <v>252</v>
      </c>
      <c r="D1702" t="s">
        <v>7341</v>
      </c>
      <c r="E1702">
        <v>20</v>
      </c>
      <c r="F1702" t="s">
        <v>7331</v>
      </c>
      <c r="G1702" t="s">
        <v>11280</v>
      </c>
    </row>
    <row r="1703" spans="1:7" x14ac:dyDescent="0.25">
      <c r="A1703" t="s">
        <v>9044</v>
      </c>
      <c r="B1703">
        <v>45852</v>
      </c>
      <c r="C1703" t="s">
        <v>260</v>
      </c>
      <c r="D1703" t="s">
        <v>7341</v>
      </c>
      <c r="E1703">
        <v>14</v>
      </c>
      <c r="F1703" t="s">
        <v>7351</v>
      </c>
      <c r="G1703" t="s">
        <v>11280</v>
      </c>
    </row>
    <row r="1704" spans="1:7" x14ac:dyDescent="0.25">
      <c r="A1704" t="s">
        <v>9045</v>
      </c>
      <c r="B1704">
        <v>45852</v>
      </c>
      <c r="C1704" t="s">
        <v>319</v>
      </c>
      <c r="D1704" t="s">
        <v>7341</v>
      </c>
      <c r="E1704">
        <v>4</v>
      </c>
      <c r="F1704" t="s">
        <v>7331</v>
      </c>
      <c r="G1704" t="s">
        <v>11280</v>
      </c>
    </row>
    <row r="1705" spans="1:7" x14ac:dyDescent="0.25">
      <c r="A1705" t="s">
        <v>9046</v>
      </c>
      <c r="B1705">
        <v>45852</v>
      </c>
      <c r="C1705" t="s">
        <v>390</v>
      </c>
      <c r="D1705" t="s">
        <v>7330</v>
      </c>
      <c r="E1705">
        <v>46</v>
      </c>
      <c r="F1705" t="s">
        <v>7345</v>
      </c>
      <c r="G1705" t="s">
        <v>7332</v>
      </c>
    </row>
    <row r="1706" spans="1:7" x14ac:dyDescent="0.25">
      <c r="A1706" t="s">
        <v>9047</v>
      </c>
      <c r="B1706">
        <v>45853</v>
      </c>
      <c r="C1706" t="s">
        <v>17</v>
      </c>
      <c r="D1706" t="s">
        <v>7341</v>
      </c>
      <c r="E1706">
        <v>39</v>
      </c>
      <c r="F1706" t="s">
        <v>7345</v>
      </c>
      <c r="G1706" t="s">
        <v>11280</v>
      </c>
    </row>
    <row r="1707" spans="1:7" x14ac:dyDescent="0.25">
      <c r="A1707" t="s">
        <v>9048</v>
      </c>
      <c r="B1707">
        <v>45853</v>
      </c>
      <c r="C1707" t="s">
        <v>31</v>
      </c>
      <c r="D1707" t="s">
        <v>7341</v>
      </c>
      <c r="E1707">
        <v>7</v>
      </c>
      <c r="F1707" t="s">
        <v>7351</v>
      </c>
      <c r="G1707" t="s">
        <v>11280</v>
      </c>
    </row>
    <row r="1708" spans="1:7" x14ac:dyDescent="0.25">
      <c r="A1708" t="s">
        <v>9049</v>
      </c>
      <c r="B1708">
        <v>45853</v>
      </c>
      <c r="C1708" t="s">
        <v>115</v>
      </c>
      <c r="D1708" t="s">
        <v>7330</v>
      </c>
      <c r="E1708">
        <v>72</v>
      </c>
      <c r="F1708" t="s">
        <v>7337</v>
      </c>
      <c r="G1708" t="s">
        <v>7370</v>
      </c>
    </row>
    <row r="1709" spans="1:7" x14ac:dyDescent="0.25">
      <c r="A1709" t="s">
        <v>9050</v>
      </c>
      <c r="B1709">
        <v>45853</v>
      </c>
      <c r="C1709" t="s">
        <v>236</v>
      </c>
      <c r="D1709" t="s">
        <v>7341</v>
      </c>
      <c r="E1709">
        <v>11</v>
      </c>
      <c r="F1709" t="s">
        <v>7331</v>
      </c>
      <c r="G1709" t="s">
        <v>11280</v>
      </c>
    </row>
    <row r="1710" spans="1:7" x14ac:dyDescent="0.25">
      <c r="A1710" t="s">
        <v>9051</v>
      </c>
      <c r="B1710">
        <v>45853</v>
      </c>
      <c r="C1710" t="s">
        <v>282</v>
      </c>
      <c r="D1710" t="s">
        <v>7330</v>
      </c>
      <c r="E1710">
        <v>19</v>
      </c>
      <c r="F1710" t="s">
        <v>7331</v>
      </c>
      <c r="G1710" t="s">
        <v>7348</v>
      </c>
    </row>
    <row r="1711" spans="1:7" x14ac:dyDescent="0.25">
      <c r="A1711" t="s">
        <v>9052</v>
      </c>
      <c r="B1711">
        <v>45853</v>
      </c>
      <c r="C1711" t="s">
        <v>328</v>
      </c>
      <c r="D1711" t="s">
        <v>7330</v>
      </c>
      <c r="E1711">
        <v>13</v>
      </c>
      <c r="F1711" t="s">
        <v>7331</v>
      </c>
      <c r="G1711" t="s">
        <v>7355</v>
      </c>
    </row>
    <row r="1712" spans="1:7" x14ac:dyDescent="0.25">
      <c r="A1712" t="s">
        <v>9053</v>
      </c>
      <c r="B1712">
        <v>45853</v>
      </c>
      <c r="C1712" t="s">
        <v>362</v>
      </c>
      <c r="D1712" t="s">
        <v>7330</v>
      </c>
      <c r="E1712">
        <v>44</v>
      </c>
      <c r="F1712" t="s">
        <v>7331</v>
      </c>
      <c r="G1712" t="s">
        <v>7355</v>
      </c>
    </row>
    <row r="1713" spans="1:7" x14ac:dyDescent="0.25">
      <c r="A1713" t="s">
        <v>9054</v>
      </c>
      <c r="B1713">
        <v>45853</v>
      </c>
      <c r="C1713" t="s">
        <v>376</v>
      </c>
      <c r="D1713" t="s">
        <v>7341</v>
      </c>
      <c r="E1713">
        <v>5</v>
      </c>
      <c r="F1713" t="s">
        <v>7345</v>
      </c>
      <c r="G1713" t="s">
        <v>11280</v>
      </c>
    </row>
    <row r="1714" spans="1:7" x14ac:dyDescent="0.25">
      <c r="A1714" t="s">
        <v>9055</v>
      </c>
      <c r="B1714">
        <v>45853</v>
      </c>
      <c r="C1714" t="s">
        <v>409</v>
      </c>
      <c r="D1714" t="s">
        <v>7341</v>
      </c>
      <c r="E1714">
        <v>15</v>
      </c>
      <c r="F1714" t="s">
        <v>7331</v>
      </c>
      <c r="G1714" t="s">
        <v>11280</v>
      </c>
    </row>
    <row r="1715" spans="1:7" x14ac:dyDescent="0.25">
      <c r="A1715" t="s">
        <v>9056</v>
      </c>
      <c r="B1715">
        <v>45853</v>
      </c>
      <c r="C1715" t="s">
        <v>423</v>
      </c>
      <c r="D1715" t="s">
        <v>7330</v>
      </c>
      <c r="E1715">
        <v>45</v>
      </c>
      <c r="F1715" t="s">
        <v>7345</v>
      </c>
      <c r="G1715" t="s">
        <v>7332</v>
      </c>
    </row>
    <row r="1716" spans="1:7" x14ac:dyDescent="0.25">
      <c r="A1716" t="s">
        <v>9057</v>
      </c>
      <c r="B1716">
        <v>45853</v>
      </c>
      <c r="C1716" t="s">
        <v>480</v>
      </c>
      <c r="D1716" t="s">
        <v>7341</v>
      </c>
      <c r="E1716">
        <v>3</v>
      </c>
      <c r="F1716" t="s">
        <v>7337</v>
      </c>
      <c r="G1716" t="s">
        <v>11280</v>
      </c>
    </row>
    <row r="1717" spans="1:7" x14ac:dyDescent="0.25">
      <c r="A1717" t="s">
        <v>9058</v>
      </c>
      <c r="B1717">
        <v>45854</v>
      </c>
      <c r="C1717" t="s">
        <v>29</v>
      </c>
      <c r="D1717" t="s">
        <v>7330</v>
      </c>
      <c r="E1717">
        <v>99</v>
      </c>
      <c r="F1717" t="s">
        <v>7331</v>
      </c>
      <c r="G1717" t="s">
        <v>7343</v>
      </c>
    </row>
    <row r="1718" spans="1:7" x14ac:dyDescent="0.25">
      <c r="A1718" t="s">
        <v>9059</v>
      </c>
      <c r="B1718">
        <v>45854</v>
      </c>
      <c r="C1718" t="s">
        <v>31</v>
      </c>
      <c r="D1718" t="s">
        <v>7330</v>
      </c>
      <c r="E1718">
        <v>59</v>
      </c>
      <c r="F1718" t="s">
        <v>7351</v>
      </c>
      <c r="G1718" t="s">
        <v>7365</v>
      </c>
    </row>
    <row r="1719" spans="1:7" x14ac:dyDescent="0.25">
      <c r="A1719" t="s">
        <v>9060</v>
      </c>
      <c r="B1719">
        <v>45854</v>
      </c>
      <c r="C1719" t="s">
        <v>67</v>
      </c>
      <c r="D1719" t="s">
        <v>7330</v>
      </c>
      <c r="E1719">
        <v>135</v>
      </c>
      <c r="F1719" t="s">
        <v>7331</v>
      </c>
      <c r="G1719" t="s">
        <v>7338</v>
      </c>
    </row>
    <row r="1720" spans="1:7" x14ac:dyDescent="0.25">
      <c r="A1720" t="s">
        <v>9061</v>
      </c>
      <c r="B1720">
        <v>45854</v>
      </c>
      <c r="C1720" t="s">
        <v>130</v>
      </c>
      <c r="D1720" t="s">
        <v>7330</v>
      </c>
      <c r="E1720">
        <v>51</v>
      </c>
      <c r="F1720" t="s">
        <v>7337</v>
      </c>
      <c r="G1720" t="s">
        <v>7338</v>
      </c>
    </row>
    <row r="1721" spans="1:7" x14ac:dyDescent="0.25">
      <c r="A1721" t="s">
        <v>9062</v>
      </c>
      <c r="B1721">
        <v>45854</v>
      </c>
      <c r="C1721" t="s">
        <v>144</v>
      </c>
      <c r="D1721" t="s">
        <v>7341</v>
      </c>
      <c r="E1721">
        <v>14</v>
      </c>
      <c r="F1721" t="s">
        <v>7331</v>
      </c>
      <c r="G1721" t="s">
        <v>11280</v>
      </c>
    </row>
    <row r="1722" spans="1:7" x14ac:dyDescent="0.25">
      <c r="A1722" t="s">
        <v>9063</v>
      </c>
      <c r="B1722">
        <v>45854</v>
      </c>
      <c r="C1722" t="s">
        <v>154</v>
      </c>
      <c r="D1722" t="s">
        <v>7341</v>
      </c>
      <c r="E1722">
        <v>7</v>
      </c>
      <c r="F1722" t="s">
        <v>7351</v>
      </c>
      <c r="G1722" t="s">
        <v>11280</v>
      </c>
    </row>
    <row r="1723" spans="1:7" x14ac:dyDescent="0.25">
      <c r="A1723" t="s">
        <v>9064</v>
      </c>
      <c r="B1723">
        <v>45854</v>
      </c>
      <c r="C1723" t="s">
        <v>174</v>
      </c>
      <c r="D1723" t="s">
        <v>7341</v>
      </c>
      <c r="E1723">
        <v>33</v>
      </c>
      <c r="F1723" t="s">
        <v>7351</v>
      </c>
      <c r="G1723" t="s">
        <v>11280</v>
      </c>
    </row>
    <row r="1724" spans="1:7" x14ac:dyDescent="0.25">
      <c r="A1724" t="s">
        <v>9065</v>
      </c>
      <c r="B1724">
        <v>45854</v>
      </c>
      <c r="C1724" t="s">
        <v>182</v>
      </c>
      <c r="D1724" t="s">
        <v>7330</v>
      </c>
      <c r="E1724">
        <v>71</v>
      </c>
      <c r="F1724" t="s">
        <v>7331</v>
      </c>
      <c r="G1724" t="s">
        <v>7355</v>
      </c>
    </row>
    <row r="1725" spans="1:7" x14ac:dyDescent="0.25">
      <c r="A1725" t="s">
        <v>9066</v>
      </c>
      <c r="B1725">
        <v>45854</v>
      </c>
      <c r="C1725" t="s">
        <v>228</v>
      </c>
      <c r="D1725" t="s">
        <v>7341</v>
      </c>
      <c r="E1725">
        <v>11</v>
      </c>
      <c r="F1725" t="s">
        <v>7337</v>
      </c>
      <c r="G1725" t="s">
        <v>11280</v>
      </c>
    </row>
    <row r="1726" spans="1:7" x14ac:dyDescent="0.25">
      <c r="A1726" t="s">
        <v>9067</v>
      </c>
      <c r="B1726">
        <v>45854</v>
      </c>
      <c r="C1726" t="s">
        <v>310</v>
      </c>
      <c r="D1726" t="s">
        <v>7341</v>
      </c>
      <c r="E1726">
        <v>7</v>
      </c>
      <c r="F1726" t="s">
        <v>7337</v>
      </c>
      <c r="G1726" t="s">
        <v>11280</v>
      </c>
    </row>
    <row r="1727" spans="1:7" x14ac:dyDescent="0.25">
      <c r="A1727" t="s">
        <v>9068</v>
      </c>
      <c r="B1727">
        <v>45854</v>
      </c>
      <c r="C1727" t="s">
        <v>368</v>
      </c>
      <c r="D1727" t="s">
        <v>7341</v>
      </c>
      <c r="E1727">
        <v>10</v>
      </c>
      <c r="F1727" t="s">
        <v>7337</v>
      </c>
      <c r="G1727" t="s">
        <v>11280</v>
      </c>
    </row>
    <row r="1728" spans="1:7" x14ac:dyDescent="0.25">
      <c r="A1728" t="s">
        <v>9069</v>
      </c>
      <c r="B1728">
        <v>45854</v>
      </c>
      <c r="C1728" t="s">
        <v>431</v>
      </c>
      <c r="D1728" t="s">
        <v>7330</v>
      </c>
      <c r="E1728">
        <v>99</v>
      </c>
      <c r="F1728" t="s">
        <v>7331</v>
      </c>
      <c r="G1728" t="s">
        <v>7370</v>
      </c>
    </row>
    <row r="1729" spans="1:7" x14ac:dyDescent="0.25">
      <c r="A1729" t="s">
        <v>9070</v>
      </c>
      <c r="B1729">
        <v>45854</v>
      </c>
      <c r="C1729" t="s">
        <v>488</v>
      </c>
      <c r="D1729" t="s">
        <v>7341</v>
      </c>
      <c r="E1729">
        <v>8</v>
      </c>
      <c r="F1729" t="s">
        <v>7331</v>
      </c>
      <c r="G1729" t="s">
        <v>11280</v>
      </c>
    </row>
    <row r="1730" spans="1:7" x14ac:dyDescent="0.25">
      <c r="A1730" t="s">
        <v>9071</v>
      </c>
      <c r="B1730">
        <v>45855</v>
      </c>
      <c r="C1730" t="s">
        <v>101</v>
      </c>
      <c r="D1730" t="s">
        <v>7341</v>
      </c>
      <c r="E1730">
        <v>17</v>
      </c>
      <c r="F1730" t="s">
        <v>7331</v>
      </c>
      <c r="G1730" t="s">
        <v>11280</v>
      </c>
    </row>
    <row r="1731" spans="1:7" x14ac:dyDescent="0.25">
      <c r="A1731" t="s">
        <v>9072</v>
      </c>
      <c r="B1731">
        <v>45855</v>
      </c>
      <c r="C1731" t="s">
        <v>122</v>
      </c>
      <c r="D1731" t="s">
        <v>7341</v>
      </c>
      <c r="E1731">
        <v>12</v>
      </c>
      <c r="F1731" t="s">
        <v>7331</v>
      </c>
      <c r="G1731" t="s">
        <v>11280</v>
      </c>
    </row>
    <row r="1732" spans="1:7" x14ac:dyDescent="0.25">
      <c r="A1732" t="s">
        <v>9073</v>
      </c>
      <c r="B1732">
        <v>45855</v>
      </c>
      <c r="C1732" t="s">
        <v>184</v>
      </c>
      <c r="D1732" t="s">
        <v>7341</v>
      </c>
      <c r="E1732">
        <v>15</v>
      </c>
      <c r="F1732" t="s">
        <v>7345</v>
      </c>
      <c r="G1732" t="s">
        <v>11280</v>
      </c>
    </row>
    <row r="1733" spans="1:7" x14ac:dyDescent="0.25">
      <c r="A1733" t="s">
        <v>9074</v>
      </c>
      <c r="B1733">
        <v>45855</v>
      </c>
      <c r="C1733" t="s">
        <v>203</v>
      </c>
      <c r="D1733" t="s">
        <v>7341</v>
      </c>
      <c r="E1733">
        <v>13</v>
      </c>
      <c r="F1733" t="s">
        <v>7337</v>
      </c>
      <c r="G1733" t="s">
        <v>11280</v>
      </c>
    </row>
    <row r="1734" spans="1:7" x14ac:dyDescent="0.25">
      <c r="A1734" t="s">
        <v>9075</v>
      </c>
      <c r="B1734">
        <v>45855</v>
      </c>
      <c r="C1734" t="s">
        <v>204</v>
      </c>
      <c r="D1734" t="s">
        <v>7330</v>
      </c>
      <c r="E1734">
        <v>34</v>
      </c>
      <c r="F1734" t="s">
        <v>7331</v>
      </c>
      <c r="G1734" t="s">
        <v>7348</v>
      </c>
    </row>
    <row r="1735" spans="1:7" x14ac:dyDescent="0.25">
      <c r="A1735" t="s">
        <v>9076</v>
      </c>
      <c r="B1735">
        <v>45855</v>
      </c>
      <c r="C1735" t="s">
        <v>211</v>
      </c>
      <c r="D1735" t="s">
        <v>7341</v>
      </c>
      <c r="E1735">
        <v>6</v>
      </c>
      <c r="F1735" t="s">
        <v>7331</v>
      </c>
      <c r="G1735" t="s">
        <v>11280</v>
      </c>
    </row>
    <row r="1736" spans="1:7" x14ac:dyDescent="0.25">
      <c r="A1736" t="s">
        <v>9077</v>
      </c>
      <c r="B1736">
        <v>45855</v>
      </c>
      <c r="C1736" t="s">
        <v>257</v>
      </c>
      <c r="D1736" t="s">
        <v>7341</v>
      </c>
      <c r="E1736">
        <v>2</v>
      </c>
      <c r="F1736" t="s">
        <v>7331</v>
      </c>
      <c r="G1736" t="s">
        <v>11280</v>
      </c>
    </row>
    <row r="1737" spans="1:7" x14ac:dyDescent="0.25">
      <c r="A1737" t="s">
        <v>9078</v>
      </c>
      <c r="B1737">
        <v>45855</v>
      </c>
      <c r="C1737" t="s">
        <v>286</v>
      </c>
      <c r="D1737" t="s">
        <v>7330</v>
      </c>
      <c r="E1737">
        <v>69</v>
      </c>
      <c r="F1737" t="s">
        <v>7331</v>
      </c>
      <c r="G1737" t="s">
        <v>7365</v>
      </c>
    </row>
    <row r="1738" spans="1:7" x14ac:dyDescent="0.25">
      <c r="A1738" t="s">
        <v>9079</v>
      </c>
      <c r="B1738">
        <v>45855</v>
      </c>
      <c r="C1738" t="s">
        <v>344</v>
      </c>
      <c r="D1738" t="s">
        <v>7330</v>
      </c>
      <c r="E1738">
        <v>77</v>
      </c>
      <c r="F1738" t="s">
        <v>7345</v>
      </c>
      <c r="G1738" t="s">
        <v>7370</v>
      </c>
    </row>
    <row r="1739" spans="1:7" x14ac:dyDescent="0.25">
      <c r="A1739" t="s">
        <v>9080</v>
      </c>
      <c r="B1739">
        <v>45855</v>
      </c>
      <c r="C1739" t="s">
        <v>344</v>
      </c>
      <c r="D1739" t="s">
        <v>7341</v>
      </c>
      <c r="E1739">
        <v>3</v>
      </c>
      <c r="F1739" t="s">
        <v>7337</v>
      </c>
      <c r="G1739" t="s">
        <v>11280</v>
      </c>
    </row>
    <row r="1740" spans="1:7" x14ac:dyDescent="0.25">
      <c r="A1740" t="s">
        <v>9081</v>
      </c>
      <c r="B1740">
        <v>45856</v>
      </c>
      <c r="C1740" t="s">
        <v>29</v>
      </c>
      <c r="D1740" t="s">
        <v>7341</v>
      </c>
      <c r="E1740">
        <v>15</v>
      </c>
      <c r="F1740" t="s">
        <v>7337</v>
      </c>
      <c r="G1740" t="s">
        <v>11280</v>
      </c>
    </row>
    <row r="1741" spans="1:7" x14ac:dyDescent="0.25">
      <c r="A1741" t="s">
        <v>9082</v>
      </c>
      <c r="B1741">
        <v>45856</v>
      </c>
      <c r="C1741" t="s">
        <v>202</v>
      </c>
      <c r="D1741" t="s">
        <v>7341</v>
      </c>
      <c r="E1741">
        <v>21</v>
      </c>
      <c r="F1741" t="s">
        <v>7331</v>
      </c>
      <c r="G1741" t="s">
        <v>11280</v>
      </c>
    </row>
    <row r="1742" spans="1:7" x14ac:dyDescent="0.25">
      <c r="A1742" t="s">
        <v>9083</v>
      </c>
      <c r="B1742">
        <v>45856</v>
      </c>
      <c r="C1742" t="s">
        <v>211</v>
      </c>
      <c r="D1742" t="s">
        <v>7330</v>
      </c>
      <c r="E1742">
        <v>54</v>
      </c>
      <c r="F1742" t="s">
        <v>7331</v>
      </c>
      <c r="G1742" t="s">
        <v>7334</v>
      </c>
    </row>
    <row r="1743" spans="1:7" x14ac:dyDescent="0.25">
      <c r="A1743" t="s">
        <v>9084</v>
      </c>
      <c r="B1743">
        <v>45856</v>
      </c>
      <c r="C1743" t="s">
        <v>230</v>
      </c>
      <c r="D1743" t="s">
        <v>7330</v>
      </c>
      <c r="E1743">
        <v>27</v>
      </c>
      <c r="F1743" t="s">
        <v>7337</v>
      </c>
      <c r="G1743" t="s">
        <v>7338</v>
      </c>
    </row>
    <row r="1744" spans="1:7" x14ac:dyDescent="0.25">
      <c r="A1744" t="s">
        <v>9085</v>
      </c>
      <c r="B1744">
        <v>45856</v>
      </c>
      <c r="C1744" t="s">
        <v>238</v>
      </c>
      <c r="D1744" t="s">
        <v>7341</v>
      </c>
      <c r="E1744">
        <v>7</v>
      </c>
      <c r="F1744" t="s">
        <v>7337</v>
      </c>
      <c r="G1744" t="s">
        <v>11280</v>
      </c>
    </row>
    <row r="1745" spans="1:7" x14ac:dyDescent="0.25">
      <c r="A1745" t="s">
        <v>9086</v>
      </c>
      <c r="B1745">
        <v>45856</v>
      </c>
      <c r="C1745" t="s">
        <v>266</v>
      </c>
      <c r="D1745" t="s">
        <v>7330</v>
      </c>
      <c r="E1745">
        <v>46</v>
      </c>
      <c r="F1745" t="s">
        <v>7337</v>
      </c>
      <c r="G1745" t="s">
        <v>7332</v>
      </c>
    </row>
    <row r="1746" spans="1:7" x14ac:dyDescent="0.25">
      <c r="A1746" t="s">
        <v>9087</v>
      </c>
      <c r="B1746">
        <v>45857</v>
      </c>
      <c r="C1746" t="s">
        <v>39</v>
      </c>
      <c r="D1746" t="s">
        <v>7330</v>
      </c>
      <c r="E1746">
        <v>164</v>
      </c>
      <c r="F1746" t="s">
        <v>7331</v>
      </c>
      <c r="G1746" t="s">
        <v>7365</v>
      </c>
    </row>
    <row r="1747" spans="1:7" x14ac:dyDescent="0.25">
      <c r="A1747" t="s">
        <v>9088</v>
      </c>
      <c r="B1747">
        <v>45857</v>
      </c>
      <c r="C1747" t="s">
        <v>89</v>
      </c>
      <c r="D1747" t="s">
        <v>7341</v>
      </c>
      <c r="E1747">
        <v>30</v>
      </c>
      <c r="F1747" t="s">
        <v>7337</v>
      </c>
      <c r="G1747" t="s">
        <v>11280</v>
      </c>
    </row>
    <row r="1748" spans="1:7" x14ac:dyDescent="0.25">
      <c r="A1748" t="s">
        <v>9089</v>
      </c>
      <c r="B1748">
        <v>45857</v>
      </c>
      <c r="C1748" t="s">
        <v>124</v>
      </c>
      <c r="D1748" t="s">
        <v>7330</v>
      </c>
      <c r="E1748">
        <v>78</v>
      </c>
      <c r="F1748" t="s">
        <v>7331</v>
      </c>
      <c r="G1748" t="s">
        <v>7343</v>
      </c>
    </row>
    <row r="1749" spans="1:7" x14ac:dyDescent="0.25">
      <c r="A1749" t="s">
        <v>9090</v>
      </c>
      <c r="B1749">
        <v>45857</v>
      </c>
      <c r="C1749" t="s">
        <v>132</v>
      </c>
      <c r="D1749" t="s">
        <v>7330</v>
      </c>
      <c r="E1749">
        <v>56</v>
      </c>
      <c r="F1749" t="s">
        <v>7351</v>
      </c>
      <c r="G1749" t="s">
        <v>7332</v>
      </c>
    </row>
    <row r="1750" spans="1:7" x14ac:dyDescent="0.25">
      <c r="A1750" t="s">
        <v>9091</v>
      </c>
      <c r="B1750">
        <v>45857</v>
      </c>
      <c r="C1750" t="s">
        <v>138</v>
      </c>
      <c r="D1750" t="s">
        <v>7330</v>
      </c>
      <c r="E1750">
        <v>30</v>
      </c>
      <c r="F1750" t="s">
        <v>7331</v>
      </c>
      <c r="G1750" t="s">
        <v>7334</v>
      </c>
    </row>
    <row r="1751" spans="1:7" x14ac:dyDescent="0.25">
      <c r="A1751" t="s">
        <v>9092</v>
      </c>
      <c r="B1751">
        <v>45857</v>
      </c>
      <c r="C1751" t="s">
        <v>142</v>
      </c>
      <c r="D1751" t="s">
        <v>7341</v>
      </c>
      <c r="E1751">
        <v>17</v>
      </c>
      <c r="F1751" t="s">
        <v>7331</v>
      </c>
      <c r="G1751" t="s">
        <v>11280</v>
      </c>
    </row>
    <row r="1752" spans="1:7" x14ac:dyDescent="0.25">
      <c r="A1752" t="s">
        <v>9093</v>
      </c>
      <c r="B1752">
        <v>45857</v>
      </c>
      <c r="C1752" t="s">
        <v>236</v>
      </c>
      <c r="D1752" t="s">
        <v>7330</v>
      </c>
      <c r="E1752">
        <v>90</v>
      </c>
      <c r="F1752" t="s">
        <v>7331</v>
      </c>
      <c r="G1752" t="s">
        <v>7365</v>
      </c>
    </row>
    <row r="1753" spans="1:7" x14ac:dyDescent="0.25">
      <c r="A1753" t="s">
        <v>9094</v>
      </c>
      <c r="B1753">
        <v>45857</v>
      </c>
      <c r="C1753" t="s">
        <v>252</v>
      </c>
      <c r="D1753" t="s">
        <v>7330</v>
      </c>
      <c r="E1753">
        <v>39</v>
      </c>
      <c r="F1753" t="s">
        <v>7351</v>
      </c>
      <c r="G1753" t="s">
        <v>7365</v>
      </c>
    </row>
    <row r="1754" spans="1:7" x14ac:dyDescent="0.25">
      <c r="A1754" t="s">
        <v>9095</v>
      </c>
      <c r="B1754">
        <v>45857</v>
      </c>
      <c r="C1754" t="s">
        <v>400</v>
      </c>
      <c r="D1754" t="s">
        <v>7330</v>
      </c>
      <c r="E1754">
        <v>100</v>
      </c>
      <c r="F1754" t="s">
        <v>7331</v>
      </c>
      <c r="G1754" t="s">
        <v>7338</v>
      </c>
    </row>
    <row r="1755" spans="1:7" x14ac:dyDescent="0.25">
      <c r="A1755" t="s">
        <v>9096</v>
      </c>
      <c r="B1755">
        <v>45857</v>
      </c>
      <c r="C1755" t="s">
        <v>425</v>
      </c>
      <c r="D1755" t="s">
        <v>7330</v>
      </c>
      <c r="E1755">
        <v>95</v>
      </c>
      <c r="F1755" t="s">
        <v>7331</v>
      </c>
      <c r="G1755" t="s">
        <v>7348</v>
      </c>
    </row>
    <row r="1756" spans="1:7" x14ac:dyDescent="0.25">
      <c r="A1756" t="s">
        <v>9097</v>
      </c>
      <c r="B1756">
        <v>45858</v>
      </c>
      <c r="C1756" t="s">
        <v>23</v>
      </c>
      <c r="D1756" t="s">
        <v>7330</v>
      </c>
      <c r="E1756">
        <v>105</v>
      </c>
      <c r="F1756" t="s">
        <v>7337</v>
      </c>
      <c r="G1756" t="s">
        <v>7334</v>
      </c>
    </row>
    <row r="1757" spans="1:7" x14ac:dyDescent="0.25">
      <c r="A1757" t="s">
        <v>9098</v>
      </c>
      <c r="B1757">
        <v>45858</v>
      </c>
      <c r="C1757" t="s">
        <v>99</v>
      </c>
      <c r="D1757" t="s">
        <v>7341</v>
      </c>
      <c r="E1757">
        <v>16</v>
      </c>
      <c r="F1757" t="s">
        <v>7331</v>
      </c>
      <c r="G1757" t="s">
        <v>11280</v>
      </c>
    </row>
    <row r="1758" spans="1:7" x14ac:dyDescent="0.25">
      <c r="A1758" t="s">
        <v>9099</v>
      </c>
      <c r="B1758">
        <v>45858</v>
      </c>
      <c r="C1758" t="s">
        <v>140</v>
      </c>
      <c r="D1758" t="s">
        <v>7341</v>
      </c>
      <c r="E1758">
        <v>7</v>
      </c>
      <c r="F1758" t="s">
        <v>7331</v>
      </c>
      <c r="G1758" t="s">
        <v>11280</v>
      </c>
    </row>
    <row r="1759" spans="1:7" x14ac:dyDescent="0.25">
      <c r="A1759" t="s">
        <v>9100</v>
      </c>
      <c r="B1759">
        <v>45858</v>
      </c>
      <c r="C1759" t="s">
        <v>172</v>
      </c>
      <c r="D1759" t="s">
        <v>7330</v>
      </c>
      <c r="E1759">
        <v>80</v>
      </c>
      <c r="F1759" t="s">
        <v>7331</v>
      </c>
      <c r="G1759" t="s">
        <v>7338</v>
      </c>
    </row>
    <row r="1760" spans="1:7" x14ac:dyDescent="0.25">
      <c r="A1760" t="s">
        <v>9101</v>
      </c>
      <c r="B1760">
        <v>45858</v>
      </c>
      <c r="C1760" t="s">
        <v>215</v>
      </c>
      <c r="D1760" t="s">
        <v>7330</v>
      </c>
      <c r="E1760">
        <v>57</v>
      </c>
      <c r="F1760" t="s">
        <v>7331</v>
      </c>
      <c r="G1760" t="s">
        <v>7338</v>
      </c>
    </row>
    <row r="1761" spans="1:7" x14ac:dyDescent="0.25">
      <c r="A1761" t="s">
        <v>9102</v>
      </c>
      <c r="B1761">
        <v>45858</v>
      </c>
      <c r="C1761" t="s">
        <v>276</v>
      </c>
      <c r="D1761" t="s">
        <v>7341</v>
      </c>
      <c r="E1761">
        <v>12</v>
      </c>
      <c r="F1761" t="s">
        <v>7345</v>
      </c>
      <c r="G1761" t="s">
        <v>11280</v>
      </c>
    </row>
    <row r="1762" spans="1:7" x14ac:dyDescent="0.25">
      <c r="A1762" t="s">
        <v>9103</v>
      </c>
      <c r="B1762">
        <v>45858</v>
      </c>
      <c r="C1762" t="s">
        <v>334</v>
      </c>
      <c r="D1762" t="s">
        <v>7330</v>
      </c>
      <c r="E1762">
        <v>39</v>
      </c>
      <c r="F1762" t="s">
        <v>7345</v>
      </c>
      <c r="G1762" t="s">
        <v>7338</v>
      </c>
    </row>
    <row r="1763" spans="1:7" x14ac:dyDescent="0.25">
      <c r="A1763" t="s">
        <v>9104</v>
      </c>
      <c r="B1763">
        <v>45858</v>
      </c>
      <c r="C1763" t="s">
        <v>396</v>
      </c>
      <c r="D1763" t="s">
        <v>7330</v>
      </c>
      <c r="E1763">
        <v>93</v>
      </c>
      <c r="F1763" t="s">
        <v>7331</v>
      </c>
      <c r="G1763" t="s">
        <v>7334</v>
      </c>
    </row>
    <row r="1764" spans="1:7" x14ac:dyDescent="0.25">
      <c r="A1764" t="s">
        <v>9105</v>
      </c>
      <c r="B1764">
        <v>45858</v>
      </c>
      <c r="C1764" t="s">
        <v>411</v>
      </c>
      <c r="D1764" t="s">
        <v>7341</v>
      </c>
      <c r="E1764">
        <v>8</v>
      </c>
      <c r="F1764" t="s">
        <v>7331</v>
      </c>
      <c r="G1764" t="s">
        <v>11280</v>
      </c>
    </row>
    <row r="1765" spans="1:7" x14ac:dyDescent="0.25">
      <c r="A1765" t="s">
        <v>9106</v>
      </c>
      <c r="B1765">
        <v>45859</v>
      </c>
      <c r="C1765" t="s">
        <v>45</v>
      </c>
      <c r="D1765" t="s">
        <v>7341</v>
      </c>
      <c r="E1765">
        <v>26</v>
      </c>
      <c r="F1765" t="s">
        <v>7331</v>
      </c>
      <c r="G1765" t="s">
        <v>11280</v>
      </c>
    </row>
    <row r="1766" spans="1:7" x14ac:dyDescent="0.25">
      <c r="A1766" t="s">
        <v>9107</v>
      </c>
      <c r="B1766">
        <v>45859</v>
      </c>
      <c r="C1766" t="s">
        <v>107</v>
      </c>
      <c r="D1766" t="s">
        <v>7330</v>
      </c>
      <c r="E1766">
        <v>29</v>
      </c>
      <c r="F1766" t="s">
        <v>7331</v>
      </c>
      <c r="G1766" t="s">
        <v>7332</v>
      </c>
    </row>
    <row r="1767" spans="1:7" x14ac:dyDescent="0.25">
      <c r="A1767" t="s">
        <v>9108</v>
      </c>
      <c r="B1767">
        <v>45859</v>
      </c>
      <c r="C1767" t="s">
        <v>107</v>
      </c>
      <c r="D1767" t="s">
        <v>7330</v>
      </c>
      <c r="E1767">
        <v>127</v>
      </c>
      <c r="F1767" t="s">
        <v>7337</v>
      </c>
      <c r="G1767" t="s">
        <v>7334</v>
      </c>
    </row>
    <row r="1768" spans="1:7" x14ac:dyDescent="0.25">
      <c r="A1768" t="s">
        <v>9109</v>
      </c>
      <c r="B1768">
        <v>45859</v>
      </c>
      <c r="C1768" t="s">
        <v>222</v>
      </c>
      <c r="D1768" t="s">
        <v>7341</v>
      </c>
      <c r="E1768">
        <v>11</v>
      </c>
      <c r="F1768" t="s">
        <v>7351</v>
      </c>
      <c r="G1768" t="s">
        <v>11280</v>
      </c>
    </row>
    <row r="1769" spans="1:7" x14ac:dyDescent="0.25">
      <c r="A1769" t="s">
        <v>9110</v>
      </c>
      <c r="B1769">
        <v>45859</v>
      </c>
      <c r="C1769" t="s">
        <v>280</v>
      </c>
      <c r="D1769" t="s">
        <v>7330</v>
      </c>
      <c r="E1769">
        <v>56</v>
      </c>
      <c r="F1769" t="s">
        <v>7331</v>
      </c>
      <c r="G1769" t="s">
        <v>7343</v>
      </c>
    </row>
    <row r="1770" spans="1:7" x14ac:dyDescent="0.25">
      <c r="A1770" t="s">
        <v>9111</v>
      </c>
      <c r="B1770">
        <v>45859</v>
      </c>
      <c r="C1770" t="s">
        <v>362</v>
      </c>
      <c r="D1770" t="s">
        <v>7330</v>
      </c>
      <c r="E1770">
        <v>55</v>
      </c>
      <c r="F1770" t="s">
        <v>7331</v>
      </c>
      <c r="G1770" t="s">
        <v>7348</v>
      </c>
    </row>
    <row r="1771" spans="1:7" x14ac:dyDescent="0.25">
      <c r="A1771" t="s">
        <v>9112</v>
      </c>
      <c r="B1771">
        <v>45859</v>
      </c>
      <c r="C1771" t="s">
        <v>427</v>
      </c>
      <c r="D1771" t="s">
        <v>7330</v>
      </c>
      <c r="E1771">
        <v>37</v>
      </c>
      <c r="F1771" t="s">
        <v>7331</v>
      </c>
      <c r="G1771" t="s">
        <v>7365</v>
      </c>
    </row>
    <row r="1772" spans="1:7" x14ac:dyDescent="0.25">
      <c r="A1772" t="s">
        <v>9113</v>
      </c>
      <c r="B1772">
        <v>45859</v>
      </c>
      <c r="C1772" t="s">
        <v>470</v>
      </c>
      <c r="D1772" t="s">
        <v>7330</v>
      </c>
      <c r="E1772">
        <v>34</v>
      </c>
      <c r="F1772" t="s">
        <v>7337</v>
      </c>
      <c r="G1772" t="s">
        <v>7343</v>
      </c>
    </row>
    <row r="1773" spans="1:7" x14ac:dyDescent="0.25">
      <c r="A1773" t="s">
        <v>9114</v>
      </c>
      <c r="B1773">
        <v>45859</v>
      </c>
      <c r="C1773" t="s">
        <v>482</v>
      </c>
      <c r="D1773" t="s">
        <v>7330</v>
      </c>
      <c r="E1773">
        <v>12</v>
      </c>
      <c r="F1773" t="s">
        <v>7331</v>
      </c>
      <c r="G1773" t="s">
        <v>7348</v>
      </c>
    </row>
    <row r="1774" spans="1:7" x14ac:dyDescent="0.25">
      <c r="A1774" t="s">
        <v>9115</v>
      </c>
      <c r="B1774">
        <v>45860</v>
      </c>
      <c r="C1774" t="s">
        <v>8</v>
      </c>
      <c r="D1774" t="s">
        <v>7330</v>
      </c>
      <c r="E1774">
        <v>114</v>
      </c>
      <c r="F1774" t="s">
        <v>7331</v>
      </c>
      <c r="G1774" t="s">
        <v>7348</v>
      </c>
    </row>
    <row r="1775" spans="1:7" x14ac:dyDescent="0.25">
      <c r="A1775" t="s">
        <v>9116</v>
      </c>
      <c r="B1775">
        <v>45860</v>
      </c>
      <c r="C1775" t="s">
        <v>37</v>
      </c>
      <c r="D1775" t="s">
        <v>7341</v>
      </c>
      <c r="E1775">
        <v>40</v>
      </c>
      <c r="F1775" t="s">
        <v>7345</v>
      </c>
      <c r="G1775" t="s">
        <v>11280</v>
      </c>
    </row>
    <row r="1776" spans="1:7" x14ac:dyDescent="0.25">
      <c r="A1776" t="s">
        <v>9117</v>
      </c>
      <c r="B1776">
        <v>45860</v>
      </c>
      <c r="C1776" t="s">
        <v>75</v>
      </c>
      <c r="D1776" t="s">
        <v>7341</v>
      </c>
      <c r="E1776">
        <v>18</v>
      </c>
      <c r="F1776" t="s">
        <v>7331</v>
      </c>
      <c r="G1776" t="s">
        <v>11280</v>
      </c>
    </row>
    <row r="1777" spans="1:7" x14ac:dyDescent="0.25">
      <c r="A1777" t="s">
        <v>9118</v>
      </c>
      <c r="B1777">
        <v>45860</v>
      </c>
      <c r="C1777" t="s">
        <v>77</v>
      </c>
      <c r="D1777" t="s">
        <v>7330</v>
      </c>
      <c r="E1777">
        <v>86</v>
      </c>
      <c r="F1777" t="s">
        <v>7331</v>
      </c>
      <c r="G1777" t="s">
        <v>7343</v>
      </c>
    </row>
    <row r="1778" spans="1:7" x14ac:dyDescent="0.25">
      <c r="A1778" t="s">
        <v>9119</v>
      </c>
      <c r="B1778">
        <v>45860</v>
      </c>
      <c r="C1778" t="s">
        <v>194</v>
      </c>
      <c r="D1778" t="s">
        <v>7341</v>
      </c>
      <c r="E1778">
        <v>11</v>
      </c>
      <c r="F1778" t="s">
        <v>7331</v>
      </c>
      <c r="G1778" t="s">
        <v>11280</v>
      </c>
    </row>
    <row r="1779" spans="1:7" x14ac:dyDescent="0.25">
      <c r="A1779" t="s">
        <v>9120</v>
      </c>
      <c r="B1779">
        <v>45860</v>
      </c>
      <c r="C1779" t="s">
        <v>215</v>
      </c>
      <c r="D1779" t="s">
        <v>7330</v>
      </c>
      <c r="E1779">
        <v>46</v>
      </c>
      <c r="F1779" t="s">
        <v>7331</v>
      </c>
      <c r="G1779" t="s">
        <v>7332</v>
      </c>
    </row>
    <row r="1780" spans="1:7" x14ac:dyDescent="0.25">
      <c r="A1780" t="s">
        <v>9121</v>
      </c>
      <c r="B1780">
        <v>45861</v>
      </c>
      <c r="C1780" t="s">
        <v>29</v>
      </c>
      <c r="D1780" t="s">
        <v>7341</v>
      </c>
      <c r="E1780">
        <v>18</v>
      </c>
      <c r="F1780" t="s">
        <v>7331</v>
      </c>
      <c r="G1780" t="s">
        <v>11280</v>
      </c>
    </row>
    <row r="1781" spans="1:7" x14ac:dyDescent="0.25">
      <c r="A1781" t="s">
        <v>9122</v>
      </c>
      <c r="B1781">
        <v>45861</v>
      </c>
      <c r="C1781" t="s">
        <v>146</v>
      </c>
      <c r="D1781" t="s">
        <v>7341</v>
      </c>
      <c r="E1781">
        <v>9</v>
      </c>
      <c r="F1781" t="s">
        <v>7345</v>
      </c>
      <c r="G1781" t="s">
        <v>11280</v>
      </c>
    </row>
    <row r="1782" spans="1:7" x14ac:dyDescent="0.25">
      <c r="A1782" t="s">
        <v>9123</v>
      </c>
      <c r="B1782">
        <v>45861</v>
      </c>
      <c r="C1782" t="s">
        <v>178</v>
      </c>
      <c r="D1782" t="s">
        <v>7341</v>
      </c>
      <c r="E1782">
        <v>27</v>
      </c>
      <c r="F1782" t="s">
        <v>7331</v>
      </c>
      <c r="G1782" t="s">
        <v>11280</v>
      </c>
    </row>
    <row r="1783" spans="1:7" x14ac:dyDescent="0.25">
      <c r="A1783" t="s">
        <v>9124</v>
      </c>
      <c r="B1783">
        <v>45861</v>
      </c>
      <c r="C1783" t="s">
        <v>218</v>
      </c>
      <c r="D1783" t="s">
        <v>7341</v>
      </c>
      <c r="E1783">
        <v>7</v>
      </c>
      <c r="F1783" t="s">
        <v>7351</v>
      </c>
      <c r="G1783" t="s">
        <v>11280</v>
      </c>
    </row>
    <row r="1784" spans="1:7" x14ac:dyDescent="0.25">
      <c r="A1784" t="s">
        <v>9125</v>
      </c>
      <c r="B1784">
        <v>45861</v>
      </c>
      <c r="C1784" t="s">
        <v>234</v>
      </c>
      <c r="D1784" t="s">
        <v>7341</v>
      </c>
      <c r="E1784">
        <v>11</v>
      </c>
      <c r="F1784" t="s">
        <v>7345</v>
      </c>
      <c r="G1784" t="s">
        <v>11280</v>
      </c>
    </row>
    <row r="1785" spans="1:7" x14ac:dyDescent="0.25">
      <c r="A1785" t="s">
        <v>9126</v>
      </c>
      <c r="B1785">
        <v>45861</v>
      </c>
      <c r="C1785" t="s">
        <v>286</v>
      </c>
      <c r="D1785" t="s">
        <v>7341</v>
      </c>
      <c r="E1785">
        <v>14</v>
      </c>
      <c r="F1785" t="s">
        <v>7331</v>
      </c>
      <c r="G1785" t="s">
        <v>11280</v>
      </c>
    </row>
    <row r="1786" spans="1:7" x14ac:dyDescent="0.25">
      <c r="A1786" t="s">
        <v>9127</v>
      </c>
      <c r="B1786">
        <v>45861</v>
      </c>
      <c r="C1786" t="s">
        <v>374</v>
      </c>
      <c r="D1786" t="s">
        <v>7341</v>
      </c>
      <c r="E1786">
        <v>4</v>
      </c>
      <c r="F1786" t="s">
        <v>7345</v>
      </c>
      <c r="G1786" t="s">
        <v>11280</v>
      </c>
    </row>
    <row r="1787" spans="1:7" x14ac:dyDescent="0.25">
      <c r="A1787" t="s">
        <v>9128</v>
      </c>
      <c r="B1787">
        <v>45861</v>
      </c>
      <c r="C1787" t="s">
        <v>411</v>
      </c>
      <c r="D1787" t="s">
        <v>7330</v>
      </c>
      <c r="E1787">
        <v>44</v>
      </c>
      <c r="F1787" t="s">
        <v>7345</v>
      </c>
      <c r="G1787" t="s">
        <v>7355</v>
      </c>
    </row>
    <row r="1788" spans="1:7" x14ac:dyDescent="0.25">
      <c r="A1788" t="s">
        <v>9129</v>
      </c>
      <c r="B1788">
        <v>45861</v>
      </c>
      <c r="C1788" t="s">
        <v>453</v>
      </c>
      <c r="D1788" t="s">
        <v>7330</v>
      </c>
      <c r="E1788">
        <v>20</v>
      </c>
      <c r="F1788" t="s">
        <v>7345</v>
      </c>
      <c r="G1788" t="s">
        <v>7338</v>
      </c>
    </row>
    <row r="1789" spans="1:7" x14ac:dyDescent="0.25">
      <c r="A1789" t="s">
        <v>9130</v>
      </c>
      <c r="B1789">
        <v>45862</v>
      </c>
      <c r="C1789" t="s">
        <v>31</v>
      </c>
      <c r="D1789" t="s">
        <v>7330</v>
      </c>
      <c r="E1789">
        <v>192</v>
      </c>
      <c r="F1789" t="s">
        <v>7337</v>
      </c>
      <c r="G1789" t="s">
        <v>7348</v>
      </c>
    </row>
    <row r="1790" spans="1:7" x14ac:dyDescent="0.25">
      <c r="A1790" t="s">
        <v>9131</v>
      </c>
      <c r="B1790">
        <v>45862</v>
      </c>
      <c r="C1790" t="s">
        <v>39</v>
      </c>
      <c r="D1790" t="s">
        <v>7330</v>
      </c>
      <c r="E1790">
        <v>141</v>
      </c>
      <c r="F1790" t="s">
        <v>7331</v>
      </c>
      <c r="G1790" t="s">
        <v>7365</v>
      </c>
    </row>
    <row r="1791" spans="1:7" x14ac:dyDescent="0.25">
      <c r="A1791" t="s">
        <v>9132</v>
      </c>
      <c r="B1791">
        <v>45862</v>
      </c>
      <c r="C1791" t="s">
        <v>202</v>
      </c>
      <c r="D1791" t="s">
        <v>7330</v>
      </c>
      <c r="E1791">
        <v>78</v>
      </c>
      <c r="F1791" t="s">
        <v>7351</v>
      </c>
      <c r="G1791" t="s">
        <v>7343</v>
      </c>
    </row>
    <row r="1792" spans="1:7" x14ac:dyDescent="0.25">
      <c r="A1792" t="s">
        <v>9133</v>
      </c>
      <c r="B1792">
        <v>45862</v>
      </c>
      <c r="C1792" t="s">
        <v>222</v>
      </c>
      <c r="D1792" t="s">
        <v>7341</v>
      </c>
      <c r="E1792">
        <v>4</v>
      </c>
      <c r="F1792" t="s">
        <v>7331</v>
      </c>
      <c r="G1792" t="s">
        <v>11280</v>
      </c>
    </row>
    <row r="1793" spans="1:7" x14ac:dyDescent="0.25">
      <c r="A1793" t="s">
        <v>9134</v>
      </c>
      <c r="B1793">
        <v>45862</v>
      </c>
      <c r="C1793" t="s">
        <v>238</v>
      </c>
      <c r="D1793" t="s">
        <v>7330</v>
      </c>
      <c r="E1793">
        <v>81</v>
      </c>
      <c r="F1793" t="s">
        <v>7331</v>
      </c>
      <c r="G1793" t="s">
        <v>7334</v>
      </c>
    </row>
    <row r="1794" spans="1:7" x14ac:dyDescent="0.25">
      <c r="A1794" t="s">
        <v>9135</v>
      </c>
      <c r="B1794">
        <v>45862</v>
      </c>
      <c r="C1794" t="s">
        <v>263</v>
      </c>
      <c r="D1794" t="s">
        <v>7341</v>
      </c>
      <c r="E1794">
        <v>11</v>
      </c>
      <c r="F1794" t="s">
        <v>7345</v>
      </c>
      <c r="G1794" t="s">
        <v>11280</v>
      </c>
    </row>
    <row r="1795" spans="1:7" x14ac:dyDescent="0.25">
      <c r="A1795" t="s">
        <v>9136</v>
      </c>
      <c r="B1795">
        <v>45862</v>
      </c>
      <c r="C1795" t="s">
        <v>272</v>
      </c>
      <c r="D1795" t="s">
        <v>7341</v>
      </c>
      <c r="E1795">
        <v>15</v>
      </c>
      <c r="F1795" t="s">
        <v>7331</v>
      </c>
      <c r="G1795" t="s">
        <v>11280</v>
      </c>
    </row>
    <row r="1796" spans="1:7" x14ac:dyDescent="0.25">
      <c r="A1796" t="s">
        <v>9137</v>
      </c>
      <c r="B1796">
        <v>45862</v>
      </c>
      <c r="C1796" t="s">
        <v>370</v>
      </c>
      <c r="D1796" t="s">
        <v>7341</v>
      </c>
      <c r="E1796">
        <v>1</v>
      </c>
      <c r="F1796" t="s">
        <v>7331</v>
      </c>
      <c r="G1796" t="s">
        <v>11280</v>
      </c>
    </row>
    <row r="1797" spans="1:7" x14ac:dyDescent="0.25">
      <c r="A1797" t="s">
        <v>9138</v>
      </c>
      <c r="B1797">
        <v>45862</v>
      </c>
      <c r="C1797" t="s">
        <v>450</v>
      </c>
      <c r="D1797" t="s">
        <v>7341</v>
      </c>
      <c r="E1797">
        <v>12</v>
      </c>
      <c r="F1797" t="s">
        <v>7331</v>
      </c>
      <c r="G1797" t="s">
        <v>11280</v>
      </c>
    </row>
    <row r="1798" spans="1:7" x14ac:dyDescent="0.25">
      <c r="A1798" t="s">
        <v>9139</v>
      </c>
      <c r="B1798">
        <v>45863</v>
      </c>
      <c r="C1798" t="s">
        <v>67</v>
      </c>
      <c r="D1798" t="s">
        <v>7330</v>
      </c>
      <c r="E1798">
        <v>131</v>
      </c>
      <c r="F1798" t="s">
        <v>7331</v>
      </c>
      <c r="G1798" t="s">
        <v>7332</v>
      </c>
    </row>
    <row r="1799" spans="1:7" x14ac:dyDescent="0.25">
      <c r="A1799" t="s">
        <v>9140</v>
      </c>
      <c r="B1799">
        <v>45863</v>
      </c>
      <c r="C1799" t="s">
        <v>126</v>
      </c>
      <c r="D1799" t="s">
        <v>7330</v>
      </c>
      <c r="E1799">
        <v>82</v>
      </c>
      <c r="F1799" t="s">
        <v>7331</v>
      </c>
      <c r="G1799" t="s">
        <v>7343</v>
      </c>
    </row>
    <row r="1800" spans="1:7" x14ac:dyDescent="0.25">
      <c r="A1800" t="s">
        <v>9141</v>
      </c>
      <c r="B1800">
        <v>45863</v>
      </c>
      <c r="C1800" t="s">
        <v>276</v>
      </c>
      <c r="D1800" t="s">
        <v>7330</v>
      </c>
      <c r="E1800">
        <v>22</v>
      </c>
      <c r="F1800" t="s">
        <v>7331</v>
      </c>
      <c r="G1800" t="s">
        <v>7338</v>
      </c>
    </row>
    <row r="1801" spans="1:7" x14ac:dyDescent="0.25">
      <c r="A1801" t="s">
        <v>9142</v>
      </c>
      <c r="B1801">
        <v>45863</v>
      </c>
      <c r="C1801" t="s">
        <v>300</v>
      </c>
      <c r="D1801" t="s">
        <v>7341</v>
      </c>
      <c r="E1801">
        <v>1</v>
      </c>
      <c r="F1801" t="s">
        <v>7337</v>
      </c>
      <c r="G1801" t="s">
        <v>11280</v>
      </c>
    </row>
    <row r="1802" spans="1:7" x14ac:dyDescent="0.25">
      <c r="A1802" t="s">
        <v>9143</v>
      </c>
      <c r="B1802">
        <v>45863</v>
      </c>
      <c r="C1802" t="s">
        <v>368</v>
      </c>
      <c r="D1802" t="s">
        <v>7330</v>
      </c>
      <c r="E1802">
        <v>43</v>
      </c>
      <c r="F1802" t="s">
        <v>7337</v>
      </c>
      <c r="G1802" t="s">
        <v>7334</v>
      </c>
    </row>
    <row r="1803" spans="1:7" x14ac:dyDescent="0.25">
      <c r="A1803" t="s">
        <v>9144</v>
      </c>
      <c r="B1803">
        <v>45863</v>
      </c>
      <c r="C1803" t="s">
        <v>406</v>
      </c>
      <c r="D1803" t="s">
        <v>7330</v>
      </c>
      <c r="E1803">
        <v>70</v>
      </c>
      <c r="F1803" t="s">
        <v>7331</v>
      </c>
      <c r="G1803" t="s">
        <v>7343</v>
      </c>
    </row>
    <row r="1804" spans="1:7" x14ac:dyDescent="0.25">
      <c r="A1804" t="s">
        <v>9145</v>
      </c>
      <c r="B1804">
        <v>45863</v>
      </c>
      <c r="C1804" t="s">
        <v>431</v>
      </c>
      <c r="D1804" t="s">
        <v>7330</v>
      </c>
      <c r="E1804">
        <v>27</v>
      </c>
      <c r="F1804" t="s">
        <v>7345</v>
      </c>
      <c r="G1804" t="s">
        <v>7365</v>
      </c>
    </row>
    <row r="1805" spans="1:7" x14ac:dyDescent="0.25">
      <c r="A1805" t="s">
        <v>9146</v>
      </c>
      <c r="B1805">
        <v>45864</v>
      </c>
      <c r="C1805" t="s">
        <v>29</v>
      </c>
      <c r="D1805" t="s">
        <v>7341</v>
      </c>
      <c r="E1805">
        <v>26</v>
      </c>
      <c r="F1805" t="s">
        <v>7337</v>
      </c>
      <c r="G1805" t="s">
        <v>11280</v>
      </c>
    </row>
    <row r="1806" spans="1:7" x14ac:dyDescent="0.25">
      <c r="A1806" t="s">
        <v>9147</v>
      </c>
      <c r="B1806">
        <v>45864</v>
      </c>
      <c r="C1806" t="s">
        <v>122</v>
      </c>
      <c r="D1806" t="s">
        <v>7330</v>
      </c>
      <c r="E1806">
        <v>41</v>
      </c>
      <c r="F1806" t="s">
        <v>7331</v>
      </c>
      <c r="G1806" t="s">
        <v>7343</v>
      </c>
    </row>
    <row r="1807" spans="1:7" x14ac:dyDescent="0.25">
      <c r="A1807" t="s">
        <v>9148</v>
      </c>
      <c r="B1807">
        <v>45864</v>
      </c>
      <c r="C1807" t="s">
        <v>415</v>
      </c>
      <c r="D1807" t="s">
        <v>7330</v>
      </c>
      <c r="E1807">
        <v>26</v>
      </c>
      <c r="F1807" t="s">
        <v>7337</v>
      </c>
      <c r="G1807" t="s">
        <v>7334</v>
      </c>
    </row>
    <row r="1808" spans="1:7" x14ac:dyDescent="0.25">
      <c r="A1808" t="s">
        <v>9149</v>
      </c>
      <c r="B1808">
        <v>45865</v>
      </c>
      <c r="C1808" t="s">
        <v>13</v>
      </c>
      <c r="D1808" t="s">
        <v>7341</v>
      </c>
      <c r="E1808">
        <v>7</v>
      </c>
      <c r="F1808" t="s">
        <v>7345</v>
      </c>
      <c r="G1808" t="s">
        <v>11280</v>
      </c>
    </row>
    <row r="1809" spans="1:7" x14ac:dyDescent="0.25">
      <c r="A1809" t="s">
        <v>9150</v>
      </c>
      <c r="B1809">
        <v>45865</v>
      </c>
      <c r="C1809" t="s">
        <v>95</v>
      </c>
      <c r="D1809" t="s">
        <v>7341</v>
      </c>
      <c r="E1809">
        <v>22</v>
      </c>
      <c r="F1809" t="s">
        <v>7331</v>
      </c>
      <c r="G1809" t="s">
        <v>11280</v>
      </c>
    </row>
    <row r="1810" spans="1:7" x14ac:dyDescent="0.25">
      <c r="A1810" t="s">
        <v>9151</v>
      </c>
      <c r="B1810">
        <v>45865</v>
      </c>
      <c r="C1810" t="s">
        <v>128</v>
      </c>
      <c r="D1810" t="s">
        <v>7341</v>
      </c>
      <c r="E1810">
        <v>6</v>
      </c>
      <c r="F1810" t="s">
        <v>7345</v>
      </c>
      <c r="G1810" t="s">
        <v>11280</v>
      </c>
    </row>
    <row r="1811" spans="1:7" x14ac:dyDescent="0.25">
      <c r="A1811" t="s">
        <v>9152</v>
      </c>
      <c r="B1811">
        <v>45865</v>
      </c>
      <c r="C1811" t="s">
        <v>140</v>
      </c>
      <c r="D1811" t="s">
        <v>7330</v>
      </c>
      <c r="E1811">
        <v>85</v>
      </c>
      <c r="F1811" t="s">
        <v>7331</v>
      </c>
      <c r="G1811" t="s">
        <v>7365</v>
      </c>
    </row>
    <row r="1812" spans="1:7" x14ac:dyDescent="0.25">
      <c r="A1812" t="s">
        <v>9153</v>
      </c>
      <c r="B1812">
        <v>45865</v>
      </c>
      <c r="C1812" t="s">
        <v>204</v>
      </c>
      <c r="D1812" t="s">
        <v>7341</v>
      </c>
      <c r="E1812">
        <v>19</v>
      </c>
      <c r="F1812" t="s">
        <v>7345</v>
      </c>
      <c r="G1812" t="s">
        <v>11280</v>
      </c>
    </row>
    <row r="1813" spans="1:7" x14ac:dyDescent="0.25">
      <c r="A1813" t="s">
        <v>9154</v>
      </c>
      <c r="B1813">
        <v>45865</v>
      </c>
      <c r="C1813" t="s">
        <v>268</v>
      </c>
      <c r="D1813" t="s">
        <v>7330</v>
      </c>
      <c r="E1813">
        <v>25</v>
      </c>
      <c r="F1813" t="s">
        <v>7331</v>
      </c>
      <c r="G1813" t="s">
        <v>7343</v>
      </c>
    </row>
    <row r="1814" spans="1:7" x14ac:dyDescent="0.25">
      <c r="A1814" t="s">
        <v>9155</v>
      </c>
      <c r="B1814">
        <v>45865</v>
      </c>
      <c r="C1814" t="s">
        <v>272</v>
      </c>
      <c r="D1814" t="s">
        <v>7330</v>
      </c>
      <c r="E1814">
        <v>49</v>
      </c>
      <c r="F1814" t="s">
        <v>7331</v>
      </c>
      <c r="G1814" t="s">
        <v>7370</v>
      </c>
    </row>
    <row r="1815" spans="1:7" x14ac:dyDescent="0.25">
      <c r="A1815" t="s">
        <v>9156</v>
      </c>
      <c r="B1815">
        <v>45865</v>
      </c>
      <c r="C1815" t="s">
        <v>278</v>
      </c>
      <c r="D1815" t="s">
        <v>7341</v>
      </c>
      <c r="E1815">
        <v>10</v>
      </c>
      <c r="F1815" t="s">
        <v>7331</v>
      </c>
      <c r="G1815" t="s">
        <v>11280</v>
      </c>
    </row>
    <row r="1816" spans="1:7" x14ac:dyDescent="0.25">
      <c r="A1816" t="s">
        <v>9157</v>
      </c>
      <c r="B1816">
        <v>45865</v>
      </c>
      <c r="C1816" t="s">
        <v>282</v>
      </c>
      <c r="D1816" t="s">
        <v>7341</v>
      </c>
      <c r="E1816">
        <v>12</v>
      </c>
      <c r="F1816" t="s">
        <v>7337</v>
      </c>
      <c r="G1816" t="s">
        <v>11280</v>
      </c>
    </row>
    <row r="1817" spans="1:7" x14ac:dyDescent="0.25">
      <c r="A1817" t="s">
        <v>9158</v>
      </c>
      <c r="B1817">
        <v>45865</v>
      </c>
      <c r="C1817" t="s">
        <v>359</v>
      </c>
      <c r="D1817" t="s">
        <v>7341</v>
      </c>
      <c r="E1817">
        <v>3</v>
      </c>
      <c r="F1817" t="s">
        <v>7345</v>
      </c>
      <c r="G1817" t="s">
        <v>11280</v>
      </c>
    </row>
    <row r="1818" spans="1:7" x14ac:dyDescent="0.25">
      <c r="A1818" t="s">
        <v>9159</v>
      </c>
      <c r="B1818">
        <v>45865</v>
      </c>
      <c r="C1818" t="s">
        <v>476</v>
      </c>
      <c r="D1818" t="s">
        <v>7330</v>
      </c>
      <c r="E1818">
        <v>79</v>
      </c>
      <c r="F1818" t="s">
        <v>7337</v>
      </c>
      <c r="G1818" t="s">
        <v>7365</v>
      </c>
    </row>
    <row r="1819" spans="1:7" x14ac:dyDescent="0.25">
      <c r="A1819" t="s">
        <v>9160</v>
      </c>
      <c r="B1819">
        <v>45866</v>
      </c>
      <c r="C1819" t="s">
        <v>142</v>
      </c>
      <c r="D1819" t="s">
        <v>7330</v>
      </c>
      <c r="E1819">
        <v>35</v>
      </c>
      <c r="F1819" t="s">
        <v>7331</v>
      </c>
      <c r="G1819" t="s">
        <v>7370</v>
      </c>
    </row>
    <row r="1820" spans="1:7" x14ac:dyDescent="0.25">
      <c r="A1820" t="s">
        <v>9161</v>
      </c>
      <c r="B1820">
        <v>45866</v>
      </c>
      <c r="C1820" t="s">
        <v>323</v>
      </c>
      <c r="D1820" t="s">
        <v>7341</v>
      </c>
      <c r="E1820">
        <v>5</v>
      </c>
      <c r="F1820" t="s">
        <v>7331</v>
      </c>
      <c r="G1820" t="s">
        <v>11280</v>
      </c>
    </row>
    <row r="1821" spans="1:7" x14ac:dyDescent="0.25">
      <c r="A1821" t="s">
        <v>9162</v>
      </c>
      <c r="B1821">
        <v>45866</v>
      </c>
      <c r="C1821" t="s">
        <v>384</v>
      </c>
      <c r="D1821" t="s">
        <v>7341</v>
      </c>
      <c r="E1821">
        <v>3</v>
      </c>
      <c r="F1821" t="s">
        <v>7345</v>
      </c>
      <c r="G1821" t="s">
        <v>11280</v>
      </c>
    </row>
    <row r="1822" spans="1:7" x14ac:dyDescent="0.25">
      <c r="A1822" t="s">
        <v>9163</v>
      </c>
      <c r="B1822">
        <v>45867</v>
      </c>
      <c r="C1822" t="s">
        <v>53</v>
      </c>
      <c r="D1822" t="s">
        <v>7341</v>
      </c>
      <c r="E1822">
        <v>36</v>
      </c>
      <c r="F1822" t="s">
        <v>7331</v>
      </c>
      <c r="G1822" t="s">
        <v>11280</v>
      </c>
    </row>
    <row r="1823" spans="1:7" x14ac:dyDescent="0.25">
      <c r="A1823" t="s">
        <v>9164</v>
      </c>
      <c r="B1823">
        <v>45867</v>
      </c>
      <c r="C1823" t="s">
        <v>154</v>
      </c>
      <c r="D1823" t="s">
        <v>7330</v>
      </c>
      <c r="E1823">
        <v>60</v>
      </c>
      <c r="F1823" t="s">
        <v>7345</v>
      </c>
      <c r="G1823" t="s">
        <v>7348</v>
      </c>
    </row>
    <row r="1824" spans="1:7" x14ac:dyDescent="0.25">
      <c r="A1824" t="s">
        <v>9165</v>
      </c>
      <c r="B1824">
        <v>45867</v>
      </c>
      <c r="C1824" t="s">
        <v>200</v>
      </c>
      <c r="D1824" t="s">
        <v>7330</v>
      </c>
      <c r="E1824">
        <v>62</v>
      </c>
      <c r="F1824" t="s">
        <v>7351</v>
      </c>
      <c r="G1824" t="s">
        <v>7338</v>
      </c>
    </row>
    <row r="1825" spans="1:7" x14ac:dyDescent="0.25">
      <c r="A1825" t="s">
        <v>9166</v>
      </c>
      <c r="B1825">
        <v>45867</v>
      </c>
      <c r="C1825" t="s">
        <v>208</v>
      </c>
      <c r="D1825" t="s">
        <v>7341</v>
      </c>
      <c r="E1825">
        <v>4</v>
      </c>
      <c r="F1825" t="s">
        <v>7331</v>
      </c>
      <c r="G1825" t="s">
        <v>11280</v>
      </c>
    </row>
    <row r="1826" spans="1:7" x14ac:dyDescent="0.25">
      <c r="A1826" t="s">
        <v>9167</v>
      </c>
      <c r="B1826">
        <v>45867</v>
      </c>
      <c r="C1826" t="s">
        <v>211</v>
      </c>
      <c r="D1826" t="s">
        <v>7341</v>
      </c>
      <c r="E1826">
        <v>3</v>
      </c>
      <c r="F1826" t="s">
        <v>7351</v>
      </c>
      <c r="G1826" t="s">
        <v>11280</v>
      </c>
    </row>
    <row r="1827" spans="1:7" x14ac:dyDescent="0.25">
      <c r="A1827" t="s">
        <v>9168</v>
      </c>
      <c r="B1827">
        <v>45868</v>
      </c>
      <c r="C1827" t="s">
        <v>57</v>
      </c>
      <c r="D1827" t="s">
        <v>7330</v>
      </c>
      <c r="E1827">
        <v>184</v>
      </c>
      <c r="F1827" t="s">
        <v>7345</v>
      </c>
      <c r="G1827" t="s">
        <v>7348</v>
      </c>
    </row>
    <row r="1828" spans="1:7" x14ac:dyDescent="0.25">
      <c r="A1828" t="s">
        <v>9169</v>
      </c>
      <c r="B1828">
        <v>45868</v>
      </c>
      <c r="C1828" t="s">
        <v>57</v>
      </c>
      <c r="D1828" t="s">
        <v>7341</v>
      </c>
      <c r="E1828">
        <v>12</v>
      </c>
      <c r="F1828" t="s">
        <v>7337</v>
      </c>
      <c r="G1828" t="s">
        <v>11280</v>
      </c>
    </row>
    <row r="1829" spans="1:7" x14ac:dyDescent="0.25">
      <c r="A1829" t="s">
        <v>9170</v>
      </c>
      <c r="B1829">
        <v>45868</v>
      </c>
      <c r="C1829" t="s">
        <v>115</v>
      </c>
      <c r="D1829" t="s">
        <v>7341</v>
      </c>
      <c r="E1829">
        <v>8</v>
      </c>
      <c r="F1829" t="s">
        <v>7331</v>
      </c>
      <c r="G1829" t="s">
        <v>11280</v>
      </c>
    </row>
    <row r="1830" spans="1:7" x14ac:dyDescent="0.25">
      <c r="A1830" t="s">
        <v>9171</v>
      </c>
      <c r="B1830">
        <v>45868</v>
      </c>
      <c r="C1830" t="s">
        <v>215</v>
      </c>
      <c r="D1830" t="s">
        <v>7341</v>
      </c>
      <c r="E1830">
        <v>17</v>
      </c>
      <c r="F1830" t="s">
        <v>7331</v>
      </c>
      <c r="G1830" t="s">
        <v>11280</v>
      </c>
    </row>
    <row r="1831" spans="1:7" x14ac:dyDescent="0.25">
      <c r="A1831" t="s">
        <v>9172</v>
      </c>
      <c r="B1831">
        <v>45868</v>
      </c>
      <c r="C1831" t="s">
        <v>280</v>
      </c>
      <c r="D1831" t="s">
        <v>7341</v>
      </c>
      <c r="E1831">
        <v>11</v>
      </c>
      <c r="F1831" t="s">
        <v>7345</v>
      </c>
      <c r="G1831" t="s">
        <v>11280</v>
      </c>
    </row>
    <row r="1832" spans="1:7" x14ac:dyDescent="0.25">
      <c r="A1832" t="s">
        <v>9173</v>
      </c>
      <c r="B1832">
        <v>45868</v>
      </c>
      <c r="C1832" t="s">
        <v>307</v>
      </c>
      <c r="D1832" t="s">
        <v>7330</v>
      </c>
      <c r="E1832">
        <v>74</v>
      </c>
      <c r="F1832" t="s">
        <v>7345</v>
      </c>
      <c r="G1832" t="s">
        <v>7355</v>
      </c>
    </row>
    <row r="1833" spans="1:7" x14ac:dyDescent="0.25">
      <c r="A1833" t="s">
        <v>9174</v>
      </c>
      <c r="B1833">
        <v>45868</v>
      </c>
      <c r="C1833" t="s">
        <v>323</v>
      </c>
      <c r="D1833" t="s">
        <v>7330</v>
      </c>
      <c r="E1833">
        <v>71</v>
      </c>
      <c r="F1833" t="s">
        <v>7331</v>
      </c>
      <c r="G1833" t="s">
        <v>7332</v>
      </c>
    </row>
    <row r="1834" spans="1:7" x14ac:dyDescent="0.25">
      <c r="A1834" t="s">
        <v>9175</v>
      </c>
      <c r="B1834">
        <v>45869</v>
      </c>
      <c r="C1834" t="s">
        <v>35</v>
      </c>
      <c r="D1834" t="s">
        <v>7341</v>
      </c>
      <c r="E1834">
        <v>38</v>
      </c>
      <c r="F1834" t="s">
        <v>7351</v>
      </c>
      <c r="G1834" t="s">
        <v>11280</v>
      </c>
    </row>
    <row r="1835" spans="1:7" x14ac:dyDescent="0.25">
      <c r="A1835" t="s">
        <v>9176</v>
      </c>
      <c r="B1835">
        <v>45869</v>
      </c>
      <c r="C1835" t="s">
        <v>101</v>
      </c>
      <c r="D1835" t="s">
        <v>7330</v>
      </c>
      <c r="E1835">
        <v>85</v>
      </c>
      <c r="F1835" t="s">
        <v>7331</v>
      </c>
      <c r="G1835" t="s">
        <v>7334</v>
      </c>
    </row>
    <row r="1836" spans="1:7" x14ac:dyDescent="0.25">
      <c r="A1836" t="s">
        <v>9177</v>
      </c>
      <c r="B1836">
        <v>45869</v>
      </c>
      <c r="C1836" t="s">
        <v>146</v>
      </c>
      <c r="D1836" t="s">
        <v>7330</v>
      </c>
      <c r="E1836">
        <v>38</v>
      </c>
      <c r="F1836" t="s">
        <v>7351</v>
      </c>
      <c r="G1836" t="s">
        <v>7343</v>
      </c>
    </row>
    <row r="1837" spans="1:7" x14ac:dyDescent="0.25">
      <c r="A1837" t="s">
        <v>9178</v>
      </c>
      <c r="B1837">
        <v>45869</v>
      </c>
      <c r="C1837" t="s">
        <v>208</v>
      </c>
      <c r="D1837" t="s">
        <v>7330</v>
      </c>
      <c r="E1837">
        <v>83</v>
      </c>
      <c r="F1837" t="s">
        <v>7345</v>
      </c>
      <c r="G1837" t="s">
        <v>7334</v>
      </c>
    </row>
    <row r="1838" spans="1:7" x14ac:dyDescent="0.25">
      <c r="A1838" t="s">
        <v>9179</v>
      </c>
      <c r="B1838">
        <v>45869</v>
      </c>
      <c r="C1838" t="s">
        <v>406</v>
      </c>
      <c r="D1838" t="s">
        <v>7341</v>
      </c>
      <c r="E1838">
        <v>11</v>
      </c>
      <c r="F1838" t="s">
        <v>7331</v>
      </c>
      <c r="G1838" t="s">
        <v>11280</v>
      </c>
    </row>
    <row r="1839" spans="1:7" x14ac:dyDescent="0.25">
      <c r="A1839" t="s">
        <v>9180</v>
      </c>
      <c r="B1839">
        <v>45869</v>
      </c>
      <c r="C1839" t="s">
        <v>442</v>
      </c>
      <c r="D1839" t="s">
        <v>7341</v>
      </c>
      <c r="E1839">
        <v>11</v>
      </c>
      <c r="F1839" t="s">
        <v>7337</v>
      </c>
      <c r="G1839" t="s">
        <v>11280</v>
      </c>
    </row>
    <row r="1840" spans="1:7" x14ac:dyDescent="0.25">
      <c r="A1840" t="s">
        <v>9181</v>
      </c>
      <c r="B1840">
        <v>45869</v>
      </c>
      <c r="C1840" t="s">
        <v>472</v>
      </c>
      <c r="D1840" t="s">
        <v>7341</v>
      </c>
      <c r="E1840">
        <v>9</v>
      </c>
      <c r="F1840" t="s">
        <v>7331</v>
      </c>
      <c r="G1840" t="s">
        <v>11280</v>
      </c>
    </row>
    <row r="1841" spans="1:7" x14ac:dyDescent="0.25">
      <c r="A1841" t="s">
        <v>9182</v>
      </c>
      <c r="B1841">
        <v>45870</v>
      </c>
      <c r="C1841" t="s">
        <v>43</v>
      </c>
      <c r="D1841" t="s">
        <v>7330</v>
      </c>
      <c r="E1841">
        <v>183</v>
      </c>
      <c r="F1841" t="s">
        <v>7345</v>
      </c>
      <c r="G1841" t="s">
        <v>7338</v>
      </c>
    </row>
    <row r="1842" spans="1:7" x14ac:dyDescent="0.25">
      <c r="A1842" t="s">
        <v>9183</v>
      </c>
      <c r="B1842">
        <v>45870</v>
      </c>
      <c r="C1842" t="s">
        <v>51</v>
      </c>
      <c r="D1842" t="s">
        <v>7330</v>
      </c>
      <c r="E1842">
        <v>114</v>
      </c>
      <c r="F1842" t="s">
        <v>7331</v>
      </c>
      <c r="G1842" t="s">
        <v>7343</v>
      </c>
    </row>
    <row r="1843" spans="1:7" x14ac:dyDescent="0.25">
      <c r="A1843" t="s">
        <v>9184</v>
      </c>
      <c r="B1843">
        <v>45870</v>
      </c>
      <c r="C1843" t="s">
        <v>87</v>
      </c>
      <c r="D1843" t="s">
        <v>7330</v>
      </c>
      <c r="E1843">
        <v>135</v>
      </c>
      <c r="F1843" t="s">
        <v>7345</v>
      </c>
      <c r="G1843" t="s">
        <v>7334</v>
      </c>
    </row>
    <row r="1844" spans="1:7" x14ac:dyDescent="0.25">
      <c r="A1844" t="s">
        <v>9185</v>
      </c>
      <c r="B1844">
        <v>45870</v>
      </c>
      <c r="C1844" t="s">
        <v>138</v>
      </c>
      <c r="D1844" t="s">
        <v>7330</v>
      </c>
      <c r="E1844">
        <v>26</v>
      </c>
      <c r="F1844" t="s">
        <v>7331</v>
      </c>
      <c r="G1844" t="s">
        <v>7334</v>
      </c>
    </row>
    <row r="1845" spans="1:7" x14ac:dyDescent="0.25">
      <c r="A1845" t="s">
        <v>9186</v>
      </c>
      <c r="B1845">
        <v>45870</v>
      </c>
      <c r="C1845" t="s">
        <v>194</v>
      </c>
      <c r="D1845" t="s">
        <v>7330</v>
      </c>
      <c r="E1845">
        <v>79</v>
      </c>
      <c r="F1845" t="s">
        <v>7331</v>
      </c>
      <c r="G1845" t="s">
        <v>7348</v>
      </c>
    </row>
    <row r="1846" spans="1:7" x14ac:dyDescent="0.25">
      <c r="A1846" t="s">
        <v>9187</v>
      </c>
      <c r="B1846">
        <v>45870</v>
      </c>
      <c r="C1846" t="s">
        <v>202</v>
      </c>
      <c r="D1846" t="s">
        <v>7341</v>
      </c>
      <c r="E1846">
        <v>32</v>
      </c>
      <c r="F1846" t="s">
        <v>7331</v>
      </c>
      <c r="G1846" t="s">
        <v>11280</v>
      </c>
    </row>
    <row r="1847" spans="1:7" x14ac:dyDescent="0.25">
      <c r="A1847" t="s">
        <v>9188</v>
      </c>
      <c r="B1847">
        <v>45870</v>
      </c>
      <c r="C1847" t="s">
        <v>220</v>
      </c>
      <c r="D1847" t="s">
        <v>7330</v>
      </c>
      <c r="E1847">
        <v>90</v>
      </c>
      <c r="F1847" t="s">
        <v>7331</v>
      </c>
      <c r="G1847" t="s">
        <v>7355</v>
      </c>
    </row>
    <row r="1848" spans="1:7" x14ac:dyDescent="0.25">
      <c r="A1848" t="s">
        <v>9189</v>
      </c>
      <c r="B1848">
        <v>45870</v>
      </c>
      <c r="C1848" t="s">
        <v>251</v>
      </c>
      <c r="D1848" t="s">
        <v>7341</v>
      </c>
      <c r="E1848">
        <v>14</v>
      </c>
      <c r="F1848" t="s">
        <v>7331</v>
      </c>
      <c r="G1848" t="s">
        <v>11280</v>
      </c>
    </row>
    <row r="1849" spans="1:7" x14ac:dyDescent="0.25">
      <c r="A1849" t="s">
        <v>9190</v>
      </c>
      <c r="B1849">
        <v>45870</v>
      </c>
      <c r="C1849" t="s">
        <v>272</v>
      </c>
      <c r="D1849" t="s">
        <v>7330</v>
      </c>
      <c r="E1849">
        <v>34</v>
      </c>
      <c r="F1849" t="s">
        <v>7345</v>
      </c>
      <c r="G1849" t="s">
        <v>7338</v>
      </c>
    </row>
    <row r="1850" spans="1:7" x14ac:dyDescent="0.25">
      <c r="A1850" t="s">
        <v>9191</v>
      </c>
      <c r="B1850">
        <v>45870</v>
      </c>
      <c r="C1850" t="s">
        <v>330</v>
      </c>
      <c r="D1850" t="s">
        <v>7341</v>
      </c>
      <c r="E1850">
        <v>1</v>
      </c>
      <c r="F1850" t="s">
        <v>7331</v>
      </c>
      <c r="G1850" t="s">
        <v>11280</v>
      </c>
    </row>
    <row r="1851" spans="1:7" x14ac:dyDescent="0.25">
      <c r="A1851" t="s">
        <v>9192</v>
      </c>
      <c r="B1851">
        <v>45870</v>
      </c>
      <c r="C1851" t="s">
        <v>460</v>
      </c>
      <c r="D1851" t="s">
        <v>7330</v>
      </c>
      <c r="E1851">
        <v>23</v>
      </c>
      <c r="F1851" t="s">
        <v>7345</v>
      </c>
      <c r="G1851" t="s">
        <v>7365</v>
      </c>
    </row>
    <row r="1852" spans="1:7" x14ac:dyDescent="0.25">
      <c r="A1852" t="s">
        <v>9193</v>
      </c>
      <c r="B1852">
        <v>45870</v>
      </c>
      <c r="C1852" t="s">
        <v>482</v>
      </c>
      <c r="D1852" t="s">
        <v>7330</v>
      </c>
      <c r="E1852">
        <v>45</v>
      </c>
      <c r="F1852" t="s">
        <v>7351</v>
      </c>
      <c r="G1852" t="s">
        <v>7348</v>
      </c>
    </row>
    <row r="1853" spans="1:7" x14ac:dyDescent="0.25">
      <c r="A1853" t="s">
        <v>9194</v>
      </c>
      <c r="B1853">
        <v>45871</v>
      </c>
      <c r="C1853" t="s">
        <v>20</v>
      </c>
      <c r="D1853" t="s">
        <v>7330</v>
      </c>
      <c r="E1853">
        <v>184</v>
      </c>
      <c r="F1853" t="s">
        <v>7331</v>
      </c>
      <c r="G1853" t="s">
        <v>7348</v>
      </c>
    </row>
    <row r="1854" spans="1:7" x14ac:dyDescent="0.25">
      <c r="A1854" t="s">
        <v>9195</v>
      </c>
      <c r="B1854">
        <v>45871</v>
      </c>
      <c r="C1854" t="s">
        <v>20</v>
      </c>
      <c r="D1854" t="s">
        <v>7330</v>
      </c>
      <c r="E1854">
        <v>174</v>
      </c>
      <c r="F1854" t="s">
        <v>7345</v>
      </c>
      <c r="G1854" t="s">
        <v>7365</v>
      </c>
    </row>
    <row r="1855" spans="1:7" x14ac:dyDescent="0.25">
      <c r="A1855" t="s">
        <v>9196</v>
      </c>
      <c r="B1855">
        <v>45871</v>
      </c>
      <c r="C1855" t="s">
        <v>138</v>
      </c>
      <c r="D1855" t="s">
        <v>7341</v>
      </c>
      <c r="E1855">
        <v>11</v>
      </c>
      <c r="F1855" t="s">
        <v>7337</v>
      </c>
      <c r="G1855" t="s">
        <v>11280</v>
      </c>
    </row>
    <row r="1856" spans="1:7" x14ac:dyDescent="0.25">
      <c r="A1856" t="s">
        <v>9197</v>
      </c>
      <c r="B1856">
        <v>45871</v>
      </c>
      <c r="C1856" t="s">
        <v>190</v>
      </c>
      <c r="D1856" t="s">
        <v>7330</v>
      </c>
      <c r="E1856">
        <v>69</v>
      </c>
      <c r="F1856" t="s">
        <v>7331</v>
      </c>
      <c r="G1856" t="s">
        <v>7334</v>
      </c>
    </row>
    <row r="1857" spans="1:7" x14ac:dyDescent="0.25">
      <c r="A1857" t="s">
        <v>9198</v>
      </c>
      <c r="B1857">
        <v>45871</v>
      </c>
      <c r="C1857" t="s">
        <v>200</v>
      </c>
      <c r="D1857" t="s">
        <v>7330</v>
      </c>
      <c r="E1857">
        <v>97</v>
      </c>
      <c r="F1857" t="s">
        <v>7345</v>
      </c>
      <c r="G1857" t="s">
        <v>7332</v>
      </c>
    </row>
    <row r="1858" spans="1:7" x14ac:dyDescent="0.25">
      <c r="A1858" t="s">
        <v>9199</v>
      </c>
      <c r="B1858">
        <v>45871</v>
      </c>
      <c r="C1858" t="s">
        <v>310</v>
      </c>
      <c r="D1858" t="s">
        <v>7330</v>
      </c>
      <c r="E1858">
        <v>19</v>
      </c>
      <c r="F1858" t="s">
        <v>7331</v>
      </c>
      <c r="G1858" t="s">
        <v>7355</v>
      </c>
    </row>
    <row r="1859" spans="1:7" x14ac:dyDescent="0.25">
      <c r="A1859" t="s">
        <v>9200</v>
      </c>
      <c r="B1859">
        <v>45871</v>
      </c>
      <c r="C1859" t="s">
        <v>364</v>
      </c>
      <c r="D1859" t="s">
        <v>7330</v>
      </c>
      <c r="E1859">
        <v>29</v>
      </c>
      <c r="F1859" t="s">
        <v>7331</v>
      </c>
      <c r="G1859" t="s">
        <v>7332</v>
      </c>
    </row>
    <row r="1860" spans="1:7" x14ac:dyDescent="0.25">
      <c r="A1860" t="s">
        <v>9201</v>
      </c>
      <c r="B1860">
        <v>45871</v>
      </c>
      <c r="C1860" t="s">
        <v>366</v>
      </c>
      <c r="D1860" t="s">
        <v>7341</v>
      </c>
      <c r="E1860">
        <v>8</v>
      </c>
      <c r="F1860" t="s">
        <v>7331</v>
      </c>
      <c r="G1860" t="s">
        <v>11280</v>
      </c>
    </row>
    <row r="1861" spans="1:7" x14ac:dyDescent="0.25">
      <c r="A1861" t="s">
        <v>9202</v>
      </c>
      <c r="B1861">
        <v>45871</v>
      </c>
      <c r="C1861" t="s">
        <v>413</v>
      </c>
      <c r="D1861" t="s">
        <v>7330</v>
      </c>
      <c r="E1861">
        <v>44</v>
      </c>
      <c r="F1861" t="s">
        <v>7331</v>
      </c>
      <c r="G1861" t="s">
        <v>7348</v>
      </c>
    </row>
    <row r="1862" spans="1:7" x14ac:dyDescent="0.25">
      <c r="A1862" t="s">
        <v>9203</v>
      </c>
      <c r="B1862">
        <v>45871</v>
      </c>
      <c r="C1862" t="s">
        <v>489</v>
      </c>
      <c r="D1862" t="s">
        <v>7330</v>
      </c>
      <c r="E1862">
        <v>59</v>
      </c>
      <c r="F1862" t="s">
        <v>7331</v>
      </c>
      <c r="G1862" t="s">
        <v>7334</v>
      </c>
    </row>
    <row r="1863" spans="1:7" x14ac:dyDescent="0.25">
      <c r="A1863" t="s">
        <v>9204</v>
      </c>
      <c r="B1863">
        <v>45872</v>
      </c>
      <c r="C1863" t="s">
        <v>45</v>
      </c>
      <c r="D1863" t="s">
        <v>7341</v>
      </c>
      <c r="E1863">
        <v>29</v>
      </c>
      <c r="F1863" t="s">
        <v>7331</v>
      </c>
      <c r="G1863" t="s">
        <v>11280</v>
      </c>
    </row>
    <row r="1864" spans="1:7" x14ac:dyDescent="0.25">
      <c r="A1864" t="s">
        <v>9205</v>
      </c>
      <c r="B1864">
        <v>45872</v>
      </c>
      <c r="C1864" t="s">
        <v>53</v>
      </c>
      <c r="D1864" t="s">
        <v>7330</v>
      </c>
      <c r="E1864">
        <v>166</v>
      </c>
      <c r="F1864" t="s">
        <v>7337</v>
      </c>
      <c r="G1864" t="s">
        <v>7355</v>
      </c>
    </row>
    <row r="1865" spans="1:7" x14ac:dyDescent="0.25">
      <c r="A1865" t="s">
        <v>9206</v>
      </c>
      <c r="B1865">
        <v>45872</v>
      </c>
      <c r="C1865" t="s">
        <v>57</v>
      </c>
      <c r="D1865" t="s">
        <v>7330</v>
      </c>
      <c r="E1865">
        <v>61</v>
      </c>
      <c r="F1865" t="s">
        <v>7351</v>
      </c>
      <c r="G1865" t="s">
        <v>7370</v>
      </c>
    </row>
    <row r="1866" spans="1:7" x14ac:dyDescent="0.25">
      <c r="A1866" t="s">
        <v>9207</v>
      </c>
      <c r="B1866">
        <v>45872</v>
      </c>
      <c r="C1866" t="s">
        <v>87</v>
      </c>
      <c r="D1866" t="s">
        <v>7341</v>
      </c>
      <c r="E1866">
        <v>9</v>
      </c>
      <c r="F1866" t="s">
        <v>7331</v>
      </c>
      <c r="G1866" t="s">
        <v>11280</v>
      </c>
    </row>
    <row r="1867" spans="1:7" x14ac:dyDescent="0.25">
      <c r="A1867" t="s">
        <v>9208</v>
      </c>
      <c r="B1867">
        <v>45872</v>
      </c>
      <c r="C1867" t="s">
        <v>136</v>
      </c>
      <c r="D1867" t="s">
        <v>7341</v>
      </c>
      <c r="E1867">
        <v>17</v>
      </c>
      <c r="F1867" t="s">
        <v>7345</v>
      </c>
      <c r="G1867" t="s">
        <v>11280</v>
      </c>
    </row>
    <row r="1868" spans="1:7" x14ac:dyDescent="0.25">
      <c r="A1868" t="s">
        <v>9209</v>
      </c>
      <c r="B1868">
        <v>45872</v>
      </c>
      <c r="C1868" t="s">
        <v>190</v>
      </c>
      <c r="D1868" t="s">
        <v>7341</v>
      </c>
      <c r="E1868">
        <v>25</v>
      </c>
      <c r="F1868" t="s">
        <v>7331</v>
      </c>
      <c r="G1868" t="s">
        <v>11280</v>
      </c>
    </row>
    <row r="1869" spans="1:7" x14ac:dyDescent="0.25">
      <c r="A1869" t="s">
        <v>9210</v>
      </c>
      <c r="B1869">
        <v>45872</v>
      </c>
      <c r="C1869" t="s">
        <v>202</v>
      </c>
      <c r="D1869" t="s">
        <v>7341</v>
      </c>
      <c r="E1869">
        <v>5</v>
      </c>
      <c r="F1869" t="s">
        <v>7345</v>
      </c>
      <c r="G1869" t="s">
        <v>11280</v>
      </c>
    </row>
    <row r="1870" spans="1:7" x14ac:dyDescent="0.25">
      <c r="A1870" t="s">
        <v>9211</v>
      </c>
      <c r="B1870">
        <v>45872</v>
      </c>
      <c r="C1870" t="s">
        <v>232</v>
      </c>
      <c r="D1870" t="s">
        <v>7341</v>
      </c>
      <c r="E1870">
        <v>20</v>
      </c>
      <c r="F1870" t="s">
        <v>7351</v>
      </c>
      <c r="G1870" t="s">
        <v>11280</v>
      </c>
    </row>
    <row r="1871" spans="1:7" x14ac:dyDescent="0.25">
      <c r="A1871" t="s">
        <v>9212</v>
      </c>
      <c r="B1871">
        <v>45872</v>
      </c>
      <c r="C1871" t="s">
        <v>366</v>
      </c>
      <c r="D1871" t="s">
        <v>7341</v>
      </c>
      <c r="E1871">
        <v>8</v>
      </c>
      <c r="F1871" t="s">
        <v>7351</v>
      </c>
      <c r="G1871" t="s">
        <v>11280</v>
      </c>
    </row>
    <row r="1872" spans="1:7" x14ac:dyDescent="0.25">
      <c r="A1872" t="s">
        <v>9213</v>
      </c>
      <c r="B1872">
        <v>45873</v>
      </c>
      <c r="C1872" t="s">
        <v>47</v>
      </c>
      <c r="D1872" t="s">
        <v>7330</v>
      </c>
      <c r="E1872">
        <v>191</v>
      </c>
      <c r="F1872" t="s">
        <v>7345</v>
      </c>
      <c r="G1872" t="s">
        <v>7334</v>
      </c>
    </row>
    <row r="1873" spans="1:7" x14ac:dyDescent="0.25">
      <c r="A1873" t="s">
        <v>9214</v>
      </c>
      <c r="B1873">
        <v>45873</v>
      </c>
      <c r="C1873" t="s">
        <v>53</v>
      </c>
      <c r="D1873" t="s">
        <v>7330</v>
      </c>
      <c r="E1873">
        <v>44</v>
      </c>
      <c r="F1873" t="s">
        <v>7331</v>
      </c>
      <c r="G1873" t="s">
        <v>7334</v>
      </c>
    </row>
    <row r="1874" spans="1:7" x14ac:dyDescent="0.25">
      <c r="A1874" t="s">
        <v>9215</v>
      </c>
      <c r="B1874">
        <v>45873</v>
      </c>
      <c r="C1874" t="s">
        <v>77</v>
      </c>
      <c r="D1874" t="s">
        <v>7341</v>
      </c>
      <c r="E1874">
        <v>20</v>
      </c>
      <c r="F1874" t="s">
        <v>7351</v>
      </c>
      <c r="G1874" t="s">
        <v>11280</v>
      </c>
    </row>
    <row r="1875" spans="1:7" x14ac:dyDescent="0.25">
      <c r="A1875" t="s">
        <v>9216</v>
      </c>
      <c r="B1875">
        <v>45873</v>
      </c>
      <c r="C1875" t="s">
        <v>150</v>
      </c>
      <c r="D1875" t="s">
        <v>7341</v>
      </c>
      <c r="E1875">
        <v>3</v>
      </c>
      <c r="F1875" t="s">
        <v>7345</v>
      </c>
      <c r="G1875" t="s">
        <v>11280</v>
      </c>
    </row>
    <row r="1876" spans="1:7" x14ac:dyDescent="0.25">
      <c r="A1876" t="s">
        <v>9217</v>
      </c>
      <c r="B1876">
        <v>45873</v>
      </c>
      <c r="C1876" t="s">
        <v>196</v>
      </c>
      <c r="D1876" t="s">
        <v>7330</v>
      </c>
      <c r="E1876">
        <v>85</v>
      </c>
      <c r="F1876" t="s">
        <v>7345</v>
      </c>
      <c r="G1876" t="s">
        <v>7348</v>
      </c>
    </row>
    <row r="1877" spans="1:7" x14ac:dyDescent="0.25">
      <c r="A1877" t="s">
        <v>9218</v>
      </c>
      <c r="B1877">
        <v>45873</v>
      </c>
      <c r="C1877" t="s">
        <v>208</v>
      </c>
      <c r="D1877" t="s">
        <v>7341</v>
      </c>
      <c r="E1877">
        <v>20</v>
      </c>
      <c r="F1877" t="s">
        <v>7331</v>
      </c>
      <c r="G1877" t="s">
        <v>11280</v>
      </c>
    </row>
    <row r="1878" spans="1:7" x14ac:dyDescent="0.25">
      <c r="A1878" t="s">
        <v>9219</v>
      </c>
      <c r="B1878">
        <v>45873</v>
      </c>
      <c r="C1878" t="s">
        <v>232</v>
      </c>
      <c r="D1878" t="s">
        <v>7330</v>
      </c>
      <c r="E1878">
        <v>28</v>
      </c>
      <c r="F1878" t="s">
        <v>7337</v>
      </c>
      <c r="G1878" t="s">
        <v>7343</v>
      </c>
    </row>
    <row r="1879" spans="1:7" x14ac:dyDescent="0.25">
      <c r="A1879" t="s">
        <v>9220</v>
      </c>
      <c r="B1879">
        <v>45873</v>
      </c>
      <c r="C1879" t="s">
        <v>276</v>
      </c>
      <c r="D1879" t="s">
        <v>7330</v>
      </c>
      <c r="E1879">
        <v>97</v>
      </c>
      <c r="F1879" t="s">
        <v>7345</v>
      </c>
      <c r="G1879" t="s">
        <v>7348</v>
      </c>
    </row>
    <row r="1880" spans="1:7" x14ac:dyDescent="0.25">
      <c r="A1880" t="s">
        <v>9221</v>
      </c>
      <c r="B1880">
        <v>45873</v>
      </c>
      <c r="C1880" t="s">
        <v>282</v>
      </c>
      <c r="D1880" t="s">
        <v>7341</v>
      </c>
      <c r="E1880">
        <v>13</v>
      </c>
      <c r="F1880" t="s">
        <v>7345</v>
      </c>
      <c r="G1880" t="s">
        <v>11280</v>
      </c>
    </row>
    <row r="1881" spans="1:7" x14ac:dyDescent="0.25">
      <c r="A1881" t="s">
        <v>9222</v>
      </c>
      <c r="B1881">
        <v>45873</v>
      </c>
      <c r="C1881" t="s">
        <v>300</v>
      </c>
      <c r="D1881" t="s">
        <v>7330</v>
      </c>
      <c r="E1881">
        <v>37</v>
      </c>
      <c r="F1881" t="s">
        <v>7331</v>
      </c>
      <c r="G1881" t="s">
        <v>7365</v>
      </c>
    </row>
    <row r="1882" spans="1:7" x14ac:dyDescent="0.25">
      <c r="A1882" t="s">
        <v>9223</v>
      </c>
      <c r="B1882">
        <v>45873</v>
      </c>
      <c r="C1882" t="s">
        <v>413</v>
      </c>
      <c r="D1882" t="s">
        <v>7330</v>
      </c>
      <c r="E1882">
        <v>42</v>
      </c>
      <c r="F1882" t="s">
        <v>7331</v>
      </c>
      <c r="G1882" t="s">
        <v>7348</v>
      </c>
    </row>
    <row r="1883" spans="1:7" x14ac:dyDescent="0.25">
      <c r="A1883" t="s">
        <v>9224</v>
      </c>
      <c r="B1883">
        <v>45873</v>
      </c>
      <c r="C1883" t="s">
        <v>431</v>
      </c>
      <c r="D1883" t="s">
        <v>7330</v>
      </c>
      <c r="E1883">
        <v>28</v>
      </c>
      <c r="F1883" t="s">
        <v>7351</v>
      </c>
      <c r="G1883" t="s">
        <v>7338</v>
      </c>
    </row>
    <row r="1884" spans="1:7" x14ac:dyDescent="0.25">
      <c r="A1884" t="s">
        <v>9225</v>
      </c>
      <c r="B1884">
        <v>45874</v>
      </c>
      <c r="C1884" t="s">
        <v>128</v>
      </c>
      <c r="D1884" t="s">
        <v>7341</v>
      </c>
      <c r="E1884">
        <v>5</v>
      </c>
      <c r="F1884" t="s">
        <v>7345</v>
      </c>
      <c r="G1884" t="s">
        <v>11280</v>
      </c>
    </row>
    <row r="1885" spans="1:7" x14ac:dyDescent="0.25">
      <c r="A1885" t="s">
        <v>9226</v>
      </c>
      <c r="B1885">
        <v>45874</v>
      </c>
      <c r="C1885" t="s">
        <v>148</v>
      </c>
      <c r="D1885" t="s">
        <v>7330</v>
      </c>
      <c r="E1885">
        <v>32</v>
      </c>
      <c r="F1885" t="s">
        <v>7331</v>
      </c>
      <c r="G1885" t="s">
        <v>7334</v>
      </c>
    </row>
    <row r="1886" spans="1:7" x14ac:dyDescent="0.25">
      <c r="A1886" t="s">
        <v>9227</v>
      </c>
      <c r="B1886">
        <v>45874</v>
      </c>
      <c r="C1886" t="s">
        <v>196</v>
      </c>
      <c r="D1886" t="s">
        <v>7341</v>
      </c>
      <c r="E1886">
        <v>18</v>
      </c>
      <c r="F1886" t="s">
        <v>7331</v>
      </c>
      <c r="G1886" t="s">
        <v>11280</v>
      </c>
    </row>
    <row r="1887" spans="1:7" x14ac:dyDescent="0.25">
      <c r="A1887" t="s">
        <v>9228</v>
      </c>
      <c r="B1887">
        <v>45874</v>
      </c>
      <c r="C1887" t="s">
        <v>203</v>
      </c>
      <c r="D1887" t="s">
        <v>7341</v>
      </c>
      <c r="E1887">
        <v>35</v>
      </c>
      <c r="F1887" t="s">
        <v>7331</v>
      </c>
      <c r="G1887" t="s">
        <v>11280</v>
      </c>
    </row>
    <row r="1888" spans="1:7" x14ac:dyDescent="0.25">
      <c r="A1888" t="s">
        <v>9229</v>
      </c>
      <c r="B1888">
        <v>45874</v>
      </c>
      <c r="C1888" t="s">
        <v>224</v>
      </c>
      <c r="D1888" t="s">
        <v>7330</v>
      </c>
      <c r="E1888">
        <v>71</v>
      </c>
      <c r="F1888" t="s">
        <v>7331</v>
      </c>
      <c r="G1888" t="s">
        <v>7332</v>
      </c>
    </row>
    <row r="1889" spans="1:7" x14ac:dyDescent="0.25">
      <c r="A1889" t="s">
        <v>9230</v>
      </c>
      <c r="B1889">
        <v>45874</v>
      </c>
      <c r="C1889" t="s">
        <v>228</v>
      </c>
      <c r="D1889" t="s">
        <v>7330</v>
      </c>
      <c r="E1889">
        <v>25</v>
      </c>
      <c r="F1889" t="s">
        <v>7331</v>
      </c>
      <c r="G1889" t="s">
        <v>7334</v>
      </c>
    </row>
    <row r="1890" spans="1:7" x14ac:dyDescent="0.25">
      <c r="A1890" t="s">
        <v>9231</v>
      </c>
      <c r="B1890">
        <v>45874</v>
      </c>
      <c r="C1890" t="s">
        <v>276</v>
      </c>
      <c r="D1890" t="s">
        <v>7341</v>
      </c>
      <c r="E1890">
        <v>4</v>
      </c>
      <c r="F1890" t="s">
        <v>7345</v>
      </c>
      <c r="G1890" t="s">
        <v>11280</v>
      </c>
    </row>
    <row r="1891" spans="1:7" x14ac:dyDescent="0.25">
      <c r="A1891" t="s">
        <v>9232</v>
      </c>
      <c r="B1891">
        <v>45874</v>
      </c>
      <c r="C1891" t="s">
        <v>282</v>
      </c>
      <c r="D1891" t="s">
        <v>7330</v>
      </c>
      <c r="E1891">
        <v>100</v>
      </c>
      <c r="F1891" t="s">
        <v>7345</v>
      </c>
      <c r="G1891" t="s">
        <v>7365</v>
      </c>
    </row>
    <row r="1892" spans="1:7" x14ac:dyDescent="0.25">
      <c r="A1892" t="s">
        <v>9233</v>
      </c>
      <c r="B1892">
        <v>45874</v>
      </c>
      <c r="C1892" t="s">
        <v>372</v>
      </c>
      <c r="D1892" t="s">
        <v>7330</v>
      </c>
      <c r="E1892">
        <v>60</v>
      </c>
      <c r="F1892" t="s">
        <v>7345</v>
      </c>
      <c r="G1892" t="s">
        <v>7370</v>
      </c>
    </row>
    <row r="1893" spans="1:7" x14ac:dyDescent="0.25">
      <c r="A1893" t="s">
        <v>9234</v>
      </c>
      <c r="B1893">
        <v>45874</v>
      </c>
      <c r="C1893" t="s">
        <v>468</v>
      </c>
      <c r="D1893" t="s">
        <v>7341</v>
      </c>
      <c r="E1893">
        <v>2</v>
      </c>
      <c r="F1893" t="s">
        <v>7331</v>
      </c>
      <c r="G1893" t="s">
        <v>11280</v>
      </c>
    </row>
    <row r="1894" spans="1:7" x14ac:dyDescent="0.25">
      <c r="A1894" t="s">
        <v>9235</v>
      </c>
      <c r="B1894">
        <v>45875</v>
      </c>
      <c r="C1894" t="s">
        <v>29</v>
      </c>
      <c r="D1894" t="s">
        <v>7341</v>
      </c>
      <c r="E1894">
        <v>36</v>
      </c>
      <c r="F1894" t="s">
        <v>7345</v>
      </c>
      <c r="G1894" t="s">
        <v>11280</v>
      </c>
    </row>
    <row r="1895" spans="1:7" x14ac:dyDescent="0.25">
      <c r="A1895" t="s">
        <v>9236</v>
      </c>
      <c r="B1895">
        <v>45875</v>
      </c>
      <c r="C1895" t="s">
        <v>59</v>
      </c>
      <c r="D1895" t="s">
        <v>7341</v>
      </c>
      <c r="E1895">
        <v>9</v>
      </c>
      <c r="F1895" t="s">
        <v>7345</v>
      </c>
      <c r="G1895" t="s">
        <v>11280</v>
      </c>
    </row>
    <row r="1896" spans="1:7" x14ac:dyDescent="0.25">
      <c r="A1896" t="s">
        <v>9237</v>
      </c>
      <c r="B1896">
        <v>45875</v>
      </c>
      <c r="C1896" t="s">
        <v>73</v>
      </c>
      <c r="D1896" t="s">
        <v>7330</v>
      </c>
      <c r="E1896">
        <v>38</v>
      </c>
      <c r="F1896" t="s">
        <v>7351</v>
      </c>
      <c r="G1896" t="s">
        <v>7365</v>
      </c>
    </row>
    <row r="1897" spans="1:7" x14ac:dyDescent="0.25">
      <c r="A1897" t="s">
        <v>9238</v>
      </c>
      <c r="B1897">
        <v>45875</v>
      </c>
      <c r="C1897" t="s">
        <v>126</v>
      </c>
      <c r="D1897" t="s">
        <v>7341</v>
      </c>
      <c r="E1897">
        <v>21</v>
      </c>
      <c r="F1897" t="s">
        <v>7331</v>
      </c>
      <c r="G1897" t="s">
        <v>11280</v>
      </c>
    </row>
    <row r="1898" spans="1:7" x14ac:dyDescent="0.25">
      <c r="A1898" t="s">
        <v>9239</v>
      </c>
      <c r="B1898">
        <v>45875</v>
      </c>
      <c r="C1898" t="s">
        <v>138</v>
      </c>
      <c r="D1898" t="s">
        <v>7330</v>
      </c>
      <c r="E1898">
        <v>71</v>
      </c>
      <c r="F1898" t="s">
        <v>7345</v>
      </c>
      <c r="G1898" t="s">
        <v>7343</v>
      </c>
    </row>
    <row r="1899" spans="1:7" x14ac:dyDescent="0.25">
      <c r="A1899" t="s">
        <v>9240</v>
      </c>
      <c r="B1899">
        <v>45875</v>
      </c>
      <c r="C1899" t="s">
        <v>176</v>
      </c>
      <c r="D1899" t="s">
        <v>7330</v>
      </c>
      <c r="E1899">
        <v>62</v>
      </c>
      <c r="F1899" t="s">
        <v>7345</v>
      </c>
      <c r="G1899" t="s">
        <v>7338</v>
      </c>
    </row>
    <row r="1900" spans="1:7" x14ac:dyDescent="0.25">
      <c r="A1900" t="s">
        <v>9241</v>
      </c>
      <c r="B1900">
        <v>45875</v>
      </c>
      <c r="C1900" t="s">
        <v>313</v>
      </c>
      <c r="D1900" t="s">
        <v>7341</v>
      </c>
      <c r="E1900">
        <v>7</v>
      </c>
      <c r="F1900" t="s">
        <v>7331</v>
      </c>
      <c r="G1900" t="s">
        <v>11280</v>
      </c>
    </row>
    <row r="1901" spans="1:7" x14ac:dyDescent="0.25">
      <c r="A1901" t="s">
        <v>9242</v>
      </c>
      <c r="B1901">
        <v>45875</v>
      </c>
      <c r="C1901" t="s">
        <v>348</v>
      </c>
      <c r="D1901" t="s">
        <v>7330</v>
      </c>
      <c r="E1901">
        <v>70</v>
      </c>
      <c r="F1901" t="s">
        <v>7331</v>
      </c>
      <c r="G1901" t="s">
        <v>7343</v>
      </c>
    </row>
    <row r="1902" spans="1:7" x14ac:dyDescent="0.25">
      <c r="A1902" t="s">
        <v>9243</v>
      </c>
      <c r="B1902">
        <v>45875</v>
      </c>
      <c r="C1902" t="s">
        <v>348</v>
      </c>
      <c r="D1902" t="s">
        <v>7341</v>
      </c>
      <c r="E1902">
        <v>12</v>
      </c>
      <c r="F1902" t="s">
        <v>7337</v>
      </c>
      <c r="G1902" t="s">
        <v>11280</v>
      </c>
    </row>
    <row r="1903" spans="1:7" x14ac:dyDescent="0.25">
      <c r="A1903" t="s">
        <v>9244</v>
      </c>
      <c r="B1903">
        <v>45875</v>
      </c>
      <c r="C1903" t="s">
        <v>437</v>
      </c>
      <c r="D1903" t="s">
        <v>7330</v>
      </c>
      <c r="E1903">
        <v>77</v>
      </c>
      <c r="F1903" t="s">
        <v>7345</v>
      </c>
      <c r="G1903" t="s">
        <v>7365</v>
      </c>
    </row>
    <row r="1904" spans="1:7" x14ac:dyDescent="0.25">
      <c r="A1904" t="s">
        <v>9245</v>
      </c>
      <c r="B1904">
        <v>45876</v>
      </c>
      <c r="C1904" t="s">
        <v>41</v>
      </c>
      <c r="D1904" t="s">
        <v>7341</v>
      </c>
      <c r="E1904">
        <v>22</v>
      </c>
      <c r="F1904" t="s">
        <v>7345</v>
      </c>
      <c r="G1904" t="s">
        <v>11280</v>
      </c>
    </row>
    <row r="1905" spans="1:7" x14ac:dyDescent="0.25">
      <c r="A1905" t="s">
        <v>9246</v>
      </c>
      <c r="B1905">
        <v>45876</v>
      </c>
      <c r="C1905" t="s">
        <v>83</v>
      </c>
      <c r="D1905" t="s">
        <v>7330</v>
      </c>
      <c r="E1905">
        <v>69</v>
      </c>
      <c r="F1905" t="s">
        <v>7331</v>
      </c>
      <c r="G1905" t="s">
        <v>7370</v>
      </c>
    </row>
    <row r="1906" spans="1:7" x14ac:dyDescent="0.25">
      <c r="A1906" t="s">
        <v>9247</v>
      </c>
      <c r="B1906">
        <v>45876</v>
      </c>
      <c r="C1906" t="s">
        <v>103</v>
      </c>
      <c r="D1906" t="s">
        <v>7341</v>
      </c>
      <c r="E1906">
        <v>15</v>
      </c>
      <c r="F1906" t="s">
        <v>7331</v>
      </c>
      <c r="G1906" t="s">
        <v>11280</v>
      </c>
    </row>
    <row r="1907" spans="1:7" x14ac:dyDescent="0.25">
      <c r="A1907" t="s">
        <v>9248</v>
      </c>
      <c r="B1907">
        <v>45876</v>
      </c>
      <c r="C1907" t="s">
        <v>140</v>
      </c>
      <c r="D1907" t="s">
        <v>7330</v>
      </c>
      <c r="E1907">
        <v>63</v>
      </c>
      <c r="F1907" t="s">
        <v>7345</v>
      </c>
      <c r="G1907" t="s">
        <v>7365</v>
      </c>
    </row>
    <row r="1908" spans="1:7" x14ac:dyDescent="0.25">
      <c r="A1908" t="s">
        <v>9249</v>
      </c>
      <c r="B1908">
        <v>45876</v>
      </c>
      <c r="C1908" t="s">
        <v>315</v>
      </c>
      <c r="D1908" t="s">
        <v>7330</v>
      </c>
      <c r="E1908">
        <v>72</v>
      </c>
      <c r="F1908" t="s">
        <v>7331</v>
      </c>
      <c r="G1908" t="s">
        <v>7343</v>
      </c>
    </row>
    <row r="1909" spans="1:7" x14ac:dyDescent="0.25">
      <c r="A1909" t="s">
        <v>9250</v>
      </c>
      <c r="B1909">
        <v>45876</v>
      </c>
      <c r="C1909" t="s">
        <v>394</v>
      </c>
      <c r="D1909" t="s">
        <v>7341</v>
      </c>
      <c r="E1909">
        <v>9</v>
      </c>
      <c r="F1909" t="s">
        <v>7351</v>
      </c>
      <c r="G1909" t="s">
        <v>11280</v>
      </c>
    </row>
    <row r="1910" spans="1:7" x14ac:dyDescent="0.25">
      <c r="A1910" t="s">
        <v>9251</v>
      </c>
      <c r="B1910">
        <v>45876</v>
      </c>
      <c r="C1910" t="s">
        <v>468</v>
      </c>
      <c r="D1910" t="s">
        <v>7330</v>
      </c>
      <c r="E1910">
        <v>80</v>
      </c>
      <c r="F1910" t="s">
        <v>7345</v>
      </c>
      <c r="G1910" t="s">
        <v>7338</v>
      </c>
    </row>
    <row r="1911" spans="1:7" x14ac:dyDescent="0.25">
      <c r="A1911" t="s">
        <v>9252</v>
      </c>
      <c r="B1911">
        <v>45877</v>
      </c>
      <c r="C1911" t="s">
        <v>13</v>
      </c>
      <c r="D1911" t="s">
        <v>7341</v>
      </c>
      <c r="E1911">
        <v>28</v>
      </c>
      <c r="F1911" t="s">
        <v>7331</v>
      </c>
      <c r="G1911" t="s">
        <v>11280</v>
      </c>
    </row>
    <row r="1912" spans="1:7" x14ac:dyDescent="0.25">
      <c r="A1912" t="s">
        <v>9253</v>
      </c>
      <c r="B1912">
        <v>45877</v>
      </c>
      <c r="C1912" t="s">
        <v>43</v>
      </c>
      <c r="D1912" t="s">
        <v>7330</v>
      </c>
      <c r="E1912">
        <v>114</v>
      </c>
      <c r="F1912" t="s">
        <v>7331</v>
      </c>
      <c r="G1912" t="s">
        <v>7332</v>
      </c>
    </row>
    <row r="1913" spans="1:7" x14ac:dyDescent="0.25">
      <c r="A1913" t="s">
        <v>9254</v>
      </c>
      <c r="B1913">
        <v>45877</v>
      </c>
      <c r="C1913" t="s">
        <v>182</v>
      </c>
      <c r="D1913" t="s">
        <v>7330</v>
      </c>
      <c r="E1913">
        <v>108</v>
      </c>
      <c r="F1913" t="s">
        <v>7331</v>
      </c>
      <c r="G1913" t="s">
        <v>7348</v>
      </c>
    </row>
    <row r="1914" spans="1:7" x14ac:dyDescent="0.25">
      <c r="A1914" t="s">
        <v>9255</v>
      </c>
      <c r="B1914">
        <v>45877</v>
      </c>
      <c r="C1914" t="s">
        <v>296</v>
      </c>
      <c r="D1914" t="s">
        <v>7330</v>
      </c>
      <c r="E1914">
        <v>53</v>
      </c>
      <c r="F1914" t="s">
        <v>7345</v>
      </c>
      <c r="G1914" t="s">
        <v>7332</v>
      </c>
    </row>
    <row r="1915" spans="1:7" x14ac:dyDescent="0.25">
      <c r="A1915" t="s">
        <v>9256</v>
      </c>
      <c r="B1915">
        <v>45877</v>
      </c>
      <c r="C1915" t="s">
        <v>340</v>
      </c>
      <c r="D1915" t="s">
        <v>7341</v>
      </c>
      <c r="E1915">
        <v>2</v>
      </c>
      <c r="F1915" t="s">
        <v>7331</v>
      </c>
      <c r="G1915" t="s">
        <v>11280</v>
      </c>
    </row>
    <row r="1916" spans="1:7" x14ac:dyDescent="0.25">
      <c r="A1916" t="s">
        <v>9257</v>
      </c>
      <c r="B1916">
        <v>45877</v>
      </c>
      <c r="C1916" t="s">
        <v>382</v>
      </c>
      <c r="D1916" t="s">
        <v>7330</v>
      </c>
      <c r="E1916">
        <v>25</v>
      </c>
      <c r="F1916" t="s">
        <v>7331</v>
      </c>
      <c r="G1916" t="s">
        <v>7355</v>
      </c>
    </row>
    <row r="1917" spans="1:7" x14ac:dyDescent="0.25">
      <c r="A1917" t="s">
        <v>9258</v>
      </c>
      <c r="B1917">
        <v>45877</v>
      </c>
      <c r="C1917" t="s">
        <v>476</v>
      </c>
      <c r="D1917" t="s">
        <v>7341</v>
      </c>
      <c r="E1917">
        <v>3</v>
      </c>
      <c r="F1917" t="s">
        <v>7331</v>
      </c>
      <c r="G1917" t="s">
        <v>11280</v>
      </c>
    </row>
    <row r="1918" spans="1:7" x14ac:dyDescent="0.25">
      <c r="A1918" t="s">
        <v>9259</v>
      </c>
      <c r="B1918">
        <v>45878</v>
      </c>
      <c r="C1918" t="s">
        <v>37</v>
      </c>
      <c r="D1918" t="s">
        <v>7330</v>
      </c>
      <c r="E1918">
        <v>79</v>
      </c>
      <c r="F1918" t="s">
        <v>7345</v>
      </c>
      <c r="G1918" t="s">
        <v>7370</v>
      </c>
    </row>
    <row r="1919" spans="1:7" x14ac:dyDescent="0.25">
      <c r="A1919" t="s">
        <v>9260</v>
      </c>
      <c r="B1919">
        <v>45878</v>
      </c>
      <c r="C1919" t="s">
        <v>47</v>
      </c>
      <c r="D1919" t="s">
        <v>7330</v>
      </c>
      <c r="E1919">
        <v>118</v>
      </c>
      <c r="F1919" t="s">
        <v>7345</v>
      </c>
      <c r="G1919" t="s">
        <v>7332</v>
      </c>
    </row>
    <row r="1920" spans="1:7" x14ac:dyDescent="0.25">
      <c r="A1920" t="s">
        <v>9261</v>
      </c>
      <c r="B1920">
        <v>45878</v>
      </c>
      <c r="C1920" t="s">
        <v>87</v>
      </c>
      <c r="D1920" t="s">
        <v>7341</v>
      </c>
      <c r="E1920">
        <v>4</v>
      </c>
      <c r="F1920" t="s">
        <v>7331</v>
      </c>
      <c r="G1920" t="s">
        <v>11280</v>
      </c>
    </row>
    <row r="1921" spans="1:7" x14ac:dyDescent="0.25">
      <c r="A1921" t="s">
        <v>9262</v>
      </c>
      <c r="B1921">
        <v>45878</v>
      </c>
      <c r="C1921" t="s">
        <v>174</v>
      </c>
      <c r="D1921" t="s">
        <v>7330</v>
      </c>
      <c r="E1921">
        <v>75</v>
      </c>
      <c r="F1921" t="s">
        <v>7331</v>
      </c>
      <c r="G1921" t="s">
        <v>7365</v>
      </c>
    </row>
    <row r="1922" spans="1:7" x14ac:dyDescent="0.25">
      <c r="A1922" t="s">
        <v>9263</v>
      </c>
      <c r="B1922">
        <v>45878</v>
      </c>
      <c r="C1922" t="s">
        <v>198</v>
      </c>
      <c r="D1922" t="s">
        <v>7330</v>
      </c>
      <c r="E1922">
        <v>68</v>
      </c>
      <c r="F1922" t="s">
        <v>7337</v>
      </c>
      <c r="G1922" t="s">
        <v>7355</v>
      </c>
    </row>
    <row r="1923" spans="1:7" x14ac:dyDescent="0.25">
      <c r="A1923" t="s">
        <v>9264</v>
      </c>
      <c r="B1923">
        <v>45878</v>
      </c>
      <c r="C1923" t="s">
        <v>234</v>
      </c>
      <c r="D1923" t="s">
        <v>7341</v>
      </c>
      <c r="E1923">
        <v>10</v>
      </c>
      <c r="F1923" t="s">
        <v>7331</v>
      </c>
      <c r="G1923" t="s">
        <v>11280</v>
      </c>
    </row>
    <row r="1924" spans="1:7" x14ac:dyDescent="0.25">
      <c r="A1924" t="s">
        <v>9265</v>
      </c>
      <c r="B1924">
        <v>45878</v>
      </c>
      <c r="C1924" t="s">
        <v>284</v>
      </c>
      <c r="D1924" t="s">
        <v>7330</v>
      </c>
      <c r="E1924">
        <v>37</v>
      </c>
      <c r="F1924" t="s">
        <v>7337</v>
      </c>
      <c r="G1924" t="s">
        <v>7334</v>
      </c>
    </row>
    <row r="1925" spans="1:7" x14ac:dyDescent="0.25">
      <c r="A1925" t="s">
        <v>9266</v>
      </c>
      <c r="B1925">
        <v>45878</v>
      </c>
      <c r="C1925" t="s">
        <v>482</v>
      </c>
      <c r="D1925" t="s">
        <v>7330</v>
      </c>
      <c r="E1925">
        <v>58</v>
      </c>
      <c r="F1925" t="s">
        <v>7331</v>
      </c>
      <c r="G1925" t="s">
        <v>7370</v>
      </c>
    </row>
    <row r="1926" spans="1:7" x14ac:dyDescent="0.25">
      <c r="A1926" t="s">
        <v>9267</v>
      </c>
      <c r="B1926">
        <v>45878</v>
      </c>
      <c r="C1926" t="s">
        <v>482</v>
      </c>
      <c r="D1926" t="s">
        <v>7341</v>
      </c>
      <c r="E1926">
        <v>10</v>
      </c>
      <c r="F1926" t="s">
        <v>7337</v>
      </c>
      <c r="G1926" t="s">
        <v>11280</v>
      </c>
    </row>
    <row r="1927" spans="1:7" x14ac:dyDescent="0.25">
      <c r="A1927" t="s">
        <v>9268</v>
      </c>
      <c r="B1927">
        <v>45879</v>
      </c>
      <c r="C1927" t="s">
        <v>13</v>
      </c>
      <c r="D1927" t="s">
        <v>7330</v>
      </c>
      <c r="E1927">
        <v>52</v>
      </c>
      <c r="F1927" t="s">
        <v>7337</v>
      </c>
      <c r="G1927" t="s">
        <v>7365</v>
      </c>
    </row>
    <row r="1928" spans="1:7" x14ac:dyDescent="0.25">
      <c r="A1928" t="s">
        <v>9269</v>
      </c>
      <c r="B1928">
        <v>45879</v>
      </c>
      <c r="C1928" t="s">
        <v>53</v>
      </c>
      <c r="D1928" t="s">
        <v>7330</v>
      </c>
      <c r="E1928">
        <v>167</v>
      </c>
      <c r="F1928" t="s">
        <v>7331</v>
      </c>
      <c r="G1928" t="s">
        <v>7365</v>
      </c>
    </row>
    <row r="1929" spans="1:7" x14ac:dyDescent="0.25">
      <c r="A1929" t="s">
        <v>9270</v>
      </c>
      <c r="B1929">
        <v>45879</v>
      </c>
      <c r="C1929" t="s">
        <v>53</v>
      </c>
      <c r="D1929" t="s">
        <v>7341</v>
      </c>
      <c r="E1929">
        <v>25</v>
      </c>
      <c r="F1929" t="s">
        <v>7345</v>
      </c>
      <c r="G1929" t="s">
        <v>11280</v>
      </c>
    </row>
    <row r="1930" spans="1:7" x14ac:dyDescent="0.25">
      <c r="A1930" t="s">
        <v>9271</v>
      </c>
      <c r="B1930">
        <v>45879</v>
      </c>
      <c r="C1930" t="s">
        <v>83</v>
      </c>
      <c r="D1930" t="s">
        <v>7330</v>
      </c>
      <c r="E1930">
        <v>44</v>
      </c>
      <c r="F1930" t="s">
        <v>7337</v>
      </c>
      <c r="G1930" t="s">
        <v>7348</v>
      </c>
    </row>
    <row r="1931" spans="1:7" x14ac:dyDescent="0.25">
      <c r="A1931" t="s">
        <v>9272</v>
      </c>
      <c r="B1931">
        <v>45879</v>
      </c>
      <c r="C1931" t="s">
        <v>95</v>
      </c>
      <c r="D1931" t="s">
        <v>7341</v>
      </c>
      <c r="E1931">
        <v>30</v>
      </c>
      <c r="F1931" t="s">
        <v>7331</v>
      </c>
      <c r="G1931" t="s">
        <v>11280</v>
      </c>
    </row>
    <row r="1932" spans="1:7" x14ac:dyDescent="0.25">
      <c r="A1932" t="s">
        <v>9273</v>
      </c>
      <c r="B1932">
        <v>45879</v>
      </c>
      <c r="C1932" t="s">
        <v>142</v>
      </c>
      <c r="D1932" t="s">
        <v>7341</v>
      </c>
      <c r="E1932">
        <v>16</v>
      </c>
      <c r="F1932" t="s">
        <v>7337</v>
      </c>
      <c r="G1932" t="s">
        <v>11280</v>
      </c>
    </row>
    <row r="1933" spans="1:7" x14ac:dyDescent="0.25">
      <c r="A1933" t="s">
        <v>9274</v>
      </c>
      <c r="B1933">
        <v>45879</v>
      </c>
      <c r="C1933" t="s">
        <v>148</v>
      </c>
      <c r="D1933" t="s">
        <v>7330</v>
      </c>
      <c r="E1933">
        <v>20</v>
      </c>
      <c r="F1933" t="s">
        <v>7351</v>
      </c>
      <c r="G1933" t="s">
        <v>7355</v>
      </c>
    </row>
    <row r="1934" spans="1:7" x14ac:dyDescent="0.25">
      <c r="A1934" t="s">
        <v>9275</v>
      </c>
      <c r="B1934">
        <v>45879</v>
      </c>
      <c r="C1934" t="s">
        <v>178</v>
      </c>
      <c r="D1934" t="s">
        <v>7341</v>
      </c>
      <c r="E1934">
        <v>29</v>
      </c>
      <c r="F1934" t="s">
        <v>7331</v>
      </c>
      <c r="G1934" t="s">
        <v>11280</v>
      </c>
    </row>
    <row r="1935" spans="1:7" x14ac:dyDescent="0.25">
      <c r="A1935" t="s">
        <v>9276</v>
      </c>
      <c r="B1935">
        <v>45879</v>
      </c>
      <c r="C1935" t="s">
        <v>202</v>
      </c>
      <c r="D1935" t="s">
        <v>7341</v>
      </c>
      <c r="E1935">
        <v>28</v>
      </c>
      <c r="F1935" t="s">
        <v>7345</v>
      </c>
      <c r="G1935" t="s">
        <v>11280</v>
      </c>
    </row>
    <row r="1936" spans="1:7" x14ac:dyDescent="0.25">
      <c r="A1936" t="s">
        <v>9277</v>
      </c>
      <c r="B1936">
        <v>45879</v>
      </c>
      <c r="C1936" t="s">
        <v>238</v>
      </c>
      <c r="D1936" t="s">
        <v>7341</v>
      </c>
      <c r="E1936">
        <v>9</v>
      </c>
      <c r="F1936" t="s">
        <v>7345</v>
      </c>
      <c r="G1936" t="s">
        <v>11280</v>
      </c>
    </row>
    <row r="1937" spans="1:7" x14ac:dyDescent="0.25">
      <c r="A1937" t="s">
        <v>9278</v>
      </c>
      <c r="B1937">
        <v>45879</v>
      </c>
      <c r="C1937" t="s">
        <v>240</v>
      </c>
      <c r="D1937" t="s">
        <v>7341</v>
      </c>
      <c r="E1937">
        <v>11</v>
      </c>
      <c r="F1937" t="s">
        <v>7345</v>
      </c>
      <c r="G1937" t="s">
        <v>11280</v>
      </c>
    </row>
    <row r="1938" spans="1:7" x14ac:dyDescent="0.25">
      <c r="A1938" t="s">
        <v>9279</v>
      </c>
      <c r="B1938">
        <v>45879</v>
      </c>
      <c r="C1938" t="s">
        <v>321</v>
      </c>
      <c r="D1938" t="s">
        <v>7330</v>
      </c>
      <c r="E1938">
        <v>45</v>
      </c>
      <c r="F1938" t="s">
        <v>7345</v>
      </c>
      <c r="G1938" t="s">
        <v>7355</v>
      </c>
    </row>
    <row r="1939" spans="1:7" x14ac:dyDescent="0.25">
      <c r="A1939" t="s">
        <v>9280</v>
      </c>
      <c r="B1939">
        <v>45879</v>
      </c>
      <c r="C1939" t="s">
        <v>336</v>
      </c>
      <c r="D1939" t="s">
        <v>7330</v>
      </c>
      <c r="E1939">
        <v>24</v>
      </c>
      <c r="F1939" t="s">
        <v>7345</v>
      </c>
      <c r="G1939" t="s">
        <v>7343</v>
      </c>
    </row>
    <row r="1940" spans="1:7" x14ac:dyDescent="0.25">
      <c r="A1940" t="s">
        <v>9281</v>
      </c>
      <c r="B1940">
        <v>45880</v>
      </c>
      <c r="C1940" t="s">
        <v>17</v>
      </c>
      <c r="D1940" t="s">
        <v>7330</v>
      </c>
      <c r="E1940">
        <v>200</v>
      </c>
      <c r="F1940" t="s">
        <v>7331</v>
      </c>
      <c r="G1940" t="s">
        <v>7343</v>
      </c>
    </row>
    <row r="1941" spans="1:7" x14ac:dyDescent="0.25">
      <c r="A1941" t="s">
        <v>9282</v>
      </c>
      <c r="B1941">
        <v>45880</v>
      </c>
      <c r="C1941" t="s">
        <v>27</v>
      </c>
      <c r="D1941" t="s">
        <v>7341</v>
      </c>
      <c r="E1941">
        <v>9</v>
      </c>
      <c r="F1941" t="s">
        <v>7345</v>
      </c>
      <c r="G1941" t="s">
        <v>11280</v>
      </c>
    </row>
    <row r="1942" spans="1:7" x14ac:dyDescent="0.25">
      <c r="A1942" t="s">
        <v>9283</v>
      </c>
      <c r="B1942">
        <v>45880</v>
      </c>
      <c r="C1942" t="s">
        <v>37</v>
      </c>
      <c r="D1942" t="s">
        <v>7330</v>
      </c>
      <c r="E1942">
        <v>176</v>
      </c>
      <c r="F1942" t="s">
        <v>7337</v>
      </c>
      <c r="G1942" t="s">
        <v>7334</v>
      </c>
    </row>
    <row r="1943" spans="1:7" x14ac:dyDescent="0.25">
      <c r="A1943" t="s">
        <v>9284</v>
      </c>
      <c r="B1943">
        <v>45880</v>
      </c>
      <c r="C1943" t="s">
        <v>47</v>
      </c>
      <c r="D1943" t="s">
        <v>7341</v>
      </c>
      <c r="E1943">
        <v>40</v>
      </c>
      <c r="F1943" t="s">
        <v>7337</v>
      </c>
      <c r="G1943" t="s">
        <v>11280</v>
      </c>
    </row>
    <row r="1944" spans="1:7" x14ac:dyDescent="0.25">
      <c r="A1944" t="s">
        <v>9285</v>
      </c>
      <c r="B1944">
        <v>45880</v>
      </c>
      <c r="C1944" t="s">
        <v>190</v>
      </c>
      <c r="D1944" t="s">
        <v>7341</v>
      </c>
      <c r="E1944">
        <v>26</v>
      </c>
      <c r="F1944" t="s">
        <v>7345</v>
      </c>
      <c r="G1944" t="s">
        <v>11280</v>
      </c>
    </row>
    <row r="1945" spans="1:7" x14ac:dyDescent="0.25">
      <c r="A1945" t="s">
        <v>9286</v>
      </c>
      <c r="B1945">
        <v>45880</v>
      </c>
      <c r="C1945" t="s">
        <v>284</v>
      </c>
      <c r="D1945" t="s">
        <v>7330</v>
      </c>
      <c r="E1945">
        <v>46</v>
      </c>
      <c r="F1945" t="s">
        <v>7331</v>
      </c>
      <c r="G1945" t="s">
        <v>7334</v>
      </c>
    </row>
    <row r="1946" spans="1:7" x14ac:dyDescent="0.25">
      <c r="A1946" t="s">
        <v>9287</v>
      </c>
      <c r="B1946">
        <v>45880</v>
      </c>
      <c r="C1946" t="s">
        <v>292</v>
      </c>
      <c r="D1946" t="s">
        <v>7330</v>
      </c>
      <c r="E1946">
        <v>87</v>
      </c>
      <c r="F1946" t="s">
        <v>7331</v>
      </c>
      <c r="G1946" t="s">
        <v>7365</v>
      </c>
    </row>
    <row r="1947" spans="1:7" x14ac:dyDescent="0.25">
      <c r="A1947" t="s">
        <v>9288</v>
      </c>
      <c r="B1947">
        <v>45880</v>
      </c>
      <c r="C1947" t="s">
        <v>298</v>
      </c>
      <c r="D1947" t="s">
        <v>7330</v>
      </c>
      <c r="E1947">
        <v>42</v>
      </c>
      <c r="F1947" t="s">
        <v>7331</v>
      </c>
      <c r="G1947" t="s">
        <v>7343</v>
      </c>
    </row>
    <row r="1948" spans="1:7" x14ac:dyDescent="0.25">
      <c r="A1948" t="s">
        <v>9289</v>
      </c>
      <c r="B1948">
        <v>45880</v>
      </c>
      <c r="C1948" t="s">
        <v>332</v>
      </c>
      <c r="D1948" t="s">
        <v>7341</v>
      </c>
      <c r="E1948">
        <v>5</v>
      </c>
      <c r="F1948" t="s">
        <v>7345</v>
      </c>
      <c r="G1948" t="s">
        <v>11280</v>
      </c>
    </row>
    <row r="1949" spans="1:7" x14ac:dyDescent="0.25">
      <c r="A1949" t="s">
        <v>9290</v>
      </c>
      <c r="B1949">
        <v>45880</v>
      </c>
      <c r="C1949" t="s">
        <v>409</v>
      </c>
      <c r="D1949" t="s">
        <v>7341</v>
      </c>
      <c r="E1949">
        <v>6</v>
      </c>
      <c r="F1949" t="s">
        <v>7351</v>
      </c>
      <c r="G1949" t="s">
        <v>11280</v>
      </c>
    </row>
    <row r="1950" spans="1:7" x14ac:dyDescent="0.25">
      <c r="A1950" t="s">
        <v>9291</v>
      </c>
      <c r="B1950">
        <v>45881</v>
      </c>
      <c r="C1950" t="s">
        <v>27</v>
      </c>
      <c r="D1950" t="s">
        <v>7330</v>
      </c>
      <c r="E1950">
        <v>100</v>
      </c>
      <c r="F1950" t="s">
        <v>7331</v>
      </c>
      <c r="G1950" t="s">
        <v>7365</v>
      </c>
    </row>
    <row r="1951" spans="1:7" x14ac:dyDescent="0.25">
      <c r="A1951" t="s">
        <v>9292</v>
      </c>
      <c r="B1951">
        <v>45881</v>
      </c>
      <c r="C1951" t="s">
        <v>101</v>
      </c>
      <c r="D1951" t="s">
        <v>7341</v>
      </c>
      <c r="E1951">
        <v>20</v>
      </c>
      <c r="F1951" t="s">
        <v>7337</v>
      </c>
      <c r="G1951" t="s">
        <v>11280</v>
      </c>
    </row>
    <row r="1952" spans="1:7" x14ac:dyDescent="0.25">
      <c r="A1952" t="s">
        <v>9293</v>
      </c>
      <c r="B1952">
        <v>45881</v>
      </c>
      <c r="C1952" t="s">
        <v>103</v>
      </c>
      <c r="D1952" t="s">
        <v>7341</v>
      </c>
      <c r="E1952">
        <v>6</v>
      </c>
      <c r="F1952" t="s">
        <v>7337</v>
      </c>
      <c r="G1952" t="s">
        <v>11280</v>
      </c>
    </row>
    <row r="1953" spans="1:7" x14ac:dyDescent="0.25">
      <c r="A1953" t="s">
        <v>9294</v>
      </c>
      <c r="B1953">
        <v>45881</v>
      </c>
      <c r="C1953" t="s">
        <v>142</v>
      </c>
      <c r="D1953" t="s">
        <v>7330</v>
      </c>
      <c r="E1953">
        <v>24</v>
      </c>
      <c r="F1953" t="s">
        <v>7337</v>
      </c>
      <c r="G1953" t="s">
        <v>7348</v>
      </c>
    </row>
    <row r="1954" spans="1:7" x14ac:dyDescent="0.25">
      <c r="A1954" t="s">
        <v>9295</v>
      </c>
      <c r="B1954">
        <v>45881</v>
      </c>
      <c r="C1954" t="s">
        <v>218</v>
      </c>
      <c r="D1954" t="s">
        <v>7330</v>
      </c>
      <c r="E1954">
        <v>105</v>
      </c>
      <c r="F1954" t="s">
        <v>7331</v>
      </c>
      <c r="G1954" t="s">
        <v>7338</v>
      </c>
    </row>
    <row r="1955" spans="1:7" x14ac:dyDescent="0.25">
      <c r="A1955" t="s">
        <v>9296</v>
      </c>
      <c r="B1955">
        <v>45881</v>
      </c>
      <c r="C1955" t="s">
        <v>228</v>
      </c>
      <c r="D1955" t="s">
        <v>7330</v>
      </c>
      <c r="E1955">
        <v>66</v>
      </c>
      <c r="F1955" t="s">
        <v>7351</v>
      </c>
      <c r="G1955" t="s">
        <v>7370</v>
      </c>
    </row>
    <row r="1956" spans="1:7" x14ac:dyDescent="0.25">
      <c r="A1956" t="s">
        <v>9297</v>
      </c>
      <c r="B1956">
        <v>45881</v>
      </c>
      <c r="C1956" t="s">
        <v>260</v>
      </c>
      <c r="D1956" t="s">
        <v>7330</v>
      </c>
      <c r="E1956">
        <v>84</v>
      </c>
      <c r="F1956" t="s">
        <v>7331</v>
      </c>
      <c r="G1956" t="s">
        <v>7343</v>
      </c>
    </row>
    <row r="1957" spans="1:7" x14ac:dyDescent="0.25">
      <c r="A1957" t="s">
        <v>9298</v>
      </c>
      <c r="B1957">
        <v>45881</v>
      </c>
      <c r="C1957" t="s">
        <v>278</v>
      </c>
      <c r="D1957" t="s">
        <v>7330</v>
      </c>
      <c r="E1957">
        <v>36</v>
      </c>
      <c r="F1957" t="s">
        <v>7337</v>
      </c>
      <c r="G1957" t="s">
        <v>7343</v>
      </c>
    </row>
    <row r="1958" spans="1:7" x14ac:dyDescent="0.25">
      <c r="A1958" t="s">
        <v>9299</v>
      </c>
      <c r="B1958">
        <v>45881</v>
      </c>
      <c r="C1958" t="s">
        <v>304</v>
      </c>
      <c r="D1958" t="s">
        <v>7330</v>
      </c>
      <c r="E1958">
        <v>63</v>
      </c>
      <c r="F1958" t="s">
        <v>7337</v>
      </c>
      <c r="G1958" t="s">
        <v>7343</v>
      </c>
    </row>
    <row r="1959" spans="1:7" x14ac:dyDescent="0.25">
      <c r="A1959" t="s">
        <v>9300</v>
      </c>
      <c r="B1959">
        <v>45882</v>
      </c>
      <c r="C1959" t="s">
        <v>8</v>
      </c>
      <c r="D1959" t="s">
        <v>7330</v>
      </c>
      <c r="E1959">
        <v>62</v>
      </c>
      <c r="F1959" t="s">
        <v>7331</v>
      </c>
      <c r="G1959" t="s">
        <v>7348</v>
      </c>
    </row>
    <row r="1960" spans="1:7" x14ac:dyDescent="0.25">
      <c r="A1960" t="s">
        <v>9301</v>
      </c>
      <c r="B1960">
        <v>45882</v>
      </c>
      <c r="C1960" t="s">
        <v>29</v>
      </c>
      <c r="D1960" t="s">
        <v>7330</v>
      </c>
      <c r="E1960">
        <v>154</v>
      </c>
      <c r="F1960" t="s">
        <v>7331</v>
      </c>
      <c r="G1960" t="s">
        <v>7370</v>
      </c>
    </row>
    <row r="1961" spans="1:7" x14ac:dyDescent="0.25">
      <c r="A1961" t="s">
        <v>9302</v>
      </c>
      <c r="B1961">
        <v>45882</v>
      </c>
      <c r="C1961" t="s">
        <v>43</v>
      </c>
      <c r="D1961" t="s">
        <v>7330</v>
      </c>
      <c r="E1961">
        <v>146</v>
      </c>
      <c r="F1961" t="s">
        <v>7345</v>
      </c>
      <c r="G1961" t="s">
        <v>7365</v>
      </c>
    </row>
    <row r="1962" spans="1:7" x14ac:dyDescent="0.25">
      <c r="A1962" t="s">
        <v>9303</v>
      </c>
      <c r="B1962">
        <v>45882</v>
      </c>
      <c r="C1962" t="s">
        <v>55</v>
      </c>
      <c r="D1962" t="s">
        <v>7341</v>
      </c>
      <c r="E1962">
        <v>7</v>
      </c>
      <c r="F1962" t="s">
        <v>7351</v>
      </c>
      <c r="G1962" t="s">
        <v>11280</v>
      </c>
    </row>
    <row r="1963" spans="1:7" x14ac:dyDescent="0.25">
      <c r="A1963" t="s">
        <v>9304</v>
      </c>
      <c r="B1963">
        <v>45882</v>
      </c>
      <c r="C1963" t="s">
        <v>73</v>
      </c>
      <c r="D1963" t="s">
        <v>7330</v>
      </c>
      <c r="E1963">
        <v>97</v>
      </c>
      <c r="F1963" t="s">
        <v>7331</v>
      </c>
      <c r="G1963" t="s">
        <v>7338</v>
      </c>
    </row>
    <row r="1964" spans="1:7" x14ac:dyDescent="0.25">
      <c r="A1964" t="s">
        <v>9305</v>
      </c>
      <c r="B1964">
        <v>45882</v>
      </c>
      <c r="C1964" t="s">
        <v>93</v>
      </c>
      <c r="D1964" t="s">
        <v>7330</v>
      </c>
      <c r="E1964">
        <v>70</v>
      </c>
      <c r="F1964" t="s">
        <v>7331</v>
      </c>
      <c r="G1964" t="s">
        <v>7343</v>
      </c>
    </row>
    <row r="1965" spans="1:7" x14ac:dyDescent="0.25">
      <c r="A1965" t="s">
        <v>9306</v>
      </c>
      <c r="B1965">
        <v>45882</v>
      </c>
      <c r="C1965" t="s">
        <v>160</v>
      </c>
      <c r="D1965" t="s">
        <v>7330</v>
      </c>
      <c r="E1965">
        <v>46</v>
      </c>
      <c r="F1965" t="s">
        <v>7331</v>
      </c>
      <c r="G1965" t="s">
        <v>7334</v>
      </c>
    </row>
    <row r="1966" spans="1:7" x14ac:dyDescent="0.25">
      <c r="A1966" t="s">
        <v>9307</v>
      </c>
      <c r="B1966">
        <v>45882</v>
      </c>
      <c r="C1966" t="s">
        <v>232</v>
      </c>
      <c r="D1966" t="s">
        <v>7330</v>
      </c>
      <c r="E1966">
        <v>68</v>
      </c>
      <c r="F1966" t="s">
        <v>7331</v>
      </c>
      <c r="G1966" t="s">
        <v>7343</v>
      </c>
    </row>
    <row r="1967" spans="1:7" x14ac:dyDescent="0.25">
      <c r="A1967" t="s">
        <v>9308</v>
      </c>
      <c r="B1967">
        <v>45882</v>
      </c>
      <c r="C1967" t="s">
        <v>232</v>
      </c>
      <c r="D1967" t="s">
        <v>7341</v>
      </c>
      <c r="E1967">
        <v>12</v>
      </c>
      <c r="F1967" t="s">
        <v>7331</v>
      </c>
      <c r="G1967" t="s">
        <v>11280</v>
      </c>
    </row>
    <row r="1968" spans="1:7" x14ac:dyDescent="0.25">
      <c r="A1968" t="s">
        <v>9309</v>
      </c>
      <c r="B1968">
        <v>45882</v>
      </c>
      <c r="C1968" t="s">
        <v>276</v>
      </c>
      <c r="D1968" t="s">
        <v>7341</v>
      </c>
      <c r="E1968">
        <v>6</v>
      </c>
      <c r="F1968" t="s">
        <v>7331</v>
      </c>
      <c r="G1968" t="s">
        <v>11280</v>
      </c>
    </row>
    <row r="1969" spans="1:7" x14ac:dyDescent="0.25">
      <c r="A1969" t="s">
        <v>9310</v>
      </c>
      <c r="B1969">
        <v>45882</v>
      </c>
      <c r="C1969" t="s">
        <v>286</v>
      </c>
      <c r="D1969" t="s">
        <v>7341</v>
      </c>
      <c r="E1969">
        <v>14</v>
      </c>
      <c r="F1969" t="s">
        <v>7337</v>
      </c>
      <c r="G1969" t="s">
        <v>11280</v>
      </c>
    </row>
    <row r="1970" spans="1:7" x14ac:dyDescent="0.25">
      <c r="A1970" t="s">
        <v>9311</v>
      </c>
      <c r="B1970">
        <v>45882</v>
      </c>
      <c r="C1970" t="s">
        <v>332</v>
      </c>
      <c r="D1970" t="s">
        <v>7330</v>
      </c>
      <c r="E1970">
        <v>41</v>
      </c>
      <c r="F1970" t="s">
        <v>7331</v>
      </c>
      <c r="G1970" t="s">
        <v>7343</v>
      </c>
    </row>
    <row r="1971" spans="1:7" x14ac:dyDescent="0.25">
      <c r="A1971" t="s">
        <v>9312</v>
      </c>
      <c r="B1971">
        <v>45883</v>
      </c>
      <c r="C1971" t="s">
        <v>152</v>
      </c>
      <c r="D1971" t="s">
        <v>7341</v>
      </c>
      <c r="E1971">
        <v>16</v>
      </c>
      <c r="F1971" t="s">
        <v>7331</v>
      </c>
      <c r="G1971" t="s">
        <v>11280</v>
      </c>
    </row>
    <row r="1972" spans="1:7" x14ac:dyDescent="0.25">
      <c r="A1972" t="s">
        <v>9313</v>
      </c>
      <c r="B1972">
        <v>45883</v>
      </c>
      <c r="C1972" t="s">
        <v>164</v>
      </c>
      <c r="D1972" t="s">
        <v>7341</v>
      </c>
      <c r="E1972">
        <v>29</v>
      </c>
      <c r="F1972" t="s">
        <v>7345</v>
      </c>
      <c r="G1972" t="s">
        <v>11280</v>
      </c>
    </row>
    <row r="1973" spans="1:7" x14ac:dyDescent="0.25">
      <c r="A1973" t="s">
        <v>9314</v>
      </c>
      <c r="B1973">
        <v>45883</v>
      </c>
      <c r="C1973" t="s">
        <v>172</v>
      </c>
      <c r="D1973" t="s">
        <v>7330</v>
      </c>
      <c r="E1973">
        <v>95</v>
      </c>
      <c r="F1973" t="s">
        <v>7351</v>
      </c>
      <c r="G1973" t="s">
        <v>7338</v>
      </c>
    </row>
    <row r="1974" spans="1:7" x14ac:dyDescent="0.25">
      <c r="A1974" t="s">
        <v>9315</v>
      </c>
      <c r="B1974">
        <v>45883</v>
      </c>
      <c r="C1974" t="s">
        <v>220</v>
      </c>
      <c r="D1974" t="s">
        <v>7330</v>
      </c>
      <c r="E1974">
        <v>77</v>
      </c>
      <c r="F1974" t="s">
        <v>7337</v>
      </c>
      <c r="G1974" t="s">
        <v>7338</v>
      </c>
    </row>
    <row r="1975" spans="1:7" x14ac:dyDescent="0.25">
      <c r="A1975" t="s">
        <v>9316</v>
      </c>
      <c r="B1975">
        <v>45883</v>
      </c>
      <c r="C1975" t="s">
        <v>252</v>
      </c>
      <c r="D1975" t="s">
        <v>7330</v>
      </c>
      <c r="E1975">
        <v>87</v>
      </c>
      <c r="F1975" t="s">
        <v>7345</v>
      </c>
      <c r="G1975" t="s">
        <v>7338</v>
      </c>
    </row>
    <row r="1976" spans="1:7" x14ac:dyDescent="0.25">
      <c r="A1976" t="s">
        <v>9317</v>
      </c>
      <c r="B1976">
        <v>45883</v>
      </c>
      <c r="C1976" t="s">
        <v>323</v>
      </c>
      <c r="D1976" t="s">
        <v>7341</v>
      </c>
      <c r="E1976">
        <v>7</v>
      </c>
      <c r="F1976" t="s">
        <v>7331</v>
      </c>
      <c r="G1976" t="s">
        <v>11280</v>
      </c>
    </row>
    <row r="1977" spans="1:7" x14ac:dyDescent="0.25">
      <c r="A1977" t="s">
        <v>9318</v>
      </c>
      <c r="B1977">
        <v>45883</v>
      </c>
      <c r="C1977" t="s">
        <v>325</v>
      </c>
      <c r="D1977" t="s">
        <v>7341</v>
      </c>
      <c r="E1977">
        <v>5</v>
      </c>
      <c r="F1977" t="s">
        <v>7337</v>
      </c>
      <c r="G1977" t="s">
        <v>11280</v>
      </c>
    </row>
    <row r="1978" spans="1:7" x14ac:dyDescent="0.25">
      <c r="A1978" t="s">
        <v>9319</v>
      </c>
      <c r="B1978">
        <v>45883</v>
      </c>
      <c r="C1978" t="s">
        <v>376</v>
      </c>
      <c r="D1978" t="s">
        <v>7330</v>
      </c>
      <c r="E1978">
        <v>41</v>
      </c>
      <c r="F1978" t="s">
        <v>7337</v>
      </c>
      <c r="G1978" t="s">
        <v>7334</v>
      </c>
    </row>
    <row r="1979" spans="1:7" x14ac:dyDescent="0.25">
      <c r="A1979" t="s">
        <v>9320</v>
      </c>
      <c r="B1979">
        <v>45883</v>
      </c>
      <c r="C1979" t="s">
        <v>433</v>
      </c>
      <c r="D1979" t="s">
        <v>7330</v>
      </c>
      <c r="E1979">
        <v>24</v>
      </c>
      <c r="F1979" t="s">
        <v>7345</v>
      </c>
      <c r="G1979" t="s">
        <v>7355</v>
      </c>
    </row>
    <row r="1980" spans="1:7" x14ac:dyDescent="0.25">
      <c r="A1980" t="s">
        <v>9321</v>
      </c>
      <c r="B1980">
        <v>45883</v>
      </c>
      <c r="C1980" t="s">
        <v>484</v>
      </c>
      <c r="D1980" t="s">
        <v>7341</v>
      </c>
      <c r="E1980">
        <v>8</v>
      </c>
      <c r="F1980" t="s">
        <v>7331</v>
      </c>
      <c r="G1980" t="s">
        <v>11280</v>
      </c>
    </row>
    <row r="1981" spans="1:7" x14ac:dyDescent="0.25">
      <c r="A1981" t="s">
        <v>9322</v>
      </c>
      <c r="B1981">
        <v>45884</v>
      </c>
      <c r="C1981" t="s">
        <v>13</v>
      </c>
      <c r="D1981" t="s">
        <v>7330</v>
      </c>
      <c r="E1981">
        <v>182</v>
      </c>
      <c r="F1981" t="s">
        <v>7331</v>
      </c>
      <c r="G1981" t="s">
        <v>7332</v>
      </c>
    </row>
    <row r="1982" spans="1:7" x14ac:dyDescent="0.25">
      <c r="A1982" t="s">
        <v>9323</v>
      </c>
      <c r="B1982">
        <v>45884</v>
      </c>
      <c r="C1982" t="s">
        <v>43</v>
      </c>
      <c r="D1982" t="s">
        <v>7341</v>
      </c>
      <c r="E1982">
        <v>38</v>
      </c>
      <c r="F1982" t="s">
        <v>7345</v>
      </c>
      <c r="G1982" t="s">
        <v>11280</v>
      </c>
    </row>
    <row r="1983" spans="1:7" x14ac:dyDescent="0.25">
      <c r="A1983" t="s">
        <v>9324</v>
      </c>
      <c r="B1983">
        <v>45884</v>
      </c>
      <c r="C1983" t="s">
        <v>55</v>
      </c>
      <c r="D1983" t="s">
        <v>7330</v>
      </c>
      <c r="E1983">
        <v>54</v>
      </c>
      <c r="F1983" t="s">
        <v>7337</v>
      </c>
      <c r="G1983" t="s">
        <v>7370</v>
      </c>
    </row>
    <row r="1984" spans="1:7" x14ac:dyDescent="0.25">
      <c r="A1984" t="s">
        <v>9325</v>
      </c>
      <c r="B1984">
        <v>45884</v>
      </c>
      <c r="C1984" t="s">
        <v>95</v>
      </c>
      <c r="D1984" t="s">
        <v>7330</v>
      </c>
      <c r="E1984">
        <v>45</v>
      </c>
      <c r="F1984" t="s">
        <v>7331</v>
      </c>
      <c r="G1984" t="s">
        <v>7365</v>
      </c>
    </row>
    <row r="1985" spans="1:7" x14ac:dyDescent="0.25">
      <c r="A1985" t="s">
        <v>9326</v>
      </c>
      <c r="B1985">
        <v>45884</v>
      </c>
      <c r="C1985" t="s">
        <v>103</v>
      </c>
      <c r="D1985" t="s">
        <v>7341</v>
      </c>
      <c r="E1985">
        <v>10</v>
      </c>
      <c r="F1985" t="s">
        <v>7345</v>
      </c>
      <c r="G1985" t="s">
        <v>11280</v>
      </c>
    </row>
    <row r="1986" spans="1:7" x14ac:dyDescent="0.25">
      <c r="A1986" t="s">
        <v>9327</v>
      </c>
      <c r="B1986">
        <v>45884</v>
      </c>
      <c r="C1986" t="s">
        <v>176</v>
      </c>
      <c r="D1986" t="s">
        <v>7330</v>
      </c>
      <c r="E1986">
        <v>102</v>
      </c>
      <c r="F1986" t="s">
        <v>7337</v>
      </c>
      <c r="G1986" t="s">
        <v>7348</v>
      </c>
    </row>
    <row r="1987" spans="1:7" x14ac:dyDescent="0.25">
      <c r="A1987" t="s">
        <v>9328</v>
      </c>
      <c r="B1987">
        <v>45884</v>
      </c>
      <c r="C1987" t="s">
        <v>253</v>
      </c>
      <c r="D1987" t="s">
        <v>7341</v>
      </c>
      <c r="E1987">
        <v>3</v>
      </c>
      <c r="F1987" t="s">
        <v>7345</v>
      </c>
      <c r="G1987" t="s">
        <v>11280</v>
      </c>
    </row>
    <row r="1988" spans="1:7" x14ac:dyDescent="0.25">
      <c r="A1988" t="s">
        <v>9329</v>
      </c>
      <c r="B1988">
        <v>45884</v>
      </c>
      <c r="C1988" t="s">
        <v>299</v>
      </c>
      <c r="D1988" t="s">
        <v>7330</v>
      </c>
      <c r="E1988">
        <v>42</v>
      </c>
      <c r="F1988" t="s">
        <v>7331</v>
      </c>
      <c r="G1988" t="s">
        <v>7365</v>
      </c>
    </row>
    <row r="1989" spans="1:7" x14ac:dyDescent="0.25">
      <c r="A1989" t="s">
        <v>9330</v>
      </c>
      <c r="B1989">
        <v>45884</v>
      </c>
      <c r="C1989" t="s">
        <v>347</v>
      </c>
      <c r="D1989" t="s">
        <v>7341</v>
      </c>
      <c r="E1989">
        <v>8</v>
      </c>
      <c r="F1989" t="s">
        <v>7345</v>
      </c>
      <c r="G1989" t="s">
        <v>11280</v>
      </c>
    </row>
    <row r="1990" spans="1:7" x14ac:dyDescent="0.25">
      <c r="A1990" t="s">
        <v>9331</v>
      </c>
      <c r="B1990">
        <v>45885</v>
      </c>
      <c r="C1990" t="s">
        <v>20</v>
      </c>
      <c r="D1990" t="s">
        <v>7330</v>
      </c>
      <c r="E1990">
        <v>45</v>
      </c>
      <c r="F1990" t="s">
        <v>7345</v>
      </c>
      <c r="G1990" t="s">
        <v>7338</v>
      </c>
    </row>
    <row r="1991" spans="1:7" x14ac:dyDescent="0.25">
      <c r="A1991" t="s">
        <v>9332</v>
      </c>
      <c r="B1991">
        <v>45885</v>
      </c>
      <c r="C1991" t="s">
        <v>99</v>
      </c>
      <c r="D1991" t="s">
        <v>7330</v>
      </c>
      <c r="E1991">
        <v>59</v>
      </c>
      <c r="F1991" t="s">
        <v>7331</v>
      </c>
      <c r="G1991" t="s">
        <v>7355</v>
      </c>
    </row>
    <row r="1992" spans="1:7" x14ac:dyDescent="0.25">
      <c r="A1992" t="s">
        <v>9333</v>
      </c>
      <c r="B1992">
        <v>45885</v>
      </c>
      <c r="C1992" t="s">
        <v>174</v>
      </c>
      <c r="D1992" t="s">
        <v>7330</v>
      </c>
      <c r="E1992">
        <v>112</v>
      </c>
      <c r="F1992" t="s">
        <v>7331</v>
      </c>
      <c r="G1992" t="s">
        <v>7365</v>
      </c>
    </row>
    <row r="1993" spans="1:7" x14ac:dyDescent="0.25">
      <c r="A1993" t="s">
        <v>9334</v>
      </c>
      <c r="B1993">
        <v>45885</v>
      </c>
      <c r="C1993" t="s">
        <v>220</v>
      </c>
      <c r="D1993" t="s">
        <v>7341</v>
      </c>
      <c r="E1993">
        <v>13</v>
      </c>
      <c r="F1993" t="s">
        <v>7337</v>
      </c>
      <c r="G1993" t="s">
        <v>11280</v>
      </c>
    </row>
    <row r="1994" spans="1:7" x14ac:dyDescent="0.25">
      <c r="A1994" t="s">
        <v>9335</v>
      </c>
      <c r="B1994">
        <v>45885</v>
      </c>
      <c r="C1994" t="s">
        <v>222</v>
      </c>
      <c r="D1994" t="s">
        <v>7341</v>
      </c>
      <c r="E1994">
        <v>14</v>
      </c>
      <c r="F1994" t="s">
        <v>7337</v>
      </c>
      <c r="G1994" t="s">
        <v>11280</v>
      </c>
    </row>
    <row r="1995" spans="1:7" x14ac:dyDescent="0.25">
      <c r="A1995" t="s">
        <v>9336</v>
      </c>
      <c r="B1995">
        <v>45885</v>
      </c>
      <c r="C1995" t="s">
        <v>230</v>
      </c>
      <c r="D1995" t="s">
        <v>7330</v>
      </c>
      <c r="E1995">
        <v>47</v>
      </c>
      <c r="F1995" t="s">
        <v>7337</v>
      </c>
      <c r="G1995" t="s">
        <v>7355</v>
      </c>
    </row>
    <row r="1996" spans="1:7" x14ac:dyDescent="0.25">
      <c r="A1996" t="s">
        <v>9337</v>
      </c>
      <c r="B1996">
        <v>45885</v>
      </c>
      <c r="C1996" t="s">
        <v>253</v>
      </c>
      <c r="D1996" t="s">
        <v>7330</v>
      </c>
      <c r="E1996">
        <v>100</v>
      </c>
      <c r="F1996" t="s">
        <v>7345</v>
      </c>
      <c r="G1996" t="s">
        <v>7332</v>
      </c>
    </row>
    <row r="1997" spans="1:7" x14ac:dyDescent="0.25">
      <c r="A1997" t="s">
        <v>9338</v>
      </c>
      <c r="B1997">
        <v>45885</v>
      </c>
      <c r="C1997" t="s">
        <v>268</v>
      </c>
      <c r="D1997" t="s">
        <v>7330</v>
      </c>
      <c r="E1997">
        <v>53</v>
      </c>
      <c r="F1997" t="s">
        <v>7337</v>
      </c>
      <c r="G1997" t="s">
        <v>7338</v>
      </c>
    </row>
    <row r="1998" spans="1:7" x14ac:dyDescent="0.25">
      <c r="A1998" t="s">
        <v>9339</v>
      </c>
      <c r="B1998">
        <v>45885</v>
      </c>
      <c r="C1998" t="s">
        <v>274</v>
      </c>
      <c r="D1998" t="s">
        <v>7330</v>
      </c>
      <c r="E1998">
        <v>26</v>
      </c>
      <c r="F1998" t="s">
        <v>7345</v>
      </c>
      <c r="G1998" t="s">
        <v>7334</v>
      </c>
    </row>
    <row r="1999" spans="1:7" x14ac:dyDescent="0.25">
      <c r="A1999" t="s">
        <v>9340</v>
      </c>
      <c r="B1999">
        <v>45886</v>
      </c>
      <c r="C1999" t="s">
        <v>8</v>
      </c>
      <c r="D1999" t="s">
        <v>7341</v>
      </c>
      <c r="E1999">
        <v>14</v>
      </c>
      <c r="F1999" t="s">
        <v>7345</v>
      </c>
      <c r="G1999" t="s">
        <v>11280</v>
      </c>
    </row>
    <row r="2000" spans="1:7" x14ac:dyDescent="0.25">
      <c r="A2000" t="s">
        <v>9341</v>
      </c>
      <c r="B2000">
        <v>45886</v>
      </c>
      <c r="C2000" t="s">
        <v>35</v>
      </c>
      <c r="D2000" t="s">
        <v>7330</v>
      </c>
      <c r="E2000">
        <v>99</v>
      </c>
      <c r="F2000" t="s">
        <v>7331</v>
      </c>
      <c r="G2000" t="s">
        <v>7370</v>
      </c>
    </row>
    <row r="2001" spans="1:7" x14ac:dyDescent="0.25">
      <c r="A2001" t="s">
        <v>9342</v>
      </c>
      <c r="B2001">
        <v>45886</v>
      </c>
      <c r="C2001" t="s">
        <v>35</v>
      </c>
      <c r="D2001" t="s">
        <v>7330</v>
      </c>
      <c r="E2001">
        <v>181</v>
      </c>
      <c r="F2001" t="s">
        <v>7345</v>
      </c>
      <c r="G2001" t="s">
        <v>7355</v>
      </c>
    </row>
    <row r="2002" spans="1:7" x14ac:dyDescent="0.25">
      <c r="A2002" t="s">
        <v>9343</v>
      </c>
      <c r="B2002">
        <v>45886</v>
      </c>
      <c r="C2002" t="s">
        <v>146</v>
      </c>
      <c r="D2002" t="s">
        <v>7330</v>
      </c>
      <c r="E2002">
        <v>62</v>
      </c>
      <c r="F2002" t="s">
        <v>7331</v>
      </c>
      <c r="G2002" t="s">
        <v>7355</v>
      </c>
    </row>
    <row r="2003" spans="1:7" x14ac:dyDescent="0.25">
      <c r="A2003" t="s">
        <v>9344</v>
      </c>
      <c r="B2003">
        <v>45886</v>
      </c>
      <c r="C2003" t="s">
        <v>184</v>
      </c>
      <c r="D2003" t="s">
        <v>7330</v>
      </c>
      <c r="E2003">
        <v>115</v>
      </c>
      <c r="F2003" t="s">
        <v>7331</v>
      </c>
      <c r="G2003" t="s">
        <v>7355</v>
      </c>
    </row>
    <row r="2004" spans="1:7" x14ac:dyDescent="0.25">
      <c r="A2004" t="s">
        <v>9345</v>
      </c>
      <c r="B2004">
        <v>45886</v>
      </c>
      <c r="C2004" t="s">
        <v>198</v>
      </c>
      <c r="D2004" t="s">
        <v>7330</v>
      </c>
      <c r="E2004">
        <v>44</v>
      </c>
      <c r="F2004" t="s">
        <v>7331</v>
      </c>
      <c r="G2004" t="s">
        <v>7343</v>
      </c>
    </row>
    <row r="2005" spans="1:7" x14ac:dyDescent="0.25">
      <c r="A2005" t="s">
        <v>9346</v>
      </c>
      <c r="B2005">
        <v>45886</v>
      </c>
      <c r="C2005" t="s">
        <v>222</v>
      </c>
      <c r="D2005" t="s">
        <v>7341</v>
      </c>
      <c r="E2005">
        <v>14</v>
      </c>
      <c r="F2005" t="s">
        <v>7331</v>
      </c>
      <c r="G2005" t="s">
        <v>11280</v>
      </c>
    </row>
    <row r="2006" spans="1:7" x14ac:dyDescent="0.25">
      <c r="A2006" t="s">
        <v>9347</v>
      </c>
      <c r="B2006">
        <v>45886</v>
      </c>
      <c r="C2006" t="s">
        <v>252</v>
      </c>
      <c r="D2006" t="s">
        <v>7341</v>
      </c>
      <c r="E2006">
        <v>12</v>
      </c>
      <c r="F2006" t="s">
        <v>7337</v>
      </c>
      <c r="G2006" t="s">
        <v>11280</v>
      </c>
    </row>
    <row r="2007" spans="1:7" x14ac:dyDescent="0.25">
      <c r="A2007" t="s">
        <v>9348</v>
      </c>
      <c r="B2007">
        <v>45886</v>
      </c>
      <c r="C2007" t="s">
        <v>266</v>
      </c>
      <c r="D2007" t="s">
        <v>7341</v>
      </c>
      <c r="E2007">
        <v>15</v>
      </c>
      <c r="F2007" t="s">
        <v>7331</v>
      </c>
      <c r="G2007" t="s">
        <v>11280</v>
      </c>
    </row>
    <row r="2008" spans="1:7" x14ac:dyDescent="0.25">
      <c r="A2008" t="s">
        <v>9349</v>
      </c>
      <c r="B2008">
        <v>45886</v>
      </c>
      <c r="C2008" t="s">
        <v>317</v>
      </c>
      <c r="D2008" t="s">
        <v>7330</v>
      </c>
      <c r="E2008">
        <v>58</v>
      </c>
      <c r="F2008" t="s">
        <v>7337</v>
      </c>
      <c r="G2008" t="s">
        <v>7343</v>
      </c>
    </row>
    <row r="2009" spans="1:7" x14ac:dyDescent="0.25">
      <c r="A2009" t="s">
        <v>9350</v>
      </c>
      <c r="B2009">
        <v>45886</v>
      </c>
      <c r="C2009" t="s">
        <v>323</v>
      </c>
      <c r="D2009" t="s">
        <v>7330</v>
      </c>
      <c r="E2009">
        <v>71</v>
      </c>
      <c r="F2009" t="s">
        <v>7337</v>
      </c>
      <c r="G2009" t="s">
        <v>7332</v>
      </c>
    </row>
    <row r="2010" spans="1:7" x14ac:dyDescent="0.25">
      <c r="A2010" t="s">
        <v>9351</v>
      </c>
      <c r="B2010">
        <v>45886</v>
      </c>
      <c r="C2010" t="s">
        <v>409</v>
      </c>
      <c r="D2010" t="s">
        <v>7341</v>
      </c>
      <c r="E2010">
        <v>9</v>
      </c>
      <c r="F2010" t="s">
        <v>7345</v>
      </c>
      <c r="G2010" t="s">
        <v>11280</v>
      </c>
    </row>
    <row r="2011" spans="1:7" x14ac:dyDescent="0.25">
      <c r="A2011" t="s">
        <v>9352</v>
      </c>
      <c r="B2011">
        <v>45886</v>
      </c>
      <c r="C2011" t="s">
        <v>439</v>
      </c>
      <c r="D2011" t="s">
        <v>7341</v>
      </c>
      <c r="E2011">
        <v>16</v>
      </c>
      <c r="F2011" t="s">
        <v>7337</v>
      </c>
      <c r="G2011" t="s">
        <v>11280</v>
      </c>
    </row>
    <row r="2012" spans="1:7" x14ac:dyDescent="0.25">
      <c r="A2012" t="s">
        <v>9353</v>
      </c>
      <c r="B2012">
        <v>45886</v>
      </c>
      <c r="C2012" t="s">
        <v>458</v>
      </c>
      <c r="D2012" t="s">
        <v>7330</v>
      </c>
      <c r="E2012">
        <v>57</v>
      </c>
      <c r="F2012" t="s">
        <v>7345</v>
      </c>
      <c r="G2012" t="s">
        <v>7332</v>
      </c>
    </row>
    <row r="2013" spans="1:7" x14ac:dyDescent="0.25">
      <c r="A2013" t="s">
        <v>9354</v>
      </c>
      <c r="B2013">
        <v>45887</v>
      </c>
      <c r="C2013" t="s">
        <v>59</v>
      </c>
      <c r="D2013" t="s">
        <v>7330</v>
      </c>
      <c r="E2013">
        <v>88</v>
      </c>
      <c r="F2013" t="s">
        <v>7331</v>
      </c>
      <c r="G2013" t="s">
        <v>7343</v>
      </c>
    </row>
    <row r="2014" spans="1:7" x14ac:dyDescent="0.25">
      <c r="A2014" t="s">
        <v>9355</v>
      </c>
      <c r="B2014">
        <v>45887</v>
      </c>
      <c r="C2014" t="s">
        <v>142</v>
      </c>
      <c r="D2014" t="s">
        <v>7330</v>
      </c>
      <c r="E2014">
        <v>75</v>
      </c>
      <c r="F2014" t="s">
        <v>7331</v>
      </c>
      <c r="G2014" t="s">
        <v>7338</v>
      </c>
    </row>
    <row r="2015" spans="1:7" x14ac:dyDescent="0.25">
      <c r="A2015" t="s">
        <v>9356</v>
      </c>
      <c r="B2015">
        <v>45887</v>
      </c>
      <c r="C2015" t="s">
        <v>240</v>
      </c>
      <c r="D2015" t="s">
        <v>7341</v>
      </c>
      <c r="E2015">
        <v>17</v>
      </c>
      <c r="F2015" t="s">
        <v>7331</v>
      </c>
      <c r="G2015" t="s">
        <v>11280</v>
      </c>
    </row>
    <row r="2016" spans="1:7" x14ac:dyDescent="0.25">
      <c r="A2016" t="s">
        <v>9357</v>
      </c>
      <c r="B2016">
        <v>45887</v>
      </c>
      <c r="C2016" t="s">
        <v>257</v>
      </c>
      <c r="D2016" t="s">
        <v>7330</v>
      </c>
      <c r="E2016">
        <v>88</v>
      </c>
      <c r="F2016" t="s">
        <v>7331</v>
      </c>
      <c r="G2016" t="s">
        <v>7338</v>
      </c>
    </row>
    <row r="2017" spans="1:7" x14ac:dyDescent="0.25">
      <c r="A2017" t="s">
        <v>9358</v>
      </c>
      <c r="B2017">
        <v>45887</v>
      </c>
      <c r="C2017" t="s">
        <v>328</v>
      </c>
      <c r="D2017" t="s">
        <v>7330</v>
      </c>
      <c r="E2017">
        <v>62</v>
      </c>
      <c r="F2017" t="s">
        <v>7337</v>
      </c>
      <c r="G2017" t="s">
        <v>7365</v>
      </c>
    </row>
    <row r="2018" spans="1:7" x14ac:dyDescent="0.25">
      <c r="A2018" t="s">
        <v>9359</v>
      </c>
      <c r="B2018">
        <v>45887</v>
      </c>
      <c r="C2018" t="s">
        <v>384</v>
      </c>
      <c r="D2018" t="s">
        <v>7341</v>
      </c>
      <c r="E2018">
        <v>3</v>
      </c>
      <c r="F2018" t="s">
        <v>7345</v>
      </c>
      <c r="G2018" t="s">
        <v>11280</v>
      </c>
    </row>
    <row r="2019" spans="1:7" x14ac:dyDescent="0.25">
      <c r="A2019" t="s">
        <v>9360</v>
      </c>
      <c r="B2019">
        <v>45887</v>
      </c>
      <c r="C2019" t="s">
        <v>403</v>
      </c>
      <c r="D2019" t="s">
        <v>7330</v>
      </c>
      <c r="E2019">
        <v>29</v>
      </c>
      <c r="F2019" t="s">
        <v>7331</v>
      </c>
      <c r="G2019" t="s">
        <v>7365</v>
      </c>
    </row>
    <row r="2020" spans="1:7" x14ac:dyDescent="0.25">
      <c r="A2020" t="s">
        <v>9361</v>
      </c>
      <c r="B2020">
        <v>45888</v>
      </c>
      <c r="C2020" t="s">
        <v>37</v>
      </c>
      <c r="D2020" t="s">
        <v>7341</v>
      </c>
      <c r="E2020">
        <v>9</v>
      </c>
      <c r="F2020" t="s">
        <v>7345</v>
      </c>
      <c r="G2020" t="s">
        <v>11280</v>
      </c>
    </row>
    <row r="2021" spans="1:7" x14ac:dyDescent="0.25">
      <c r="A2021" t="s">
        <v>9362</v>
      </c>
      <c r="B2021">
        <v>45888</v>
      </c>
      <c r="C2021" t="s">
        <v>83</v>
      </c>
      <c r="D2021" t="s">
        <v>7330</v>
      </c>
      <c r="E2021">
        <v>74</v>
      </c>
      <c r="F2021" t="s">
        <v>7331</v>
      </c>
      <c r="G2021" t="s">
        <v>7355</v>
      </c>
    </row>
    <row r="2022" spans="1:7" x14ac:dyDescent="0.25">
      <c r="A2022" t="s">
        <v>9363</v>
      </c>
      <c r="B2022">
        <v>45888</v>
      </c>
      <c r="C2022" t="s">
        <v>85</v>
      </c>
      <c r="D2022" t="s">
        <v>7330</v>
      </c>
      <c r="E2022">
        <v>64</v>
      </c>
      <c r="F2022" t="s">
        <v>7331</v>
      </c>
      <c r="G2022" t="s">
        <v>7370</v>
      </c>
    </row>
    <row r="2023" spans="1:7" x14ac:dyDescent="0.25">
      <c r="A2023" t="s">
        <v>9364</v>
      </c>
      <c r="B2023">
        <v>45888</v>
      </c>
      <c r="C2023" t="s">
        <v>224</v>
      </c>
      <c r="D2023" t="s">
        <v>7330</v>
      </c>
      <c r="E2023">
        <v>53</v>
      </c>
      <c r="F2023" t="s">
        <v>7345</v>
      </c>
      <c r="G2023" t="s">
        <v>7334</v>
      </c>
    </row>
    <row r="2024" spans="1:7" x14ac:dyDescent="0.25">
      <c r="A2024" t="s">
        <v>9365</v>
      </c>
      <c r="B2024">
        <v>45888</v>
      </c>
      <c r="C2024" t="s">
        <v>226</v>
      </c>
      <c r="D2024" t="s">
        <v>7341</v>
      </c>
      <c r="E2024">
        <v>11</v>
      </c>
      <c r="F2024" t="s">
        <v>7337</v>
      </c>
      <c r="G2024" t="s">
        <v>11280</v>
      </c>
    </row>
    <row r="2025" spans="1:7" x14ac:dyDescent="0.25">
      <c r="A2025" t="s">
        <v>9366</v>
      </c>
      <c r="B2025">
        <v>45888</v>
      </c>
      <c r="C2025" t="s">
        <v>334</v>
      </c>
      <c r="D2025" t="s">
        <v>7330</v>
      </c>
      <c r="E2025">
        <v>65</v>
      </c>
      <c r="F2025" t="s">
        <v>7331</v>
      </c>
      <c r="G2025" t="s">
        <v>7343</v>
      </c>
    </row>
    <row r="2026" spans="1:7" x14ac:dyDescent="0.25">
      <c r="A2026" t="s">
        <v>9367</v>
      </c>
      <c r="B2026">
        <v>45888</v>
      </c>
      <c r="C2026" t="s">
        <v>368</v>
      </c>
      <c r="D2026" t="s">
        <v>7330</v>
      </c>
      <c r="E2026">
        <v>48</v>
      </c>
      <c r="F2026" t="s">
        <v>7345</v>
      </c>
      <c r="G2026" t="s">
        <v>7343</v>
      </c>
    </row>
    <row r="2027" spans="1:7" x14ac:dyDescent="0.25">
      <c r="A2027" t="s">
        <v>9368</v>
      </c>
      <c r="B2027">
        <v>45888</v>
      </c>
      <c r="C2027" t="s">
        <v>394</v>
      </c>
      <c r="D2027" t="s">
        <v>7330</v>
      </c>
      <c r="E2027">
        <v>69</v>
      </c>
      <c r="F2027" t="s">
        <v>7331</v>
      </c>
      <c r="G2027" t="s">
        <v>7343</v>
      </c>
    </row>
    <row r="2028" spans="1:7" x14ac:dyDescent="0.25">
      <c r="A2028" t="s">
        <v>9369</v>
      </c>
      <c r="B2028">
        <v>45888</v>
      </c>
      <c r="C2028" t="s">
        <v>394</v>
      </c>
      <c r="D2028" t="s">
        <v>7341</v>
      </c>
      <c r="E2028">
        <v>9</v>
      </c>
      <c r="F2028" t="s">
        <v>7337</v>
      </c>
      <c r="G2028" t="s">
        <v>11280</v>
      </c>
    </row>
    <row r="2029" spans="1:7" x14ac:dyDescent="0.25">
      <c r="A2029" t="s">
        <v>9370</v>
      </c>
      <c r="B2029">
        <v>45888</v>
      </c>
      <c r="C2029" t="s">
        <v>411</v>
      </c>
      <c r="D2029" t="s">
        <v>7330</v>
      </c>
      <c r="E2029">
        <v>86</v>
      </c>
      <c r="F2029" t="s">
        <v>7345</v>
      </c>
      <c r="G2029" t="s">
        <v>7332</v>
      </c>
    </row>
    <row r="2030" spans="1:7" x14ac:dyDescent="0.25">
      <c r="A2030" t="s">
        <v>9371</v>
      </c>
      <c r="B2030">
        <v>45888</v>
      </c>
      <c r="C2030" t="s">
        <v>450</v>
      </c>
      <c r="D2030" t="s">
        <v>7330</v>
      </c>
      <c r="E2030">
        <v>30</v>
      </c>
      <c r="F2030" t="s">
        <v>7331</v>
      </c>
      <c r="G2030" t="s">
        <v>7370</v>
      </c>
    </row>
    <row r="2031" spans="1:7" x14ac:dyDescent="0.25">
      <c r="A2031" t="s">
        <v>9372</v>
      </c>
      <c r="B2031">
        <v>45889</v>
      </c>
      <c r="C2031" t="s">
        <v>31</v>
      </c>
      <c r="D2031" t="s">
        <v>7330</v>
      </c>
      <c r="E2031">
        <v>86</v>
      </c>
      <c r="F2031" t="s">
        <v>7331</v>
      </c>
      <c r="G2031" t="s">
        <v>7332</v>
      </c>
    </row>
    <row r="2032" spans="1:7" x14ac:dyDescent="0.25">
      <c r="A2032" t="s">
        <v>9373</v>
      </c>
      <c r="B2032">
        <v>45889</v>
      </c>
      <c r="C2032" t="s">
        <v>70</v>
      </c>
      <c r="D2032" t="s">
        <v>7330</v>
      </c>
      <c r="E2032">
        <v>75</v>
      </c>
      <c r="F2032" t="s">
        <v>7331</v>
      </c>
      <c r="G2032" t="s">
        <v>7334</v>
      </c>
    </row>
    <row r="2033" spans="1:7" x14ac:dyDescent="0.25">
      <c r="A2033" t="s">
        <v>9374</v>
      </c>
      <c r="B2033">
        <v>45889</v>
      </c>
      <c r="C2033" t="s">
        <v>87</v>
      </c>
      <c r="D2033" t="s">
        <v>7330</v>
      </c>
      <c r="E2033">
        <v>35</v>
      </c>
      <c r="F2033" t="s">
        <v>7345</v>
      </c>
      <c r="G2033" t="s">
        <v>7348</v>
      </c>
    </row>
    <row r="2034" spans="1:7" x14ac:dyDescent="0.25">
      <c r="A2034" t="s">
        <v>9375</v>
      </c>
      <c r="B2034">
        <v>45889</v>
      </c>
      <c r="C2034" t="s">
        <v>224</v>
      </c>
      <c r="D2034" t="s">
        <v>7330</v>
      </c>
      <c r="E2034">
        <v>59</v>
      </c>
      <c r="F2034" t="s">
        <v>7337</v>
      </c>
      <c r="G2034" t="s">
        <v>7343</v>
      </c>
    </row>
    <row r="2035" spans="1:7" x14ac:dyDescent="0.25">
      <c r="A2035" t="s">
        <v>9376</v>
      </c>
      <c r="B2035">
        <v>45889</v>
      </c>
      <c r="C2035" t="s">
        <v>330</v>
      </c>
      <c r="D2035" t="s">
        <v>7330</v>
      </c>
      <c r="E2035">
        <v>79</v>
      </c>
      <c r="F2035" t="s">
        <v>7331</v>
      </c>
      <c r="G2035" t="s">
        <v>7355</v>
      </c>
    </row>
    <row r="2036" spans="1:7" x14ac:dyDescent="0.25">
      <c r="A2036" t="s">
        <v>9377</v>
      </c>
      <c r="B2036">
        <v>45889</v>
      </c>
      <c r="C2036" t="s">
        <v>340</v>
      </c>
      <c r="D2036" t="s">
        <v>7341</v>
      </c>
      <c r="E2036">
        <v>9</v>
      </c>
      <c r="F2036" t="s">
        <v>7331</v>
      </c>
      <c r="G2036" t="s">
        <v>11280</v>
      </c>
    </row>
    <row r="2037" spans="1:7" x14ac:dyDescent="0.25">
      <c r="A2037" t="s">
        <v>9378</v>
      </c>
      <c r="B2037">
        <v>45889</v>
      </c>
      <c r="C2037" t="s">
        <v>396</v>
      </c>
      <c r="D2037" t="s">
        <v>7330</v>
      </c>
      <c r="E2037">
        <v>84</v>
      </c>
      <c r="F2037" t="s">
        <v>7331</v>
      </c>
      <c r="G2037" t="s">
        <v>7332</v>
      </c>
    </row>
    <row r="2038" spans="1:7" x14ac:dyDescent="0.25">
      <c r="A2038" t="s">
        <v>9379</v>
      </c>
      <c r="B2038">
        <v>45889</v>
      </c>
      <c r="C2038" t="s">
        <v>411</v>
      </c>
      <c r="D2038" t="s">
        <v>7341</v>
      </c>
      <c r="E2038">
        <v>4</v>
      </c>
      <c r="F2038" t="s">
        <v>7331</v>
      </c>
      <c r="G2038" t="s">
        <v>11280</v>
      </c>
    </row>
    <row r="2039" spans="1:7" x14ac:dyDescent="0.25">
      <c r="A2039" t="s">
        <v>9380</v>
      </c>
      <c r="B2039">
        <v>45889</v>
      </c>
      <c r="C2039" t="s">
        <v>476</v>
      </c>
      <c r="D2039" t="s">
        <v>7330</v>
      </c>
      <c r="E2039">
        <v>12</v>
      </c>
      <c r="F2039" t="s">
        <v>7331</v>
      </c>
      <c r="G2039" t="s">
        <v>7348</v>
      </c>
    </row>
    <row r="2040" spans="1:7" x14ac:dyDescent="0.25">
      <c r="A2040" t="s">
        <v>9381</v>
      </c>
      <c r="B2040">
        <v>45890</v>
      </c>
      <c r="C2040" t="s">
        <v>47</v>
      </c>
      <c r="D2040" t="s">
        <v>7341</v>
      </c>
      <c r="E2040">
        <v>15</v>
      </c>
      <c r="F2040" t="s">
        <v>7337</v>
      </c>
      <c r="G2040" t="s">
        <v>11280</v>
      </c>
    </row>
    <row r="2041" spans="1:7" x14ac:dyDescent="0.25">
      <c r="A2041" t="s">
        <v>9382</v>
      </c>
      <c r="B2041">
        <v>45890</v>
      </c>
      <c r="C2041" t="s">
        <v>53</v>
      </c>
      <c r="D2041" t="s">
        <v>7341</v>
      </c>
      <c r="E2041">
        <v>31</v>
      </c>
      <c r="F2041" t="s">
        <v>7337</v>
      </c>
      <c r="G2041" t="s">
        <v>11280</v>
      </c>
    </row>
    <row r="2042" spans="1:7" x14ac:dyDescent="0.25">
      <c r="A2042" t="s">
        <v>9383</v>
      </c>
      <c r="B2042">
        <v>45890</v>
      </c>
      <c r="C2042" t="s">
        <v>67</v>
      </c>
      <c r="D2042" t="s">
        <v>7341</v>
      </c>
      <c r="E2042">
        <v>14</v>
      </c>
      <c r="F2042" t="s">
        <v>7345</v>
      </c>
      <c r="G2042" t="s">
        <v>11280</v>
      </c>
    </row>
    <row r="2043" spans="1:7" x14ac:dyDescent="0.25">
      <c r="A2043" t="s">
        <v>9384</v>
      </c>
      <c r="B2043">
        <v>45890</v>
      </c>
      <c r="C2043" t="s">
        <v>167</v>
      </c>
      <c r="D2043" t="s">
        <v>7330</v>
      </c>
      <c r="E2043">
        <v>93</v>
      </c>
      <c r="F2043" t="s">
        <v>7331</v>
      </c>
      <c r="G2043" t="s">
        <v>7355</v>
      </c>
    </row>
    <row r="2044" spans="1:7" x14ac:dyDescent="0.25">
      <c r="A2044" t="s">
        <v>9385</v>
      </c>
      <c r="B2044">
        <v>45890</v>
      </c>
      <c r="C2044" t="s">
        <v>222</v>
      </c>
      <c r="D2044" t="s">
        <v>7341</v>
      </c>
      <c r="E2044">
        <v>8</v>
      </c>
      <c r="F2044" t="s">
        <v>7331</v>
      </c>
      <c r="G2044" t="s">
        <v>11280</v>
      </c>
    </row>
    <row r="2045" spans="1:7" x14ac:dyDescent="0.25">
      <c r="A2045" t="s">
        <v>9386</v>
      </c>
      <c r="B2045">
        <v>45890</v>
      </c>
      <c r="C2045" t="s">
        <v>242</v>
      </c>
      <c r="D2045" t="s">
        <v>7330</v>
      </c>
      <c r="E2045">
        <v>71</v>
      </c>
      <c r="F2045" t="s">
        <v>7345</v>
      </c>
      <c r="G2045" t="s">
        <v>7334</v>
      </c>
    </row>
    <row r="2046" spans="1:7" x14ac:dyDescent="0.25">
      <c r="A2046" t="s">
        <v>9387</v>
      </c>
      <c r="B2046">
        <v>45890</v>
      </c>
      <c r="C2046" t="s">
        <v>299</v>
      </c>
      <c r="D2046" t="s">
        <v>7341</v>
      </c>
      <c r="E2046">
        <v>11</v>
      </c>
      <c r="F2046" t="s">
        <v>7345</v>
      </c>
      <c r="G2046" t="s">
        <v>11280</v>
      </c>
    </row>
    <row r="2047" spans="1:7" x14ac:dyDescent="0.25">
      <c r="A2047" t="s">
        <v>9388</v>
      </c>
      <c r="B2047">
        <v>45890</v>
      </c>
      <c r="C2047" t="s">
        <v>359</v>
      </c>
      <c r="D2047" t="s">
        <v>7341</v>
      </c>
      <c r="E2047">
        <v>4</v>
      </c>
      <c r="F2047" t="s">
        <v>7337</v>
      </c>
      <c r="G2047" t="s">
        <v>11280</v>
      </c>
    </row>
    <row r="2048" spans="1:7" x14ac:dyDescent="0.25">
      <c r="A2048" t="s">
        <v>9389</v>
      </c>
      <c r="B2048">
        <v>45890</v>
      </c>
      <c r="C2048" t="s">
        <v>364</v>
      </c>
      <c r="D2048" t="s">
        <v>7330</v>
      </c>
      <c r="E2048">
        <v>45</v>
      </c>
      <c r="F2048" t="s">
        <v>7345</v>
      </c>
      <c r="G2048" t="s">
        <v>7332</v>
      </c>
    </row>
    <row r="2049" spans="1:7" x14ac:dyDescent="0.25">
      <c r="A2049" t="s">
        <v>9390</v>
      </c>
      <c r="B2049">
        <v>45891</v>
      </c>
      <c r="C2049" t="s">
        <v>101</v>
      </c>
      <c r="D2049" t="s">
        <v>7341</v>
      </c>
      <c r="E2049">
        <v>30</v>
      </c>
      <c r="F2049" t="s">
        <v>7331</v>
      </c>
      <c r="G2049" t="s">
        <v>11280</v>
      </c>
    </row>
    <row r="2050" spans="1:7" x14ac:dyDescent="0.25">
      <c r="A2050" t="s">
        <v>9391</v>
      </c>
      <c r="B2050">
        <v>45891</v>
      </c>
      <c r="C2050" t="s">
        <v>132</v>
      </c>
      <c r="D2050" t="s">
        <v>7330</v>
      </c>
      <c r="E2050">
        <v>51</v>
      </c>
      <c r="F2050" t="s">
        <v>7345</v>
      </c>
      <c r="G2050" t="s">
        <v>7365</v>
      </c>
    </row>
    <row r="2051" spans="1:7" x14ac:dyDescent="0.25">
      <c r="A2051" t="s">
        <v>9392</v>
      </c>
      <c r="B2051">
        <v>45891</v>
      </c>
      <c r="C2051" t="s">
        <v>142</v>
      </c>
      <c r="D2051" t="s">
        <v>7330</v>
      </c>
      <c r="E2051">
        <v>87</v>
      </c>
      <c r="F2051" t="s">
        <v>7337</v>
      </c>
      <c r="G2051" t="s">
        <v>7334</v>
      </c>
    </row>
    <row r="2052" spans="1:7" x14ac:dyDescent="0.25">
      <c r="A2052" t="s">
        <v>9393</v>
      </c>
      <c r="B2052">
        <v>45891</v>
      </c>
      <c r="C2052" t="s">
        <v>178</v>
      </c>
      <c r="D2052" t="s">
        <v>7330</v>
      </c>
      <c r="E2052">
        <v>54</v>
      </c>
      <c r="F2052" t="s">
        <v>7331</v>
      </c>
      <c r="G2052" t="s">
        <v>7355</v>
      </c>
    </row>
    <row r="2053" spans="1:7" x14ac:dyDescent="0.25">
      <c r="A2053" t="s">
        <v>9394</v>
      </c>
      <c r="B2053">
        <v>45891</v>
      </c>
      <c r="C2053" t="s">
        <v>202</v>
      </c>
      <c r="D2053" t="s">
        <v>7330</v>
      </c>
      <c r="E2053">
        <v>103</v>
      </c>
      <c r="F2053" t="s">
        <v>7345</v>
      </c>
      <c r="G2053" t="s">
        <v>7355</v>
      </c>
    </row>
    <row r="2054" spans="1:7" x14ac:dyDescent="0.25">
      <c r="A2054" t="s">
        <v>9395</v>
      </c>
      <c r="B2054">
        <v>45891</v>
      </c>
      <c r="C2054" t="s">
        <v>226</v>
      </c>
      <c r="D2054" t="s">
        <v>7330</v>
      </c>
      <c r="E2054">
        <v>74</v>
      </c>
      <c r="F2054" t="s">
        <v>7337</v>
      </c>
      <c r="G2054" t="s">
        <v>7370</v>
      </c>
    </row>
    <row r="2055" spans="1:7" x14ac:dyDescent="0.25">
      <c r="A2055" t="s">
        <v>9396</v>
      </c>
      <c r="B2055">
        <v>45891</v>
      </c>
      <c r="C2055" t="s">
        <v>474</v>
      </c>
      <c r="D2055" t="s">
        <v>7330</v>
      </c>
      <c r="E2055">
        <v>86</v>
      </c>
      <c r="F2055" t="s">
        <v>7351</v>
      </c>
      <c r="G2055" t="s">
        <v>7334</v>
      </c>
    </row>
    <row r="2056" spans="1:7" x14ac:dyDescent="0.25">
      <c r="A2056" t="s">
        <v>9397</v>
      </c>
      <c r="B2056">
        <v>45892</v>
      </c>
      <c r="C2056" t="s">
        <v>49</v>
      </c>
      <c r="D2056" t="s">
        <v>7330</v>
      </c>
      <c r="E2056">
        <v>59</v>
      </c>
      <c r="F2056" t="s">
        <v>7331</v>
      </c>
      <c r="G2056" t="s">
        <v>7338</v>
      </c>
    </row>
    <row r="2057" spans="1:7" x14ac:dyDescent="0.25">
      <c r="A2057" t="s">
        <v>9398</v>
      </c>
      <c r="B2057">
        <v>45892</v>
      </c>
      <c r="C2057" t="s">
        <v>124</v>
      </c>
      <c r="D2057" t="s">
        <v>7330</v>
      </c>
      <c r="E2057">
        <v>36</v>
      </c>
      <c r="F2057" t="s">
        <v>7345</v>
      </c>
      <c r="G2057" t="s">
        <v>7332</v>
      </c>
    </row>
    <row r="2058" spans="1:7" x14ac:dyDescent="0.25">
      <c r="A2058" t="s">
        <v>9399</v>
      </c>
      <c r="B2058">
        <v>45892</v>
      </c>
      <c r="C2058" t="s">
        <v>152</v>
      </c>
      <c r="D2058" t="s">
        <v>7330</v>
      </c>
      <c r="E2058">
        <v>79</v>
      </c>
      <c r="F2058" t="s">
        <v>7351</v>
      </c>
      <c r="G2058" t="s">
        <v>7370</v>
      </c>
    </row>
    <row r="2059" spans="1:7" x14ac:dyDescent="0.25">
      <c r="A2059" t="s">
        <v>9400</v>
      </c>
      <c r="B2059">
        <v>45892</v>
      </c>
      <c r="C2059" t="s">
        <v>182</v>
      </c>
      <c r="D2059" t="s">
        <v>7330</v>
      </c>
      <c r="E2059">
        <v>60</v>
      </c>
      <c r="F2059" t="s">
        <v>7331</v>
      </c>
      <c r="G2059" t="s">
        <v>7332</v>
      </c>
    </row>
    <row r="2060" spans="1:7" x14ac:dyDescent="0.25">
      <c r="A2060" t="s">
        <v>9401</v>
      </c>
      <c r="B2060">
        <v>45892</v>
      </c>
      <c r="C2060" t="s">
        <v>198</v>
      </c>
      <c r="D2060" t="s">
        <v>7341</v>
      </c>
      <c r="E2060">
        <v>7</v>
      </c>
      <c r="F2060" t="s">
        <v>7331</v>
      </c>
      <c r="G2060" t="s">
        <v>11280</v>
      </c>
    </row>
    <row r="2061" spans="1:7" x14ac:dyDescent="0.25">
      <c r="A2061" t="s">
        <v>9402</v>
      </c>
      <c r="B2061">
        <v>45892</v>
      </c>
      <c r="C2061" t="s">
        <v>230</v>
      </c>
      <c r="D2061" t="s">
        <v>7341</v>
      </c>
      <c r="E2061">
        <v>3</v>
      </c>
      <c r="F2061" t="s">
        <v>7331</v>
      </c>
      <c r="G2061" t="s">
        <v>11280</v>
      </c>
    </row>
    <row r="2062" spans="1:7" x14ac:dyDescent="0.25">
      <c r="A2062" t="s">
        <v>9403</v>
      </c>
      <c r="B2062">
        <v>45892</v>
      </c>
      <c r="C2062" t="s">
        <v>242</v>
      </c>
      <c r="D2062" t="s">
        <v>7330</v>
      </c>
      <c r="E2062">
        <v>72</v>
      </c>
      <c r="F2062" t="s">
        <v>7331</v>
      </c>
      <c r="G2062" t="s">
        <v>7365</v>
      </c>
    </row>
    <row r="2063" spans="1:7" x14ac:dyDescent="0.25">
      <c r="A2063" t="s">
        <v>9404</v>
      </c>
      <c r="B2063">
        <v>45892</v>
      </c>
      <c r="C2063" t="s">
        <v>294</v>
      </c>
      <c r="D2063" t="s">
        <v>7330</v>
      </c>
      <c r="E2063">
        <v>74</v>
      </c>
      <c r="F2063" t="s">
        <v>7345</v>
      </c>
      <c r="G2063" t="s">
        <v>7365</v>
      </c>
    </row>
    <row r="2064" spans="1:7" x14ac:dyDescent="0.25">
      <c r="A2064" t="s">
        <v>9405</v>
      </c>
      <c r="B2064">
        <v>45892</v>
      </c>
      <c r="C2064" t="s">
        <v>304</v>
      </c>
      <c r="D2064" t="s">
        <v>7330</v>
      </c>
      <c r="E2064">
        <v>48</v>
      </c>
      <c r="F2064" t="s">
        <v>7331</v>
      </c>
      <c r="G2064" t="s">
        <v>7338</v>
      </c>
    </row>
    <row r="2065" spans="1:7" x14ac:dyDescent="0.25">
      <c r="A2065" t="s">
        <v>9406</v>
      </c>
      <c r="B2065">
        <v>45892</v>
      </c>
      <c r="C2065" t="s">
        <v>390</v>
      </c>
      <c r="D2065" t="s">
        <v>7341</v>
      </c>
      <c r="E2065">
        <v>7</v>
      </c>
      <c r="F2065" t="s">
        <v>7331</v>
      </c>
      <c r="G2065" t="s">
        <v>11280</v>
      </c>
    </row>
    <row r="2066" spans="1:7" x14ac:dyDescent="0.25">
      <c r="A2066" t="s">
        <v>9407</v>
      </c>
      <c r="B2066">
        <v>45892</v>
      </c>
      <c r="C2066" t="s">
        <v>421</v>
      </c>
      <c r="D2066" t="s">
        <v>7341</v>
      </c>
      <c r="E2066">
        <v>11</v>
      </c>
      <c r="F2066" t="s">
        <v>7345</v>
      </c>
      <c r="G2066" t="s">
        <v>11280</v>
      </c>
    </row>
    <row r="2067" spans="1:7" x14ac:dyDescent="0.25">
      <c r="A2067" t="s">
        <v>9408</v>
      </c>
      <c r="B2067">
        <v>45892</v>
      </c>
      <c r="C2067" t="s">
        <v>427</v>
      </c>
      <c r="D2067" t="s">
        <v>7330</v>
      </c>
      <c r="E2067">
        <v>52</v>
      </c>
      <c r="F2067" t="s">
        <v>7345</v>
      </c>
      <c r="G2067" t="s">
        <v>7343</v>
      </c>
    </row>
    <row r="2068" spans="1:7" x14ac:dyDescent="0.25">
      <c r="A2068" t="s">
        <v>9409</v>
      </c>
      <c r="B2068">
        <v>45892</v>
      </c>
      <c r="C2068" t="s">
        <v>443</v>
      </c>
      <c r="D2068" t="s">
        <v>7330</v>
      </c>
      <c r="E2068">
        <v>13</v>
      </c>
      <c r="F2068" t="s">
        <v>7331</v>
      </c>
      <c r="G2068" t="s">
        <v>7334</v>
      </c>
    </row>
    <row r="2069" spans="1:7" x14ac:dyDescent="0.25">
      <c r="A2069" t="s">
        <v>9410</v>
      </c>
      <c r="B2069">
        <v>45893</v>
      </c>
      <c r="C2069" t="s">
        <v>47</v>
      </c>
      <c r="D2069" t="s">
        <v>7341</v>
      </c>
      <c r="E2069">
        <v>21</v>
      </c>
      <c r="F2069" t="s">
        <v>7351</v>
      </c>
      <c r="G2069" t="s">
        <v>11280</v>
      </c>
    </row>
    <row r="2070" spans="1:7" x14ac:dyDescent="0.25">
      <c r="A2070" t="s">
        <v>9411</v>
      </c>
      <c r="B2070">
        <v>45893</v>
      </c>
      <c r="C2070" t="s">
        <v>67</v>
      </c>
      <c r="D2070" t="s">
        <v>7341</v>
      </c>
      <c r="E2070">
        <v>20</v>
      </c>
      <c r="F2070" t="s">
        <v>7331</v>
      </c>
      <c r="G2070" t="s">
        <v>11280</v>
      </c>
    </row>
    <row r="2071" spans="1:7" x14ac:dyDescent="0.25">
      <c r="A2071" t="s">
        <v>9412</v>
      </c>
      <c r="B2071">
        <v>45893</v>
      </c>
      <c r="C2071" t="s">
        <v>155</v>
      </c>
      <c r="D2071" t="s">
        <v>7341</v>
      </c>
      <c r="E2071">
        <v>13</v>
      </c>
      <c r="F2071" t="s">
        <v>7345</v>
      </c>
      <c r="G2071" t="s">
        <v>11280</v>
      </c>
    </row>
    <row r="2072" spans="1:7" x14ac:dyDescent="0.25">
      <c r="A2072" t="s">
        <v>9413</v>
      </c>
      <c r="B2072">
        <v>45893</v>
      </c>
      <c r="C2072" t="s">
        <v>252</v>
      </c>
      <c r="D2072" t="s">
        <v>7341</v>
      </c>
      <c r="E2072">
        <v>13</v>
      </c>
      <c r="F2072" t="s">
        <v>7331</v>
      </c>
      <c r="G2072" t="s">
        <v>11280</v>
      </c>
    </row>
    <row r="2073" spans="1:7" x14ac:dyDescent="0.25">
      <c r="A2073" t="s">
        <v>9414</v>
      </c>
      <c r="B2073">
        <v>45893</v>
      </c>
      <c r="C2073" t="s">
        <v>368</v>
      </c>
      <c r="D2073" t="s">
        <v>7330</v>
      </c>
      <c r="E2073">
        <v>18</v>
      </c>
      <c r="F2073" t="s">
        <v>7345</v>
      </c>
      <c r="G2073" t="s">
        <v>7365</v>
      </c>
    </row>
    <row r="2074" spans="1:7" x14ac:dyDescent="0.25">
      <c r="A2074" t="s">
        <v>9415</v>
      </c>
      <c r="B2074">
        <v>45893</v>
      </c>
      <c r="C2074" t="s">
        <v>382</v>
      </c>
      <c r="D2074" t="s">
        <v>7330</v>
      </c>
      <c r="E2074">
        <v>40</v>
      </c>
      <c r="F2074" t="s">
        <v>7331</v>
      </c>
      <c r="G2074" t="s">
        <v>7355</v>
      </c>
    </row>
    <row r="2075" spans="1:7" x14ac:dyDescent="0.25">
      <c r="A2075" t="s">
        <v>9416</v>
      </c>
      <c r="B2075">
        <v>45893</v>
      </c>
      <c r="C2075" t="s">
        <v>474</v>
      </c>
      <c r="D2075" t="s">
        <v>7330</v>
      </c>
      <c r="E2075">
        <v>65</v>
      </c>
      <c r="F2075" t="s">
        <v>7351</v>
      </c>
      <c r="G2075" t="s">
        <v>7332</v>
      </c>
    </row>
    <row r="2076" spans="1:7" x14ac:dyDescent="0.25">
      <c r="A2076" t="s">
        <v>9417</v>
      </c>
      <c r="B2076">
        <v>45894</v>
      </c>
      <c r="C2076" t="s">
        <v>23</v>
      </c>
      <c r="D2076" t="s">
        <v>7330</v>
      </c>
      <c r="E2076">
        <v>49</v>
      </c>
      <c r="F2076" t="s">
        <v>7331</v>
      </c>
      <c r="G2076" t="s">
        <v>7338</v>
      </c>
    </row>
    <row r="2077" spans="1:7" x14ac:dyDescent="0.25">
      <c r="A2077" t="s">
        <v>9418</v>
      </c>
      <c r="B2077">
        <v>45894</v>
      </c>
      <c r="C2077" t="s">
        <v>89</v>
      </c>
      <c r="D2077" t="s">
        <v>7341</v>
      </c>
      <c r="E2077">
        <v>4</v>
      </c>
      <c r="F2077" t="s">
        <v>7331</v>
      </c>
      <c r="G2077" t="s">
        <v>11280</v>
      </c>
    </row>
    <row r="2078" spans="1:7" x14ac:dyDescent="0.25">
      <c r="A2078" t="s">
        <v>9419</v>
      </c>
      <c r="B2078">
        <v>45894</v>
      </c>
      <c r="C2078" t="s">
        <v>101</v>
      </c>
      <c r="D2078" t="s">
        <v>7330</v>
      </c>
      <c r="E2078">
        <v>51</v>
      </c>
      <c r="F2078" t="s">
        <v>7351</v>
      </c>
      <c r="G2078" t="s">
        <v>7365</v>
      </c>
    </row>
    <row r="2079" spans="1:7" x14ac:dyDescent="0.25">
      <c r="A2079" t="s">
        <v>9420</v>
      </c>
      <c r="B2079">
        <v>45894</v>
      </c>
      <c r="C2079" t="s">
        <v>152</v>
      </c>
      <c r="D2079" t="s">
        <v>7341</v>
      </c>
      <c r="E2079">
        <v>15</v>
      </c>
      <c r="F2079" t="s">
        <v>7331</v>
      </c>
      <c r="G2079" t="s">
        <v>11280</v>
      </c>
    </row>
    <row r="2080" spans="1:7" x14ac:dyDescent="0.25">
      <c r="A2080" t="s">
        <v>9421</v>
      </c>
      <c r="B2080">
        <v>45894</v>
      </c>
      <c r="C2080" t="s">
        <v>155</v>
      </c>
      <c r="D2080" t="s">
        <v>7341</v>
      </c>
      <c r="E2080">
        <v>3</v>
      </c>
      <c r="F2080" t="s">
        <v>7331</v>
      </c>
      <c r="G2080" t="s">
        <v>11280</v>
      </c>
    </row>
    <row r="2081" spans="1:7" x14ac:dyDescent="0.25">
      <c r="A2081" t="s">
        <v>9422</v>
      </c>
      <c r="B2081">
        <v>45894</v>
      </c>
      <c r="C2081" t="s">
        <v>176</v>
      </c>
      <c r="D2081" t="s">
        <v>7330</v>
      </c>
      <c r="E2081">
        <v>41</v>
      </c>
      <c r="F2081" t="s">
        <v>7345</v>
      </c>
      <c r="G2081" t="s">
        <v>7338</v>
      </c>
    </row>
    <row r="2082" spans="1:7" x14ac:dyDescent="0.25">
      <c r="A2082" t="s">
        <v>9423</v>
      </c>
      <c r="B2082">
        <v>45894</v>
      </c>
      <c r="C2082" t="s">
        <v>196</v>
      </c>
      <c r="D2082" t="s">
        <v>7330</v>
      </c>
      <c r="E2082">
        <v>32</v>
      </c>
      <c r="F2082" t="s">
        <v>7331</v>
      </c>
      <c r="G2082" t="s">
        <v>7348</v>
      </c>
    </row>
    <row r="2083" spans="1:7" x14ac:dyDescent="0.25">
      <c r="A2083" t="s">
        <v>9424</v>
      </c>
      <c r="B2083">
        <v>45894</v>
      </c>
      <c r="C2083" t="s">
        <v>278</v>
      </c>
      <c r="D2083" t="s">
        <v>7330</v>
      </c>
      <c r="E2083">
        <v>53</v>
      </c>
      <c r="F2083" t="s">
        <v>7337</v>
      </c>
      <c r="G2083" t="s">
        <v>7332</v>
      </c>
    </row>
    <row r="2084" spans="1:7" x14ac:dyDescent="0.25">
      <c r="A2084" t="s">
        <v>9425</v>
      </c>
      <c r="B2084">
        <v>45894</v>
      </c>
      <c r="C2084" t="s">
        <v>315</v>
      </c>
      <c r="D2084" t="s">
        <v>7330</v>
      </c>
      <c r="E2084">
        <v>12</v>
      </c>
      <c r="F2084" t="s">
        <v>7337</v>
      </c>
      <c r="G2084" t="s">
        <v>7334</v>
      </c>
    </row>
    <row r="2085" spans="1:7" x14ac:dyDescent="0.25">
      <c r="A2085" t="s">
        <v>9426</v>
      </c>
      <c r="B2085">
        <v>45894</v>
      </c>
      <c r="C2085" t="s">
        <v>392</v>
      </c>
      <c r="D2085" t="s">
        <v>7330</v>
      </c>
      <c r="E2085">
        <v>56</v>
      </c>
      <c r="F2085" t="s">
        <v>7331</v>
      </c>
      <c r="G2085" t="s">
        <v>7348</v>
      </c>
    </row>
    <row r="2086" spans="1:7" x14ac:dyDescent="0.25">
      <c r="A2086" t="s">
        <v>9427</v>
      </c>
      <c r="B2086">
        <v>45894</v>
      </c>
      <c r="C2086" t="s">
        <v>392</v>
      </c>
      <c r="D2086" t="s">
        <v>7330</v>
      </c>
      <c r="E2086">
        <v>68</v>
      </c>
      <c r="F2086" t="s">
        <v>7331</v>
      </c>
      <c r="G2086" t="s">
        <v>7343</v>
      </c>
    </row>
    <row r="2087" spans="1:7" x14ac:dyDescent="0.25">
      <c r="A2087" t="s">
        <v>9428</v>
      </c>
      <c r="B2087">
        <v>45894</v>
      </c>
      <c r="C2087" t="s">
        <v>486</v>
      </c>
      <c r="D2087" t="s">
        <v>7341</v>
      </c>
      <c r="E2087">
        <v>2</v>
      </c>
      <c r="F2087" t="s">
        <v>7345</v>
      </c>
      <c r="G2087" t="s">
        <v>11280</v>
      </c>
    </row>
    <row r="2088" spans="1:7" x14ac:dyDescent="0.25">
      <c r="A2088" t="s">
        <v>9429</v>
      </c>
      <c r="B2088">
        <v>45895</v>
      </c>
      <c r="C2088" t="s">
        <v>118</v>
      </c>
      <c r="D2088" t="s">
        <v>7330</v>
      </c>
      <c r="E2088">
        <v>86</v>
      </c>
      <c r="F2088" t="s">
        <v>7337</v>
      </c>
      <c r="G2088" t="s">
        <v>7343</v>
      </c>
    </row>
    <row r="2089" spans="1:7" x14ac:dyDescent="0.25">
      <c r="A2089" t="s">
        <v>9430</v>
      </c>
      <c r="B2089">
        <v>45895</v>
      </c>
      <c r="C2089" t="s">
        <v>134</v>
      </c>
      <c r="D2089" t="s">
        <v>7330</v>
      </c>
      <c r="E2089">
        <v>71</v>
      </c>
      <c r="F2089" t="s">
        <v>7331</v>
      </c>
      <c r="G2089" t="s">
        <v>7365</v>
      </c>
    </row>
    <row r="2090" spans="1:7" x14ac:dyDescent="0.25">
      <c r="A2090" t="s">
        <v>9431</v>
      </c>
      <c r="B2090">
        <v>45895</v>
      </c>
      <c r="C2090" t="s">
        <v>136</v>
      </c>
      <c r="D2090" t="s">
        <v>7341</v>
      </c>
      <c r="E2090">
        <v>8</v>
      </c>
      <c r="F2090" t="s">
        <v>7331</v>
      </c>
      <c r="G2090" t="s">
        <v>11280</v>
      </c>
    </row>
    <row r="2091" spans="1:7" x14ac:dyDescent="0.25">
      <c r="A2091" t="s">
        <v>9432</v>
      </c>
      <c r="B2091">
        <v>45895</v>
      </c>
      <c r="C2091" t="s">
        <v>138</v>
      </c>
      <c r="D2091" t="s">
        <v>7330</v>
      </c>
      <c r="E2091">
        <v>33</v>
      </c>
      <c r="F2091" t="s">
        <v>7331</v>
      </c>
      <c r="G2091" t="s">
        <v>7355</v>
      </c>
    </row>
    <row r="2092" spans="1:7" x14ac:dyDescent="0.25">
      <c r="A2092" t="s">
        <v>9433</v>
      </c>
      <c r="B2092">
        <v>45895</v>
      </c>
      <c r="C2092" t="s">
        <v>156</v>
      </c>
      <c r="D2092" t="s">
        <v>7330</v>
      </c>
      <c r="E2092">
        <v>98</v>
      </c>
      <c r="F2092" t="s">
        <v>7345</v>
      </c>
      <c r="G2092" t="s">
        <v>7365</v>
      </c>
    </row>
    <row r="2093" spans="1:7" x14ac:dyDescent="0.25">
      <c r="A2093" t="s">
        <v>9434</v>
      </c>
      <c r="B2093">
        <v>45895</v>
      </c>
      <c r="C2093" t="s">
        <v>184</v>
      </c>
      <c r="D2093" t="s">
        <v>7341</v>
      </c>
      <c r="E2093">
        <v>28</v>
      </c>
      <c r="F2093" t="s">
        <v>7345</v>
      </c>
      <c r="G2093" t="s">
        <v>11280</v>
      </c>
    </row>
    <row r="2094" spans="1:7" x14ac:dyDescent="0.25">
      <c r="A2094" t="s">
        <v>9435</v>
      </c>
      <c r="B2094">
        <v>45895</v>
      </c>
      <c r="C2094" t="s">
        <v>208</v>
      </c>
      <c r="D2094" t="s">
        <v>7341</v>
      </c>
      <c r="E2094">
        <v>17</v>
      </c>
      <c r="F2094" t="s">
        <v>7331</v>
      </c>
      <c r="G2094" t="s">
        <v>11280</v>
      </c>
    </row>
    <row r="2095" spans="1:7" x14ac:dyDescent="0.25">
      <c r="A2095" t="s">
        <v>9436</v>
      </c>
      <c r="B2095">
        <v>45895</v>
      </c>
      <c r="C2095" t="s">
        <v>270</v>
      </c>
      <c r="D2095" t="s">
        <v>7330</v>
      </c>
      <c r="E2095">
        <v>80</v>
      </c>
      <c r="F2095" t="s">
        <v>7331</v>
      </c>
      <c r="G2095" t="s">
        <v>7355</v>
      </c>
    </row>
    <row r="2096" spans="1:7" x14ac:dyDescent="0.25">
      <c r="A2096" t="s">
        <v>9437</v>
      </c>
      <c r="B2096">
        <v>45895</v>
      </c>
      <c r="C2096" t="s">
        <v>395</v>
      </c>
      <c r="D2096" t="s">
        <v>7330</v>
      </c>
      <c r="E2096">
        <v>19</v>
      </c>
      <c r="F2096" t="s">
        <v>7331</v>
      </c>
      <c r="G2096" t="s">
        <v>7370</v>
      </c>
    </row>
    <row r="2097" spans="1:7" x14ac:dyDescent="0.25">
      <c r="A2097" t="s">
        <v>9438</v>
      </c>
      <c r="B2097">
        <v>45896</v>
      </c>
      <c r="C2097" t="s">
        <v>138</v>
      </c>
      <c r="D2097" t="s">
        <v>7330</v>
      </c>
      <c r="E2097">
        <v>55</v>
      </c>
      <c r="F2097" t="s">
        <v>7331</v>
      </c>
      <c r="G2097" t="s">
        <v>7332</v>
      </c>
    </row>
    <row r="2098" spans="1:7" x14ac:dyDescent="0.25">
      <c r="A2098" t="s">
        <v>9439</v>
      </c>
      <c r="B2098">
        <v>45896</v>
      </c>
      <c r="C2098" t="s">
        <v>230</v>
      </c>
      <c r="D2098" t="s">
        <v>7330</v>
      </c>
      <c r="E2098">
        <v>94</v>
      </c>
      <c r="F2098" t="s">
        <v>7337</v>
      </c>
      <c r="G2098" t="s">
        <v>7332</v>
      </c>
    </row>
    <row r="2099" spans="1:7" x14ac:dyDescent="0.25">
      <c r="A2099" t="s">
        <v>9440</v>
      </c>
      <c r="B2099">
        <v>45896</v>
      </c>
      <c r="C2099" t="s">
        <v>272</v>
      </c>
      <c r="D2099" t="s">
        <v>7341</v>
      </c>
      <c r="E2099">
        <v>13</v>
      </c>
      <c r="F2099" t="s">
        <v>7331</v>
      </c>
      <c r="G2099" t="s">
        <v>11280</v>
      </c>
    </row>
    <row r="2100" spans="1:7" x14ac:dyDescent="0.25">
      <c r="A2100" t="s">
        <v>9441</v>
      </c>
      <c r="B2100">
        <v>45896</v>
      </c>
      <c r="C2100" t="s">
        <v>296</v>
      </c>
      <c r="D2100" t="s">
        <v>7341</v>
      </c>
      <c r="E2100">
        <v>4</v>
      </c>
      <c r="F2100" t="s">
        <v>7331</v>
      </c>
      <c r="G2100" t="s">
        <v>11280</v>
      </c>
    </row>
    <row r="2101" spans="1:7" x14ac:dyDescent="0.25">
      <c r="A2101" t="s">
        <v>9442</v>
      </c>
      <c r="B2101">
        <v>45897</v>
      </c>
      <c r="C2101" t="s">
        <v>20</v>
      </c>
      <c r="D2101" t="s">
        <v>7330</v>
      </c>
      <c r="E2101">
        <v>137</v>
      </c>
      <c r="F2101" t="s">
        <v>7337</v>
      </c>
      <c r="G2101" t="s">
        <v>7355</v>
      </c>
    </row>
    <row r="2102" spans="1:7" x14ac:dyDescent="0.25">
      <c r="A2102" t="s">
        <v>9443</v>
      </c>
      <c r="B2102">
        <v>45897</v>
      </c>
      <c r="C2102" t="s">
        <v>178</v>
      </c>
      <c r="D2102" t="s">
        <v>7341</v>
      </c>
      <c r="E2102">
        <v>32</v>
      </c>
      <c r="F2102" t="s">
        <v>7337</v>
      </c>
      <c r="G2102" t="s">
        <v>11280</v>
      </c>
    </row>
    <row r="2103" spans="1:7" x14ac:dyDescent="0.25">
      <c r="A2103" t="s">
        <v>9444</v>
      </c>
      <c r="B2103">
        <v>45897</v>
      </c>
      <c r="C2103" t="s">
        <v>236</v>
      </c>
      <c r="D2103" t="s">
        <v>7341</v>
      </c>
      <c r="E2103">
        <v>8</v>
      </c>
      <c r="F2103" t="s">
        <v>7345</v>
      </c>
      <c r="G2103" t="s">
        <v>11280</v>
      </c>
    </row>
    <row r="2104" spans="1:7" x14ac:dyDescent="0.25">
      <c r="A2104" t="s">
        <v>9445</v>
      </c>
      <c r="B2104">
        <v>45898</v>
      </c>
      <c r="C2104" t="s">
        <v>49</v>
      </c>
      <c r="D2104" t="s">
        <v>7341</v>
      </c>
      <c r="E2104">
        <v>34</v>
      </c>
      <c r="F2104" t="s">
        <v>7351</v>
      </c>
      <c r="G2104" t="s">
        <v>11280</v>
      </c>
    </row>
    <row r="2105" spans="1:7" x14ac:dyDescent="0.25">
      <c r="A2105" t="s">
        <v>9446</v>
      </c>
      <c r="B2105">
        <v>45898</v>
      </c>
      <c r="C2105" t="s">
        <v>85</v>
      </c>
      <c r="D2105" t="s">
        <v>7330</v>
      </c>
      <c r="E2105">
        <v>57</v>
      </c>
      <c r="F2105" t="s">
        <v>7337</v>
      </c>
      <c r="G2105" t="s">
        <v>7343</v>
      </c>
    </row>
    <row r="2106" spans="1:7" x14ac:dyDescent="0.25">
      <c r="A2106" t="s">
        <v>9447</v>
      </c>
      <c r="B2106">
        <v>45898</v>
      </c>
      <c r="C2106" t="s">
        <v>101</v>
      </c>
      <c r="D2106" t="s">
        <v>7341</v>
      </c>
      <c r="E2106">
        <v>24</v>
      </c>
      <c r="F2106" t="s">
        <v>7331</v>
      </c>
      <c r="G2106" t="s">
        <v>11280</v>
      </c>
    </row>
    <row r="2107" spans="1:7" x14ac:dyDescent="0.25">
      <c r="A2107" t="s">
        <v>9448</v>
      </c>
      <c r="B2107">
        <v>45898</v>
      </c>
      <c r="C2107" t="s">
        <v>126</v>
      </c>
      <c r="D2107" t="s">
        <v>7341</v>
      </c>
      <c r="E2107">
        <v>18</v>
      </c>
      <c r="F2107" t="s">
        <v>7345</v>
      </c>
      <c r="G2107" t="s">
        <v>11280</v>
      </c>
    </row>
    <row r="2108" spans="1:7" x14ac:dyDescent="0.25">
      <c r="A2108" t="s">
        <v>9449</v>
      </c>
      <c r="B2108">
        <v>45898</v>
      </c>
      <c r="C2108" t="s">
        <v>146</v>
      </c>
      <c r="D2108" t="s">
        <v>7330</v>
      </c>
      <c r="E2108">
        <v>47</v>
      </c>
      <c r="F2108" t="s">
        <v>7337</v>
      </c>
      <c r="G2108" t="s">
        <v>7338</v>
      </c>
    </row>
    <row r="2109" spans="1:7" x14ac:dyDescent="0.25">
      <c r="A2109" t="s">
        <v>9450</v>
      </c>
      <c r="B2109">
        <v>45898</v>
      </c>
      <c r="C2109" t="s">
        <v>190</v>
      </c>
      <c r="D2109" t="s">
        <v>7341</v>
      </c>
      <c r="E2109">
        <v>31</v>
      </c>
      <c r="F2109" t="s">
        <v>7345</v>
      </c>
      <c r="G2109" t="s">
        <v>11280</v>
      </c>
    </row>
    <row r="2110" spans="1:7" x14ac:dyDescent="0.25">
      <c r="A2110" t="s">
        <v>9451</v>
      </c>
      <c r="B2110">
        <v>45898</v>
      </c>
      <c r="C2110" t="s">
        <v>344</v>
      </c>
      <c r="D2110" t="s">
        <v>7341</v>
      </c>
      <c r="E2110">
        <v>10</v>
      </c>
      <c r="F2110" t="s">
        <v>7331</v>
      </c>
      <c r="G2110" t="s">
        <v>11280</v>
      </c>
    </row>
    <row r="2111" spans="1:7" x14ac:dyDescent="0.25">
      <c r="A2111" t="s">
        <v>9452</v>
      </c>
      <c r="B2111">
        <v>45898</v>
      </c>
      <c r="C2111" t="s">
        <v>400</v>
      </c>
      <c r="D2111" t="s">
        <v>7341</v>
      </c>
      <c r="E2111">
        <v>12</v>
      </c>
      <c r="F2111" t="s">
        <v>7331</v>
      </c>
      <c r="G2111" t="s">
        <v>11280</v>
      </c>
    </row>
    <row r="2112" spans="1:7" x14ac:dyDescent="0.25">
      <c r="A2112" t="s">
        <v>9453</v>
      </c>
      <c r="B2112">
        <v>45899</v>
      </c>
      <c r="C2112" t="s">
        <v>51</v>
      </c>
      <c r="D2112" t="s">
        <v>7341</v>
      </c>
      <c r="E2112">
        <v>41</v>
      </c>
      <c r="F2112" t="s">
        <v>7331</v>
      </c>
      <c r="G2112" t="s">
        <v>11280</v>
      </c>
    </row>
    <row r="2113" spans="1:7" x14ac:dyDescent="0.25">
      <c r="A2113" t="s">
        <v>9454</v>
      </c>
      <c r="B2113">
        <v>45899</v>
      </c>
      <c r="C2113" t="s">
        <v>59</v>
      </c>
      <c r="D2113" t="s">
        <v>7330</v>
      </c>
      <c r="E2113">
        <v>107</v>
      </c>
      <c r="F2113" t="s">
        <v>7345</v>
      </c>
      <c r="G2113" t="s">
        <v>7348</v>
      </c>
    </row>
    <row r="2114" spans="1:7" x14ac:dyDescent="0.25">
      <c r="A2114" t="s">
        <v>9455</v>
      </c>
      <c r="B2114">
        <v>45899</v>
      </c>
      <c r="C2114" t="s">
        <v>67</v>
      </c>
      <c r="D2114" t="s">
        <v>7341</v>
      </c>
      <c r="E2114">
        <v>25</v>
      </c>
      <c r="F2114" t="s">
        <v>7331</v>
      </c>
      <c r="G2114" t="s">
        <v>11280</v>
      </c>
    </row>
    <row r="2115" spans="1:7" x14ac:dyDescent="0.25">
      <c r="A2115" t="s">
        <v>9456</v>
      </c>
      <c r="B2115">
        <v>45899</v>
      </c>
      <c r="C2115" t="s">
        <v>112</v>
      </c>
      <c r="D2115" t="s">
        <v>7341</v>
      </c>
      <c r="E2115">
        <v>5</v>
      </c>
      <c r="F2115" t="s">
        <v>7337</v>
      </c>
      <c r="G2115" t="s">
        <v>11280</v>
      </c>
    </row>
    <row r="2116" spans="1:7" x14ac:dyDescent="0.25">
      <c r="A2116" t="s">
        <v>9457</v>
      </c>
      <c r="B2116">
        <v>45899</v>
      </c>
      <c r="C2116" t="s">
        <v>126</v>
      </c>
      <c r="D2116" t="s">
        <v>7330</v>
      </c>
      <c r="E2116">
        <v>72</v>
      </c>
      <c r="F2116" t="s">
        <v>7345</v>
      </c>
      <c r="G2116" t="s">
        <v>7355</v>
      </c>
    </row>
    <row r="2117" spans="1:7" x14ac:dyDescent="0.25">
      <c r="A2117" t="s">
        <v>9458</v>
      </c>
      <c r="B2117">
        <v>45899</v>
      </c>
      <c r="C2117" t="s">
        <v>268</v>
      </c>
      <c r="D2117" t="s">
        <v>7330</v>
      </c>
      <c r="E2117">
        <v>20</v>
      </c>
      <c r="F2117" t="s">
        <v>7331</v>
      </c>
      <c r="G2117" t="s">
        <v>7348</v>
      </c>
    </row>
    <row r="2118" spans="1:7" x14ac:dyDescent="0.25">
      <c r="A2118" t="s">
        <v>9459</v>
      </c>
      <c r="B2118">
        <v>45899</v>
      </c>
      <c r="C2118" t="s">
        <v>340</v>
      </c>
      <c r="D2118" t="s">
        <v>7341</v>
      </c>
      <c r="E2118">
        <v>5</v>
      </c>
      <c r="F2118" t="s">
        <v>7345</v>
      </c>
      <c r="G2118" t="s">
        <v>11280</v>
      </c>
    </row>
    <row r="2119" spans="1:7" x14ac:dyDescent="0.25">
      <c r="A2119" t="s">
        <v>9460</v>
      </c>
      <c r="B2119">
        <v>45899</v>
      </c>
      <c r="C2119" t="s">
        <v>406</v>
      </c>
      <c r="D2119" t="s">
        <v>7330</v>
      </c>
      <c r="E2119">
        <v>80</v>
      </c>
      <c r="F2119" t="s">
        <v>7351</v>
      </c>
      <c r="G2119" t="s">
        <v>7332</v>
      </c>
    </row>
    <row r="2120" spans="1:7" x14ac:dyDescent="0.25">
      <c r="A2120" t="s">
        <v>9461</v>
      </c>
      <c r="B2120">
        <v>45899</v>
      </c>
      <c r="C2120" t="s">
        <v>482</v>
      </c>
      <c r="D2120" t="s">
        <v>7330</v>
      </c>
      <c r="E2120">
        <v>70</v>
      </c>
      <c r="F2120" t="s">
        <v>7331</v>
      </c>
      <c r="G2120" t="s">
        <v>7365</v>
      </c>
    </row>
    <row r="2121" spans="1:7" x14ac:dyDescent="0.25">
      <c r="A2121" t="s">
        <v>9462</v>
      </c>
      <c r="B2121">
        <v>45900</v>
      </c>
      <c r="C2121" t="s">
        <v>83</v>
      </c>
      <c r="D2121" t="s">
        <v>7341</v>
      </c>
      <c r="E2121">
        <v>6</v>
      </c>
      <c r="F2121" t="s">
        <v>7331</v>
      </c>
      <c r="G2121" t="s">
        <v>11280</v>
      </c>
    </row>
    <row r="2122" spans="1:7" x14ac:dyDescent="0.25">
      <c r="A2122" t="s">
        <v>9463</v>
      </c>
      <c r="B2122">
        <v>45900</v>
      </c>
      <c r="C2122" t="s">
        <v>99</v>
      </c>
      <c r="D2122" t="s">
        <v>7341</v>
      </c>
      <c r="E2122">
        <v>11</v>
      </c>
      <c r="F2122" t="s">
        <v>7337</v>
      </c>
      <c r="G2122" t="s">
        <v>11280</v>
      </c>
    </row>
    <row r="2123" spans="1:7" x14ac:dyDescent="0.25">
      <c r="A2123" t="s">
        <v>9464</v>
      </c>
      <c r="B2123">
        <v>45900</v>
      </c>
      <c r="C2123" t="s">
        <v>118</v>
      </c>
      <c r="D2123" t="s">
        <v>7341</v>
      </c>
      <c r="E2123">
        <v>21</v>
      </c>
      <c r="F2123" t="s">
        <v>7345</v>
      </c>
      <c r="G2123" t="s">
        <v>11280</v>
      </c>
    </row>
    <row r="2124" spans="1:7" x14ac:dyDescent="0.25">
      <c r="A2124" t="s">
        <v>9465</v>
      </c>
      <c r="B2124">
        <v>45900</v>
      </c>
      <c r="C2124" t="s">
        <v>148</v>
      </c>
      <c r="D2124" t="s">
        <v>7341</v>
      </c>
      <c r="E2124">
        <v>9</v>
      </c>
      <c r="F2124" t="s">
        <v>7331</v>
      </c>
      <c r="G2124" t="s">
        <v>11280</v>
      </c>
    </row>
    <row r="2125" spans="1:7" x14ac:dyDescent="0.25">
      <c r="A2125" t="s">
        <v>9466</v>
      </c>
      <c r="B2125">
        <v>45900</v>
      </c>
      <c r="C2125" t="s">
        <v>156</v>
      </c>
      <c r="D2125" t="s">
        <v>7330</v>
      </c>
      <c r="E2125">
        <v>47</v>
      </c>
      <c r="F2125" t="s">
        <v>7345</v>
      </c>
      <c r="G2125" t="s">
        <v>7332</v>
      </c>
    </row>
    <row r="2126" spans="1:7" x14ac:dyDescent="0.25">
      <c r="A2126" t="s">
        <v>9467</v>
      </c>
      <c r="B2126">
        <v>45900</v>
      </c>
      <c r="C2126" t="s">
        <v>211</v>
      </c>
      <c r="D2126" t="s">
        <v>7341</v>
      </c>
      <c r="E2126">
        <v>6</v>
      </c>
      <c r="F2126" t="s">
        <v>7331</v>
      </c>
      <c r="G2126" t="s">
        <v>11280</v>
      </c>
    </row>
    <row r="2127" spans="1:7" x14ac:dyDescent="0.25">
      <c r="A2127" t="s">
        <v>9468</v>
      </c>
      <c r="B2127">
        <v>45900</v>
      </c>
      <c r="C2127" t="s">
        <v>230</v>
      </c>
      <c r="D2127" t="s">
        <v>7330</v>
      </c>
      <c r="E2127">
        <v>66</v>
      </c>
      <c r="F2127" t="s">
        <v>7331</v>
      </c>
      <c r="G2127" t="s">
        <v>7365</v>
      </c>
    </row>
    <row r="2128" spans="1:7" x14ac:dyDescent="0.25">
      <c r="A2128" t="s">
        <v>9469</v>
      </c>
      <c r="B2128">
        <v>45900</v>
      </c>
      <c r="C2128" t="s">
        <v>270</v>
      </c>
      <c r="D2128" t="s">
        <v>7330</v>
      </c>
      <c r="E2128">
        <v>87</v>
      </c>
      <c r="F2128" t="s">
        <v>7337</v>
      </c>
      <c r="G2128" t="s">
        <v>7365</v>
      </c>
    </row>
    <row r="2129" spans="1:7" x14ac:dyDescent="0.25">
      <c r="A2129" t="s">
        <v>9470</v>
      </c>
      <c r="B2129">
        <v>45900</v>
      </c>
      <c r="C2129" t="s">
        <v>468</v>
      </c>
      <c r="D2129" t="s">
        <v>7341</v>
      </c>
      <c r="E2129">
        <v>5</v>
      </c>
      <c r="F2129" t="s">
        <v>7345</v>
      </c>
      <c r="G2129" t="s">
        <v>11280</v>
      </c>
    </row>
    <row r="2130" spans="1:7" x14ac:dyDescent="0.25">
      <c r="A2130" t="s">
        <v>9471</v>
      </c>
      <c r="B2130">
        <v>45901</v>
      </c>
      <c r="C2130" t="s">
        <v>31</v>
      </c>
      <c r="D2130" t="s">
        <v>7330</v>
      </c>
      <c r="E2130">
        <v>102</v>
      </c>
      <c r="F2130" t="s">
        <v>7345</v>
      </c>
      <c r="G2130" t="s">
        <v>7338</v>
      </c>
    </row>
    <row r="2131" spans="1:7" x14ac:dyDescent="0.25">
      <c r="A2131" t="s">
        <v>9472</v>
      </c>
      <c r="B2131">
        <v>45901</v>
      </c>
      <c r="C2131" t="s">
        <v>89</v>
      </c>
      <c r="D2131" t="s">
        <v>7341</v>
      </c>
      <c r="E2131">
        <v>11</v>
      </c>
      <c r="F2131" t="s">
        <v>7345</v>
      </c>
      <c r="G2131" t="s">
        <v>11280</v>
      </c>
    </row>
    <row r="2132" spans="1:7" x14ac:dyDescent="0.25">
      <c r="A2132" t="s">
        <v>9473</v>
      </c>
      <c r="B2132">
        <v>45901</v>
      </c>
      <c r="C2132" t="s">
        <v>124</v>
      </c>
      <c r="D2132" t="s">
        <v>7330</v>
      </c>
      <c r="E2132">
        <v>39</v>
      </c>
      <c r="F2132" t="s">
        <v>7345</v>
      </c>
      <c r="G2132" t="s">
        <v>7355</v>
      </c>
    </row>
    <row r="2133" spans="1:7" x14ac:dyDescent="0.25">
      <c r="A2133" t="s">
        <v>9474</v>
      </c>
      <c r="B2133">
        <v>45901</v>
      </c>
      <c r="C2133" t="s">
        <v>156</v>
      </c>
      <c r="D2133" t="s">
        <v>7330</v>
      </c>
      <c r="E2133">
        <v>94</v>
      </c>
      <c r="F2133" t="s">
        <v>7337</v>
      </c>
      <c r="G2133" t="s">
        <v>7370</v>
      </c>
    </row>
    <row r="2134" spans="1:7" x14ac:dyDescent="0.25">
      <c r="A2134" t="s">
        <v>9475</v>
      </c>
      <c r="B2134">
        <v>45901</v>
      </c>
      <c r="C2134" t="s">
        <v>325</v>
      </c>
      <c r="D2134" t="s">
        <v>7330</v>
      </c>
      <c r="E2134">
        <v>44</v>
      </c>
      <c r="F2134" t="s">
        <v>7331</v>
      </c>
      <c r="G2134" t="s">
        <v>7348</v>
      </c>
    </row>
    <row r="2135" spans="1:7" x14ac:dyDescent="0.25">
      <c r="A2135" t="s">
        <v>9476</v>
      </c>
      <c r="B2135">
        <v>45901</v>
      </c>
      <c r="C2135" t="s">
        <v>348</v>
      </c>
      <c r="D2135" t="s">
        <v>7341</v>
      </c>
      <c r="E2135">
        <v>11</v>
      </c>
      <c r="F2135" t="s">
        <v>7331</v>
      </c>
      <c r="G2135" t="s">
        <v>11280</v>
      </c>
    </row>
    <row r="2136" spans="1:7" x14ac:dyDescent="0.25">
      <c r="A2136" t="s">
        <v>9477</v>
      </c>
      <c r="B2136">
        <v>45901</v>
      </c>
      <c r="C2136" t="s">
        <v>366</v>
      </c>
      <c r="D2136" t="s">
        <v>7330</v>
      </c>
      <c r="E2136">
        <v>34</v>
      </c>
      <c r="F2136" t="s">
        <v>7351</v>
      </c>
      <c r="G2136" t="s">
        <v>7332</v>
      </c>
    </row>
    <row r="2137" spans="1:7" x14ac:dyDescent="0.25">
      <c r="A2137" t="s">
        <v>9478</v>
      </c>
      <c r="B2137">
        <v>45901</v>
      </c>
      <c r="C2137" t="s">
        <v>366</v>
      </c>
      <c r="D2137" t="s">
        <v>7341</v>
      </c>
      <c r="E2137">
        <v>8</v>
      </c>
      <c r="F2137" t="s">
        <v>7331</v>
      </c>
      <c r="G2137" t="s">
        <v>11280</v>
      </c>
    </row>
    <row r="2138" spans="1:7" x14ac:dyDescent="0.25">
      <c r="A2138" t="s">
        <v>9479</v>
      </c>
      <c r="B2138">
        <v>45901</v>
      </c>
      <c r="C2138" t="s">
        <v>460</v>
      </c>
      <c r="D2138" t="s">
        <v>7330</v>
      </c>
      <c r="E2138">
        <v>51</v>
      </c>
      <c r="F2138" t="s">
        <v>7345</v>
      </c>
      <c r="G2138" t="s">
        <v>7348</v>
      </c>
    </row>
    <row r="2139" spans="1:7" x14ac:dyDescent="0.25">
      <c r="A2139" t="s">
        <v>9480</v>
      </c>
      <c r="B2139">
        <v>45902</v>
      </c>
      <c r="C2139" t="s">
        <v>95</v>
      </c>
      <c r="D2139" t="s">
        <v>7330</v>
      </c>
      <c r="E2139">
        <v>85</v>
      </c>
      <c r="F2139" t="s">
        <v>7331</v>
      </c>
      <c r="G2139" t="s">
        <v>7355</v>
      </c>
    </row>
    <row r="2140" spans="1:7" x14ac:dyDescent="0.25">
      <c r="A2140" t="s">
        <v>9481</v>
      </c>
      <c r="B2140">
        <v>45902</v>
      </c>
      <c r="C2140" t="s">
        <v>178</v>
      </c>
      <c r="D2140" t="s">
        <v>7330</v>
      </c>
      <c r="E2140">
        <v>50</v>
      </c>
      <c r="F2140" t="s">
        <v>7351</v>
      </c>
      <c r="G2140" t="s">
        <v>7332</v>
      </c>
    </row>
    <row r="2141" spans="1:7" x14ac:dyDescent="0.25">
      <c r="A2141" t="s">
        <v>9482</v>
      </c>
      <c r="B2141">
        <v>45902</v>
      </c>
      <c r="C2141" t="s">
        <v>182</v>
      </c>
      <c r="D2141" t="s">
        <v>7330</v>
      </c>
      <c r="E2141">
        <v>32</v>
      </c>
      <c r="F2141" t="s">
        <v>7351</v>
      </c>
      <c r="G2141" t="s">
        <v>7355</v>
      </c>
    </row>
    <row r="2142" spans="1:7" x14ac:dyDescent="0.25">
      <c r="A2142" t="s">
        <v>9483</v>
      </c>
      <c r="B2142">
        <v>45902</v>
      </c>
      <c r="C2142" t="s">
        <v>226</v>
      </c>
      <c r="D2142" t="s">
        <v>7341</v>
      </c>
      <c r="E2142">
        <v>15</v>
      </c>
      <c r="F2142" t="s">
        <v>7351</v>
      </c>
      <c r="G2142" t="s">
        <v>11280</v>
      </c>
    </row>
    <row r="2143" spans="1:7" x14ac:dyDescent="0.25">
      <c r="A2143" t="s">
        <v>9484</v>
      </c>
      <c r="B2143">
        <v>45902</v>
      </c>
      <c r="C2143" t="s">
        <v>272</v>
      </c>
      <c r="D2143" t="s">
        <v>7330</v>
      </c>
      <c r="E2143">
        <v>28</v>
      </c>
      <c r="F2143" t="s">
        <v>7345</v>
      </c>
      <c r="G2143" t="s">
        <v>7365</v>
      </c>
    </row>
    <row r="2144" spans="1:7" x14ac:dyDescent="0.25">
      <c r="A2144" t="s">
        <v>9485</v>
      </c>
      <c r="B2144">
        <v>45902</v>
      </c>
      <c r="C2144" t="s">
        <v>296</v>
      </c>
      <c r="D2144" t="s">
        <v>7330</v>
      </c>
      <c r="E2144">
        <v>68</v>
      </c>
      <c r="F2144" t="s">
        <v>7337</v>
      </c>
      <c r="G2144" t="s">
        <v>7348</v>
      </c>
    </row>
    <row r="2145" spans="1:7" x14ac:dyDescent="0.25">
      <c r="A2145" t="s">
        <v>9486</v>
      </c>
      <c r="B2145">
        <v>45902</v>
      </c>
      <c r="C2145" t="s">
        <v>392</v>
      </c>
      <c r="D2145" t="s">
        <v>7330</v>
      </c>
      <c r="E2145">
        <v>50</v>
      </c>
      <c r="F2145" t="s">
        <v>7345</v>
      </c>
      <c r="G2145" t="s">
        <v>7355</v>
      </c>
    </row>
    <row r="2146" spans="1:7" x14ac:dyDescent="0.25">
      <c r="A2146" t="s">
        <v>9487</v>
      </c>
      <c r="B2146">
        <v>45902</v>
      </c>
      <c r="C2146" t="s">
        <v>433</v>
      </c>
      <c r="D2146" t="s">
        <v>7330</v>
      </c>
      <c r="E2146">
        <v>43</v>
      </c>
      <c r="F2146" t="s">
        <v>7331</v>
      </c>
      <c r="G2146" t="s">
        <v>7348</v>
      </c>
    </row>
    <row r="2147" spans="1:7" x14ac:dyDescent="0.25">
      <c r="A2147" t="s">
        <v>9488</v>
      </c>
      <c r="B2147">
        <v>45902</v>
      </c>
      <c r="C2147" t="s">
        <v>474</v>
      </c>
      <c r="D2147" t="s">
        <v>7330</v>
      </c>
      <c r="E2147">
        <v>26</v>
      </c>
      <c r="F2147" t="s">
        <v>7331</v>
      </c>
      <c r="G2147" t="s">
        <v>7365</v>
      </c>
    </row>
    <row r="2148" spans="1:7" x14ac:dyDescent="0.25">
      <c r="A2148" t="s">
        <v>9489</v>
      </c>
      <c r="B2148">
        <v>45903</v>
      </c>
      <c r="C2148" t="s">
        <v>17</v>
      </c>
      <c r="D2148" t="s">
        <v>7330</v>
      </c>
      <c r="E2148">
        <v>105</v>
      </c>
      <c r="F2148" t="s">
        <v>7337</v>
      </c>
      <c r="G2148" t="s">
        <v>7365</v>
      </c>
    </row>
    <row r="2149" spans="1:7" x14ac:dyDescent="0.25">
      <c r="A2149" t="s">
        <v>9490</v>
      </c>
      <c r="B2149">
        <v>45903</v>
      </c>
      <c r="C2149" t="s">
        <v>33</v>
      </c>
      <c r="D2149" t="s">
        <v>7341</v>
      </c>
      <c r="E2149">
        <v>38</v>
      </c>
      <c r="F2149" t="s">
        <v>7331</v>
      </c>
      <c r="G2149" t="s">
        <v>11280</v>
      </c>
    </row>
    <row r="2150" spans="1:7" x14ac:dyDescent="0.25">
      <c r="A2150" t="s">
        <v>9491</v>
      </c>
      <c r="B2150">
        <v>45903</v>
      </c>
      <c r="C2150" t="s">
        <v>73</v>
      </c>
      <c r="D2150" t="s">
        <v>7330</v>
      </c>
      <c r="E2150">
        <v>55</v>
      </c>
      <c r="F2150" t="s">
        <v>7331</v>
      </c>
      <c r="G2150" t="s">
        <v>7343</v>
      </c>
    </row>
    <row r="2151" spans="1:7" x14ac:dyDescent="0.25">
      <c r="A2151" t="s">
        <v>9492</v>
      </c>
      <c r="B2151">
        <v>45903</v>
      </c>
      <c r="C2151" t="s">
        <v>101</v>
      </c>
      <c r="D2151" t="s">
        <v>7330</v>
      </c>
      <c r="E2151">
        <v>59</v>
      </c>
      <c r="F2151" t="s">
        <v>7331</v>
      </c>
      <c r="G2151" t="s">
        <v>7338</v>
      </c>
    </row>
    <row r="2152" spans="1:7" x14ac:dyDescent="0.25">
      <c r="A2152" t="s">
        <v>9493</v>
      </c>
      <c r="B2152">
        <v>45903</v>
      </c>
      <c r="C2152" t="s">
        <v>122</v>
      </c>
      <c r="D2152" t="s">
        <v>7330</v>
      </c>
      <c r="E2152">
        <v>68</v>
      </c>
      <c r="F2152" t="s">
        <v>7331</v>
      </c>
      <c r="G2152" t="s">
        <v>7355</v>
      </c>
    </row>
    <row r="2153" spans="1:7" x14ac:dyDescent="0.25">
      <c r="A2153" t="s">
        <v>9494</v>
      </c>
      <c r="B2153">
        <v>45903</v>
      </c>
      <c r="C2153" t="s">
        <v>160</v>
      </c>
      <c r="D2153" t="s">
        <v>7341</v>
      </c>
      <c r="E2153">
        <v>22</v>
      </c>
      <c r="F2153" t="s">
        <v>7345</v>
      </c>
      <c r="G2153" t="s">
        <v>11280</v>
      </c>
    </row>
    <row r="2154" spans="1:7" x14ac:dyDescent="0.25">
      <c r="A2154" t="s">
        <v>9495</v>
      </c>
      <c r="B2154">
        <v>45903</v>
      </c>
      <c r="C2154" t="s">
        <v>186</v>
      </c>
      <c r="D2154" t="s">
        <v>7341</v>
      </c>
      <c r="E2154">
        <v>35</v>
      </c>
      <c r="F2154" t="s">
        <v>7337</v>
      </c>
      <c r="G2154" t="s">
        <v>11280</v>
      </c>
    </row>
    <row r="2155" spans="1:7" x14ac:dyDescent="0.25">
      <c r="A2155" t="s">
        <v>9496</v>
      </c>
      <c r="B2155">
        <v>45903</v>
      </c>
      <c r="C2155" t="s">
        <v>218</v>
      </c>
      <c r="D2155" t="s">
        <v>7330</v>
      </c>
      <c r="E2155">
        <v>34</v>
      </c>
      <c r="F2155" t="s">
        <v>7351</v>
      </c>
      <c r="G2155" t="s">
        <v>7365</v>
      </c>
    </row>
    <row r="2156" spans="1:7" x14ac:dyDescent="0.25">
      <c r="A2156" t="s">
        <v>9497</v>
      </c>
      <c r="B2156">
        <v>45903</v>
      </c>
      <c r="C2156" t="s">
        <v>346</v>
      </c>
      <c r="D2156" t="s">
        <v>7330</v>
      </c>
      <c r="E2156">
        <v>63</v>
      </c>
      <c r="F2156" t="s">
        <v>7331</v>
      </c>
      <c r="G2156" t="s">
        <v>7334</v>
      </c>
    </row>
    <row r="2157" spans="1:7" x14ac:dyDescent="0.25">
      <c r="A2157" t="s">
        <v>9498</v>
      </c>
      <c r="B2157">
        <v>45903</v>
      </c>
      <c r="C2157" t="s">
        <v>394</v>
      </c>
      <c r="D2157" t="s">
        <v>7341</v>
      </c>
      <c r="E2157">
        <v>8</v>
      </c>
      <c r="F2157" t="s">
        <v>7351</v>
      </c>
      <c r="G2157" t="s">
        <v>11280</v>
      </c>
    </row>
    <row r="2158" spans="1:7" x14ac:dyDescent="0.25">
      <c r="A2158" t="s">
        <v>9499</v>
      </c>
      <c r="B2158">
        <v>45903</v>
      </c>
      <c r="C2158" t="s">
        <v>476</v>
      </c>
      <c r="D2158" t="s">
        <v>7330</v>
      </c>
      <c r="E2158">
        <v>19</v>
      </c>
      <c r="F2158" t="s">
        <v>7331</v>
      </c>
      <c r="G2158" t="s">
        <v>7334</v>
      </c>
    </row>
    <row r="2159" spans="1:7" x14ac:dyDescent="0.25">
      <c r="A2159" t="s">
        <v>9500</v>
      </c>
      <c r="B2159">
        <v>45903</v>
      </c>
      <c r="C2159" t="s">
        <v>488</v>
      </c>
      <c r="D2159" t="s">
        <v>7330</v>
      </c>
      <c r="E2159">
        <v>33</v>
      </c>
      <c r="F2159" t="s">
        <v>7331</v>
      </c>
      <c r="G2159" t="s">
        <v>7365</v>
      </c>
    </row>
    <row r="2160" spans="1:7" x14ac:dyDescent="0.25">
      <c r="A2160" t="s">
        <v>9501</v>
      </c>
      <c r="B2160">
        <v>45904</v>
      </c>
      <c r="C2160" t="s">
        <v>13</v>
      </c>
      <c r="D2160" t="s">
        <v>7330</v>
      </c>
      <c r="E2160">
        <v>112</v>
      </c>
      <c r="F2160" t="s">
        <v>7345</v>
      </c>
      <c r="G2160" t="s">
        <v>7343</v>
      </c>
    </row>
    <row r="2161" spans="1:7" x14ac:dyDescent="0.25">
      <c r="A2161" t="s">
        <v>9502</v>
      </c>
      <c r="B2161">
        <v>45904</v>
      </c>
      <c r="C2161" t="s">
        <v>70</v>
      </c>
      <c r="D2161" t="s">
        <v>7341</v>
      </c>
      <c r="E2161">
        <v>23</v>
      </c>
      <c r="F2161" t="s">
        <v>7345</v>
      </c>
      <c r="G2161" t="s">
        <v>11280</v>
      </c>
    </row>
    <row r="2162" spans="1:7" x14ac:dyDescent="0.25">
      <c r="A2162" t="s">
        <v>9503</v>
      </c>
      <c r="B2162">
        <v>45904</v>
      </c>
      <c r="C2162" t="s">
        <v>85</v>
      </c>
      <c r="D2162" t="s">
        <v>7330</v>
      </c>
      <c r="E2162">
        <v>123</v>
      </c>
      <c r="F2162" t="s">
        <v>7331</v>
      </c>
      <c r="G2162" t="s">
        <v>7365</v>
      </c>
    </row>
    <row r="2163" spans="1:7" x14ac:dyDescent="0.25">
      <c r="A2163" t="s">
        <v>9504</v>
      </c>
      <c r="B2163">
        <v>45904</v>
      </c>
      <c r="C2163" t="s">
        <v>91</v>
      </c>
      <c r="D2163" t="s">
        <v>7330</v>
      </c>
      <c r="E2163">
        <v>90</v>
      </c>
      <c r="F2163" t="s">
        <v>7331</v>
      </c>
      <c r="G2163" t="s">
        <v>7334</v>
      </c>
    </row>
    <row r="2164" spans="1:7" x14ac:dyDescent="0.25">
      <c r="A2164" t="s">
        <v>9505</v>
      </c>
      <c r="B2164">
        <v>45904</v>
      </c>
      <c r="C2164" t="s">
        <v>93</v>
      </c>
      <c r="D2164" t="s">
        <v>7330</v>
      </c>
      <c r="E2164">
        <v>106</v>
      </c>
      <c r="F2164" t="s">
        <v>7331</v>
      </c>
      <c r="G2164" t="s">
        <v>7355</v>
      </c>
    </row>
    <row r="2165" spans="1:7" x14ac:dyDescent="0.25">
      <c r="A2165" t="s">
        <v>9506</v>
      </c>
      <c r="B2165">
        <v>45904</v>
      </c>
      <c r="C2165" t="s">
        <v>103</v>
      </c>
      <c r="D2165" t="s">
        <v>7330</v>
      </c>
      <c r="E2165">
        <v>89</v>
      </c>
      <c r="F2165" t="s">
        <v>7345</v>
      </c>
      <c r="G2165" t="s">
        <v>7365</v>
      </c>
    </row>
    <row r="2166" spans="1:7" x14ac:dyDescent="0.25">
      <c r="A2166" t="s">
        <v>9507</v>
      </c>
      <c r="B2166">
        <v>45904</v>
      </c>
      <c r="C2166" t="s">
        <v>246</v>
      </c>
      <c r="D2166" t="s">
        <v>7330</v>
      </c>
      <c r="E2166">
        <v>54</v>
      </c>
      <c r="F2166" t="s">
        <v>7331</v>
      </c>
      <c r="G2166" t="s">
        <v>7355</v>
      </c>
    </row>
    <row r="2167" spans="1:7" x14ac:dyDescent="0.25">
      <c r="A2167" t="s">
        <v>9508</v>
      </c>
      <c r="B2167">
        <v>45904</v>
      </c>
      <c r="C2167" t="s">
        <v>248</v>
      </c>
      <c r="D2167" t="s">
        <v>7330</v>
      </c>
      <c r="E2167">
        <v>45</v>
      </c>
      <c r="F2167" t="s">
        <v>7351</v>
      </c>
      <c r="G2167" t="s">
        <v>7370</v>
      </c>
    </row>
    <row r="2168" spans="1:7" x14ac:dyDescent="0.25">
      <c r="A2168" t="s">
        <v>9509</v>
      </c>
      <c r="B2168">
        <v>45904</v>
      </c>
      <c r="C2168" t="s">
        <v>298</v>
      </c>
      <c r="D2168" t="s">
        <v>7330</v>
      </c>
      <c r="E2168">
        <v>79</v>
      </c>
      <c r="F2168" t="s">
        <v>7337</v>
      </c>
      <c r="G2168" t="s">
        <v>7348</v>
      </c>
    </row>
    <row r="2169" spans="1:7" x14ac:dyDescent="0.25">
      <c r="A2169" t="s">
        <v>9510</v>
      </c>
      <c r="B2169">
        <v>45904</v>
      </c>
      <c r="C2169" t="s">
        <v>372</v>
      </c>
      <c r="D2169" t="s">
        <v>7330</v>
      </c>
      <c r="E2169">
        <v>63</v>
      </c>
      <c r="F2169" t="s">
        <v>7345</v>
      </c>
      <c r="G2169" t="s">
        <v>7348</v>
      </c>
    </row>
    <row r="2170" spans="1:7" x14ac:dyDescent="0.25">
      <c r="A2170" t="s">
        <v>9511</v>
      </c>
      <c r="B2170">
        <v>45904</v>
      </c>
      <c r="C2170" t="s">
        <v>447</v>
      </c>
      <c r="D2170" t="s">
        <v>7330</v>
      </c>
      <c r="E2170">
        <v>81</v>
      </c>
      <c r="F2170" t="s">
        <v>7337</v>
      </c>
      <c r="G2170" t="s">
        <v>7370</v>
      </c>
    </row>
    <row r="2171" spans="1:7" x14ac:dyDescent="0.25">
      <c r="A2171" t="s">
        <v>9512</v>
      </c>
      <c r="B2171">
        <v>45905</v>
      </c>
      <c r="C2171" t="s">
        <v>79</v>
      </c>
      <c r="D2171" t="s">
        <v>7341</v>
      </c>
      <c r="E2171">
        <v>9</v>
      </c>
      <c r="F2171" t="s">
        <v>7345</v>
      </c>
      <c r="G2171" t="s">
        <v>11280</v>
      </c>
    </row>
    <row r="2172" spans="1:7" x14ac:dyDescent="0.25">
      <c r="A2172" t="s">
        <v>9513</v>
      </c>
      <c r="B2172">
        <v>45905</v>
      </c>
      <c r="C2172" t="s">
        <v>87</v>
      </c>
      <c r="D2172" t="s">
        <v>7330</v>
      </c>
      <c r="E2172">
        <v>123</v>
      </c>
      <c r="F2172" t="s">
        <v>7345</v>
      </c>
      <c r="G2172" t="s">
        <v>7332</v>
      </c>
    </row>
    <row r="2173" spans="1:7" x14ac:dyDescent="0.25">
      <c r="A2173" t="s">
        <v>9514</v>
      </c>
      <c r="B2173">
        <v>45905</v>
      </c>
      <c r="C2173" t="s">
        <v>101</v>
      </c>
      <c r="D2173" t="s">
        <v>7341</v>
      </c>
      <c r="E2173">
        <v>12</v>
      </c>
      <c r="F2173" t="s">
        <v>7345</v>
      </c>
      <c r="G2173" t="s">
        <v>11280</v>
      </c>
    </row>
    <row r="2174" spans="1:7" x14ac:dyDescent="0.25">
      <c r="A2174" t="s">
        <v>9515</v>
      </c>
      <c r="B2174">
        <v>45905</v>
      </c>
      <c r="C2174" t="s">
        <v>200</v>
      </c>
      <c r="D2174" t="s">
        <v>7330</v>
      </c>
      <c r="E2174">
        <v>84</v>
      </c>
      <c r="F2174" t="s">
        <v>7345</v>
      </c>
      <c r="G2174" t="s">
        <v>7348</v>
      </c>
    </row>
    <row r="2175" spans="1:7" x14ac:dyDescent="0.25">
      <c r="A2175" t="s">
        <v>9516</v>
      </c>
      <c r="B2175">
        <v>45905</v>
      </c>
      <c r="C2175" t="s">
        <v>218</v>
      </c>
      <c r="D2175" t="s">
        <v>7330</v>
      </c>
      <c r="E2175">
        <v>93</v>
      </c>
      <c r="F2175" t="s">
        <v>7331</v>
      </c>
      <c r="G2175" t="s">
        <v>7370</v>
      </c>
    </row>
    <row r="2176" spans="1:7" x14ac:dyDescent="0.25">
      <c r="A2176" t="s">
        <v>9517</v>
      </c>
      <c r="B2176">
        <v>45905</v>
      </c>
      <c r="C2176" t="s">
        <v>224</v>
      </c>
      <c r="D2176" t="s">
        <v>7330</v>
      </c>
      <c r="E2176">
        <v>75</v>
      </c>
      <c r="F2176" t="s">
        <v>7331</v>
      </c>
      <c r="G2176" t="s">
        <v>7332</v>
      </c>
    </row>
    <row r="2177" spans="1:7" x14ac:dyDescent="0.25">
      <c r="A2177" t="s">
        <v>9518</v>
      </c>
      <c r="B2177">
        <v>45905</v>
      </c>
      <c r="C2177" t="s">
        <v>288</v>
      </c>
      <c r="D2177" t="s">
        <v>7330</v>
      </c>
      <c r="E2177">
        <v>99</v>
      </c>
      <c r="F2177" t="s">
        <v>7331</v>
      </c>
      <c r="G2177" t="s">
        <v>7355</v>
      </c>
    </row>
    <row r="2178" spans="1:7" x14ac:dyDescent="0.25">
      <c r="A2178" t="s">
        <v>9519</v>
      </c>
      <c r="B2178">
        <v>45905</v>
      </c>
      <c r="C2178" t="s">
        <v>334</v>
      </c>
      <c r="D2178" t="s">
        <v>7341</v>
      </c>
      <c r="E2178">
        <v>4</v>
      </c>
      <c r="F2178" t="s">
        <v>7331</v>
      </c>
      <c r="G2178" t="s">
        <v>11280</v>
      </c>
    </row>
    <row r="2179" spans="1:7" x14ac:dyDescent="0.25">
      <c r="A2179" t="s">
        <v>9520</v>
      </c>
      <c r="B2179">
        <v>45905</v>
      </c>
      <c r="C2179" t="s">
        <v>364</v>
      </c>
      <c r="D2179" t="s">
        <v>7341</v>
      </c>
      <c r="E2179">
        <v>8</v>
      </c>
      <c r="F2179" t="s">
        <v>7345</v>
      </c>
      <c r="G2179" t="s">
        <v>11280</v>
      </c>
    </row>
    <row r="2180" spans="1:7" x14ac:dyDescent="0.25">
      <c r="A2180" t="s">
        <v>9521</v>
      </c>
      <c r="B2180">
        <v>45905</v>
      </c>
      <c r="C2180" t="s">
        <v>403</v>
      </c>
      <c r="D2180" t="s">
        <v>7341</v>
      </c>
      <c r="E2180">
        <v>12</v>
      </c>
      <c r="F2180" t="s">
        <v>7331</v>
      </c>
      <c r="G2180" t="s">
        <v>11280</v>
      </c>
    </row>
    <row r="2181" spans="1:7" x14ac:dyDescent="0.25">
      <c r="A2181" t="s">
        <v>9522</v>
      </c>
      <c r="B2181">
        <v>45905</v>
      </c>
      <c r="C2181" t="s">
        <v>409</v>
      </c>
      <c r="D2181" t="s">
        <v>7330</v>
      </c>
      <c r="E2181">
        <v>62</v>
      </c>
      <c r="F2181" t="s">
        <v>7331</v>
      </c>
      <c r="G2181" t="s">
        <v>7338</v>
      </c>
    </row>
    <row r="2182" spans="1:7" x14ac:dyDescent="0.25">
      <c r="A2182" t="s">
        <v>9523</v>
      </c>
      <c r="B2182">
        <v>45905</v>
      </c>
      <c r="C2182" t="s">
        <v>442</v>
      </c>
      <c r="D2182" t="s">
        <v>7341</v>
      </c>
      <c r="E2182">
        <v>14</v>
      </c>
      <c r="F2182" t="s">
        <v>7337</v>
      </c>
      <c r="G2182" t="s">
        <v>11280</v>
      </c>
    </row>
    <row r="2183" spans="1:7" x14ac:dyDescent="0.25">
      <c r="A2183" t="s">
        <v>9524</v>
      </c>
      <c r="B2183">
        <v>45906</v>
      </c>
      <c r="C2183" t="s">
        <v>23</v>
      </c>
      <c r="D2183" t="s">
        <v>7330</v>
      </c>
      <c r="E2183">
        <v>175</v>
      </c>
      <c r="F2183" t="s">
        <v>7331</v>
      </c>
      <c r="G2183" t="s">
        <v>7370</v>
      </c>
    </row>
    <row r="2184" spans="1:7" x14ac:dyDescent="0.25">
      <c r="A2184" t="s">
        <v>9525</v>
      </c>
      <c r="B2184">
        <v>45906</v>
      </c>
      <c r="C2184" t="s">
        <v>49</v>
      </c>
      <c r="D2184" t="s">
        <v>7330</v>
      </c>
      <c r="E2184">
        <v>82</v>
      </c>
      <c r="F2184" t="s">
        <v>7331</v>
      </c>
      <c r="G2184" t="s">
        <v>7334</v>
      </c>
    </row>
    <row r="2185" spans="1:7" x14ac:dyDescent="0.25">
      <c r="A2185" t="s">
        <v>9526</v>
      </c>
      <c r="B2185">
        <v>45906</v>
      </c>
      <c r="C2185" t="s">
        <v>134</v>
      </c>
      <c r="D2185" t="s">
        <v>7330</v>
      </c>
      <c r="E2185">
        <v>41</v>
      </c>
      <c r="F2185" t="s">
        <v>7331</v>
      </c>
      <c r="G2185" t="s">
        <v>7348</v>
      </c>
    </row>
    <row r="2186" spans="1:7" x14ac:dyDescent="0.25">
      <c r="A2186" t="s">
        <v>9527</v>
      </c>
      <c r="B2186">
        <v>45906</v>
      </c>
      <c r="C2186" t="s">
        <v>253</v>
      </c>
      <c r="D2186" t="s">
        <v>7330</v>
      </c>
      <c r="E2186">
        <v>59</v>
      </c>
      <c r="F2186" t="s">
        <v>7331</v>
      </c>
      <c r="G2186" t="s">
        <v>7343</v>
      </c>
    </row>
    <row r="2187" spans="1:7" x14ac:dyDescent="0.25">
      <c r="A2187" t="s">
        <v>9528</v>
      </c>
      <c r="B2187">
        <v>45906</v>
      </c>
      <c r="C2187" t="s">
        <v>299</v>
      </c>
      <c r="D2187" t="s">
        <v>7330</v>
      </c>
      <c r="E2187">
        <v>86</v>
      </c>
      <c r="F2187" t="s">
        <v>7331</v>
      </c>
      <c r="G2187" t="s">
        <v>7365</v>
      </c>
    </row>
    <row r="2188" spans="1:7" x14ac:dyDescent="0.25">
      <c r="A2188" t="s">
        <v>9529</v>
      </c>
      <c r="B2188">
        <v>45906</v>
      </c>
      <c r="C2188" t="s">
        <v>462</v>
      </c>
      <c r="D2188" t="s">
        <v>7341</v>
      </c>
      <c r="E2188">
        <v>12</v>
      </c>
      <c r="F2188" t="s">
        <v>7351</v>
      </c>
      <c r="G2188" t="s">
        <v>11280</v>
      </c>
    </row>
    <row r="2189" spans="1:7" x14ac:dyDescent="0.25">
      <c r="A2189" t="s">
        <v>9530</v>
      </c>
      <c r="B2189">
        <v>45906</v>
      </c>
      <c r="C2189" t="s">
        <v>489</v>
      </c>
      <c r="D2189" t="s">
        <v>7330</v>
      </c>
      <c r="E2189">
        <v>41</v>
      </c>
      <c r="F2189" t="s">
        <v>7345</v>
      </c>
      <c r="G2189" t="s">
        <v>7343</v>
      </c>
    </row>
    <row r="2190" spans="1:7" x14ac:dyDescent="0.25">
      <c r="A2190" t="s">
        <v>9531</v>
      </c>
      <c r="B2190">
        <v>45906</v>
      </c>
      <c r="C2190" t="s">
        <v>489</v>
      </c>
      <c r="D2190" t="s">
        <v>7330</v>
      </c>
      <c r="E2190">
        <v>47</v>
      </c>
      <c r="F2190" t="s">
        <v>7337</v>
      </c>
      <c r="G2190" t="s">
        <v>7365</v>
      </c>
    </row>
    <row r="2191" spans="1:7" x14ac:dyDescent="0.25">
      <c r="A2191" t="s">
        <v>9532</v>
      </c>
      <c r="B2191">
        <v>45907</v>
      </c>
      <c r="C2191" t="s">
        <v>49</v>
      </c>
      <c r="D2191" t="s">
        <v>7341</v>
      </c>
      <c r="E2191">
        <v>39</v>
      </c>
      <c r="F2191" t="s">
        <v>7337</v>
      </c>
      <c r="G2191" t="s">
        <v>11280</v>
      </c>
    </row>
    <row r="2192" spans="1:7" x14ac:dyDescent="0.25">
      <c r="A2192" t="s">
        <v>9533</v>
      </c>
      <c r="B2192">
        <v>45907</v>
      </c>
      <c r="C2192" t="s">
        <v>148</v>
      </c>
      <c r="D2192" t="s">
        <v>7330</v>
      </c>
      <c r="E2192">
        <v>59</v>
      </c>
      <c r="F2192" t="s">
        <v>7331</v>
      </c>
      <c r="G2192" t="s">
        <v>7332</v>
      </c>
    </row>
    <row r="2193" spans="1:7" x14ac:dyDescent="0.25">
      <c r="A2193" t="s">
        <v>9534</v>
      </c>
      <c r="B2193">
        <v>45907</v>
      </c>
      <c r="C2193" t="s">
        <v>248</v>
      </c>
      <c r="D2193" t="s">
        <v>7341</v>
      </c>
      <c r="E2193">
        <v>11</v>
      </c>
      <c r="F2193" t="s">
        <v>7331</v>
      </c>
      <c r="G2193" t="s">
        <v>11280</v>
      </c>
    </row>
    <row r="2194" spans="1:7" x14ac:dyDescent="0.25">
      <c r="A2194" t="s">
        <v>9535</v>
      </c>
      <c r="B2194">
        <v>45908</v>
      </c>
      <c r="C2194" t="s">
        <v>27</v>
      </c>
      <c r="D2194" t="s">
        <v>7330</v>
      </c>
      <c r="E2194">
        <v>165</v>
      </c>
      <c r="F2194" t="s">
        <v>7337</v>
      </c>
      <c r="G2194" t="s">
        <v>7334</v>
      </c>
    </row>
    <row r="2195" spans="1:7" x14ac:dyDescent="0.25">
      <c r="A2195" t="s">
        <v>9536</v>
      </c>
      <c r="B2195">
        <v>45908</v>
      </c>
      <c r="C2195" t="s">
        <v>112</v>
      </c>
      <c r="D2195" t="s">
        <v>7330</v>
      </c>
      <c r="E2195">
        <v>27</v>
      </c>
      <c r="F2195" t="s">
        <v>7345</v>
      </c>
      <c r="G2195" t="s">
        <v>7370</v>
      </c>
    </row>
    <row r="2196" spans="1:7" x14ac:dyDescent="0.25">
      <c r="A2196" t="s">
        <v>9537</v>
      </c>
      <c r="B2196">
        <v>45908</v>
      </c>
      <c r="C2196" t="s">
        <v>126</v>
      </c>
      <c r="D2196" t="s">
        <v>7330</v>
      </c>
      <c r="E2196">
        <v>50</v>
      </c>
      <c r="F2196" t="s">
        <v>7331</v>
      </c>
      <c r="G2196" t="s">
        <v>7332</v>
      </c>
    </row>
    <row r="2197" spans="1:7" x14ac:dyDescent="0.25">
      <c r="A2197" t="s">
        <v>9538</v>
      </c>
      <c r="B2197">
        <v>45908</v>
      </c>
      <c r="C2197" t="s">
        <v>211</v>
      </c>
      <c r="D2197" t="s">
        <v>7341</v>
      </c>
      <c r="E2197">
        <v>16</v>
      </c>
      <c r="F2197" t="s">
        <v>7331</v>
      </c>
      <c r="G2197" t="s">
        <v>11280</v>
      </c>
    </row>
    <row r="2198" spans="1:7" x14ac:dyDescent="0.25">
      <c r="A2198" t="s">
        <v>9539</v>
      </c>
      <c r="B2198">
        <v>45908</v>
      </c>
      <c r="C2198" t="s">
        <v>224</v>
      </c>
      <c r="D2198" t="s">
        <v>7330</v>
      </c>
      <c r="E2198">
        <v>106</v>
      </c>
      <c r="F2198" t="s">
        <v>7331</v>
      </c>
      <c r="G2198" t="s">
        <v>7370</v>
      </c>
    </row>
    <row r="2199" spans="1:7" x14ac:dyDescent="0.25">
      <c r="A2199" t="s">
        <v>9540</v>
      </c>
      <c r="B2199">
        <v>45908</v>
      </c>
      <c r="C2199" t="s">
        <v>232</v>
      </c>
      <c r="D2199" t="s">
        <v>7330</v>
      </c>
      <c r="E2199">
        <v>48</v>
      </c>
      <c r="F2199" t="s">
        <v>7345</v>
      </c>
      <c r="G2199" t="s">
        <v>7355</v>
      </c>
    </row>
    <row r="2200" spans="1:7" x14ac:dyDescent="0.25">
      <c r="A2200" t="s">
        <v>9541</v>
      </c>
      <c r="B2200">
        <v>45908</v>
      </c>
      <c r="C2200" t="s">
        <v>313</v>
      </c>
      <c r="D2200" t="s">
        <v>7341</v>
      </c>
      <c r="E2200">
        <v>5</v>
      </c>
      <c r="F2200" t="s">
        <v>7337</v>
      </c>
      <c r="G2200" t="s">
        <v>11280</v>
      </c>
    </row>
    <row r="2201" spans="1:7" x14ac:dyDescent="0.25">
      <c r="A2201" t="s">
        <v>9542</v>
      </c>
      <c r="B2201">
        <v>45908</v>
      </c>
      <c r="C2201" t="s">
        <v>344</v>
      </c>
      <c r="D2201" t="s">
        <v>7330</v>
      </c>
      <c r="E2201">
        <v>42</v>
      </c>
      <c r="F2201" t="s">
        <v>7345</v>
      </c>
      <c r="G2201" t="s">
        <v>7334</v>
      </c>
    </row>
    <row r="2202" spans="1:7" x14ac:dyDescent="0.25">
      <c r="A2202" t="s">
        <v>9543</v>
      </c>
      <c r="B2202">
        <v>45908</v>
      </c>
      <c r="C2202" t="s">
        <v>417</v>
      </c>
      <c r="D2202" t="s">
        <v>7330</v>
      </c>
      <c r="E2202">
        <v>85</v>
      </c>
      <c r="F2202" t="s">
        <v>7351</v>
      </c>
      <c r="G2202" t="s">
        <v>7370</v>
      </c>
    </row>
    <row r="2203" spans="1:7" x14ac:dyDescent="0.25">
      <c r="A2203" t="s">
        <v>9544</v>
      </c>
      <c r="B2203">
        <v>45909</v>
      </c>
      <c r="C2203" t="s">
        <v>81</v>
      </c>
      <c r="D2203" t="s">
        <v>7330</v>
      </c>
      <c r="E2203">
        <v>26</v>
      </c>
      <c r="F2203" t="s">
        <v>7331</v>
      </c>
      <c r="G2203" t="s">
        <v>7365</v>
      </c>
    </row>
    <row r="2204" spans="1:7" x14ac:dyDescent="0.25">
      <c r="A2204" t="s">
        <v>9545</v>
      </c>
      <c r="B2204">
        <v>45909</v>
      </c>
      <c r="C2204" t="s">
        <v>138</v>
      </c>
      <c r="D2204" t="s">
        <v>7330</v>
      </c>
      <c r="E2204">
        <v>33</v>
      </c>
      <c r="F2204" t="s">
        <v>7337</v>
      </c>
      <c r="G2204" t="s">
        <v>7338</v>
      </c>
    </row>
    <row r="2205" spans="1:7" x14ac:dyDescent="0.25">
      <c r="A2205" t="s">
        <v>9546</v>
      </c>
      <c r="B2205">
        <v>45909</v>
      </c>
      <c r="C2205" t="s">
        <v>148</v>
      </c>
      <c r="D2205" t="s">
        <v>7330</v>
      </c>
      <c r="E2205">
        <v>88</v>
      </c>
      <c r="F2205" t="s">
        <v>7345</v>
      </c>
      <c r="G2205" t="s">
        <v>7338</v>
      </c>
    </row>
    <row r="2206" spans="1:7" x14ac:dyDescent="0.25">
      <c r="A2206" t="s">
        <v>9547</v>
      </c>
      <c r="B2206">
        <v>45909</v>
      </c>
      <c r="C2206" t="s">
        <v>176</v>
      </c>
      <c r="D2206" t="s">
        <v>7341</v>
      </c>
      <c r="E2206">
        <v>34</v>
      </c>
      <c r="F2206" t="s">
        <v>7331</v>
      </c>
      <c r="G2206" t="s">
        <v>11280</v>
      </c>
    </row>
    <row r="2207" spans="1:7" x14ac:dyDescent="0.25">
      <c r="A2207" t="s">
        <v>9548</v>
      </c>
      <c r="B2207">
        <v>45909</v>
      </c>
      <c r="C2207" t="s">
        <v>248</v>
      </c>
      <c r="D2207" t="s">
        <v>7330</v>
      </c>
      <c r="E2207">
        <v>58</v>
      </c>
      <c r="F2207" t="s">
        <v>7331</v>
      </c>
      <c r="G2207" t="s">
        <v>7348</v>
      </c>
    </row>
    <row r="2208" spans="1:7" x14ac:dyDescent="0.25">
      <c r="A2208" t="s">
        <v>9549</v>
      </c>
      <c r="B2208">
        <v>45909</v>
      </c>
      <c r="C2208" t="s">
        <v>288</v>
      </c>
      <c r="D2208" t="s">
        <v>7330</v>
      </c>
      <c r="E2208">
        <v>28</v>
      </c>
      <c r="F2208" t="s">
        <v>7351</v>
      </c>
      <c r="G2208" t="s">
        <v>7355</v>
      </c>
    </row>
    <row r="2209" spans="1:7" x14ac:dyDescent="0.25">
      <c r="A2209" t="s">
        <v>9550</v>
      </c>
      <c r="B2209">
        <v>45909</v>
      </c>
      <c r="C2209" t="s">
        <v>442</v>
      </c>
      <c r="D2209" t="s">
        <v>7341</v>
      </c>
      <c r="E2209">
        <v>9</v>
      </c>
      <c r="F2209" t="s">
        <v>7337</v>
      </c>
      <c r="G2209" t="s">
        <v>11280</v>
      </c>
    </row>
    <row r="2210" spans="1:7" x14ac:dyDescent="0.25">
      <c r="A2210" t="s">
        <v>9551</v>
      </c>
      <c r="B2210">
        <v>45910</v>
      </c>
      <c r="C2210" t="s">
        <v>35</v>
      </c>
      <c r="D2210" t="s">
        <v>7330</v>
      </c>
      <c r="E2210">
        <v>183</v>
      </c>
      <c r="F2210" t="s">
        <v>7345</v>
      </c>
      <c r="G2210" t="s">
        <v>7338</v>
      </c>
    </row>
    <row r="2211" spans="1:7" x14ac:dyDescent="0.25">
      <c r="A2211" t="s">
        <v>9552</v>
      </c>
      <c r="B2211">
        <v>45910</v>
      </c>
      <c r="C2211" t="s">
        <v>51</v>
      </c>
      <c r="D2211" t="s">
        <v>7330</v>
      </c>
      <c r="E2211">
        <v>192</v>
      </c>
      <c r="F2211" t="s">
        <v>7331</v>
      </c>
      <c r="G2211" t="s">
        <v>7365</v>
      </c>
    </row>
    <row r="2212" spans="1:7" x14ac:dyDescent="0.25">
      <c r="A2212" t="s">
        <v>9553</v>
      </c>
      <c r="B2212">
        <v>45910</v>
      </c>
      <c r="C2212" t="s">
        <v>138</v>
      </c>
      <c r="D2212" t="s">
        <v>7330</v>
      </c>
      <c r="E2212">
        <v>87</v>
      </c>
      <c r="F2212" t="s">
        <v>7337</v>
      </c>
      <c r="G2212" t="s">
        <v>7334</v>
      </c>
    </row>
    <row r="2213" spans="1:7" x14ac:dyDescent="0.25">
      <c r="A2213" t="s">
        <v>9554</v>
      </c>
      <c r="B2213">
        <v>45911</v>
      </c>
      <c r="C2213" t="s">
        <v>41</v>
      </c>
      <c r="D2213" t="s">
        <v>7330</v>
      </c>
      <c r="E2213">
        <v>111</v>
      </c>
      <c r="F2213" t="s">
        <v>7331</v>
      </c>
      <c r="G2213" t="s">
        <v>7348</v>
      </c>
    </row>
    <row r="2214" spans="1:7" x14ac:dyDescent="0.25">
      <c r="A2214" t="s">
        <v>9555</v>
      </c>
      <c r="B2214">
        <v>45911</v>
      </c>
      <c r="C2214" t="s">
        <v>49</v>
      </c>
      <c r="D2214" t="s">
        <v>7341</v>
      </c>
      <c r="E2214">
        <v>39</v>
      </c>
      <c r="F2214" t="s">
        <v>7331</v>
      </c>
      <c r="G2214" t="s">
        <v>11280</v>
      </c>
    </row>
    <row r="2215" spans="1:7" x14ac:dyDescent="0.25">
      <c r="A2215" t="s">
        <v>9556</v>
      </c>
      <c r="B2215">
        <v>45911</v>
      </c>
      <c r="C2215" t="s">
        <v>57</v>
      </c>
      <c r="D2215" t="s">
        <v>7330</v>
      </c>
      <c r="E2215">
        <v>49</v>
      </c>
      <c r="F2215" t="s">
        <v>7345</v>
      </c>
      <c r="G2215" t="s">
        <v>7365</v>
      </c>
    </row>
    <row r="2216" spans="1:7" x14ac:dyDescent="0.25">
      <c r="A2216" t="s">
        <v>9557</v>
      </c>
      <c r="B2216">
        <v>45911</v>
      </c>
      <c r="C2216" t="s">
        <v>79</v>
      </c>
      <c r="D2216" t="s">
        <v>7330</v>
      </c>
      <c r="E2216">
        <v>107</v>
      </c>
      <c r="F2216" t="s">
        <v>7345</v>
      </c>
      <c r="G2216" t="s">
        <v>7370</v>
      </c>
    </row>
    <row r="2217" spans="1:7" x14ac:dyDescent="0.25">
      <c r="A2217" t="s">
        <v>9558</v>
      </c>
      <c r="B2217">
        <v>45911</v>
      </c>
      <c r="C2217" t="s">
        <v>103</v>
      </c>
      <c r="D2217" t="s">
        <v>7330</v>
      </c>
      <c r="E2217">
        <v>123</v>
      </c>
      <c r="F2217" t="s">
        <v>7331</v>
      </c>
      <c r="G2217" t="s">
        <v>7370</v>
      </c>
    </row>
    <row r="2218" spans="1:7" x14ac:dyDescent="0.25">
      <c r="A2218" t="s">
        <v>9559</v>
      </c>
      <c r="B2218">
        <v>45911</v>
      </c>
      <c r="C2218" t="s">
        <v>118</v>
      </c>
      <c r="D2218" t="s">
        <v>7330</v>
      </c>
      <c r="E2218">
        <v>66</v>
      </c>
      <c r="F2218" t="s">
        <v>7337</v>
      </c>
      <c r="G2218" t="s">
        <v>7370</v>
      </c>
    </row>
    <row r="2219" spans="1:7" x14ac:dyDescent="0.25">
      <c r="A2219" t="s">
        <v>9560</v>
      </c>
      <c r="B2219">
        <v>45911</v>
      </c>
      <c r="C2219" t="s">
        <v>134</v>
      </c>
      <c r="D2219" t="s">
        <v>7330</v>
      </c>
      <c r="E2219">
        <v>47</v>
      </c>
      <c r="F2219" t="s">
        <v>7337</v>
      </c>
      <c r="G2219" t="s">
        <v>7365</v>
      </c>
    </row>
    <row r="2220" spans="1:7" x14ac:dyDescent="0.25">
      <c r="A2220" t="s">
        <v>9561</v>
      </c>
      <c r="B2220">
        <v>45911</v>
      </c>
      <c r="C2220" t="s">
        <v>194</v>
      </c>
      <c r="D2220" t="s">
        <v>7330</v>
      </c>
      <c r="E2220">
        <v>30</v>
      </c>
      <c r="F2220" t="s">
        <v>7331</v>
      </c>
      <c r="G2220" t="s">
        <v>7338</v>
      </c>
    </row>
    <row r="2221" spans="1:7" x14ac:dyDescent="0.25">
      <c r="A2221" t="s">
        <v>9562</v>
      </c>
      <c r="B2221">
        <v>45911</v>
      </c>
      <c r="C2221" t="s">
        <v>226</v>
      </c>
      <c r="D2221" t="s">
        <v>7330</v>
      </c>
      <c r="E2221">
        <v>87</v>
      </c>
      <c r="F2221" t="s">
        <v>7337</v>
      </c>
      <c r="G2221" t="s">
        <v>7348</v>
      </c>
    </row>
    <row r="2222" spans="1:7" x14ac:dyDescent="0.25">
      <c r="A2222" t="s">
        <v>9563</v>
      </c>
      <c r="B2222">
        <v>45911</v>
      </c>
      <c r="C2222" t="s">
        <v>234</v>
      </c>
      <c r="D2222" t="s">
        <v>7341</v>
      </c>
      <c r="E2222">
        <v>5</v>
      </c>
      <c r="F2222" t="s">
        <v>7345</v>
      </c>
      <c r="G2222" t="s">
        <v>11280</v>
      </c>
    </row>
    <row r="2223" spans="1:7" x14ac:dyDescent="0.25">
      <c r="A2223" t="s">
        <v>9564</v>
      </c>
      <c r="B2223">
        <v>45911</v>
      </c>
      <c r="C2223" t="s">
        <v>395</v>
      </c>
      <c r="D2223" t="s">
        <v>7341</v>
      </c>
      <c r="E2223">
        <v>4</v>
      </c>
      <c r="F2223" t="s">
        <v>7345</v>
      </c>
      <c r="G2223" t="s">
        <v>11280</v>
      </c>
    </row>
    <row r="2224" spans="1:7" x14ac:dyDescent="0.25">
      <c r="A2224" t="s">
        <v>9565</v>
      </c>
      <c r="B2224">
        <v>45911</v>
      </c>
      <c r="C2224" t="s">
        <v>400</v>
      </c>
      <c r="D2224" t="s">
        <v>7330</v>
      </c>
      <c r="E2224">
        <v>91</v>
      </c>
      <c r="F2224" t="s">
        <v>7337</v>
      </c>
      <c r="G2224" t="s">
        <v>7332</v>
      </c>
    </row>
    <row r="2225" spans="1:7" x14ac:dyDescent="0.25">
      <c r="A2225" t="s">
        <v>9566</v>
      </c>
      <c r="B2225">
        <v>45912</v>
      </c>
      <c r="C2225" t="s">
        <v>35</v>
      </c>
      <c r="D2225" t="s">
        <v>7330</v>
      </c>
      <c r="E2225">
        <v>67</v>
      </c>
      <c r="F2225" t="s">
        <v>7331</v>
      </c>
      <c r="G2225" t="s">
        <v>7355</v>
      </c>
    </row>
    <row r="2226" spans="1:7" x14ac:dyDescent="0.25">
      <c r="A2226" t="s">
        <v>9567</v>
      </c>
      <c r="B2226">
        <v>45912</v>
      </c>
      <c r="C2226" t="s">
        <v>91</v>
      </c>
      <c r="D2226" t="s">
        <v>7330</v>
      </c>
      <c r="E2226">
        <v>68</v>
      </c>
      <c r="F2226" t="s">
        <v>7345</v>
      </c>
      <c r="G2226" t="s">
        <v>7332</v>
      </c>
    </row>
    <row r="2227" spans="1:7" x14ac:dyDescent="0.25">
      <c r="A2227" t="s">
        <v>9568</v>
      </c>
      <c r="B2227">
        <v>45912</v>
      </c>
      <c r="C2227" t="s">
        <v>128</v>
      </c>
      <c r="D2227" t="s">
        <v>7330</v>
      </c>
      <c r="E2227">
        <v>49</v>
      </c>
      <c r="F2227" t="s">
        <v>7351</v>
      </c>
      <c r="G2227" t="s">
        <v>7334</v>
      </c>
    </row>
    <row r="2228" spans="1:7" x14ac:dyDescent="0.25">
      <c r="A2228" t="s">
        <v>9569</v>
      </c>
      <c r="B2228">
        <v>45912</v>
      </c>
      <c r="C2228" t="s">
        <v>186</v>
      </c>
      <c r="D2228" t="s">
        <v>7330</v>
      </c>
      <c r="E2228">
        <v>46</v>
      </c>
      <c r="F2228" t="s">
        <v>7331</v>
      </c>
      <c r="G2228" t="s">
        <v>7343</v>
      </c>
    </row>
    <row r="2229" spans="1:7" x14ac:dyDescent="0.25">
      <c r="A2229" t="s">
        <v>9570</v>
      </c>
      <c r="B2229">
        <v>45912</v>
      </c>
      <c r="C2229" t="s">
        <v>222</v>
      </c>
      <c r="D2229" t="s">
        <v>7341</v>
      </c>
      <c r="E2229">
        <v>11</v>
      </c>
      <c r="F2229" t="s">
        <v>7331</v>
      </c>
      <c r="G2229" t="s">
        <v>11280</v>
      </c>
    </row>
    <row r="2230" spans="1:7" x14ac:dyDescent="0.25">
      <c r="A2230" t="s">
        <v>9571</v>
      </c>
      <c r="B2230">
        <v>45912</v>
      </c>
      <c r="C2230" t="s">
        <v>352</v>
      </c>
      <c r="D2230" t="s">
        <v>7330</v>
      </c>
      <c r="E2230">
        <v>49</v>
      </c>
      <c r="F2230" t="s">
        <v>7331</v>
      </c>
      <c r="G2230" t="s">
        <v>7365</v>
      </c>
    </row>
    <row r="2231" spans="1:7" x14ac:dyDescent="0.25">
      <c r="A2231" t="s">
        <v>9572</v>
      </c>
      <c r="B2231">
        <v>45913</v>
      </c>
      <c r="C2231" t="s">
        <v>130</v>
      </c>
      <c r="D2231" t="s">
        <v>7341</v>
      </c>
      <c r="E2231">
        <v>14</v>
      </c>
      <c r="F2231" t="s">
        <v>7345</v>
      </c>
      <c r="G2231" t="s">
        <v>11280</v>
      </c>
    </row>
    <row r="2232" spans="1:7" x14ac:dyDescent="0.25">
      <c r="A2232" t="s">
        <v>9573</v>
      </c>
      <c r="B2232">
        <v>45913</v>
      </c>
      <c r="C2232" t="s">
        <v>164</v>
      </c>
      <c r="D2232" t="s">
        <v>7341</v>
      </c>
      <c r="E2232">
        <v>16</v>
      </c>
      <c r="F2232" t="s">
        <v>7337</v>
      </c>
      <c r="G2232" t="s">
        <v>11280</v>
      </c>
    </row>
    <row r="2233" spans="1:7" x14ac:dyDescent="0.25">
      <c r="A2233" t="s">
        <v>9574</v>
      </c>
      <c r="B2233">
        <v>45913</v>
      </c>
      <c r="C2233" t="s">
        <v>188</v>
      </c>
      <c r="D2233" t="s">
        <v>7330</v>
      </c>
      <c r="E2233">
        <v>108</v>
      </c>
      <c r="F2233" t="s">
        <v>7351</v>
      </c>
      <c r="G2233" t="s">
        <v>7343</v>
      </c>
    </row>
    <row r="2234" spans="1:7" x14ac:dyDescent="0.25">
      <c r="A2234" t="s">
        <v>9575</v>
      </c>
      <c r="B2234">
        <v>45913</v>
      </c>
      <c r="C2234" t="s">
        <v>280</v>
      </c>
      <c r="D2234" t="s">
        <v>7341</v>
      </c>
      <c r="E2234">
        <v>10</v>
      </c>
      <c r="F2234" t="s">
        <v>7337</v>
      </c>
      <c r="G2234" t="s">
        <v>11280</v>
      </c>
    </row>
    <row r="2235" spans="1:7" x14ac:dyDescent="0.25">
      <c r="A2235" t="s">
        <v>9576</v>
      </c>
      <c r="B2235">
        <v>45913</v>
      </c>
      <c r="C2235" t="s">
        <v>296</v>
      </c>
      <c r="D2235" t="s">
        <v>7341</v>
      </c>
      <c r="E2235">
        <v>10</v>
      </c>
      <c r="F2235" t="s">
        <v>7331</v>
      </c>
      <c r="G2235" t="s">
        <v>11280</v>
      </c>
    </row>
    <row r="2236" spans="1:7" x14ac:dyDescent="0.25">
      <c r="A2236" t="s">
        <v>9577</v>
      </c>
      <c r="B2236">
        <v>45913</v>
      </c>
      <c r="C2236" t="s">
        <v>340</v>
      </c>
      <c r="D2236" t="s">
        <v>7330</v>
      </c>
      <c r="E2236">
        <v>52</v>
      </c>
      <c r="F2236" t="s">
        <v>7331</v>
      </c>
      <c r="G2236" t="s">
        <v>7348</v>
      </c>
    </row>
    <row r="2237" spans="1:7" x14ac:dyDescent="0.25">
      <c r="A2237" t="s">
        <v>9578</v>
      </c>
      <c r="B2237">
        <v>45913</v>
      </c>
      <c r="C2237" t="s">
        <v>346</v>
      </c>
      <c r="D2237" t="s">
        <v>7330</v>
      </c>
      <c r="E2237">
        <v>26</v>
      </c>
      <c r="F2237" t="s">
        <v>7331</v>
      </c>
      <c r="G2237" t="s">
        <v>7348</v>
      </c>
    </row>
    <row r="2238" spans="1:7" x14ac:dyDescent="0.25">
      <c r="A2238" t="s">
        <v>9579</v>
      </c>
      <c r="B2238">
        <v>45913</v>
      </c>
      <c r="C2238" t="s">
        <v>406</v>
      </c>
      <c r="D2238" t="s">
        <v>7341</v>
      </c>
      <c r="E2238">
        <v>14</v>
      </c>
      <c r="F2238" t="s">
        <v>7337</v>
      </c>
      <c r="G2238" t="s">
        <v>11280</v>
      </c>
    </row>
    <row r="2239" spans="1:7" x14ac:dyDescent="0.25">
      <c r="A2239" t="s">
        <v>9580</v>
      </c>
      <c r="B2239">
        <v>45913</v>
      </c>
      <c r="C2239" t="s">
        <v>429</v>
      </c>
      <c r="D2239" t="s">
        <v>7330</v>
      </c>
      <c r="E2239">
        <v>20</v>
      </c>
      <c r="F2239" t="s">
        <v>7331</v>
      </c>
      <c r="G2239" t="s">
        <v>7343</v>
      </c>
    </row>
    <row r="2240" spans="1:7" x14ac:dyDescent="0.25">
      <c r="A2240" t="s">
        <v>9581</v>
      </c>
      <c r="B2240">
        <v>45914</v>
      </c>
      <c r="C2240" t="s">
        <v>97</v>
      </c>
      <c r="D2240" t="s">
        <v>7330</v>
      </c>
      <c r="E2240">
        <v>89</v>
      </c>
      <c r="F2240" t="s">
        <v>7331</v>
      </c>
      <c r="G2240" t="s">
        <v>7370</v>
      </c>
    </row>
    <row r="2241" spans="1:7" x14ac:dyDescent="0.25">
      <c r="A2241" t="s">
        <v>9582</v>
      </c>
      <c r="B2241">
        <v>45914</v>
      </c>
      <c r="C2241" t="s">
        <v>118</v>
      </c>
      <c r="D2241" t="s">
        <v>7330</v>
      </c>
      <c r="E2241">
        <v>37</v>
      </c>
      <c r="F2241" t="s">
        <v>7331</v>
      </c>
      <c r="G2241" t="s">
        <v>7365</v>
      </c>
    </row>
    <row r="2242" spans="1:7" x14ac:dyDescent="0.25">
      <c r="A2242" t="s">
        <v>9583</v>
      </c>
      <c r="B2242">
        <v>45914</v>
      </c>
      <c r="C2242" t="s">
        <v>132</v>
      </c>
      <c r="D2242" t="s">
        <v>7330</v>
      </c>
      <c r="E2242">
        <v>72</v>
      </c>
      <c r="F2242" t="s">
        <v>7351</v>
      </c>
      <c r="G2242" t="s">
        <v>7370</v>
      </c>
    </row>
    <row r="2243" spans="1:7" x14ac:dyDescent="0.25">
      <c r="A2243" t="s">
        <v>9584</v>
      </c>
      <c r="B2243">
        <v>45914</v>
      </c>
      <c r="C2243" t="s">
        <v>178</v>
      </c>
      <c r="D2243" t="s">
        <v>7330</v>
      </c>
      <c r="E2243">
        <v>99</v>
      </c>
      <c r="F2243" t="s">
        <v>7351</v>
      </c>
      <c r="G2243" t="s">
        <v>7365</v>
      </c>
    </row>
    <row r="2244" spans="1:7" x14ac:dyDescent="0.25">
      <c r="A2244" t="s">
        <v>9585</v>
      </c>
      <c r="B2244">
        <v>45914</v>
      </c>
      <c r="C2244" t="s">
        <v>182</v>
      </c>
      <c r="D2244" t="s">
        <v>7330</v>
      </c>
      <c r="E2244">
        <v>49</v>
      </c>
      <c r="F2244" t="s">
        <v>7331</v>
      </c>
      <c r="G2244" t="s">
        <v>7370</v>
      </c>
    </row>
    <row r="2245" spans="1:7" x14ac:dyDescent="0.25">
      <c r="A2245" t="s">
        <v>9586</v>
      </c>
      <c r="B2245">
        <v>45914</v>
      </c>
      <c r="C2245" t="s">
        <v>190</v>
      </c>
      <c r="D2245" t="s">
        <v>7330</v>
      </c>
      <c r="E2245">
        <v>38</v>
      </c>
      <c r="F2245" t="s">
        <v>7331</v>
      </c>
      <c r="G2245" t="s">
        <v>7334</v>
      </c>
    </row>
    <row r="2246" spans="1:7" x14ac:dyDescent="0.25">
      <c r="A2246" t="s">
        <v>9587</v>
      </c>
      <c r="B2246">
        <v>45914</v>
      </c>
      <c r="C2246" t="s">
        <v>222</v>
      </c>
      <c r="D2246" t="s">
        <v>7341</v>
      </c>
      <c r="E2246">
        <v>14</v>
      </c>
      <c r="F2246" t="s">
        <v>7351</v>
      </c>
      <c r="G2246" t="s">
        <v>11280</v>
      </c>
    </row>
    <row r="2247" spans="1:7" x14ac:dyDescent="0.25">
      <c r="A2247" t="s">
        <v>9588</v>
      </c>
      <c r="B2247">
        <v>45915</v>
      </c>
      <c r="C2247" t="s">
        <v>53</v>
      </c>
      <c r="D2247" t="s">
        <v>7330</v>
      </c>
      <c r="E2247">
        <v>129</v>
      </c>
      <c r="F2247" t="s">
        <v>7351</v>
      </c>
      <c r="G2247" t="s">
        <v>7370</v>
      </c>
    </row>
    <row r="2248" spans="1:7" x14ac:dyDescent="0.25">
      <c r="A2248" t="s">
        <v>9589</v>
      </c>
      <c r="B2248">
        <v>45915</v>
      </c>
      <c r="C2248" t="s">
        <v>128</v>
      </c>
      <c r="D2248" t="s">
        <v>7341</v>
      </c>
      <c r="E2248">
        <v>18</v>
      </c>
      <c r="F2248" t="s">
        <v>7337</v>
      </c>
      <c r="G2248" t="s">
        <v>11280</v>
      </c>
    </row>
    <row r="2249" spans="1:7" x14ac:dyDescent="0.25">
      <c r="A2249" t="s">
        <v>9590</v>
      </c>
      <c r="B2249">
        <v>45915</v>
      </c>
      <c r="C2249" t="s">
        <v>136</v>
      </c>
      <c r="D2249" t="s">
        <v>7330</v>
      </c>
      <c r="E2249">
        <v>77</v>
      </c>
      <c r="F2249" t="s">
        <v>7345</v>
      </c>
      <c r="G2249" t="s">
        <v>7334</v>
      </c>
    </row>
    <row r="2250" spans="1:7" x14ac:dyDescent="0.25">
      <c r="A2250" t="s">
        <v>9591</v>
      </c>
      <c r="B2250">
        <v>45915</v>
      </c>
      <c r="C2250" t="s">
        <v>190</v>
      </c>
      <c r="D2250" t="s">
        <v>7330</v>
      </c>
      <c r="E2250">
        <v>51</v>
      </c>
      <c r="F2250" t="s">
        <v>7331</v>
      </c>
      <c r="G2250" t="s">
        <v>7334</v>
      </c>
    </row>
    <row r="2251" spans="1:7" x14ac:dyDescent="0.25">
      <c r="A2251" t="s">
        <v>9592</v>
      </c>
      <c r="B2251">
        <v>45915</v>
      </c>
      <c r="C2251" t="s">
        <v>192</v>
      </c>
      <c r="D2251" t="s">
        <v>7341</v>
      </c>
      <c r="E2251">
        <v>12</v>
      </c>
      <c r="F2251" t="s">
        <v>7331</v>
      </c>
      <c r="G2251" t="s">
        <v>11280</v>
      </c>
    </row>
    <row r="2252" spans="1:7" x14ac:dyDescent="0.25">
      <c r="A2252" t="s">
        <v>9593</v>
      </c>
      <c r="B2252">
        <v>45915</v>
      </c>
      <c r="C2252" t="s">
        <v>246</v>
      </c>
      <c r="D2252" t="s">
        <v>7341</v>
      </c>
      <c r="E2252">
        <v>14</v>
      </c>
      <c r="F2252" t="s">
        <v>7337</v>
      </c>
      <c r="G2252" t="s">
        <v>11280</v>
      </c>
    </row>
    <row r="2253" spans="1:7" x14ac:dyDescent="0.25">
      <c r="A2253" t="s">
        <v>9594</v>
      </c>
      <c r="B2253">
        <v>45915</v>
      </c>
      <c r="C2253" t="s">
        <v>253</v>
      </c>
      <c r="D2253" t="s">
        <v>7330</v>
      </c>
      <c r="E2253">
        <v>63</v>
      </c>
      <c r="F2253" t="s">
        <v>7331</v>
      </c>
      <c r="G2253" t="s">
        <v>7332</v>
      </c>
    </row>
    <row r="2254" spans="1:7" x14ac:dyDescent="0.25">
      <c r="A2254" t="s">
        <v>9595</v>
      </c>
      <c r="B2254">
        <v>45915</v>
      </c>
      <c r="C2254" t="s">
        <v>282</v>
      </c>
      <c r="D2254" t="s">
        <v>7330</v>
      </c>
      <c r="E2254">
        <v>86</v>
      </c>
      <c r="F2254" t="s">
        <v>7337</v>
      </c>
      <c r="G2254" t="s">
        <v>7348</v>
      </c>
    </row>
    <row r="2255" spans="1:7" x14ac:dyDescent="0.25">
      <c r="A2255" t="s">
        <v>9596</v>
      </c>
      <c r="B2255">
        <v>45915</v>
      </c>
      <c r="C2255" t="s">
        <v>290</v>
      </c>
      <c r="D2255" t="s">
        <v>7341</v>
      </c>
      <c r="E2255">
        <v>15</v>
      </c>
      <c r="F2255" t="s">
        <v>7331</v>
      </c>
      <c r="G2255" t="s">
        <v>11280</v>
      </c>
    </row>
    <row r="2256" spans="1:7" x14ac:dyDescent="0.25">
      <c r="A2256" t="s">
        <v>9597</v>
      </c>
      <c r="B2256">
        <v>45915</v>
      </c>
      <c r="C2256" t="s">
        <v>346</v>
      </c>
      <c r="D2256" t="s">
        <v>7330</v>
      </c>
      <c r="E2256">
        <v>45</v>
      </c>
      <c r="F2256" t="s">
        <v>7345</v>
      </c>
      <c r="G2256" t="s">
        <v>7332</v>
      </c>
    </row>
    <row r="2257" spans="1:7" x14ac:dyDescent="0.25">
      <c r="A2257" t="s">
        <v>9598</v>
      </c>
      <c r="B2257">
        <v>45915</v>
      </c>
      <c r="C2257" t="s">
        <v>382</v>
      </c>
      <c r="D2257" t="s">
        <v>7330</v>
      </c>
      <c r="E2257">
        <v>39</v>
      </c>
      <c r="F2257" t="s">
        <v>7331</v>
      </c>
      <c r="G2257" t="s">
        <v>7343</v>
      </c>
    </row>
    <row r="2258" spans="1:7" x14ac:dyDescent="0.25">
      <c r="A2258" t="s">
        <v>9599</v>
      </c>
      <c r="B2258">
        <v>45915</v>
      </c>
      <c r="C2258" t="s">
        <v>409</v>
      </c>
      <c r="D2258" t="s">
        <v>7330</v>
      </c>
      <c r="E2258">
        <v>22</v>
      </c>
      <c r="F2258" t="s">
        <v>7337</v>
      </c>
      <c r="G2258" t="s">
        <v>7343</v>
      </c>
    </row>
    <row r="2259" spans="1:7" x14ac:dyDescent="0.25">
      <c r="A2259" t="s">
        <v>9600</v>
      </c>
      <c r="B2259">
        <v>45915</v>
      </c>
      <c r="C2259" t="s">
        <v>415</v>
      </c>
      <c r="D2259" t="s">
        <v>7330</v>
      </c>
      <c r="E2259">
        <v>95</v>
      </c>
      <c r="F2259" t="s">
        <v>7351</v>
      </c>
      <c r="G2259" t="s">
        <v>7338</v>
      </c>
    </row>
    <row r="2260" spans="1:7" x14ac:dyDescent="0.25">
      <c r="A2260" t="s">
        <v>9601</v>
      </c>
      <c r="B2260">
        <v>45915</v>
      </c>
      <c r="C2260" t="s">
        <v>423</v>
      </c>
      <c r="D2260" t="s">
        <v>7330</v>
      </c>
      <c r="E2260">
        <v>31</v>
      </c>
      <c r="F2260" t="s">
        <v>7331</v>
      </c>
      <c r="G2260" t="s">
        <v>7370</v>
      </c>
    </row>
    <row r="2261" spans="1:7" x14ac:dyDescent="0.25">
      <c r="A2261" t="s">
        <v>9602</v>
      </c>
      <c r="B2261">
        <v>45916</v>
      </c>
      <c r="C2261" t="s">
        <v>17</v>
      </c>
      <c r="D2261" t="s">
        <v>7330</v>
      </c>
      <c r="E2261">
        <v>74</v>
      </c>
      <c r="F2261" t="s">
        <v>7331</v>
      </c>
      <c r="G2261" t="s">
        <v>7338</v>
      </c>
    </row>
    <row r="2262" spans="1:7" x14ac:dyDescent="0.25">
      <c r="A2262" t="s">
        <v>9603</v>
      </c>
      <c r="B2262">
        <v>45916</v>
      </c>
      <c r="C2262" t="s">
        <v>77</v>
      </c>
      <c r="D2262" t="s">
        <v>7330</v>
      </c>
      <c r="E2262">
        <v>81</v>
      </c>
      <c r="F2262" t="s">
        <v>7345</v>
      </c>
      <c r="G2262" t="s">
        <v>7332</v>
      </c>
    </row>
    <row r="2263" spans="1:7" x14ac:dyDescent="0.25">
      <c r="A2263" t="s">
        <v>9604</v>
      </c>
      <c r="B2263">
        <v>45916</v>
      </c>
      <c r="C2263" t="s">
        <v>152</v>
      </c>
      <c r="D2263" t="s">
        <v>7341</v>
      </c>
      <c r="E2263">
        <v>6</v>
      </c>
      <c r="F2263" t="s">
        <v>7331</v>
      </c>
      <c r="G2263" t="s">
        <v>11280</v>
      </c>
    </row>
    <row r="2264" spans="1:7" x14ac:dyDescent="0.25">
      <c r="A2264" t="s">
        <v>9605</v>
      </c>
      <c r="B2264">
        <v>45916</v>
      </c>
      <c r="C2264" t="s">
        <v>174</v>
      </c>
      <c r="D2264" t="s">
        <v>7330</v>
      </c>
      <c r="E2264">
        <v>41</v>
      </c>
      <c r="F2264" t="s">
        <v>7337</v>
      </c>
      <c r="G2264" t="s">
        <v>7370</v>
      </c>
    </row>
    <row r="2265" spans="1:7" x14ac:dyDescent="0.25">
      <c r="A2265" t="s">
        <v>9606</v>
      </c>
      <c r="B2265">
        <v>45916</v>
      </c>
      <c r="C2265" t="s">
        <v>260</v>
      </c>
      <c r="D2265" t="s">
        <v>7330</v>
      </c>
      <c r="E2265">
        <v>80</v>
      </c>
      <c r="F2265" t="s">
        <v>7331</v>
      </c>
      <c r="G2265" t="s">
        <v>7343</v>
      </c>
    </row>
    <row r="2266" spans="1:7" x14ac:dyDescent="0.25">
      <c r="A2266" t="s">
        <v>9607</v>
      </c>
      <c r="B2266">
        <v>45916</v>
      </c>
      <c r="C2266" t="s">
        <v>292</v>
      </c>
      <c r="D2266" t="s">
        <v>7330</v>
      </c>
      <c r="E2266">
        <v>38</v>
      </c>
      <c r="F2266" t="s">
        <v>7345</v>
      </c>
      <c r="G2266" t="s">
        <v>7355</v>
      </c>
    </row>
    <row r="2267" spans="1:7" x14ac:dyDescent="0.25">
      <c r="A2267" t="s">
        <v>9608</v>
      </c>
      <c r="B2267">
        <v>45916</v>
      </c>
      <c r="C2267" t="s">
        <v>415</v>
      </c>
      <c r="D2267" t="s">
        <v>7330</v>
      </c>
      <c r="E2267">
        <v>27</v>
      </c>
      <c r="F2267" t="s">
        <v>7345</v>
      </c>
      <c r="G2267" t="s">
        <v>7365</v>
      </c>
    </row>
    <row r="2268" spans="1:7" x14ac:dyDescent="0.25">
      <c r="A2268" t="s">
        <v>9609</v>
      </c>
      <c r="B2268">
        <v>45916</v>
      </c>
      <c r="C2268" t="s">
        <v>468</v>
      </c>
      <c r="D2268" t="s">
        <v>7330</v>
      </c>
      <c r="E2268">
        <v>41</v>
      </c>
      <c r="F2268" t="s">
        <v>7345</v>
      </c>
      <c r="G2268" t="s">
        <v>7334</v>
      </c>
    </row>
    <row r="2269" spans="1:7" x14ac:dyDescent="0.25">
      <c r="A2269" t="s">
        <v>9610</v>
      </c>
      <c r="B2269">
        <v>45917</v>
      </c>
      <c r="C2269" t="s">
        <v>20</v>
      </c>
      <c r="D2269" t="s">
        <v>7330</v>
      </c>
      <c r="E2269">
        <v>68</v>
      </c>
      <c r="F2269" t="s">
        <v>7351</v>
      </c>
      <c r="G2269" t="s">
        <v>7365</v>
      </c>
    </row>
    <row r="2270" spans="1:7" x14ac:dyDescent="0.25">
      <c r="A2270" t="s">
        <v>9611</v>
      </c>
      <c r="B2270">
        <v>45917</v>
      </c>
      <c r="C2270" t="s">
        <v>77</v>
      </c>
      <c r="D2270" t="s">
        <v>7341</v>
      </c>
      <c r="E2270">
        <v>21</v>
      </c>
      <c r="F2270" t="s">
        <v>7337</v>
      </c>
      <c r="G2270" t="s">
        <v>11280</v>
      </c>
    </row>
    <row r="2271" spans="1:7" x14ac:dyDescent="0.25">
      <c r="A2271" t="s">
        <v>9612</v>
      </c>
      <c r="B2271">
        <v>45917</v>
      </c>
      <c r="C2271" t="s">
        <v>107</v>
      </c>
      <c r="D2271" t="s">
        <v>7330</v>
      </c>
      <c r="E2271">
        <v>85</v>
      </c>
      <c r="F2271" t="s">
        <v>7345</v>
      </c>
      <c r="G2271" t="s">
        <v>7370</v>
      </c>
    </row>
    <row r="2272" spans="1:7" x14ac:dyDescent="0.25">
      <c r="A2272" t="s">
        <v>9613</v>
      </c>
      <c r="B2272">
        <v>45917</v>
      </c>
      <c r="C2272" t="s">
        <v>115</v>
      </c>
      <c r="D2272" t="s">
        <v>7330</v>
      </c>
      <c r="E2272">
        <v>78</v>
      </c>
      <c r="F2272" t="s">
        <v>7331</v>
      </c>
      <c r="G2272" t="s">
        <v>7334</v>
      </c>
    </row>
    <row r="2273" spans="1:7" x14ac:dyDescent="0.25">
      <c r="A2273" t="s">
        <v>9614</v>
      </c>
      <c r="B2273">
        <v>45917</v>
      </c>
      <c r="C2273" t="s">
        <v>150</v>
      </c>
      <c r="D2273" t="s">
        <v>7330</v>
      </c>
      <c r="E2273">
        <v>59</v>
      </c>
      <c r="F2273" t="s">
        <v>7345</v>
      </c>
      <c r="G2273" t="s">
        <v>7338</v>
      </c>
    </row>
    <row r="2274" spans="1:7" x14ac:dyDescent="0.25">
      <c r="A2274" t="s">
        <v>9615</v>
      </c>
      <c r="B2274">
        <v>45917</v>
      </c>
      <c r="C2274" t="s">
        <v>172</v>
      </c>
      <c r="D2274" t="s">
        <v>7341</v>
      </c>
      <c r="E2274">
        <v>12</v>
      </c>
      <c r="F2274" t="s">
        <v>7331</v>
      </c>
      <c r="G2274" t="s">
        <v>11280</v>
      </c>
    </row>
    <row r="2275" spans="1:7" x14ac:dyDescent="0.25">
      <c r="A2275" t="s">
        <v>9616</v>
      </c>
      <c r="B2275">
        <v>45917</v>
      </c>
      <c r="C2275" t="s">
        <v>184</v>
      </c>
      <c r="D2275" t="s">
        <v>7341</v>
      </c>
      <c r="E2275">
        <v>22</v>
      </c>
      <c r="F2275" t="s">
        <v>7331</v>
      </c>
      <c r="G2275" t="s">
        <v>11280</v>
      </c>
    </row>
    <row r="2276" spans="1:7" x14ac:dyDescent="0.25">
      <c r="A2276" t="s">
        <v>9617</v>
      </c>
      <c r="B2276">
        <v>45917</v>
      </c>
      <c r="C2276" t="s">
        <v>203</v>
      </c>
      <c r="D2276" t="s">
        <v>7341</v>
      </c>
      <c r="E2276">
        <v>18</v>
      </c>
      <c r="F2276" t="s">
        <v>7345</v>
      </c>
      <c r="G2276" t="s">
        <v>11280</v>
      </c>
    </row>
    <row r="2277" spans="1:7" x14ac:dyDescent="0.25">
      <c r="A2277" t="s">
        <v>9618</v>
      </c>
      <c r="B2277">
        <v>45917</v>
      </c>
      <c r="C2277" t="s">
        <v>208</v>
      </c>
      <c r="D2277" t="s">
        <v>7330</v>
      </c>
      <c r="E2277">
        <v>24</v>
      </c>
      <c r="F2277" t="s">
        <v>7351</v>
      </c>
      <c r="G2277" t="s">
        <v>7348</v>
      </c>
    </row>
    <row r="2278" spans="1:7" x14ac:dyDescent="0.25">
      <c r="A2278" t="s">
        <v>9619</v>
      </c>
      <c r="B2278">
        <v>45917</v>
      </c>
      <c r="C2278" t="s">
        <v>236</v>
      </c>
      <c r="D2278" t="s">
        <v>7341</v>
      </c>
      <c r="E2278">
        <v>18</v>
      </c>
      <c r="F2278" t="s">
        <v>7351</v>
      </c>
      <c r="G2278" t="s">
        <v>11280</v>
      </c>
    </row>
    <row r="2279" spans="1:7" x14ac:dyDescent="0.25">
      <c r="A2279" t="s">
        <v>9620</v>
      </c>
      <c r="B2279">
        <v>45917</v>
      </c>
      <c r="C2279" t="s">
        <v>236</v>
      </c>
      <c r="D2279" t="s">
        <v>7341</v>
      </c>
      <c r="E2279">
        <v>19</v>
      </c>
      <c r="F2279" t="s">
        <v>7351</v>
      </c>
      <c r="G2279" t="s">
        <v>11280</v>
      </c>
    </row>
    <row r="2280" spans="1:7" x14ac:dyDescent="0.25">
      <c r="A2280" t="s">
        <v>9621</v>
      </c>
      <c r="B2280">
        <v>45917</v>
      </c>
      <c r="C2280" t="s">
        <v>252</v>
      </c>
      <c r="D2280" t="s">
        <v>7341</v>
      </c>
      <c r="E2280">
        <v>3</v>
      </c>
      <c r="F2280" t="s">
        <v>7345</v>
      </c>
      <c r="G2280" t="s">
        <v>11280</v>
      </c>
    </row>
    <row r="2281" spans="1:7" x14ac:dyDescent="0.25">
      <c r="A2281" t="s">
        <v>9622</v>
      </c>
      <c r="B2281">
        <v>45917</v>
      </c>
      <c r="C2281" t="s">
        <v>288</v>
      </c>
      <c r="D2281" t="s">
        <v>7330</v>
      </c>
      <c r="E2281">
        <v>81</v>
      </c>
      <c r="F2281" t="s">
        <v>7331</v>
      </c>
      <c r="G2281" t="s">
        <v>7343</v>
      </c>
    </row>
    <row r="2282" spans="1:7" x14ac:dyDescent="0.25">
      <c r="A2282" t="s">
        <v>9623</v>
      </c>
      <c r="B2282">
        <v>45917</v>
      </c>
      <c r="C2282" t="s">
        <v>413</v>
      </c>
      <c r="D2282" t="s">
        <v>7330</v>
      </c>
      <c r="E2282">
        <v>83</v>
      </c>
      <c r="F2282" t="s">
        <v>7331</v>
      </c>
      <c r="G2282" t="s">
        <v>7338</v>
      </c>
    </row>
    <row r="2283" spans="1:7" x14ac:dyDescent="0.25">
      <c r="A2283" t="s">
        <v>9624</v>
      </c>
      <c r="B2283">
        <v>45917</v>
      </c>
      <c r="C2283" t="s">
        <v>439</v>
      </c>
      <c r="D2283" t="s">
        <v>7330</v>
      </c>
      <c r="E2283">
        <v>92</v>
      </c>
      <c r="F2283" t="s">
        <v>7331</v>
      </c>
      <c r="G2283" t="s">
        <v>7338</v>
      </c>
    </row>
    <row r="2284" spans="1:7" x14ac:dyDescent="0.25">
      <c r="A2284" t="s">
        <v>9625</v>
      </c>
      <c r="B2284">
        <v>45917</v>
      </c>
      <c r="C2284" t="s">
        <v>439</v>
      </c>
      <c r="D2284" t="s">
        <v>7330</v>
      </c>
      <c r="E2284">
        <v>84</v>
      </c>
      <c r="F2284" t="s">
        <v>7337</v>
      </c>
      <c r="G2284" t="s">
        <v>7334</v>
      </c>
    </row>
    <row r="2285" spans="1:7" x14ac:dyDescent="0.25">
      <c r="A2285" t="s">
        <v>9626</v>
      </c>
      <c r="B2285">
        <v>45917</v>
      </c>
      <c r="C2285" t="s">
        <v>456</v>
      </c>
      <c r="D2285" t="s">
        <v>7330</v>
      </c>
      <c r="E2285">
        <v>18</v>
      </c>
      <c r="F2285" t="s">
        <v>7331</v>
      </c>
      <c r="G2285" t="s">
        <v>7365</v>
      </c>
    </row>
    <row r="2286" spans="1:7" x14ac:dyDescent="0.25">
      <c r="A2286" t="s">
        <v>9627</v>
      </c>
      <c r="B2286">
        <v>45917</v>
      </c>
      <c r="C2286" t="s">
        <v>468</v>
      </c>
      <c r="D2286" t="s">
        <v>7341</v>
      </c>
      <c r="E2286">
        <v>2</v>
      </c>
      <c r="F2286" t="s">
        <v>7331</v>
      </c>
      <c r="G2286" t="s">
        <v>11280</v>
      </c>
    </row>
    <row r="2287" spans="1:7" x14ac:dyDescent="0.25">
      <c r="A2287" t="s">
        <v>9628</v>
      </c>
      <c r="B2287">
        <v>45918</v>
      </c>
      <c r="C2287" t="s">
        <v>35</v>
      </c>
      <c r="D2287" t="s">
        <v>7330</v>
      </c>
      <c r="E2287">
        <v>47</v>
      </c>
      <c r="F2287" t="s">
        <v>7331</v>
      </c>
      <c r="G2287" t="s">
        <v>7348</v>
      </c>
    </row>
    <row r="2288" spans="1:7" x14ac:dyDescent="0.25">
      <c r="A2288" t="s">
        <v>9629</v>
      </c>
      <c r="B2288">
        <v>45918</v>
      </c>
      <c r="C2288" t="s">
        <v>101</v>
      </c>
      <c r="D2288" t="s">
        <v>7341</v>
      </c>
      <c r="E2288">
        <v>21</v>
      </c>
      <c r="F2288" t="s">
        <v>7331</v>
      </c>
      <c r="G2288" t="s">
        <v>11280</v>
      </c>
    </row>
    <row r="2289" spans="1:7" x14ac:dyDescent="0.25">
      <c r="A2289" t="s">
        <v>9630</v>
      </c>
      <c r="B2289">
        <v>45918</v>
      </c>
      <c r="C2289" t="s">
        <v>105</v>
      </c>
      <c r="D2289" t="s">
        <v>7330</v>
      </c>
      <c r="E2289">
        <v>69</v>
      </c>
      <c r="F2289" t="s">
        <v>7331</v>
      </c>
      <c r="G2289" t="s">
        <v>7343</v>
      </c>
    </row>
    <row r="2290" spans="1:7" x14ac:dyDescent="0.25">
      <c r="A2290" t="s">
        <v>9631</v>
      </c>
      <c r="B2290">
        <v>45918</v>
      </c>
      <c r="C2290" t="s">
        <v>172</v>
      </c>
      <c r="D2290" t="s">
        <v>7330</v>
      </c>
      <c r="E2290">
        <v>79</v>
      </c>
      <c r="F2290" t="s">
        <v>7337</v>
      </c>
      <c r="G2290" t="s">
        <v>7343</v>
      </c>
    </row>
    <row r="2291" spans="1:7" x14ac:dyDescent="0.25">
      <c r="A2291" t="s">
        <v>9632</v>
      </c>
      <c r="B2291">
        <v>45918</v>
      </c>
      <c r="C2291" t="s">
        <v>174</v>
      </c>
      <c r="D2291" t="s">
        <v>7330</v>
      </c>
      <c r="E2291">
        <v>87</v>
      </c>
      <c r="F2291" t="s">
        <v>7331</v>
      </c>
      <c r="G2291" t="s">
        <v>7370</v>
      </c>
    </row>
    <row r="2292" spans="1:7" x14ac:dyDescent="0.25">
      <c r="A2292" t="s">
        <v>9633</v>
      </c>
      <c r="B2292">
        <v>45918</v>
      </c>
      <c r="C2292" t="s">
        <v>419</v>
      </c>
      <c r="D2292" t="s">
        <v>7341</v>
      </c>
      <c r="E2292">
        <v>13</v>
      </c>
      <c r="F2292" t="s">
        <v>7331</v>
      </c>
      <c r="G2292" t="s">
        <v>11280</v>
      </c>
    </row>
    <row r="2293" spans="1:7" x14ac:dyDescent="0.25">
      <c r="A2293" t="s">
        <v>9634</v>
      </c>
      <c r="B2293">
        <v>45918</v>
      </c>
      <c r="C2293" t="s">
        <v>427</v>
      </c>
      <c r="D2293" t="s">
        <v>7330</v>
      </c>
      <c r="E2293">
        <v>31</v>
      </c>
      <c r="F2293" t="s">
        <v>7337</v>
      </c>
      <c r="G2293" t="s">
        <v>7332</v>
      </c>
    </row>
    <row r="2294" spans="1:7" x14ac:dyDescent="0.25">
      <c r="A2294" t="s">
        <v>9635</v>
      </c>
      <c r="B2294">
        <v>45918</v>
      </c>
      <c r="C2294" t="s">
        <v>433</v>
      </c>
      <c r="D2294" t="s">
        <v>7341</v>
      </c>
      <c r="E2294">
        <v>16</v>
      </c>
      <c r="F2294" t="s">
        <v>7345</v>
      </c>
      <c r="G2294" t="s">
        <v>11280</v>
      </c>
    </row>
    <row r="2295" spans="1:7" x14ac:dyDescent="0.25">
      <c r="A2295" t="s">
        <v>9636</v>
      </c>
      <c r="B2295">
        <v>45919</v>
      </c>
      <c r="C2295" t="s">
        <v>23</v>
      </c>
      <c r="D2295" t="s">
        <v>7341</v>
      </c>
      <c r="E2295">
        <v>11</v>
      </c>
      <c r="F2295" t="s">
        <v>7351</v>
      </c>
      <c r="G2295" t="s">
        <v>11280</v>
      </c>
    </row>
    <row r="2296" spans="1:7" x14ac:dyDescent="0.25">
      <c r="A2296" t="s">
        <v>9637</v>
      </c>
      <c r="B2296">
        <v>45919</v>
      </c>
      <c r="C2296" t="s">
        <v>59</v>
      </c>
      <c r="D2296" t="s">
        <v>7330</v>
      </c>
      <c r="E2296">
        <v>75</v>
      </c>
      <c r="F2296" t="s">
        <v>7331</v>
      </c>
      <c r="G2296" t="s">
        <v>7338</v>
      </c>
    </row>
    <row r="2297" spans="1:7" x14ac:dyDescent="0.25">
      <c r="A2297" t="s">
        <v>9638</v>
      </c>
      <c r="B2297">
        <v>45919</v>
      </c>
      <c r="C2297" t="s">
        <v>85</v>
      </c>
      <c r="D2297" t="s">
        <v>7341</v>
      </c>
      <c r="E2297">
        <v>7</v>
      </c>
      <c r="F2297" t="s">
        <v>7345</v>
      </c>
      <c r="G2297" t="s">
        <v>11280</v>
      </c>
    </row>
    <row r="2298" spans="1:7" x14ac:dyDescent="0.25">
      <c r="A2298" t="s">
        <v>9639</v>
      </c>
      <c r="B2298">
        <v>45919</v>
      </c>
      <c r="C2298" t="s">
        <v>194</v>
      </c>
      <c r="D2298" t="s">
        <v>7341</v>
      </c>
      <c r="E2298">
        <v>6</v>
      </c>
      <c r="F2298" t="s">
        <v>7345</v>
      </c>
      <c r="G2298" t="s">
        <v>11280</v>
      </c>
    </row>
    <row r="2299" spans="1:7" x14ac:dyDescent="0.25">
      <c r="A2299" t="s">
        <v>9640</v>
      </c>
      <c r="B2299">
        <v>45919</v>
      </c>
      <c r="C2299" t="s">
        <v>202</v>
      </c>
      <c r="D2299" t="s">
        <v>7341</v>
      </c>
      <c r="E2299">
        <v>25</v>
      </c>
      <c r="F2299" t="s">
        <v>7331</v>
      </c>
      <c r="G2299" t="s">
        <v>11280</v>
      </c>
    </row>
    <row r="2300" spans="1:7" x14ac:dyDescent="0.25">
      <c r="A2300" t="s">
        <v>9641</v>
      </c>
      <c r="B2300">
        <v>45919</v>
      </c>
      <c r="C2300" t="s">
        <v>234</v>
      </c>
      <c r="D2300" t="s">
        <v>7341</v>
      </c>
      <c r="E2300">
        <v>5</v>
      </c>
      <c r="F2300" t="s">
        <v>7331</v>
      </c>
      <c r="G2300" t="s">
        <v>11280</v>
      </c>
    </row>
    <row r="2301" spans="1:7" x14ac:dyDescent="0.25">
      <c r="A2301" t="s">
        <v>9642</v>
      </c>
      <c r="B2301">
        <v>45919</v>
      </c>
      <c r="C2301" t="s">
        <v>240</v>
      </c>
      <c r="D2301" t="s">
        <v>7341</v>
      </c>
      <c r="E2301">
        <v>9</v>
      </c>
      <c r="F2301" t="s">
        <v>7351</v>
      </c>
      <c r="G2301" t="s">
        <v>11280</v>
      </c>
    </row>
    <row r="2302" spans="1:7" x14ac:dyDescent="0.25">
      <c r="A2302" t="s">
        <v>9643</v>
      </c>
      <c r="B2302">
        <v>45919</v>
      </c>
      <c r="C2302" t="s">
        <v>370</v>
      </c>
      <c r="D2302" t="s">
        <v>7330</v>
      </c>
      <c r="E2302">
        <v>57</v>
      </c>
      <c r="F2302" t="s">
        <v>7337</v>
      </c>
      <c r="G2302" t="s">
        <v>7332</v>
      </c>
    </row>
    <row r="2303" spans="1:7" x14ac:dyDescent="0.25">
      <c r="A2303" t="s">
        <v>9644</v>
      </c>
      <c r="B2303">
        <v>45919</v>
      </c>
      <c r="C2303" t="s">
        <v>439</v>
      </c>
      <c r="D2303" t="s">
        <v>7330</v>
      </c>
      <c r="E2303">
        <v>24</v>
      </c>
      <c r="F2303" t="s">
        <v>7345</v>
      </c>
      <c r="G2303" t="s">
        <v>7332</v>
      </c>
    </row>
    <row r="2304" spans="1:7" x14ac:dyDescent="0.25">
      <c r="A2304" t="s">
        <v>9645</v>
      </c>
      <c r="B2304">
        <v>45919</v>
      </c>
      <c r="C2304" t="s">
        <v>470</v>
      </c>
      <c r="D2304" t="s">
        <v>7341</v>
      </c>
      <c r="E2304">
        <v>2</v>
      </c>
      <c r="F2304" t="s">
        <v>7351</v>
      </c>
      <c r="G2304" t="s">
        <v>11280</v>
      </c>
    </row>
    <row r="2305" spans="1:7" x14ac:dyDescent="0.25">
      <c r="A2305" t="s">
        <v>9646</v>
      </c>
      <c r="B2305">
        <v>45920</v>
      </c>
      <c r="C2305" t="s">
        <v>67</v>
      </c>
      <c r="D2305" t="s">
        <v>7341</v>
      </c>
      <c r="E2305">
        <v>25</v>
      </c>
      <c r="F2305" t="s">
        <v>7331</v>
      </c>
      <c r="G2305" t="s">
        <v>11280</v>
      </c>
    </row>
    <row r="2306" spans="1:7" x14ac:dyDescent="0.25">
      <c r="A2306" t="s">
        <v>9647</v>
      </c>
      <c r="B2306">
        <v>45920</v>
      </c>
      <c r="C2306" t="s">
        <v>87</v>
      </c>
      <c r="D2306" t="s">
        <v>7330</v>
      </c>
      <c r="E2306">
        <v>110</v>
      </c>
      <c r="F2306" t="s">
        <v>7345</v>
      </c>
      <c r="G2306" t="s">
        <v>7334</v>
      </c>
    </row>
    <row r="2307" spans="1:7" x14ac:dyDescent="0.25">
      <c r="A2307" t="s">
        <v>9648</v>
      </c>
      <c r="B2307">
        <v>45920</v>
      </c>
      <c r="C2307" t="s">
        <v>136</v>
      </c>
      <c r="D2307" t="s">
        <v>7330</v>
      </c>
      <c r="E2307">
        <v>79</v>
      </c>
      <c r="F2307" t="s">
        <v>7345</v>
      </c>
      <c r="G2307" t="s">
        <v>7370</v>
      </c>
    </row>
    <row r="2308" spans="1:7" x14ac:dyDescent="0.25">
      <c r="A2308" t="s">
        <v>9649</v>
      </c>
      <c r="B2308">
        <v>45920</v>
      </c>
      <c r="C2308" t="s">
        <v>260</v>
      </c>
      <c r="D2308" t="s">
        <v>7341</v>
      </c>
      <c r="E2308">
        <v>10</v>
      </c>
      <c r="F2308" t="s">
        <v>7337</v>
      </c>
      <c r="G2308" t="s">
        <v>11280</v>
      </c>
    </row>
    <row r="2309" spans="1:7" x14ac:dyDescent="0.25">
      <c r="A2309" t="s">
        <v>9650</v>
      </c>
      <c r="B2309">
        <v>45920</v>
      </c>
      <c r="C2309" t="s">
        <v>274</v>
      </c>
      <c r="D2309" t="s">
        <v>7341</v>
      </c>
      <c r="E2309">
        <v>2</v>
      </c>
      <c r="F2309" t="s">
        <v>7345</v>
      </c>
      <c r="G2309" t="s">
        <v>11280</v>
      </c>
    </row>
    <row r="2310" spans="1:7" x14ac:dyDescent="0.25">
      <c r="A2310" t="s">
        <v>9651</v>
      </c>
      <c r="B2310">
        <v>45920</v>
      </c>
      <c r="C2310" t="s">
        <v>286</v>
      </c>
      <c r="D2310" t="s">
        <v>7330</v>
      </c>
      <c r="E2310">
        <v>84</v>
      </c>
      <c r="F2310" t="s">
        <v>7331</v>
      </c>
      <c r="G2310" t="s">
        <v>7370</v>
      </c>
    </row>
    <row r="2311" spans="1:7" x14ac:dyDescent="0.25">
      <c r="A2311" t="s">
        <v>9652</v>
      </c>
      <c r="B2311">
        <v>45920</v>
      </c>
      <c r="C2311" t="s">
        <v>317</v>
      </c>
      <c r="D2311" t="s">
        <v>7330</v>
      </c>
      <c r="E2311">
        <v>34</v>
      </c>
      <c r="F2311" t="s">
        <v>7331</v>
      </c>
      <c r="G2311" t="s">
        <v>7355</v>
      </c>
    </row>
    <row r="2312" spans="1:7" x14ac:dyDescent="0.25">
      <c r="A2312" t="s">
        <v>9653</v>
      </c>
      <c r="B2312">
        <v>45920</v>
      </c>
      <c r="C2312" t="s">
        <v>319</v>
      </c>
      <c r="D2312" t="s">
        <v>7341</v>
      </c>
      <c r="E2312">
        <v>7</v>
      </c>
      <c r="F2312" t="s">
        <v>7337</v>
      </c>
      <c r="G2312" t="s">
        <v>11280</v>
      </c>
    </row>
    <row r="2313" spans="1:7" x14ac:dyDescent="0.25">
      <c r="A2313" t="s">
        <v>9654</v>
      </c>
      <c r="B2313">
        <v>45920</v>
      </c>
      <c r="C2313" t="s">
        <v>321</v>
      </c>
      <c r="D2313" t="s">
        <v>7330</v>
      </c>
      <c r="E2313">
        <v>27</v>
      </c>
      <c r="F2313" t="s">
        <v>7331</v>
      </c>
      <c r="G2313" t="s">
        <v>7334</v>
      </c>
    </row>
    <row r="2314" spans="1:7" x14ac:dyDescent="0.25">
      <c r="A2314" t="s">
        <v>9655</v>
      </c>
      <c r="B2314">
        <v>45921</v>
      </c>
      <c r="C2314" t="s">
        <v>93</v>
      </c>
      <c r="D2314" t="s">
        <v>7341</v>
      </c>
      <c r="E2314">
        <v>4</v>
      </c>
      <c r="F2314" t="s">
        <v>7331</v>
      </c>
      <c r="G2314" t="s">
        <v>11280</v>
      </c>
    </row>
    <row r="2315" spans="1:7" x14ac:dyDescent="0.25">
      <c r="A2315" t="s">
        <v>9656</v>
      </c>
      <c r="B2315">
        <v>45921</v>
      </c>
      <c r="C2315" t="s">
        <v>103</v>
      </c>
      <c r="D2315" t="s">
        <v>7341</v>
      </c>
      <c r="E2315">
        <v>25</v>
      </c>
      <c r="F2315" t="s">
        <v>7345</v>
      </c>
      <c r="G2315" t="s">
        <v>11280</v>
      </c>
    </row>
    <row r="2316" spans="1:7" x14ac:dyDescent="0.25">
      <c r="A2316" t="s">
        <v>9657</v>
      </c>
      <c r="B2316">
        <v>45921</v>
      </c>
      <c r="C2316" t="s">
        <v>126</v>
      </c>
      <c r="D2316" t="s">
        <v>7330</v>
      </c>
      <c r="E2316">
        <v>83</v>
      </c>
      <c r="F2316" t="s">
        <v>7345</v>
      </c>
      <c r="G2316" t="s">
        <v>7334</v>
      </c>
    </row>
    <row r="2317" spans="1:7" x14ac:dyDescent="0.25">
      <c r="A2317" t="s">
        <v>9658</v>
      </c>
      <c r="B2317">
        <v>45921</v>
      </c>
      <c r="C2317" t="s">
        <v>132</v>
      </c>
      <c r="D2317" t="s">
        <v>7330</v>
      </c>
      <c r="E2317">
        <v>27</v>
      </c>
      <c r="F2317" t="s">
        <v>7337</v>
      </c>
      <c r="G2317" t="s">
        <v>7365</v>
      </c>
    </row>
    <row r="2318" spans="1:7" x14ac:dyDescent="0.25">
      <c r="A2318" t="s">
        <v>9659</v>
      </c>
      <c r="B2318">
        <v>45921</v>
      </c>
      <c r="C2318" t="s">
        <v>180</v>
      </c>
      <c r="D2318" t="s">
        <v>7330</v>
      </c>
      <c r="E2318">
        <v>96</v>
      </c>
      <c r="F2318" t="s">
        <v>7331</v>
      </c>
      <c r="G2318" t="s">
        <v>7343</v>
      </c>
    </row>
    <row r="2319" spans="1:7" x14ac:dyDescent="0.25">
      <c r="A2319" t="s">
        <v>9660</v>
      </c>
      <c r="B2319">
        <v>45921</v>
      </c>
      <c r="C2319" t="s">
        <v>266</v>
      </c>
      <c r="D2319" t="s">
        <v>7330</v>
      </c>
      <c r="E2319">
        <v>43</v>
      </c>
      <c r="F2319" t="s">
        <v>7337</v>
      </c>
      <c r="G2319" t="s">
        <v>7334</v>
      </c>
    </row>
    <row r="2320" spans="1:7" x14ac:dyDescent="0.25">
      <c r="A2320" t="s">
        <v>9661</v>
      </c>
      <c r="B2320">
        <v>45921</v>
      </c>
      <c r="C2320" t="s">
        <v>298</v>
      </c>
      <c r="D2320" t="s">
        <v>7341</v>
      </c>
      <c r="E2320">
        <v>6</v>
      </c>
      <c r="F2320" t="s">
        <v>7331</v>
      </c>
      <c r="G2320" t="s">
        <v>11280</v>
      </c>
    </row>
    <row r="2321" spans="1:7" x14ac:dyDescent="0.25">
      <c r="A2321" t="s">
        <v>9662</v>
      </c>
      <c r="B2321">
        <v>45921</v>
      </c>
      <c r="C2321" t="s">
        <v>342</v>
      </c>
      <c r="D2321" t="s">
        <v>7330</v>
      </c>
      <c r="E2321">
        <v>38</v>
      </c>
      <c r="F2321" t="s">
        <v>7337</v>
      </c>
      <c r="G2321" t="s">
        <v>7334</v>
      </c>
    </row>
    <row r="2322" spans="1:7" x14ac:dyDescent="0.25">
      <c r="A2322" t="s">
        <v>9663</v>
      </c>
      <c r="B2322">
        <v>45921</v>
      </c>
      <c r="C2322" t="s">
        <v>344</v>
      </c>
      <c r="D2322" t="s">
        <v>7330</v>
      </c>
      <c r="E2322">
        <v>39</v>
      </c>
      <c r="F2322" t="s">
        <v>7331</v>
      </c>
      <c r="G2322" t="s">
        <v>7332</v>
      </c>
    </row>
    <row r="2323" spans="1:7" x14ac:dyDescent="0.25">
      <c r="A2323" t="s">
        <v>9664</v>
      </c>
      <c r="B2323">
        <v>45921</v>
      </c>
      <c r="C2323" t="s">
        <v>346</v>
      </c>
      <c r="D2323" t="s">
        <v>7341</v>
      </c>
      <c r="E2323">
        <v>2</v>
      </c>
      <c r="F2323" t="s">
        <v>7331</v>
      </c>
      <c r="G2323" t="s">
        <v>11280</v>
      </c>
    </row>
    <row r="2324" spans="1:7" x14ac:dyDescent="0.25">
      <c r="A2324" t="s">
        <v>9665</v>
      </c>
      <c r="B2324">
        <v>45921</v>
      </c>
      <c r="C2324" t="s">
        <v>378</v>
      </c>
      <c r="D2324" t="s">
        <v>7330</v>
      </c>
      <c r="E2324">
        <v>41</v>
      </c>
      <c r="F2324" t="s">
        <v>7337</v>
      </c>
      <c r="G2324" t="s">
        <v>7338</v>
      </c>
    </row>
    <row r="2325" spans="1:7" x14ac:dyDescent="0.25">
      <c r="A2325" t="s">
        <v>9666</v>
      </c>
      <c r="B2325">
        <v>45922</v>
      </c>
      <c r="C2325" t="s">
        <v>20</v>
      </c>
      <c r="D2325" t="s">
        <v>7341</v>
      </c>
      <c r="E2325">
        <v>8</v>
      </c>
      <c r="F2325" t="s">
        <v>7331</v>
      </c>
      <c r="G2325" t="s">
        <v>11280</v>
      </c>
    </row>
    <row r="2326" spans="1:7" x14ac:dyDescent="0.25">
      <c r="A2326" t="s">
        <v>9667</v>
      </c>
      <c r="B2326">
        <v>45922</v>
      </c>
      <c r="C2326" t="s">
        <v>41</v>
      </c>
      <c r="D2326" t="s">
        <v>7341</v>
      </c>
      <c r="E2326">
        <v>9</v>
      </c>
      <c r="F2326" t="s">
        <v>7331</v>
      </c>
      <c r="G2326" t="s">
        <v>11280</v>
      </c>
    </row>
    <row r="2327" spans="1:7" x14ac:dyDescent="0.25">
      <c r="A2327" t="s">
        <v>9668</v>
      </c>
      <c r="B2327">
        <v>45922</v>
      </c>
      <c r="C2327" t="s">
        <v>130</v>
      </c>
      <c r="D2327" t="s">
        <v>7330</v>
      </c>
      <c r="E2327">
        <v>33</v>
      </c>
      <c r="F2327" t="s">
        <v>7331</v>
      </c>
      <c r="G2327" t="s">
        <v>7338</v>
      </c>
    </row>
    <row r="2328" spans="1:7" x14ac:dyDescent="0.25">
      <c r="A2328" t="s">
        <v>9669</v>
      </c>
      <c r="B2328">
        <v>45922</v>
      </c>
      <c r="C2328" t="s">
        <v>300</v>
      </c>
      <c r="D2328" t="s">
        <v>7330</v>
      </c>
      <c r="E2328">
        <v>55</v>
      </c>
      <c r="F2328" t="s">
        <v>7345</v>
      </c>
      <c r="G2328" t="s">
        <v>7343</v>
      </c>
    </row>
    <row r="2329" spans="1:7" x14ac:dyDescent="0.25">
      <c r="A2329" t="s">
        <v>9670</v>
      </c>
      <c r="B2329">
        <v>45922</v>
      </c>
      <c r="C2329" t="s">
        <v>307</v>
      </c>
      <c r="D2329" t="s">
        <v>7341</v>
      </c>
      <c r="E2329">
        <v>8</v>
      </c>
      <c r="F2329" t="s">
        <v>7345</v>
      </c>
      <c r="G2329" t="s">
        <v>11280</v>
      </c>
    </row>
    <row r="2330" spans="1:7" x14ac:dyDescent="0.25">
      <c r="A2330" t="s">
        <v>9671</v>
      </c>
      <c r="B2330">
        <v>45922</v>
      </c>
      <c r="C2330" t="s">
        <v>447</v>
      </c>
      <c r="D2330" t="s">
        <v>7330</v>
      </c>
      <c r="E2330">
        <v>32</v>
      </c>
      <c r="F2330" t="s">
        <v>7331</v>
      </c>
      <c r="G2330" t="s">
        <v>7334</v>
      </c>
    </row>
    <row r="2331" spans="1:7" x14ac:dyDescent="0.25">
      <c r="A2331" t="s">
        <v>9672</v>
      </c>
      <c r="B2331">
        <v>45923</v>
      </c>
      <c r="C2331" t="s">
        <v>23</v>
      </c>
      <c r="D2331" t="s">
        <v>7330</v>
      </c>
      <c r="E2331">
        <v>97</v>
      </c>
      <c r="F2331" t="s">
        <v>7331</v>
      </c>
      <c r="G2331" t="s">
        <v>7332</v>
      </c>
    </row>
    <row r="2332" spans="1:7" x14ac:dyDescent="0.25">
      <c r="A2332" t="s">
        <v>9673</v>
      </c>
      <c r="B2332">
        <v>45923</v>
      </c>
      <c r="C2332" t="s">
        <v>73</v>
      </c>
      <c r="D2332" t="s">
        <v>7341</v>
      </c>
      <c r="E2332">
        <v>5</v>
      </c>
      <c r="F2332" t="s">
        <v>7345</v>
      </c>
      <c r="G2332" t="s">
        <v>11280</v>
      </c>
    </row>
    <row r="2333" spans="1:7" x14ac:dyDescent="0.25">
      <c r="A2333" t="s">
        <v>9674</v>
      </c>
      <c r="B2333">
        <v>45923</v>
      </c>
      <c r="C2333" t="s">
        <v>85</v>
      </c>
      <c r="D2333" t="s">
        <v>7341</v>
      </c>
      <c r="E2333">
        <v>7</v>
      </c>
      <c r="F2333" t="s">
        <v>7331</v>
      </c>
      <c r="G2333" t="s">
        <v>11280</v>
      </c>
    </row>
    <row r="2334" spans="1:7" x14ac:dyDescent="0.25">
      <c r="A2334" t="s">
        <v>9675</v>
      </c>
      <c r="B2334">
        <v>45923</v>
      </c>
      <c r="C2334" t="s">
        <v>95</v>
      </c>
      <c r="D2334" t="s">
        <v>7341</v>
      </c>
      <c r="E2334">
        <v>24</v>
      </c>
      <c r="F2334" t="s">
        <v>7337</v>
      </c>
      <c r="G2334" t="s">
        <v>11280</v>
      </c>
    </row>
    <row r="2335" spans="1:7" x14ac:dyDescent="0.25">
      <c r="A2335" t="s">
        <v>9676</v>
      </c>
      <c r="B2335">
        <v>45923</v>
      </c>
      <c r="C2335" t="s">
        <v>103</v>
      </c>
      <c r="D2335" t="s">
        <v>7330</v>
      </c>
      <c r="E2335">
        <v>78</v>
      </c>
      <c r="F2335" t="s">
        <v>7345</v>
      </c>
      <c r="G2335" t="s">
        <v>7370</v>
      </c>
    </row>
    <row r="2336" spans="1:7" x14ac:dyDescent="0.25">
      <c r="A2336" t="s">
        <v>9677</v>
      </c>
      <c r="B2336">
        <v>45923</v>
      </c>
      <c r="C2336" t="s">
        <v>124</v>
      </c>
      <c r="D2336" t="s">
        <v>7330</v>
      </c>
      <c r="E2336">
        <v>51</v>
      </c>
      <c r="F2336" t="s">
        <v>7331</v>
      </c>
      <c r="G2336" t="s">
        <v>7370</v>
      </c>
    </row>
    <row r="2337" spans="1:7" x14ac:dyDescent="0.25">
      <c r="A2337" t="s">
        <v>9678</v>
      </c>
      <c r="B2337">
        <v>45923</v>
      </c>
      <c r="C2337" t="s">
        <v>188</v>
      </c>
      <c r="D2337" t="s">
        <v>7341</v>
      </c>
      <c r="E2337">
        <v>16</v>
      </c>
      <c r="F2337" t="s">
        <v>7337</v>
      </c>
      <c r="G2337" t="s">
        <v>11280</v>
      </c>
    </row>
    <row r="2338" spans="1:7" x14ac:dyDescent="0.25">
      <c r="A2338" t="s">
        <v>9679</v>
      </c>
      <c r="B2338">
        <v>45923</v>
      </c>
      <c r="C2338" t="s">
        <v>288</v>
      </c>
      <c r="D2338" t="s">
        <v>7330</v>
      </c>
      <c r="E2338">
        <v>76</v>
      </c>
      <c r="F2338" t="s">
        <v>7345</v>
      </c>
      <c r="G2338" t="s">
        <v>7348</v>
      </c>
    </row>
    <row r="2339" spans="1:7" x14ac:dyDescent="0.25">
      <c r="A2339" t="s">
        <v>9680</v>
      </c>
      <c r="B2339">
        <v>45923</v>
      </c>
      <c r="C2339" t="s">
        <v>315</v>
      </c>
      <c r="D2339" t="s">
        <v>7341</v>
      </c>
      <c r="E2339">
        <v>2</v>
      </c>
      <c r="F2339" t="s">
        <v>7331</v>
      </c>
      <c r="G2339" t="s">
        <v>11280</v>
      </c>
    </row>
    <row r="2340" spans="1:7" x14ac:dyDescent="0.25">
      <c r="A2340" t="s">
        <v>9681</v>
      </c>
      <c r="B2340">
        <v>45923</v>
      </c>
      <c r="C2340" t="s">
        <v>396</v>
      </c>
      <c r="D2340" t="s">
        <v>7341</v>
      </c>
      <c r="E2340">
        <v>16</v>
      </c>
      <c r="F2340" t="s">
        <v>7331</v>
      </c>
      <c r="G2340" t="s">
        <v>11280</v>
      </c>
    </row>
    <row r="2341" spans="1:7" x14ac:dyDescent="0.25">
      <c r="A2341" t="s">
        <v>9682</v>
      </c>
      <c r="B2341">
        <v>45923</v>
      </c>
      <c r="C2341" t="s">
        <v>453</v>
      </c>
      <c r="D2341" t="s">
        <v>7341</v>
      </c>
      <c r="E2341">
        <v>6</v>
      </c>
      <c r="F2341" t="s">
        <v>7331</v>
      </c>
      <c r="G2341" t="s">
        <v>11280</v>
      </c>
    </row>
    <row r="2342" spans="1:7" x14ac:dyDescent="0.25">
      <c r="A2342" t="s">
        <v>9683</v>
      </c>
      <c r="B2342">
        <v>45924</v>
      </c>
      <c r="C2342" t="s">
        <v>101</v>
      </c>
      <c r="D2342" t="s">
        <v>7330</v>
      </c>
      <c r="E2342">
        <v>138</v>
      </c>
      <c r="F2342" t="s">
        <v>7337</v>
      </c>
      <c r="G2342" t="s">
        <v>7348</v>
      </c>
    </row>
    <row r="2343" spans="1:7" x14ac:dyDescent="0.25">
      <c r="A2343" t="s">
        <v>9684</v>
      </c>
      <c r="B2343">
        <v>45924</v>
      </c>
      <c r="C2343" t="s">
        <v>101</v>
      </c>
      <c r="D2343" t="s">
        <v>7341</v>
      </c>
      <c r="E2343">
        <v>8</v>
      </c>
      <c r="F2343" t="s">
        <v>7331</v>
      </c>
      <c r="G2343" t="s">
        <v>11280</v>
      </c>
    </row>
    <row r="2344" spans="1:7" x14ac:dyDescent="0.25">
      <c r="A2344" t="s">
        <v>9685</v>
      </c>
      <c r="B2344">
        <v>45924</v>
      </c>
      <c r="C2344" t="s">
        <v>108</v>
      </c>
      <c r="D2344" t="s">
        <v>7341</v>
      </c>
      <c r="E2344">
        <v>11</v>
      </c>
      <c r="F2344" t="s">
        <v>7337</v>
      </c>
      <c r="G2344" t="s">
        <v>11280</v>
      </c>
    </row>
    <row r="2345" spans="1:7" x14ac:dyDescent="0.25">
      <c r="A2345" t="s">
        <v>9686</v>
      </c>
      <c r="B2345">
        <v>45924</v>
      </c>
      <c r="C2345" t="s">
        <v>134</v>
      </c>
      <c r="D2345" t="s">
        <v>7330</v>
      </c>
      <c r="E2345">
        <v>39</v>
      </c>
      <c r="F2345" t="s">
        <v>7331</v>
      </c>
      <c r="G2345" t="s">
        <v>7355</v>
      </c>
    </row>
    <row r="2346" spans="1:7" x14ac:dyDescent="0.25">
      <c r="A2346" t="s">
        <v>9687</v>
      </c>
      <c r="B2346">
        <v>45924</v>
      </c>
      <c r="C2346" t="s">
        <v>260</v>
      </c>
      <c r="D2346" t="s">
        <v>7341</v>
      </c>
      <c r="E2346">
        <v>5</v>
      </c>
      <c r="F2346" t="s">
        <v>7351</v>
      </c>
      <c r="G2346" t="s">
        <v>11280</v>
      </c>
    </row>
    <row r="2347" spans="1:7" x14ac:dyDescent="0.25">
      <c r="A2347" t="s">
        <v>9688</v>
      </c>
      <c r="B2347">
        <v>45924</v>
      </c>
      <c r="C2347" t="s">
        <v>427</v>
      </c>
      <c r="D2347" t="s">
        <v>7341</v>
      </c>
      <c r="E2347">
        <v>11</v>
      </c>
      <c r="F2347" t="s">
        <v>7331</v>
      </c>
      <c r="G2347" t="s">
        <v>11280</v>
      </c>
    </row>
    <row r="2348" spans="1:7" x14ac:dyDescent="0.25">
      <c r="A2348" t="s">
        <v>9689</v>
      </c>
      <c r="B2348">
        <v>45925</v>
      </c>
      <c r="C2348" t="s">
        <v>45</v>
      </c>
      <c r="D2348" t="s">
        <v>7330</v>
      </c>
      <c r="E2348">
        <v>70</v>
      </c>
      <c r="F2348" t="s">
        <v>7331</v>
      </c>
      <c r="G2348" t="s">
        <v>7370</v>
      </c>
    </row>
    <row r="2349" spans="1:7" x14ac:dyDescent="0.25">
      <c r="A2349" t="s">
        <v>9690</v>
      </c>
      <c r="B2349">
        <v>45925</v>
      </c>
      <c r="C2349" t="s">
        <v>160</v>
      </c>
      <c r="D2349" t="s">
        <v>7341</v>
      </c>
      <c r="E2349">
        <v>23</v>
      </c>
      <c r="F2349" t="s">
        <v>7337</v>
      </c>
      <c r="G2349" t="s">
        <v>11280</v>
      </c>
    </row>
    <row r="2350" spans="1:7" x14ac:dyDescent="0.25">
      <c r="A2350" t="s">
        <v>9691</v>
      </c>
      <c r="B2350">
        <v>45925</v>
      </c>
      <c r="C2350" t="s">
        <v>184</v>
      </c>
      <c r="D2350" t="s">
        <v>7330</v>
      </c>
      <c r="E2350">
        <v>54</v>
      </c>
      <c r="F2350" t="s">
        <v>7337</v>
      </c>
      <c r="G2350" t="s">
        <v>7370</v>
      </c>
    </row>
    <row r="2351" spans="1:7" x14ac:dyDescent="0.25">
      <c r="A2351" t="s">
        <v>9692</v>
      </c>
      <c r="B2351">
        <v>45925</v>
      </c>
      <c r="C2351" t="s">
        <v>186</v>
      </c>
      <c r="D2351" t="s">
        <v>7341</v>
      </c>
      <c r="E2351">
        <v>23</v>
      </c>
      <c r="F2351" t="s">
        <v>7331</v>
      </c>
      <c r="G2351" t="s">
        <v>11280</v>
      </c>
    </row>
    <row r="2352" spans="1:7" x14ac:dyDescent="0.25">
      <c r="A2352" t="s">
        <v>9693</v>
      </c>
      <c r="B2352">
        <v>45925</v>
      </c>
      <c r="C2352" t="s">
        <v>266</v>
      </c>
      <c r="D2352" t="s">
        <v>7341</v>
      </c>
      <c r="E2352">
        <v>16</v>
      </c>
      <c r="F2352" t="s">
        <v>7345</v>
      </c>
      <c r="G2352" t="s">
        <v>11280</v>
      </c>
    </row>
    <row r="2353" spans="1:7" x14ac:dyDescent="0.25">
      <c r="A2353" t="s">
        <v>9694</v>
      </c>
      <c r="B2353">
        <v>45925</v>
      </c>
      <c r="C2353" t="s">
        <v>288</v>
      </c>
      <c r="D2353" t="s">
        <v>7341</v>
      </c>
      <c r="E2353">
        <v>16</v>
      </c>
      <c r="F2353" t="s">
        <v>7345</v>
      </c>
      <c r="G2353" t="s">
        <v>11280</v>
      </c>
    </row>
    <row r="2354" spans="1:7" x14ac:dyDescent="0.25">
      <c r="A2354" t="s">
        <v>9695</v>
      </c>
      <c r="B2354">
        <v>45926</v>
      </c>
      <c r="C2354" t="s">
        <v>70</v>
      </c>
      <c r="D2354" t="s">
        <v>7330</v>
      </c>
      <c r="E2354">
        <v>135</v>
      </c>
      <c r="F2354" t="s">
        <v>7351</v>
      </c>
      <c r="G2354" t="s">
        <v>7370</v>
      </c>
    </row>
    <row r="2355" spans="1:7" x14ac:dyDescent="0.25">
      <c r="A2355" t="s">
        <v>9696</v>
      </c>
      <c r="B2355">
        <v>45926</v>
      </c>
      <c r="C2355" t="s">
        <v>108</v>
      </c>
      <c r="D2355" t="s">
        <v>7341</v>
      </c>
      <c r="E2355">
        <v>12</v>
      </c>
      <c r="F2355" t="s">
        <v>7331</v>
      </c>
      <c r="G2355" t="s">
        <v>11280</v>
      </c>
    </row>
    <row r="2356" spans="1:7" x14ac:dyDescent="0.25">
      <c r="A2356" t="s">
        <v>9697</v>
      </c>
      <c r="B2356">
        <v>45926</v>
      </c>
      <c r="C2356" t="s">
        <v>148</v>
      </c>
      <c r="D2356" t="s">
        <v>7330</v>
      </c>
      <c r="E2356">
        <v>55</v>
      </c>
      <c r="F2356" t="s">
        <v>7351</v>
      </c>
      <c r="G2356" t="s">
        <v>7332</v>
      </c>
    </row>
    <row r="2357" spans="1:7" x14ac:dyDescent="0.25">
      <c r="A2357" t="s">
        <v>9698</v>
      </c>
      <c r="B2357">
        <v>45926</v>
      </c>
      <c r="C2357" t="s">
        <v>174</v>
      </c>
      <c r="D2357" t="s">
        <v>7330</v>
      </c>
      <c r="E2357">
        <v>76</v>
      </c>
      <c r="F2357" t="s">
        <v>7345</v>
      </c>
      <c r="G2357" t="s">
        <v>7338</v>
      </c>
    </row>
    <row r="2358" spans="1:7" x14ac:dyDescent="0.25">
      <c r="A2358" t="s">
        <v>9699</v>
      </c>
      <c r="B2358">
        <v>45926</v>
      </c>
      <c r="C2358" t="s">
        <v>236</v>
      </c>
      <c r="D2358" t="s">
        <v>7330</v>
      </c>
      <c r="E2358">
        <v>54</v>
      </c>
      <c r="F2358" t="s">
        <v>7331</v>
      </c>
      <c r="G2358" t="s">
        <v>7370</v>
      </c>
    </row>
    <row r="2359" spans="1:7" x14ac:dyDescent="0.25">
      <c r="A2359" t="s">
        <v>9700</v>
      </c>
      <c r="B2359">
        <v>45926</v>
      </c>
      <c r="C2359" t="s">
        <v>242</v>
      </c>
      <c r="D2359" t="s">
        <v>7330</v>
      </c>
      <c r="E2359">
        <v>33</v>
      </c>
      <c r="F2359" t="s">
        <v>7337</v>
      </c>
      <c r="G2359" t="s">
        <v>7365</v>
      </c>
    </row>
    <row r="2360" spans="1:7" x14ac:dyDescent="0.25">
      <c r="A2360" t="s">
        <v>9701</v>
      </c>
      <c r="B2360">
        <v>45926</v>
      </c>
      <c r="C2360" t="s">
        <v>251</v>
      </c>
      <c r="D2360" t="s">
        <v>7341</v>
      </c>
      <c r="E2360">
        <v>16</v>
      </c>
      <c r="F2360" t="s">
        <v>7337</v>
      </c>
      <c r="G2360" t="s">
        <v>11280</v>
      </c>
    </row>
    <row r="2361" spans="1:7" x14ac:dyDescent="0.25">
      <c r="A2361" t="s">
        <v>9702</v>
      </c>
      <c r="B2361">
        <v>45926</v>
      </c>
      <c r="C2361" t="s">
        <v>274</v>
      </c>
      <c r="D2361" t="s">
        <v>7330</v>
      </c>
      <c r="E2361">
        <v>33</v>
      </c>
      <c r="F2361" t="s">
        <v>7331</v>
      </c>
      <c r="G2361" t="s">
        <v>7338</v>
      </c>
    </row>
    <row r="2362" spans="1:7" x14ac:dyDescent="0.25">
      <c r="A2362" t="s">
        <v>9703</v>
      </c>
      <c r="B2362">
        <v>45926</v>
      </c>
      <c r="C2362" t="s">
        <v>298</v>
      </c>
      <c r="D2362" t="s">
        <v>7330</v>
      </c>
      <c r="E2362">
        <v>31</v>
      </c>
      <c r="F2362" t="s">
        <v>7331</v>
      </c>
      <c r="G2362" t="s">
        <v>7334</v>
      </c>
    </row>
    <row r="2363" spans="1:7" x14ac:dyDescent="0.25">
      <c r="A2363" t="s">
        <v>9704</v>
      </c>
      <c r="B2363">
        <v>45926</v>
      </c>
      <c r="C2363" t="s">
        <v>334</v>
      </c>
      <c r="D2363" t="s">
        <v>7341</v>
      </c>
      <c r="E2363">
        <v>8</v>
      </c>
      <c r="F2363" t="s">
        <v>7331</v>
      </c>
      <c r="G2363" t="s">
        <v>11280</v>
      </c>
    </row>
    <row r="2364" spans="1:7" x14ac:dyDescent="0.25">
      <c r="A2364" t="s">
        <v>9705</v>
      </c>
      <c r="B2364">
        <v>45926</v>
      </c>
      <c r="C2364" t="s">
        <v>425</v>
      </c>
      <c r="D2364" t="s">
        <v>7330</v>
      </c>
      <c r="E2364">
        <v>29</v>
      </c>
      <c r="F2364" t="s">
        <v>7351</v>
      </c>
      <c r="G2364" t="s">
        <v>7370</v>
      </c>
    </row>
    <row r="2365" spans="1:7" x14ac:dyDescent="0.25">
      <c r="A2365" t="s">
        <v>9706</v>
      </c>
      <c r="B2365">
        <v>45927</v>
      </c>
      <c r="C2365" t="s">
        <v>59</v>
      </c>
      <c r="D2365" t="s">
        <v>7330</v>
      </c>
      <c r="E2365">
        <v>26</v>
      </c>
      <c r="F2365" t="s">
        <v>7331</v>
      </c>
      <c r="G2365" t="s">
        <v>7355</v>
      </c>
    </row>
    <row r="2366" spans="1:7" x14ac:dyDescent="0.25">
      <c r="A2366" t="s">
        <v>9707</v>
      </c>
      <c r="B2366">
        <v>45927</v>
      </c>
      <c r="C2366" t="s">
        <v>105</v>
      </c>
      <c r="D2366" t="s">
        <v>7341</v>
      </c>
      <c r="E2366">
        <v>24</v>
      </c>
      <c r="F2366" t="s">
        <v>7331</v>
      </c>
      <c r="G2366" t="s">
        <v>11280</v>
      </c>
    </row>
    <row r="2367" spans="1:7" x14ac:dyDescent="0.25">
      <c r="A2367" t="s">
        <v>9708</v>
      </c>
      <c r="B2367">
        <v>45927</v>
      </c>
      <c r="C2367" t="s">
        <v>140</v>
      </c>
      <c r="D2367" t="s">
        <v>7330</v>
      </c>
      <c r="E2367">
        <v>26</v>
      </c>
      <c r="F2367" t="s">
        <v>7331</v>
      </c>
      <c r="G2367" t="s">
        <v>7343</v>
      </c>
    </row>
    <row r="2368" spans="1:7" x14ac:dyDescent="0.25">
      <c r="A2368" t="s">
        <v>9709</v>
      </c>
      <c r="B2368">
        <v>45927</v>
      </c>
      <c r="C2368" t="s">
        <v>228</v>
      </c>
      <c r="D2368" t="s">
        <v>7330</v>
      </c>
      <c r="E2368">
        <v>34</v>
      </c>
      <c r="F2368" t="s">
        <v>7345</v>
      </c>
      <c r="G2368" t="s">
        <v>7338</v>
      </c>
    </row>
    <row r="2369" spans="1:7" x14ac:dyDescent="0.25">
      <c r="A2369" t="s">
        <v>9710</v>
      </c>
      <c r="B2369">
        <v>45927</v>
      </c>
      <c r="C2369" t="s">
        <v>437</v>
      </c>
      <c r="D2369" t="s">
        <v>7341</v>
      </c>
      <c r="E2369">
        <v>14</v>
      </c>
      <c r="F2369" t="s">
        <v>7345</v>
      </c>
      <c r="G2369" t="s">
        <v>11280</v>
      </c>
    </row>
    <row r="2370" spans="1:7" x14ac:dyDescent="0.25">
      <c r="A2370" t="s">
        <v>9711</v>
      </c>
      <c r="B2370">
        <v>45927</v>
      </c>
      <c r="C2370" t="s">
        <v>472</v>
      </c>
      <c r="D2370" t="s">
        <v>7330</v>
      </c>
      <c r="E2370">
        <v>76</v>
      </c>
      <c r="F2370" t="s">
        <v>7345</v>
      </c>
      <c r="G2370" t="s">
        <v>7365</v>
      </c>
    </row>
    <row r="2371" spans="1:7" x14ac:dyDescent="0.25">
      <c r="A2371" t="s">
        <v>9712</v>
      </c>
      <c r="B2371">
        <v>45928</v>
      </c>
      <c r="C2371" t="s">
        <v>47</v>
      </c>
      <c r="D2371" t="s">
        <v>7330</v>
      </c>
      <c r="E2371">
        <v>153</v>
      </c>
      <c r="F2371" t="s">
        <v>7331</v>
      </c>
      <c r="G2371" t="s">
        <v>7343</v>
      </c>
    </row>
    <row r="2372" spans="1:7" x14ac:dyDescent="0.25">
      <c r="A2372" t="s">
        <v>9713</v>
      </c>
      <c r="B2372">
        <v>45928</v>
      </c>
      <c r="C2372" t="s">
        <v>115</v>
      </c>
      <c r="D2372" t="s">
        <v>7341</v>
      </c>
      <c r="E2372">
        <v>5</v>
      </c>
      <c r="F2372" t="s">
        <v>7331</v>
      </c>
      <c r="G2372" t="s">
        <v>11280</v>
      </c>
    </row>
    <row r="2373" spans="1:7" x14ac:dyDescent="0.25">
      <c r="A2373" t="s">
        <v>9714</v>
      </c>
      <c r="B2373">
        <v>45928</v>
      </c>
      <c r="C2373" t="s">
        <v>128</v>
      </c>
      <c r="D2373" t="s">
        <v>7330</v>
      </c>
      <c r="E2373">
        <v>88</v>
      </c>
      <c r="F2373" t="s">
        <v>7331</v>
      </c>
      <c r="G2373" t="s">
        <v>7338</v>
      </c>
    </row>
    <row r="2374" spans="1:7" x14ac:dyDescent="0.25">
      <c r="A2374" t="s">
        <v>9715</v>
      </c>
      <c r="B2374">
        <v>45929</v>
      </c>
      <c r="C2374" t="s">
        <v>13</v>
      </c>
      <c r="D2374" t="s">
        <v>7330</v>
      </c>
      <c r="E2374">
        <v>182</v>
      </c>
      <c r="F2374" t="s">
        <v>7337</v>
      </c>
      <c r="G2374" t="s">
        <v>7334</v>
      </c>
    </row>
    <row r="2375" spans="1:7" x14ac:dyDescent="0.25">
      <c r="A2375" t="s">
        <v>9716</v>
      </c>
      <c r="B2375">
        <v>45929</v>
      </c>
      <c r="C2375" t="s">
        <v>105</v>
      </c>
      <c r="D2375" t="s">
        <v>7341</v>
      </c>
      <c r="E2375">
        <v>16</v>
      </c>
      <c r="F2375" t="s">
        <v>7331</v>
      </c>
      <c r="G2375" t="s">
        <v>11280</v>
      </c>
    </row>
    <row r="2376" spans="1:7" x14ac:dyDescent="0.25">
      <c r="A2376" t="s">
        <v>9717</v>
      </c>
      <c r="B2376">
        <v>45929</v>
      </c>
      <c r="C2376" t="s">
        <v>134</v>
      </c>
      <c r="D2376" t="s">
        <v>7330</v>
      </c>
      <c r="E2376">
        <v>62</v>
      </c>
      <c r="F2376" t="s">
        <v>7337</v>
      </c>
      <c r="G2376" t="s">
        <v>7334</v>
      </c>
    </row>
    <row r="2377" spans="1:7" x14ac:dyDescent="0.25">
      <c r="A2377" t="s">
        <v>9718</v>
      </c>
      <c r="B2377">
        <v>45929</v>
      </c>
      <c r="C2377" t="s">
        <v>146</v>
      </c>
      <c r="D2377" t="s">
        <v>7330</v>
      </c>
      <c r="E2377">
        <v>72</v>
      </c>
      <c r="F2377" t="s">
        <v>7345</v>
      </c>
      <c r="G2377" t="s">
        <v>7334</v>
      </c>
    </row>
    <row r="2378" spans="1:7" x14ac:dyDescent="0.25">
      <c r="A2378" t="s">
        <v>9719</v>
      </c>
      <c r="B2378">
        <v>45929</v>
      </c>
      <c r="C2378" t="s">
        <v>164</v>
      </c>
      <c r="D2378" t="s">
        <v>7341</v>
      </c>
      <c r="E2378">
        <v>20</v>
      </c>
      <c r="F2378" t="s">
        <v>7337</v>
      </c>
      <c r="G2378" t="s">
        <v>11280</v>
      </c>
    </row>
    <row r="2379" spans="1:7" x14ac:dyDescent="0.25">
      <c r="A2379" t="s">
        <v>9720</v>
      </c>
      <c r="B2379">
        <v>45929</v>
      </c>
      <c r="C2379" t="s">
        <v>246</v>
      </c>
      <c r="D2379" t="s">
        <v>7330</v>
      </c>
      <c r="E2379">
        <v>93</v>
      </c>
      <c r="F2379" t="s">
        <v>7337</v>
      </c>
      <c r="G2379" t="s">
        <v>7343</v>
      </c>
    </row>
    <row r="2380" spans="1:7" x14ac:dyDescent="0.25">
      <c r="A2380" t="s">
        <v>9721</v>
      </c>
      <c r="B2380">
        <v>45929</v>
      </c>
      <c r="C2380" t="s">
        <v>260</v>
      </c>
      <c r="D2380" t="s">
        <v>7341</v>
      </c>
      <c r="E2380">
        <v>16</v>
      </c>
      <c r="F2380" t="s">
        <v>7345</v>
      </c>
      <c r="G2380" t="s">
        <v>11280</v>
      </c>
    </row>
    <row r="2381" spans="1:7" x14ac:dyDescent="0.25">
      <c r="A2381" t="s">
        <v>9722</v>
      </c>
      <c r="B2381">
        <v>45929</v>
      </c>
      <c r="C2381" t="s">
        <v>270</v>
      </c>
      <c r="D2381" t="s">
        <v>7330</v>
      </c>
      <c r="E2381">
        <v>21</v>
      </c>
      <c r="F2381" t="s">
        <v>7331</v>
      </c>
      <c r="G2381" t="s">
        <v>7348</v>
      </c>
    </row>
    <row r="2382" spans="1:7" x14ac:dyDescent="0.25">
      <c r="A2382" t="s">
        <v>9723</v>
      </c>
      <c r="B2382">
        <v>45929</v>
      </c>
      <c r="C2382" t="s">
        <v>325</v>
      </c>
      <c r="D2382" t="s">
        <v>7341</v>
      </c>
      <c r="E2382">
        <v>3</v>
      </c>
      <c r="F2382" t="s">
        <v>7337</v>
      </c>
      <c r="G2382" t="s">
        <v>11280</v>
      </c>
    </row>
    <row r="2383" spans="1:7" x14ac:dyDescent="0.25">
      <c r="A2383" t="s">
        <v>9724</v>
      </c>
      <c r="B2383">
        <v>45929</v>
      </c>
      <c r="C2383" t="s">
        <v>400</v>
      </c>
      <c r="D2383" t="s">
        <v>7330</v>
      </c>
      <c r="E2383">
        <v>30</v>
      </c>
      <c r="F2383" t="s">
        <v>7331</v>
      </c>
      <c r="G2383" t="s">
        <v>7343</v>
      </c>
    </row>
    <row r="2384" spans="1:7" x14ac:dyDescent="0.25">
      <c r="A2384" t="s">
        <v>9725</v>
      </c>
      <c r="B2384">
        <v>45929</v>
      </c>
      <c r="C2384" t="s">
        <v>415</v>
      </c>
      <c r="D2384" t="s">
        <v>7330</v>
      </c>
      <c r="E2384">
        <v>44</v>
      </c>
      <c r="F2384" t="s">
        <v>7345</v>
      </c>
      <c r="G2384" t="s">
        <v>7338</v>
      </c>
    </row>
    <row r="2385" spans="1:7" x14ac:dyDescent="0.25">
      <c r="A2385" t="s">
        <v>9726</v>
      </c>
      <c r="B2385">
        <v>45930</v>
      </c>
      <c r="C2385" t="s">
        <v>13</v>
      </c>
      <c r="D2385" t="s">
        <v>7330</v>
      </c>
      <c r="E2385">
        <v>190</v>
      </c>
      <c r="F2385" t="s">
        <v>7331</v>
      </c>
      <c r="G2385" t="s">
        <v>7355</v>
      </c>
    </row>
    <row r="2386" spans="1:7" x14ac:dyDescent="0.25">
      <c r="A2386" t="s">
        <v>9727</v>
      </c>
      <c r="B2386">
        <v>45930</v>
      </c>
      <c r="C2386" t="s">
        <v>85</v>
      </c>
      <c r="D2386" t="s">
        <v>7341</v>
      </c>
      <c r="E2386">
        <v>26</v>
      </c>
      <c r="F2386" t="s">
        <v>7337</v>
      </c>
      <c r="G2386" t="s">
        <v>11280</v>
      </c>
    </row>
    <row r="2387" spans="1:7" x14ac:dyDescent="0.25">
      <c r="A2387" t="s">
        <v>9728</v>
      </c>
      <c r="B2387">
        <v>45930</v>
      </c>
      <c r="C2387" t="s">
        <v>182</v>
      </c>
      <c r="D2387" t="s">
        <v>7330</v>
      </c>
      <c r="E2387">
        <v>32</v>
      </c>
      <c r="F2387" t="s">
        <v>7345</v>
      </c>
      <c r="G2387" t="s">
        <v>7348</v>
      </c>
    </row>
    <row r="2388" spans="1:7" x14ac:dyDescent="0.25">
      <c r="A2388" t="s">
        <v>9729</v>
      </c>
      <c r="B2388">
        <v>45930</v>
      </c>
      <c r="C2388" t="s">
        <v>186</v>
      </c>
      <c r="D2388" t="s">
        <v>7341</v>
      </c>
      <c r="E2388">
        <v>11</v>
      </c>
      <c r="F2388" t="s">
        <v>7331</v>
      </c>
      <c r="G2388" t="s">
        <v>11280</v>
      </c>
    </row>
    <row r="2389" spans="1:7" x14ac:dyDescent="0.25">
      <c r="A2389" t="s">
        <v>9730</v>
      </c>
      <c r="B2389">
        <v>45930</v>
      </c>
      <c r="C2389" t="s">
        <v>286</v>
      </c>
      <c r="D2389" t="s">
        <v>7330</v>
      </c>
      <c r="E2389">
        <v>100</v>
      </c>
      <c r="F2389" t="s">
        <v>7331</v>
      </c>
      <c r="G2389" t="s">
        <v>7348</v>
      </c>
    </row>
    <row r="2390" spans="1:7" x14ac:dyDescent="0.25">
      <c r="A2390" t="s">
        <v>9731</v>
      </c>
      <c r="B2390">
        <v>45930</v>
      </c>
      <c r="C2390" t="s">
        <v>400</v>
      </c>
      <c r="D2390" t="s">
        <v>7330</v>
      </c>
      <c r="E2390">
        <v>46</v>
      </c>
      <c r="F2390" t="s">
        <v>7345</v>
      </c>
      <c r="G2390" t="s">
        <v>7355</v>
      </c>
    </row>
    <row r="2391" spans="1:7" x14ac:dyDescent="0.25">
      <c r="A2391" t="s">
        <v>9732</v>
      </c>
      <c r="B2391">
        <v>45930</v>
      </c>
      <c r="C2391" t="s">
        <v>453</v>
      </c>
      <c r="D2391" t="s">
        <v>7330</v>
      </c>
      <c r="E2391">
        <v>88</v>
      </c>
      <c r="F2391" t="s">
        <v>7337</v>
      </c>
      <c r="G2391" t="s">
        <v>7334</v>
      </c>
    </row>
    <row r="2392" spans="1:7" x14ac:dyDescent="0.25">
      <c r="A2392" t="s">
        <v>9733</v>
      </c>
      <c r="B2392">
        <v>45930</v>
      </c>
      <c r="C2392" t="s">
        <v>489</v>
      </c>
      <c r="D2392" t="s">
        <v>7341</v>
      </c>
      <c r="E2392">
        <v>1</v>
      </c>
      <c r="F2392" t="s">
        <v>7331</v>
      </c>
      <c r="G2392" t="s">
        <v>11280</v>
      </c>
    </row>
    <row r="2393" spans="1:7" x14ac:dyDescent="0.25">
      <c r="A2393" t="s">
        <v>9734</v>
      </c>
      <c r="B2393">
        <v>45931</v>
      </c>
      <c r="C2393" t="s">
        <v>45</v>
      </c>
      <c r="D2393" t="s">
        <v>7341</v>
      </c>
      <c r="E2393">
        <v>25</v>
      </c>
      <c r="F2393" t="s">
        <v>7351</v>
      </c>
      <c r="G2393" t="s">
        <v>11280</v>
      </c>
    </row>
    <row r="2394" spans="1:7" x14ac:dyDescent="0.25">
      <c r="A2394" t="s">
        <v>9735</v>
      </c>
      <c r="B2394">
        <v>45931</v>
      </c>
      <c r="C2394" t="s">
        <v>49</v>
      </c>
      <c r="D2394" t="s">
        <v>7330</v>
      </c>
      <c r="E2394">
        <v>90</v>
      </c>
      <c r="F2394" t="s">
        <v>7331</v>
      </c>
      <c r="G2394" t="s">
        <v>7334</v>
      </c>
    </row>
    <row r="2395" spans="1:7" x14ac:dyDescent="0.25">
      <c r="A2395" t="s">
        <v>9736</v>
      </c>
      <c r="B2395">
        <v>45931</v>
      </c>
      <c r="C2395" t="s">
        <v>186</v>
      </c>
      <c r="D2395" t="s">
        <v>7330</v>
      </c>
      <c r="E2395">
        <v>91</v>
      </c>
      <c r="F2395" t="s">
        <v>7337</v>
      </c>
      <c r="G2395" t="s">
        <v>7332</v>
      </c>
    </row>
    <row r="2396" spans="1:7" x14ac:dyDescent="0.25">
      <c r="A2396" t="s">
        <v>9737</v>
      </c>
      <c r="B2396">
        <v>45931</v>
      </c>
      <c r="C2396" t="s">
        <v>292</v>
      </c>
      <c r="D2396" t="s">
        <v>7341</v>
      </c>
      <c r="E2396">
        <v>6</v>
      </c>
      <c r="F2396" t="s">
        <v>7331</v>
      </c>
      <c r="G2396" t="s">
        <v>11280</v>
      </c>
    </row>
    <row r="2397" spans="1:7" x14ac:dyDescent="0.25">
      <c r="A2397" t="s">
        <v>9738</v>
      </c>
      <c r="B2397">
        <v>45931</v>
      </c>
      <c r="C2397" t="s">
        <v>437</v>
      </c>
      <c r="D2397" t="s">
        <v>7330</v>
      </c>
      <c r="E2397">
        <v>22</v>
      </c>
      <c r="F2397" t="s">
        <v>7331</v>
      </c>
      <c r="G2397" t="s">
        <v>7365</v>
      </c>
    </row>
    <row r="2398" spans="1:7" x14ac:dyDescent="0.25">
      <c r="A2398" t="s">
        <v>9739</v>
      </c>
      <c r="B2398">
        <v>45931</v>
      </c>
      <c r="C2398" t="s">
        <v>484</v>
      </c>
      <c r="D2398" t="s">
        <v>7330</v>
      </c>
      <c r="E2398">
        <v>23</v>
      </c>
      <c r="F2398" t="s">
        <v>7331</v>
      </c>
      <c r="G2398" t="s">
        <v>7338</v>
      </c>
    </row>
    <row r="2399" spans="1:7" x14ac:dyDescent="0.25">
      <c r="A2399" t="s">
        <v>9740</v>
      </c>
      <c r="B2399">
        <v>45932</v>
      </c>
      <c r="C2399" t="s">
        <v>172</v>
      </c>
      <c r="D2399" t="s">
        <v>7330</v>
      </c>
      <c r="E2399">
        <v>106</v>
      </c>
      <c r="F2399" t="s">
        <v>7331</v>
      </c>
      <c r="G2399" t="s">
        <v>7343</v>
      </c>
    </row>
    <row r="2400" spans="1:7" x14ac:dyDescent="0.25">
      <c r="A2400" t="s">
        <v>9741</v>
      </c>
      <c r="B2400">
        <v>45932</v>
      </c>
      <c r="C2400" t="s">
        <v>194</v>
      </c>
      <c r="D2400" t="s">
        <v>7341</v>
      </c>
      <c r="E2400">
        <v>25</v>
      </c>
      <c r="F2400" t="s">
        <v>7345</v>
      </c>
      <c r="G2400" t="s">
        <v>11280</v>
      </c>
    </row>
    <row r="2401" spans="1:7" x14ac:dyDescent="0.25">
      <c r="A2401" t="s">
        <v>9742</v>
      </c>
      <c r="B2401">
        <v>45932</v>
      </c>
      <c r="C2401" t="s">
        <v>204</v>
      </c>
      <c r="D2401" t="s">
        <v>7341</v>
      </c>
      <c r="E2401">
        <v>16</v>
      </c>
      <c r="F2401" t="s">
        <v>7337</v>
      </c>
      <c r="G2401" t="s">
        <v>11280</v>
      </c>
    </row>
    <row r="2402" spans="1:7" x14ac:dyDescent="0.25">
      <c r="A2402" t="s">
        <v>9743</v>
      </c>
      <c r="B2402">
        <v>45932</v>
      </c>
      <c r="C2402" t="s">
        <v>299</v>
      </c>
      <c r="D2402" t="s">
        <v>7341</v>
      </c>
      <c r="E2402">
        <v>11</v>
      </c>
      <c r="F2402" t="s">
        <v>7345</v>
      </c>
      <c r="G2402" t="s">
        <v>11280</v>
      </c>
    </row>
    <row r="2403" spans="1:7" x14ac:dyDescent="0.25">
      <c r="A2403" t="s">
        <v>9744</v>
      </c>
      <c r="B2403">
        <v>45932</v>
      </c>
      <c r="C2403" t="s">
        <v>340</v>
      </c>
      <c r="D2403" t="s">
        <v>7330</v>
      </c>
      <c r="E2403">
        <v>66</v>
      </c>
      <c r="F2403" t="s">
        <v>7345</v>
      </c>
      <c r="G2403" t="s">
        <v>7334</v>
      </c>
    </row>
    <row r="2404" spans="1:7" x14ac:dyDescent="0.25">
      <c r="A2404" t="s">
        <v>9745</v>
      </c>
      <c r="B2404">
        <v>45932</v>
      </c>
      <c r="C2404" t="s">
        <v>370</v>
      </c>
      <c r="D2404" t="s">
        <v>7330</v>
      </c>
      <c r="E2404">
        <v>33</v>
      </c>
      <c r="F2404" t="s">
        <v>7331</v>
      </c>
      <c r="G2404" t="s">
        <v>7365</v>
      </c>
    </row>
    <row r="2405" spans="1:7" x14ac:dyDescent="0.25">
      <c r="A2405" t="s">
        <v>9746</v>
      </c>
      <c r="B2405">
        <v>45932</v>
      </c>
      <c r="C2405" t="s">
        <v>484</v>
      </c>
      <c r="D2405" t="s">
        <v>7330</v>
      </c>
      <c r="E2405">
        <v>40</v>
      </c>
      <c r="F2405" t="s">
        <v>7337</v>
      </c>
      <c r="G2405" t="s">
        <v>7334</v>
      </c>
    </row>
    <row r="2406" spans="1:7" x14ac:dyDescent="0.25">
      <c r="A2406" t="s">
        <v>9747</v>
      </c>
      <c r="B2406">
        <v>45933</v>
      </c>
      <c r="C2406" t="s">
        <v>132</v>
      </c>
      <c r="D2406" t="s">
        <v>7341</v>
      </c>
      <c r="E2406">
        <v>7</v>
      </c>
      <c r="F2406" t="s">
        <v>7331</v>
      </c>
      <c r="G2406" t="s">
        <v>11280</v>
      </c>
    </row>
    <row r="2407" spans="1:7" x14ac:dyDescent="0.25">
      <c r="A2407" t="s">
        <v>9748</v>
      </c>
      <c r="B2407">
        <v>45933</v>
      </c>
      <c r="C2407" t="s">
        <v>242</v>
      </c>
      <c r="D2407" t="s">
        <v>7341</v>
      </c>
      <c r="E2407">
        <v>3</v>
      </c>
      <c r="F2407" t="s">
        <v>7331</v>
      </c>
      <c r="G2407" t="s">
        <v>11280</v>
      </c>
    </row>
    <row r="2408" spans="1:7" x14ac:dyDescent="0.25">
      <c r="A2408" t="s">
        <v>9749</v>
      </c>
      <c r="B2408">
        <v>45933</v>
      </c>
      <c r="C2408" t="s">
        <v>257</v>
      </c>
      <c r="D2408" t="s">
        <v>7330</v>
      </c>
      <c r="E2408">
        <v>76</v>
      </c>
      <c r="F2408" t="s">
        <v>7345</v>
      </c>
      <c r="G2408" t="s">
        <v>7348</v>
      </c>
    </row>
    <row r="2409" spans="1:7" x14ac:dyDescent="0.25">
      <c r="A2409" t="s">
        <v>9750</v>
      </c>
      <c r="B2409">
        <v>45933</v>
      </c>
      <c r="C2409" t="s">
        <v>334</v>
      </c>
      <c r="D2409" t="s">
        <v>7341</v>
      </c>
      <c r="E2409">
        <v>10</v>
      </c>
      <c r="F2409" t="s">
        <v>7337</v>
      </c>
      <c r="G2409" t="s">
        <v>11280</v>
      </c>
    </row>
    <row r="2410" spans="1:7" x14ac:dyDescent="0.25">
      <c r="A2410" t="s">
        <v>9751</v>
      </c>
      <c r="B2410">
        <v>45934</v>
      </c>
      <c r="C2410" t="s">
        <v>8</v>
      </c>
      <c r="D2410" t="s">
        <v>7341</v>
      </c>
      <c r="E2410">
        <v>27</v>
      </c>
      <c r="F2410" t="s">
        <v>7345</v>
      </c>
      <c r="G2410" t="s">
        <v>11280</v>
      </c>
    </row>
    <row r="2411" spans="1:7" x14ac:dyDescent="0.25">
      <c r="A2411" t="s">
        <v>9752</v>
      </c>
      <c r="B2411">
        <v>45934</v>
      </c>
      <c r="C2411" t="s">
        <v>41</v>
      </c>
      <c r="D2411" t="s">
        <v>7330</v>
      </c>
      <c r="E2411">
        <v>40</v>
      </c>
      <c r="F2411" t="s">
        <v>7331</v>
      </c>
      <c r="G2411" t="s">
        <v>7338</v>
      </c>
    </row>
    <row r="2412" spans="1:7" x14ac:dyDescent="0.25">
      <c r="A2412" t="s">
        <v>9753</v>
      </c>
      <c r="B2412">
        <v>45934</v>
      </c>
      <c r="C2412" t="s">
        <v>75</v>
      </c>
      <c r="D2412" t="s">
        <v>7341</v>
      </c>
      <c r="E2412">
        <v>29</v>
      </c>
      <c r="F2412" t="s">
        <v>7331</v>
      </c>
      <c r="G2412" t="s">
        <v>11280</v>
      </c>
    </row>
    <row r="2413" spans="1:7" x14ac:dyDescent="0.25">
      <c r="A2413" t="s">
        <v>9754</v>
      </c>
      <c r="B2413">
        <v>45934</v>
      </c>
      <c r="C2413" t="s">
        <v>154</v>
      </c>
      <c r="D2413" t="s">
        <v>7341</v>
      </c>
      <c r="E2413">
        <v>7</v>
      </c>
      <c r="F2413" t="s">
        <v>7331</v>
      </c>
      <c r="G2413" t="s">
        <v>11280</v>
      </c>
    </row>
    <row r="2414" spans="1:7" x14ac:dyDescent="0.25">
      <c r="A2414" t="s">
        <v>9755</v>
      </c>
      <c r="B2414">
        <v>45934</v>
      </c>
      <c r="C2414" t="s">
        <v>257</v>
      </c>
      <c r="D2414" t="s">
        <v>7330</v>
      </c>
      <c r="E2414">
        <v>85</v>
      </c>
      <c r="F2414" t="s">
        <v>7337</v>
      </c>
      <c r="G2414" t="s">
        <v>7332</v>
      </c>
    </row>
    <row r="2415" spans="1:7" x14ac:dyDescent="0.25">
      <c r="A2415" t="s">
        <v>9756</v>
      </c>
      <c r="B2415">
        <v>45934</v>
      </c>
      <c r="C2415" t="s">
        <v>272</v>
      </c>
      <c r="D2415" t="s">
        <v>7330</v>
      </c>
      <c r="E2415">
        <v>68</v>
      </c>
      <c r="F2415" t="s">
        <v>7337</v>
      </c>
      <c r="G2415" t="s">
        <v>7355</v>
      </c>
    </row>
    <row r="2416" spans="1:7" x14ac:dyDescent="0.25">
      <c r="A2416" t="s">
        <v>9757</v>
      </c>
      <c r="B2416">
        <v>45934</v>
      </c>
      <c r="C2416" t="s">
        <v>406</v>
      </c>
      <c r="D2416" t="s">
        <v>7341</v>
      </c>
      <c r="E2416">
        <v>13</v>
      </c>
      <c r="F2416" t="s">
        <v>7331</v>
      </c>
      <c r="G2416" t="s">
        <v>11280</v>
      </c>
    </row>
    <row r="2417" spans="1:7" x14ac:dyDescent="0.25">
      <c r="A2417" t="s">
        <v>9758</v>
      </c>
      <c r="B2417">
        <v>45935</v>
      </c>
      <c r="C2417" t="s">
        <v>112</v>
      </c>
      <c r="D2417" t="s">
        <v>7341</v>
      </c>
      <c r="E2417">
        <v>17</v>
      </c>
      <c r="F2417" t="s">
        <v>7345</v>
      </c>
      <c r="G2417" t="s">
        <v>11280</v>
      </c>
    </row>
    <row r="2418" spans="1:7" x14ac:dyDescent="0.25">
      <c r="A2418" t="s">
        <v>9759</v>
      </c>
      <c r="B2418">
        <v>45935</v>
      </c>
      <c r="C2418" t="s">
        <v>252</v>
      </c>
      <c r="D2418" t="s">
        <v>7330</v>
      </c>
      <c r="E2418">
        <v>44</v>
      </c>
      <c r="F2418" t="s">
        <v>7337</v>
      </c>
      <c r="G2418" t="s">
        <v>7332</v>
      </c>
    </row>
    <row r="2419" spans="1:7" x14ac:dyDescent="0.25">
      <c r="A2419" t="s">
        <v>9760</v>
      </c>
      <c r="B2419">
        <v>45935</v>
      </c>
      <c r="C2419" t="s">
        <v>406</v>
      </c>
      <c r="D2419" t="s">
        <v>7341</v>
      </c>
      <c r="E2419">
        <v>13</v>
      </c>
      <c r="F2419" t="s">
        <v>7331</v>
      </c>
      <c r="G2419" t="s">
        <v>11280</v>
      </c>
    </row>
    <row r="2420" spans="1:7" x14ac:dyDescent="0.25">
      <c r="A2420" t="s">
        <v>9761</v>
      </c>
      <c r="B2420">
        <v>45936</v>
      </c>
      <c r="C2420" t="s">
        <v>124</v>
      </c>
      <c r="D2420" t="s">
        <v>7341</v>
      </c>
      <c r="E2420">
        <v>20</v>
      </c>
      <c r="F2420" t="s">
        <v>7345</v>
      </c>
      <c r="G2420" t="s">
        <v>11280</v>
      </c>
    </row>
    <row r="2421" spans="1:7" x14ac:dyDescent="0.25">
      <c r="A2421" t="s">
        <v>9762</v>
      </c>
      <c r="B2421">
        <v>45936</v>
      </c>
      <c r="C2421" t="s">
        <v>164</v>
      </c>
      <c r="D2421" t="s">
        <v>7330</v>
      </c>
      <c r="E2421">
        <v>31</v>
      </c>
      <c r="F2421" t="s">
        <v>7345</v>
      </c>
      <c r="G2421" t="s">
        <v>7332</v>
      </c>
    </row>
    <row r="2422" spans="1:7" x14ac:dyDescent="0.25">
      <c r="A2422" t="s">
        <v>9763</v>
      </c>
      <c r="B2422">
        <v>45936</v>
      </c>
      <c r="C2422" t="s">
        <v>178</v>
      </c>
      <c r="D2422" t="s">
        <v>7330</v>
      </c>
      <c r="E2422">
        <v>93</v>
      </c>
      <c r="F2422" t="s">
        <v>7331</v>
      </c>
      <c r="G2422" t="s">
        <v>7343</v>
      </c>
    </row>
    <row r="2423" spans="1:7" x14ac:dyDescent="0.25">
      <c r="A2423" t="s">
        <v>9764</v>
      </c>
      <c r="B2423">
        <v>45936</v>
      </c>
      <c r="C2423" t="s">
        <v>282</v>
      </c>
      <c r="D2423" t="s">
        <v>7330</v>
      </c>
      <c r="E2423">
        <v>48</v>
      </c>
      <c r="F2423" t="s">
        <v>7331</v>
      </c>
      <c r="G2423" t="s">
        <v>7370</v>
      </c>
    </row>
    <row r="2424" spans="1:7" x14ac:dyDescent="0.25">
      <c r="A2424" t="s">
        <v>9765</v>
      </c>
      <c r="B2424">
        <v>45936</v>
      </c>
      <c r="C2424" t="s">
        <v>319</v>
      </c>
      <c r="D2424" t="s">
        <v>7330</v>
      </c>
      <c r="E2424">
        <v>50</v>
      </c>
      <c r="F2424" t="s">
        <v>7331</v>
      </c>
      <c r="G2424" t="s">
        <v>7338</v>
      </c>
    </row>
    <row r="2425" spans="1:7" x14ac:dyDescent="0.25">
      <c r="A2425" t="s">
        <v>9766</v>
      </c>
      <c r="B2425">
        <v>45936</v>
      </c>
      <c r="C2425" t="s">
        <v>364</v>
      </c>
      <c r="D2425" t="s">
        <v>7330</v>
      </c>
      <c r="E2425">
        <v>50</v>
      </c>
      <c r="F2425" t="s">
        <v>7331</v>
      </c>
      <c r="G2425" t="s">
        <v>7343</v>
      </c>
    </row>
    <row r="2426" spans="1:7" x14ac:dyDescent="0.25">
      <c r="A2426" t="s">
        <v>9767</v>
      </c>
      <c r="B2426">
        <v>45936</v>
      </c>
      <c r="C2426" t="s">
        <v>400</v>
      </c>
      <c r="D2426" t="s">
        <v>7330</v>
      </c>
      <c r="E2426">
        <v>83</v>
      </c>
      <c r="F2426" t="s">
        <v>7331</v>
      </c>
      <c r="G2426" t="s">
        <v>7332</v>
      </c>
    </row>
    <row r="2427" spans="1:7" x14ac:dyDescent="0.25">
      <c r="A2427" t="s">
        <v>9768</v>
      </c>
      <c r="B2427">
        <v>45937</v>
      </c>
      <c r="C2427" t="s">
        <v>103</v>
      </c>
      <c r="D2427" t="s">
        <v>7330</v>
      </c>
      <c r="E2427">
        <v>66</v>
      </c>
      <c r="F2427" t="s">
        <v>7337</v>
      </c>
      <c r="G2427" t="s">
        <v>7370</v>
      </c>
    </row>
    <row r="2428" spans="1:7" x14ac:dyDescent="0.25">
      <c r="A2428" t="s">
        <v>9769</v>
      </c>
      <c r="B2428">
        <v>45937</v>
      </c>
      <c r="C2428" t="s">
        <v>132</v>
      </c>
      <c r="D2428" t="s">
        <v>7330</v>
      </c>
      <c r="E2428">
        <v>27</v>
      </c>
      <c r="F2428" t="s">
        <v>7345</v>
      </c>
      <c r="G2428" t="s">
        <v>7332</v>
      </c>
    </row>
    <row r="2429" spans="1:7" x14ac:dyDescent="0.25">
      <c r="A2429" t="s">
        <v>9770</v>
      </c>
      <c r="B2429">
        <v>45937</v>
      </c>
      <c r="C2429" t="s">
        <v>220</v>
      </c>
      <c r="D2429" t="s">
        <v>7330</v>
      </c>
      <c r="E2429">
        <v>79</v>
      </c>
      <c r="F2429" t="s">
        <v>7345</v>
      </c>
      <c r="G2429" t="s">
        <v>7334</v>
      </c>
    </row>
    <row r="2430" spans="1:7" x14ac:dyDescent="0.25">
      <c r="A2430" t="s">
        <v>9771</v>
      </c>
      <c r="B2430">
        <v>45937</v>
      </c>
      <c r="C2430" t="s">
        <v>228</v>
      </c>
      <c r="D2430" t="s">
        <v>7330</v>
      </c>
      <c r="E2430">
        <v>84</v>
      </c>
      <c r="F2430" t="s">
        <v>7337</v>
      </c>
      <c r="G2430" t="s">
        <v>7332</v>
      </c>
    </row>
    <row r="2431" spans="1:7" x14ac:dyDescent="0.25">
      <c r="A2431" t="s">
        <v>9772</v>
      </c>
      <c r="B2431">
        <v>45937</v>
      </c>
      <c r="C2431" t="s">
        <v>263</v>
      </c>
      <c r="D2431" t="s">
        <v>7330</v>
      </c>
      <c r="E2431">
        <v>93</v>
      </c>
      <c r="F2431" t="s">
        <v>7345</v>
      </c>
      <c r="G2431" t="s">
        <v>7338</v>
      </c>
    </row>
    <row r="2432" spans="1:7" x14ac:dyDescent="0.25">
      <c r="A2432" t="s">
        <v>9773</v>
      </c>
      <c r="B2432">
        <v>45937</v>
      </c>
      <c r="C2432" t="s">
        <v>266</v>
      </c>
      <c r="D2432" t="s">
        <v>7341</v>
      </c>
      <c r="E2432">
        <v>7</v>
      </c>
      <c r="F2432" t="s">
        <v>7331</v>
      </c>
      <c r="G2432" t="s">
        <v>11280</v>
      </c>
    </row>
    <row r="2433" spans="1:7" x14ac:dyDescent="0.25">
      <c r="A2433" t="s">
        <v>9774</v>
      </c>
      <c r="B2433">
        <v>45937</v>
      </c>
      <c r="C2433" t="s">
        <v>338</v>
      </c>
      <c r="D2433" t="s">
        <v>7330</v>
      </c>
      <c r="E2433">
        <v>59</v>
      </c>
      <c r="F2433" t="s">
        <v>7337</v>
      </c>
      <c r="G2433" t="s">
        <v>7332</v>
      </c>
    </row>
    <row r="2434" spans="1:7" x14ac:dyDescent="0.25">
      <c r="A2434" t="s">
        <v>9775</v>
      </c>
      <c r="B2434">
        <v>45937</v>
      </c>
      <c r="C2434" t="s">
        <v>431</v>
      </c>
      <c r="D2434" t="s">
        <v>7330</v>
      </c>
      <c r="E2434">
        <v>94</v>
      </c>
      <c r="F2434" t="s">
        <v>7331</v>
      </c>
      <c r="G2434" t="s">
        <v>7332</v>
      </c>
    </row>
    <row r="2435" spans="1:7" x14ac:dyDescent="0.25">
      <c r="A2435" t="s">
        <v>9776</v>
      </c>
      <c r="B2435">
        <v>45937</v>
      </c>
      <c r="C2435" t="s">
        <v>435</v>
      </c>
      <c r="D2435" t="s">
        <v>7341</v>
      </c>
      <c r="E2435">
        <v>11</v>
      </c>
      <c r="F2435" t="s">
        <v>7331</v>
      </c>
      <c r="G2435" t="s">
        <v>11280</v>
      </c>
    </row>
    <row r="2436" spans="1:7" x14ac:dyDescent="0.25">
      <c r="A2436" t="s">
        <v>9777</v>
      </c>
      <c r="B2436">
        <v>45937</v>
      </c>
      <c r="C2436" t="s">
        <v>450</v>
      </c>
      <c r="D2436" t="s">
        <v>7330</v>
      </c>
      <c r="E2436">
        <v>84</v>
      </c>
      <c r="F2436" t="s">
        <v>7345</v>
      </c>
      <c r="G2436" t="s">
        <v>7338</v>
      </c>
    </row>
    <row r="2437" spans="1:7" x14ac:dyDescent="0.25">
      <c r="A2437" t="s">
        <v>9778</v>
      </c>
      <c r="B2437">
        <v>45938</v>
      </c>
      <c r="C2437" t="s">
        <v>20</v>
      </c>
      <c r="D2437" t="s">
        <v>7341</v>
      </c>
      <c r="E2437">
        <v>21</v>
      </c>
      <c r="F2437" t="s">
        <v>7331</v>
      </c>
      <c r="G2437" t="s">
        <v>11280</v>
      </c>
    </row>
    <row r="2438" spans="1:7" x14ac:dyDescent="0.25">
      <c r="A2438" t="s">
        <v>9779</v>
      </c>
      <c r="B2438">
        <v>45938</v>
      </c>
      <c r="C2438" t="s">
        <v>89</v>
      </c>
      <c r="D2438" t="s">
        <v>7330</v>
      </c>
      <c r="E2438">
        <v>103</v>
      </c>
      <c r="F2438" t="s">
        <v>7331</v>
      </c>
      <c r="G2438" t="s">
        <v>7355</v>
      </c>
    </row>
    <row r="2439" spans="1:7" x14ac:dyDescent="0.25">
      <c r="A2439" t="s">
        <v>9780</v>
      </c>
      <c r="B2439">
        <v>45938</v>
      </c>
      <c r="C2439" t="s">
        <v>107</v>
      </c>
      <c r="D2439" t="s">
        <v>7341</v>
      </c>
      <c r="E2439">
        <v>24</v>
      </c>
      <c r="F2439" t="s">
        <v>7337</v>
      </c>
      <c r="G2439" t="s">
        <v>11280</v>
      </c>
    </row>
    <row r="2440" spans="1:7" x14ac:dyDescent="0.25">
      <c r="A2440" t="s">
        <v>9781</v>
      </c>
      <c r="B2440">
        <v>45938</v>
      </c>
      <c r="C2440" t="s">
        <v>198</v>
      </c>
      <c r="D2440" t="s">
        <v>7330</v>
      </c>
      <c r="E2440">
        <v>38</v>
      </c>
      <c r="F2440" t="s">
        <v>7331</v>
      </c>
      <c r="G2440" t="s">
        <v>7332</v>
      </c>
    </row>
    <row r="2441" spans="1:7" x14ac:dyDescent="0.25">
      <c r="A2441" t="s">
        <v>9782</v>
      </c>
      <c r="B2441">
        <v>45938</v>
      </c>
      <c r="C2441" t="s">
        <v>323</v>
      </c>
      <c r="D2441" t="s">
        <v>7330</v>
      </c>
      <c r="E2441">
        <v>53</v>
      </c>
      <c r="F2441" t="s">
        <v>7337</v>
      </c>
      <c r="G2441" t="s">
        <v>7334</v>
      </c>
    </row>
    <row r="2442" spans="1:7" x14ac:dyDescent="0.25">
      <c r="A2442" t="s">
        <v>9783</v>
      </c>
      <c r="B2442">
        <v>45938</v>
      </c>
      <c r="C2442" t="s">
        <v>370</v>
      </c>
      <c r="D2442" t="s">
        <v>7330</v>
      </c>
      <c r="E2442">
        <v>48</v>
      </c>
      <c r="F2442" t="s">
        <v>7331</v>
      </c>
      <c r="G2442" t="s">
        <v>7343</v>
      </c>
    </row>
    <row r="2443" spans="1:7" x14ac:dyDescent="0.25">
      <c r="A2443" t="s">
        <v>9784</v>
      </c>
      <c r="B2443">
        <v>45939</v>
      </c>
      <c r="C2443" t="s">
        <v>101</v>
      </c>
      <c r="D2443" t="s">
        <v>7330</v>
      </c>
      <c r="E2443">
        <v>132</v>
      </c>
      <c r="F2443" t="s">
        <v>7331</v>
      </c>
      <c r="G2443" t="s">
        <v>7338</v>
      </c>
    </row>
    <row r="2444" spans="1:7" x14ac:dyDescent="0.25">
      <c r="A2444" t="s">
        <v>9785</v>
      </c>
      <c r="B2444">
        <v>45939</v>
      </c>
      <c r="C2444" t="s">
        <v>130</v>
      </c>
      <c r="D2444" t="s">
        <v>7330</v>
      </c>
      <c r="E2444">
        <v>21</v>
      </c>
      <c r="F2444" t="s">
        <v>7337</v>
      </c>
      <c r="G2444" t="s">
        <v>7370</v>
      </c>
    </row>
    <row r="2445" spans="1:7" x14ac:dyDescent="0.25">
      <c r="A2445" t="s">
        <v>9786</v>
      </c>
      <c r="B2445">
        <v>45939</v>
      </c>
      <c r="C2445" t="s">
        <v>192</v>
      </c>
      <c r="D2445" t="s">
        <v>7341</v>
      </c>
      <c r="E2445">
        <v>31</v>
      </c>
      <c r="F2445" t="s">
        <v>7331</v>
      </c>
      <c r="G2445" t="s">
        <v>11280</v>
      </c>
    </row>
    <row r="2446" spans="1:7" x14ac:dyDescent="0.25">
      <c r="A2446" t="s">
        <v>9787</v>
      </c>
      <c r="B2446">
        <v>45939</v>
      </c>
      <c r="C2446" t="s">
        <v>226</v>
      </c>
      <c r="D2446" t="s">
        <v>7330</v>
      </c>
      <c r="E2446">
        <v>69</v>
      </c>
      <c r="F2446" t="s">
        <v>7345</v>
      </c>
      <c r="G2446" t="s">
        <v>7370</v>
      </c>
    </row>
    <row r="2447" spans="1:7" x14ac:dyDescent="0.25">
      <c r="A2447" t="s">
        <v>9788</v>
      </c>
      <c r="B2447">
        <v>45939</v>
      </c>
      <c r="C2447" t="s">
        <v>278</v>
      </c>
      <c r="D2447" t="s">
        <v>7330</v>
      </c>
      <c r="E2447">
        <v>48</v>
      </c>
      <c r="F2447" t="s">
        <v>7337</v>
      </c>
      <c r="G2447" t="s">
        <v>7355</v>
      </c>
    </row>
    <row r="2448" spans="1:7" x14ac:dyDescent="0.25">
      <c r="A2448" t="s">
        <v>9789</v>
      </c>
      <c r="B2448">
        <v>45939</v>
      </c>
      <c r="C2448" t="s">
        <v>462</v>
      </c>
      <c r="D2448" t="s">
        <v>7341</v>
      </c>
      <c r="E2448">
        <v>1</v>
      </c>
      <c r="F2448" t="s">
        <v>7345</v>
      </c>
      <c r="G2448" t="s">
        <v>11280</v>
      </c>
    </row>
    <row r="2449" spans="1:7" x14ac:dyDescent="0.25">
      <c r="A2449" t="s">
        <v>9790</v>
      </c>
      <c r="B2449">
        <v>45940</v>
      </c>
      <c r="C2449" t="s">
        <v>37</v>
      </c>
      <c r="D2449" t="s">
        <v>7330</v>
      </c>
      <c r="E2449">
        <v>45</v>
      </c>
      <c r="F2449" t="s">
        <v>7337</v>
      </c>
      <c r="G2449" t="s">
        <v>7343</v>
      </c>
    </row>
    <row r="2450" spans="1:7" x14ac:dyDescent="0.25">
      <c r="A2450" t="s">
        <v>9791</v>
      </c>
      <c r="B2450">
        <v>45940</v>
      </c>
      <c r="C2450" t="s">
        <v>39</v>
      </c>
      <c r="D2450" t="s">
        <v>7330</v>
      </c>
      <c r="E2450">
        <v>94</v>
      </c>
      <c r="F2450" t="s">
        <v>7331</v>
      </c>
      <c r="G2450" t="s">
        <v>7348</v>
      </c>
    </row>
    <row r="2451" spans="1:7" x14ac:dyDescent="0.25">
      <c r="A2451" t="s">
        <v>9792</v>
      </c>
      <c r="B2451">
        <v>45940</v>
      </c>
      <c r="C2451" t="s">
        <v>242</v>
      </c>
      <c r="D2451" t="s">
        <v>7330</v>
      </c>
      <c r="E2451">
        <v>60</v>
      </c>
      <c r="F2451" t="s">
        <v>7331</v>
      </c>
      <c r="G2451" t="s">
        <v>7338</v>
      </c>
    </row>
    <row r="2452" spans="1:7" x14ac:dyDescent="0.25">
      <c r="A2452" t="s">
        <v>9793</v>
      </c>
      <c r="B2452">
        <v>45941</v>
      </c>
      <c r="C2452" t="s">
        <v>47</v>
      </c>
      <c r="D2452" t="s">
        <v>7330</v>
      </c>
      <c r="E2452">
        <v>92</v>
      </c>
      <c r="F2452" t="s">
        <v>7331</v>
      </c>
      <c r="G2452" t="s">
        <v>7334</v>
      </c>
    </row>
    <row r="2453" spans="1:7" x14ac:dyDescent="0.25">
      <c r="A2453" t="s">
        <v>9794</v>
      </c>
      <c r="B2453">
        <v>45941</v>
      </c>
      <c r="C2453" t="s">
        <v>64</v>
      </c>
      <c r="D2453" t="s">
        <v>7341</v>
      </c>
      <c r="E2453">
        <v>4</v>
      </c>
      <c r="F2453" t="s">
        <v>7331</v>
      </c>
      <c r="G2453" t="s">
        <v>11280</v>
      </c>
    </row>
    <row r="2454" spans="1:7" x14ac:dyDescent="0.25">
      <c r="A2454" t="s">
        <v>9795</v>
      </c>
      <c r="B2454">
        <v>45941</v>
      </c>
      <c r="C2454" t="s">
        <v>107</v>
      </c>
      <c r="D2454" t="s">
        <v>7341</v>
      </c>
      <c r="E2454">
        <v>23</v>
      </c>
      <c r="F2454" t="s">
        <v>7331</v>
      </c>
      <c r="G2454" t="s">
        <v>11280</v>
      </c>
    </row>
    <row r="2455" spans="1:7" x14ac:dyDescent="0.25">
      <c r="A2455" t="s">
        <v>9796</v>
      </c>
      <c r="B2455">
        <v>45941</v>
      </c>
      <c r="C2455" t="s">
        <v>192</v>
      </c>
      <c r="D2455" t="s">
        <v>7341</v>
      </c>
      <c r="E2455">
        <v>8</v>
      </c>
      <c r="F2455" t="s">
        <v>7331</v>
      </c>
      <c r="G2455" t="s">
        <v>11280</v>
      </c>
    </row>
    <row r="2456" spans="1:7" x14ac:dyDescent="0.25">
      <c r="A2456" t="s">
        <v>9797</v>
      </c>
      <c r="B2456">
        <v>45941</v>
      </c>
      <c r="C2456" t="s">
        <v>284</v>
      </c>
      <c r="D2456" t="s">
        <v>7341</v>
      </c>
      <c r="E2456">
        <v>12</v>
      </c>
      <c r="F2456" t="s">
        <v>7337</v>
      </c>
      <c r="G2456" t="s">
        <v>11280</v>
      </c>
    </row>
    <row r="2457" spans="1:7" x14ac:dyDescent="0.25">
      <c r="A2457" t="s">
        <v>9798</v>
      </c>
      <c r="B2457">
        <v>45941</v>
      </c>
      <c r="C2457" t="s">
        <v>323</v>
      </c>
      <c r="D2457" t="s">
        <v>7330</v>
      </c>
      <c r="E2457">
        <v>70</v>
      </c>
      <c r="F2457" t="s">
        <v>7331</v>
      </c>
      <c r="G2457" t="s">
        <v>7338</v>
      </c>
    </row>
    <row r="2458" spans="1:7" x14ac:dyDescent="0.25">
      <c r="A2458" t="s">
        <v>9799</v>
      </c>
      <c r="B2458">
        <v>45942</v>
      </c>
      <c r="C2458" t="s">
        <v>33</v>
      </c>
      <c r="D2458" t="s">
        <v>7330</v>
      </c>
      <c r="E2458">
        <v>52</v>
      </c>
      <c r="F2458" t="s">
        <v>7337</v>
      </c>
      <c r="G2458" t="s">
        <v>7338</v>
      </c>
    </row>
    <row r="2459" spans="1:7" x14ac:dyDescent="0.25">
      <c r="A2459" t="s">
        <v>9800</v>
      </c>
      <c r="B2459">
        <v>45942</v>
      </c>
      <c r="C2459" t="s">
        <v>85</v>
      </c>
      <c r="D2459" t="s">
        <v>7341</v>
      </c>
      <c r="E2459">
        <v>14</v>
      </c>
      <c r="F2459" t="s">
        <v>7351</v>
      </c>
      <c r="G2459" t="s">
        <v>11280</v>
      </c>
    </row>
    <row r="2460" spans="1:7" x14ac:dyDescent="0.25">
      <c r="A2460" t="s">
        <v>9801</v>
      </c>
      <c r="B2460">
        <v>45942</v>
      </c>
      <c r="C2460" t="s">
        <v>344</v>
      </c>
      <c r="D2460" t="s">
        <v>7341</v>
      </c>
      <c r="E2460">
        <v>9</v>
      </c>
      <c r="F2460" t="s">
        <v>7337</v>
      </c>
      <c r="G2460" t="s">
        <v>11280</v>
      </c>
    </row>
    <row r="2461" spans="1:7" x14ac:dyDescent="0.25">
      <c r="A2461" t="s">
        <v>9802</v>
      </c>
      <c r="B2461">
        <v>45942</v>
      </c>
      <c r="C2461" t="s">
        <v>370</v>
      </c>
      <c r="D2461" t="s">
        <v>7330</v>
      </c>
      <c r="E2461">
        <v>24</v>
      </c>
      <c r="F2461" t="s">
        <v>7351</v>
      </c>
      <c r="G2461" t="s">
        <v>7370</v>
      </c>
    </row>
    <row r="2462" spans="1:7" x14ac:dyDescent="0.25">
      <c r="A2462" t="s">
        <v>9803</v>
      </c>
      <c r="B2462">
        <v>45943</v>
      </c>
      <c r="C2462" t="s">
        <v>45</v>
      </c>
      <c r="D2462" t="s">
        <v>7330</v>
      </c>
      <c r="E2462">
        <v>128</v>
      </c>
      <c r="F2462" t="s">
        <v>7337</v>
      </c>
      <c r="G2462" t="s">
        <v>7338</v>
      </c>
    </row>
    <row r="2463" spans="1:7" x14ac:dyDescent="0.25">
      <c r="A2463" t="s">
        <v>9804</v>
      </c>
      <c r="B2463">
        <v>45943</v>
      </c>
      <c r="C2463" t="s">
        <v>89</v>
      </c>
      <c r="D2463" t="s">
        <v>7330</v>
      </c>
      <c r="E2463">
        <v>74</v>
      </c>
      <c r="F2463" t="s">
        <v>7345</v>
      </c>
      <c r="G2463" t="s">
        <v>7370</v>
      </c>
    </row>
    <row r="2464" spans="1:7" x14ac:dyDescent="0.25">
      <c r="A2464" t="s">
        <v>9805</v>
      </c>
      <c r="B2464">
        <v>45943</v>
      </c>
      <c r="C2464" t="s">
        <v>103</v>
      </c>
      <c r="D2464" t="s">
        <v>7330</v>
      </c>
      <c r="E2464">
        <v>79</v>
      </c>
      <c r="F2464" t="s">
        <v>7345</v>
      </c>
      <c r="G2464" t="s">
        <v>7343</v>
      </c>
    </row>
    <row r="2465" spans="1:7" x14ac:dyDescent="0.25">
      <c r="A2465" t="s">
        <v>9806</v>
      </c>
      <c r="B2465">
        <v>45943</v>
      </c>
      <c r="C2465" t="s">
        <v>290</v>
      </c>
      <c r="D2465" t="s">
        <v>7341</v>
      </c>
      <c r="E2465">
        <v>7</v>
      </c>
      <c r="F2465" t="s">
        <v>7337</v>
      </c>
      <c r="G2465" t="s">
        <v>11280</v>
      </c>
    </row>
    <row r="2466" spans="1:7" x14ac:dyDescent="0.25">
      <c r="A2466" t="s">
        <v>9807</v>
      </c>
      <c r="B2466">
        <v>45943</v>
      </c>
      <c r="C2466" t="s">
        <v>376</v>
      </c>
      <c r="D2466" t="s">
        <v>7330</v>
      </c>
      <c r="E2466">
        <v>50</v>
      </c>
      <c r="F2466" t="s">
        <v>7351</v>
      </c>
      <c r="G2466" t="s">
        <v>7365</v>
      </c>
    </row>
    <row r="2467" spans="1:7" x14ac:dyDescent="0.25">
      <c r="A2467" t="s">
        <v>9808</v>
      </c>
      <c r="B2467">
        <v>45943</v>
      </c>
      <c r="C2467" t="s">
        <v>474</v>
      </c>
      <c r="D2467" t="s">
        <v>7330</v>
      </c>
      <c r="E2467">
        <v>78</v>
      </c>
      <c r="F2467" t="s">
        <v>7337</v>
      </c>
      <c r="G2467" t="s">
        <v>7343</v>
      </c>
    </row>
    <row r="2468" spans="1:7" x14ac:dyDescent="0.25">
      <c r="A2468" t="s">
        <v>9809</v>
      </c>
      <c r="B2468">
        <v>45944</v>
      </c>
      <c r="C2468" t="s">
        <v>55</v>
      </c>
      <c r="D2468" t="s">
        <v>7330</v>
      </c>
      <c r="E2468">
        <v>50</v>
      </c>
      <c r="F2468" t="s">
        <v>7331</v>
      </c>
      <c r="G2468" t="s">
        <v>7355</v>
      </c>
    </row>
    <row r="2469" spans="1:7" x14ac:dyDescent="0.25">
      <c r="A2469" t="s">
        <v>9810</v>
      </c>
      <c r="B2469">
        <v>45944</v>
      </c>
      <c r="C2469" t="s">
        <v>59</v>
      </c>
      <c r="D2469" t="s">
        <v>7330</v>
      </c>
      <c r="E2469">
        <v>38</v>
      </c>
      <c r="F2469" t="s">
        <v>7345</v>
      </c>
      <c r="G2469" t="s">
        <v>7365</v>
      </c>
    </row>
    <row r="2470" spans="1:7" x14ac:dyDescent="0.25">
      <c r="A2470" t="s">
        <v>9811</v>
      </c>
      <c r="B2470">
        <v>45944</v>
      </c>
      <c r="C2470" t="s">
        <v>134</v>
      </c>
      <c r="D2470" t="s">
        <v>7330</v>
      </c>
      <c r="E2470">
        <v>46</v>
      </c>
      <c r="F2470" t="s">
        <v>7331</v>
      </c>
      <c r="G2470" t="s">
        <v>7370</v>
      </c>
    </row>
    <row r="2471" spans="1:7" x14ac:dyDescent="0.25">
      <c r="A2471" t="s">
        <v>9812</v>
      </c>
      <c r="B2471">
        <v>45944</v>
      </c>
      <c r="C2471" t="s">
        <v>204</v>
      </c>
      <c r="D2471" t="s">
        <v>7330</v>
      </c>
      <c r="E2471">
        <v>67</v>
      </c>
      <c r="F2471" t="s">
        <v>7345</v>
      </c>
      <c r="G2471" t="s">
        <v>7355</v>
      </c>
    </row>
    <row r="2472" spans="1:7" x14ac:dyDescent="0.25">
      <c r="A2472" t="s">
        <v>9813</v>
      </c>
      <c r="B2472">
        <v>45944</v>
      </c>
      <c r="C2472" t="s">
        <v>220</v>
      </c>
      <c r="D2472" t="s">
        <v>7330</v>
      </c>
      <c r="E2472">
        <v>86</v>
      </c>
      <c r="F2472" t="s">
        <v>7337</v>
      </c>
      <c r="G2472" t="s">
        <v>7365</v>
      </c>
    </row>
    <row r="2473" spans="1:7" x14ac:dyDescent="0.25">
      <c r="A2473" t="s">
        <v>9814</v>
      </c>
      <c r="B2473">
        <v>45944</v>
      </c>
      <c r="C2473" t="s">
        <v>251</v>
      </c>
      <c r="D2473" t="s">
        <v>7341</v>
      </c>
      <c r="E2473">
        <v>20</v>
      </c>
      <c r="F2473" t="s">
        <v>7331</v>
      </c>
      <c r="G2473" t="s">
        <v>11280</v>
      </c>
    </row>
    <row r="2474" spans="1:7" x14ac:dyDescent="0.25">
      <c r="A2474" t="s">
        <v>9815</v>
      </c>
      <c r="B2474">
        <v>45944</v>
      </c>
      <c r="C2474" t="s">
        <v>278</v>
      </c>
      <c r="D2474" t="s">
        <v>7330</v>
      </c>
      <c r="E2474">
        <v>81</v>
      </c>
      <c r="F2474" t="s">
        <v>7345</v>
      </c>
      <c r="G2474" t="s">
        <v>7355</v>
      </c>
    </row>
    <row r="2475" spans="1:7" x14ac:dyDescent="0.25">
      <c r="A2475" t="s">
        <v>9816</v>
      </c>
      <c r="B2475">
        <v>45944</v>
      </c>
      <c r="C2475" t="s">
        <v>290</v>
      </c>
      <c r="D2475" t="s">
        <v>7341</v>
      </c>
      <c r="E2475">
        <v>2</v>
      </c>
      <c r="F2475" t="s">
        <v>7351</v>
      </c>
      <c r="G2475" t="s">
        <v>11280</v>
      </c>
    </row>
    <row r="2476" spans="1:7" x14ac:dyDescent="0.25">
      <c r="A2476" t="s">
        <v>9817</v>
      </c>
      <c r="B2476">
        <v>45944</v>
      </c>
      <c r="C2476" t="s">
        <v>384</v>
      </c>
      <c r="D2476" t="s">
        <v>7341</v>
      </c>
      <c r="E2476">
        <v>10</v>
      </c>
      <c r="F2476" t="s">
        <v>7331</v>
      </c>
      <c r="G2476" t="s">
        <v>11280</v>
      </c>
    </row>
    <row r="2477" spans="1:7" x14ac:dyDescent="0.25">
      <c r="A2477" t="s">
        <v>9818</v>
      </c>
      <c r="B2477">
        <v>45944</v>
      </c>
      <c r="C2477" t="s">
        <v>458</v>
      </c>
      <c r="D2477" t="s">
        <v>7330</v>
      </c>
      <c r="E2477">
        <v>82</v>
      </c>
      <c r="F2477" t="s">
        <v>7351</v>
      </c>
      <c r="G2477" t="s">
        <v>7370</v>
      </c>
    </row>
    <row r="2478" spans="1:7" x14ac:dyDescent="0.25">
      <c r="A2478" t="s">
        <v>9819</v>
      </c>
      <c r="B2478">
        <v>45945</v>
      </c>
      <c r="C2478" t="s">
        <v>13</v>
      </c>
      <c r="D2478" t="s">
        <v>7341</v>
      </c>
      <c r="E2478">
        <v>24</v>
      </c>
      <c r="F2478" t="s">
        <v>7331</v>
      </c>
      <c r="G2478" t="s">
        <v>11280</v>
      </c>
    </row>
    <row r="2479" spans="1:7" x14ac:dyDescent="0.25">
      <c r="A2479" t="s">
        <v>9820</v>
      </c>
      <c r="B2479">
        <v>45945</v>
      </c>
      <c r="C2479" t="s">
        <v>57</v>
      </c>
      <c r="D2479" t="s">
        <v>7330</v>
      </c>
      <c r="E2479">
        <v>67</v>
      </c>
      <c r="F2479" t="s">
        <v>7337</v>
      </c>
      <c r="G2479" t="s">
        <v>7365</v>
      </c>
    </row>
    <row r="2480" spans="1:7" x14ac:dyDescent="0.25">
      <c r="A2480" t="s">
        <v>9821</v>
      </c>
      <c r="B2480">
        <v>45945</v>
      </c>
      <c r="C2480" t="s">
        <v>83</v>
      </c>
      <c r="D2480" t="s">
        <v>7330</v>
      </c>
      <c r="E2480">
        <v>60</v>
      </c>
      <c r="F2480" t="s">
        <v>7345</v>
      </c>
      <c r="G2480" t="s">
        <v>7365</v>
      </c>
    </row>
    <row r="2481" spans="1:7" x14ac:dyDescent="0.25">
      <c r="A2481" t="s">
        <v>9822</v>
      </c>
      <c r="B2481">
        <v>45945</v>
      </c>
      <c r="C2481" t="s">
        <v>334</v>
      </c>
      <c r="D2481" t="s">
        <v>7330</v>
      </c>
      <c r="E2481">
        <v>76</v>
      </c>
      <c r="F2481" t="s">
        <v>7331</v>
      </c>
      <c r="G2481" t="s">
        <v>7348</v>
      </c>
    </row>
    <row r="2482" spans="1:7" x14ac:dyDescent="0.25">
      <c r="A2482" t="s">
        <v>9823</v>
      </c>
      <c r="B2482">
        <v>45945</v>
      </c>
      <c r="C2482" t="s">
        <v>336</v>
      </c>
      <c r="D2482" t="s">
        <v>7341</v>
      </c>
      <c r="E2482">
        <v>1</v>
      </c>
      <c r="F2482" t="s">
        <v>7331</v>
      </c>
      <c r="G2482" t="s">
        <v>11280</v>
      </c>
    </row>
    <row r="2483" spans="1:7" x14ac:dyDescent="0.25">
      <c r="A2483" t="s">
        <v>9824</v>
      </c>
      <c r="B2483">
        <v>45945</v>
      </c>
      <c r="C2483" t="s">
        <v>403</v>
      </c>
      <c r="D2483" t="s">
        <v>7341</v>
      </c>
      <c r="E2483">
        <v>6</v>
      </c>
      <c r="F2483" t="s">
        <v>7331</v>
      </c>
      <c r="G2483" t="s">
        <v>11280</v>
      </c>
    </row>
    <row r="2484" spans="1:7" x14ac:dyDescent="0.25">
      <c r="A2484" t="s">
        <v>9825</v>
      </c>
      <c r="B2484">
        <v>45945</v>
      </c>
      <c r="C2484" t="s">
        <v>482</v>
      </c>
      <c r="D2484" t="s">
        <v>7341</v>
      </c>
      <c r="E2484">
        <v>5</v>
      </c>
      <c r="F2484" t="s">
        <v>7345</v>
      </c>
      <c r="G2484" t="s">
        <v>11280</v>
      </c>
    </row>
    <row r="2485" spans="1:7" x14ac:dyDescent="0.25">
      <c r="A2485" t="s">
        <v>9826</v>
      </c>
      <c r="B2485">
        <v>45946</v>
      </c>
      <c r="C2485" t="s">
        <v>39</v>
      </c>
      <c r="D2485" t="s">
        <v>7341</v>
      </c>
      <c r="E2485">
        <v>24</v>
      </c>
      <c r="F2485" t="s">
        <v>7345</v>
      </c>
      <c r="G2485" t="s">
        <v>11280</v>
      </c>
    </row>
    <row r="2486" spans="1:7" x14ac:dyDescent="0.25">
      <c r="A2486" t="s">
        <v>9827</v>
      </c>
      <c r="B2486">
        <v>45946</v>
      </c>
      <c r="C2486" t="s">
        <v>49</v>
      </c>
      <c r="D2486" t="s">
        <v>7341</v>
      </c>
      <c r="E2486">
        <v>13</v>
      </c>
      <c r="F2486" t="s">
        <v>7337</v>
      </c>
      <c r="G2486" t="s">
        <v>11280</v>
      </c>
    </row>
    <row r="2487" spans="1:7" x14ac:dyDescent="0.25">
      <c r="A2487" t="s">
        <v>9828</v>
      </c>
      <c r="B2487">
        <v>45946</v>
      </c>
      <c r="C2487" t="s">
        <v>97</v>
      </c>
      <c r="D2487" t="s">
        <v>7341</v>
      </c>
      <c r="E2487">
        <v>6</v>
      </c>
      <c r="F2487" t="s">
        <v>7351</v>
      </c>
      <c r="G2487" t="s">
        <v>11280</v>
      </c>
    </row>
    <row r="2488" spans="1:7" x14ac:dyDescent="0.25">
      <c r="A2488" t="s">
        <v>9829</v>
      </c>
      <c r="B2488">
        <v>45946</v>
      </c>
      <c r="C2488" t="s">
        <v>230</v>
      </c>
      <c r="D2488" t="s">
        <v>7330</v>
      </c>
      <c r="E2488">
        <v>38</v>
      </c>
      <c r="F2488" t="s">
        <v>7337</v>
      </c>
      <c r="G2488" t="s">
        <v>7348</v>
      </c>
    </row>
    <row r="2489" spans="1:7" x14ac:dyDescent="0.25">
      <c r="A2489" t="s">
        <v>9830</v>
      </c>
      <c r="B2489">
        <v>45946</v>
      </c>
      <c r="C2489" t="s">
        <v>284</v>
      </c>
      <c r="D2489" t="s">
        <v>7330</v>
      </c>
      <c r="E2489">
        <v>28</v>
      </c>
      <c r="F2489" t="s">
        <v>7331</v>
      </c>
      <c r="G2489" t="s">
        <v>7338</v>
      </c>
    </row>
    <row r="2490" spans="1:7" x14ac:dyDescent="0.25">
      <c r="A2490" t="s">
        <v>9831</v>
      </c>
      <c r="B2490">
        <v>45946</v>
      </c>
      <c r="C2490" t="s">
        <v>321</v>
      </c>
      <c r="D2490" t="s">
        <v>7330</v>
      </c>
      <c r="E2490">
        <v>29</v>
      </c>
      <c r="F2490" t="s">
        <v>7331</v>
      </c>
      <c r="G2490" t="s">
        <v>7348</v>
      </c>
    </row>
    <row r="2491" spans="1:7" x14ac:dyDescent="0.25">
      <c r="A2491" t="s">
        <v>9832</v>
      </c>
      <c r="B2491">
        <v>45946</v>
      </c>
      <c r="C2491" t="s">
        <v>356</v>
      </c>
      <c r="D2491" t="s">
        <v>7330</v>
      </c>
      <c r="E2491">
        <v>59</v>
      </c>
      <c r="F2491" t="s">
        <v>7331</v>
      </c>
      <c r="G2491" t="s">
        <v>7332</v>
      </c>
    </row>
    <row r="2492" spans="1:7" x14ac:dyDescent="0.25">
      <c r="A2492" t="s">
        <v>9833</v>
      </c>
      <c r="B2492">
        <v>45946</v>
      </c>
      <c r="C2492" t="s">
        <v>419</v>
      </c>
      <c r="D2492" t="s">
        <v>7341</v>
      </c>
      <c r="E2492">
        <v>11</v>
      </c>
      <c r="F2492" t="s">
        <v>7331</v>
      </c>
      <c r="G2492" t="s">
        <v>11280</v>
      </c>
    </row>
    <row r="2493" spans="1:7" x14ac:dyDescent="0.25">
      <c r="A2493" t="s">
        <v>9834</v>
      </c>
      <c r="B2493">
        <v>45946</v>
      </c>
      <c r="C2493" t="s">
        <v>488</v>
      </c>
      <c r="D2493" t="s">
        <v>7341</v>
      </c>
      <c r="E2493">
        <v>7</v>
      </c>
      <c r="F2493" t="s">
        <v>7331</v>
      </c>
      <c r="G2493" t="s">
        <v>11280</v>
      </c>
    </row>
    <row r="2494" spans="1:7" x14ac:dyDescent="0.25">
      <c r="A2494" t="s">
        <v>9835</v>
      </c>
      <c r="B2494">
        <v>45947</v>
      </c>
      <c r="C2494" t="s">
        <v>138</v>
      </c>
      <c r="D2494" t="s">
        <v>7330</v>
      </c>
      <c r="E2494">
        <v>20</v>
      </c>
      <c r="F2494" t="s">
        <v>7345</v>
      </c>
      <c r="G2494" t="s">
        <v>7355</v>
      </c>
    </row>
    <row r="2495" spans="1:7" x14ac:dyDescent="0.25">
      <c r="A2495" t="s">
        <v>9836</v>
      </c>
      <c r="B2495">
        <v>45947</v>
      </c>
      <c r="C2495" t="s">
        <v>148</v>
      </c>
      <c r="D2495" t="s">
        <v>7330</v>
      </c>
      <c r="E2495">
        <v>61</v>
      </c>
      <c r="F2495" t="s">
        <v>7337</v>
      </c>
      <c r="G2495" t="s">
        <v>7355</v>
      </c>
    </row>
    <row r="2496" spans="1:7" x14ac:dyDescent="0.25">
      <c r="A2496" t="s">
        <v>9837</v>
      </c>
      <c r="B2496">
        <v>45947</v>
      </c>
      <c r="C2496" t="s">
        <v>192</v>
      </c>
      <c r="D2496" t="s">
        <v>7330</v>
      </c>
      <c r="E2496">
        <v>75</v>
      </c>
      <c r="F2496" t="s">
        <v>7331</v>
      </c>
      <c r="G2496" t="s">
        <v>7334</v>
      </c>
    </row>
    <row r="2497" spans="1:7" x14ac:dyDescent="0.25">
      <c r="A2497" t="s">
        <v>9838</v>
      </c>
      <c r="B2497">
        <v>45947</v>
      </c>
      <c r="C2497" t="s">
        <v>224</v>
      </c>
      <c r="D2497" t="s">
        <v>7330</v>
      </c>
      <c r="E2497">
        <v>108</v>
      </c>
      <c r="F2497" t="s">
        <v>7337</v>
      </c>
      <c r="G2497" t="s">
        <v>7334</v>
      </c>
    </row>
    <row r="2498" spans="1:7" x14ac:dyDescent="0.25">
      <c r="A2498" t="s">
        <v>9839</v>
      </c>
      <c r="B2498">
        <v>45947</v>
      </c>
      <c r="C2498" t="s">
        <v>299</v>
      </c>
      <c r="D2498" t="s">
        <v>7330</v>
      </c>
      <c r="E2498">
        <v>98</v>
      </c>
      <c r="F2498" t="s">
        <v>7345</v>
      </c>
      <c r="G2498" t="s">
        <v>7355</v>
      </c>
    </row>
    <row r="2499" spans="1:7" x14ac:dyDescent="0.25">
      <c r="A2499" t="s">
        <v>9840</v>
      </c>
      <c r="B2499">
        <v>45948</v>
      </c>
      <c r="C2499" t="s">
        <v>33</v>
      </c>
      <c r="D2499" t="s">
        <v>7330</v>
      </c>
      <c r="E2499">
        <v>117</v>
      </c>
      <c r="F2499" t="s">
        <v>7351</v>
      </c>
      <c r="G2499" t="s">
        <v>7365</v>
      </c>
    </row>
    <row r="2500" spans="1:7" x14ac:dyDescent="0.25">
      <c r="A2500" t="s">
        <v>9841</v>
      </c>
      <c r="B2500">
        <v>45948</v>
      </c>
      <c r="C2500" t="s">
        <v>43</v>
      </c>
      <c r="D2500" t="s">
        <v>7341</v>
      </c>
      <c r="E2500">
        <v>27</v>
      </c>
      <c r="F2500" t="s">
        <v>7331</v>
      </c>
      <c r="G2500" t="s">
        <v>11280</v>
      </c>
    </row>
    <row r="2501" spans="1:7" x14ac:dyDescent="0.25">
      <c r="A2501" t="s">
        <v>9842</v>
      </c>
      <c r="B2501">
        <v>45948</v>
      </c>
      <c r="C2501" t="s">
        <v>77</v>
      </c>
      <c r="D2501" t="s">
        <v>7341</v>
      </c>
      <c r="E2501">
        <v>19</v>
      </c>
      <c r="F2501" t="s">
        <v>7331</v>
      </c>
      <c r="G2501" t="s">
        <v>11280</v>
      </c>
    </row>
    <row r="2502" spans="1:7" x14ac:dyDescent="0.25">
      <c r="A2502" t="s">
        <v>9843</v>
      </c>
      <c r="B2502">
        <v>45948</v>
      </c>
      <c r="C2502" t="s">
        <v>202</v>
      </c>
      <c r="D2502" t="s">
        <v>7330</v>
      </c>
      <c r="E2502">
        <v>70</v>
      </c>
      <c r="F2502" t="s">
        <v>7331</v>
      </c>
      <c r="G2502" t="s">
        <v>7365</v>
      </c>
    </row>
    <row r="2503" spans="1:7" x14ac:dyDescent="0.25">
      <c r="A2503" t="s">
        <v>9844</v>
      </c>
      <c r="B2503">
        <v>45948</v>
      </c>
      <c r="C2503" t="s">
        <v>208</v>
      </c>
      <c r="D2503" t="s">
        <v>7341</v>
      </c>
      <c r="E2503">
        <v>13</v>
      </c>
      <c r="F2503" t="s">
        <v>7331</v>
      </c>
      <c r="G2503" t="s">
        <v>11280</v>
      </c>
    </row>
    <row r="2504" spans="1:7" x14ac:dyDescent="0.25">
      <c r="A2504" t="s">
        <v>9845</v>
      </c>
      <c r="B2504">
        <v>45948</v>
      </c>
      <c r="C2504" t="s">
        <v>280</v>
      </c>
      <c r="D2504" t="s">
        <v>7341</v>
      </c>
      <c r="E2504">
        <v>13</v>
      </c>
      <c r="F2504" t="s">
        <v>7351</v>
      </c>
      <c r="G2504" t="s">
        <v>11280</v>
      </c>
    </row>
    <row r="2505" spans="1:7" x14ac:dyDescent="0.25">
      <c r="A2505" t="s">
        <v>9846</v>
      </c>
      <c r="B2505">
        <v>45949</v>
      </c>
      <c r="C2505" t="s">
        <v>53</v>
      </c>
      <c r="D2505" t="s">
        <v>7341</v>
      </c>
      <c r="E2505">
        <v>29</v>
      </c>
      <c r="F2505" t="s">
        <v>7351</v>
      </c>
      <c r="G2505" t="s">
        <v>11280</v>
      </c>
    </row>
    <row r="2506" spans="1:7" x14ac:dyDescent="0.25">
      <c r="A2506" t="s">
        <v>9847</v>
      </c>
      <c r="B2506">
        <v>45949</v>
      </c>
      <c r="C2506" t="s">
        <v>138</v>
      </c>
      <c r="D2506" t="s">
        <v>7341</v>
      </c>
      <c r="E2506">
        <v>12</v>
      </c>
      <c r="F2506" t="s">
        <v>7351</v>
      </c>
      <c r="G2506" t="s">
        <v>11280</v>
      </c>
    </row>
    <row r="2507" spans="1:7" x14ac:dyDescent="0.25">
      <c r="A2507" t="s">
        <v>9848</v>
      </c>
      <c r="B2507">
        <v>45949</v>
      </c>
      <c r="C2507" t="s">
        <v>156</v>
      </c>
      <c r="D2507" t="s">
        <v>7341</v>
      </c>
      <c r="E2507">
        <v>15</v>
      </c>
      <c r="F2507" t="s">
        <v>7331</v>
      </c>
      <c r="G2507" t="s">
        <v>11280</v>
      </c>
    </row>
    <row r="2508" spans="1:7" x14ac:dyDescent="0.25">
      <c r="A2508" t="s">
        <v>9849</v>
      </c>
      <c r="B2508">
        <v>45949</v>
      </c>
      <c r="C2508" t="s">
        <v>172</v>
      </c>
      <c r="D2508" t="s">
        <v>7330</v>
      </c>
      <c r="E2508">
        <v>60</v>
      </c>
      <c r="F2508" t="s">
        <v>7331</v>
      </c>
      <c r="G2508" t="s">
        <v>7343</v>
      </c>
    </row>
    <row r="2509" spans="1:7" x14ac:dyDescent="0.25">
      <c r="A2509" t="s">
        <v>9850</v>
      </c>
      <c r="B2509">
        <v>45949</v>
      </c>
      <c r="C2509" t="s">
        <v>176</v>
      </c>
      <c r="D2509" t="s">
        <v>7341</v>
      </c>
      <c r="E2509">
        <v>11</v>
      </c>
      <c r="F2509" t="s">
        <v>7331</v>
      </c>
      <c r="G2509" t="s">
        <v>11280</v>
      </c>
    </row>
    <row r="2510" spans="1:7" x14ac:dyDescent="0.25">
      <c r="A2510" t="s">
        <v>9851</v>
      </c>
      <c r="B2510">
        <v>45949</v>
      </c>
      <c r="C2510" t="s">
        <v>286</v>
      </c>
      <c r="D2510" t="s">
        <v>7330</v>
      </c>
      <c r="E2510">
        <v>61</v>
      </c>
      <c r="F2510" t="s">
        <v>7331</v>
      </c>
      <c r="G2510" t="s">
        <v>7370</v>
      </c>
    </row>
    <row r="2511" spans="1:7" x14ac:dyDescent="0.25">
      <c r="A2511" t="s">
        <v>9852</v>
      </c>
      <c r="B2511">
        <v>45949</v>
      </c>
      <c r="C2511" t="s">
        <v>372</v>
      </c>
      <c r="D2511" t="s">
        <v>7330</v>
      </c>
      <c r="E2511">
        <v>64</v>
      </c>
      <c r="F2511" t="s">
        <v>7331</v>
      </c>
      <c r="G2511" t="s">
        <v>7370</v>
      </c>
    </row>
    <row r="2512" spans="1:7" x14ac:dyDescent="0.25">
      <c r="A2512" t="s">
        <v>9853</v>
      </c>
      <c r="B2512">
        <v>45949</v>
      </c>
      <c r="C2512" t="s">
        <v>386</v>
      </c>
      <c r="D2512" t="s">
        <v>7341</v>
      </c>
      <c r="E2512">
        <v>2</v>
      </c>
      <c r="F2512" t="s">
        <v>7337</v>
      </c>
      <c r="G2512" t="s">
        <v>11280</v>
      </c>
    </row>
    <row r="2513" spans="1:7" x14ac:dyDescent="0.25">
      <c r="A2513" t="s">
        <v>9854</v>
      </c>
      <c r="B2513">
        <v>45949</v>
      </c>
      <c r="C2513" t="s">
        <v>474</v>
      </c>
      <c r="D2513" t="s">
        <v>7330</v>
      </c>
      <c r="E2513">
        <v>60</v>
      </c>
      <c r="F2513" t="s">
        <v>7345</v>
      </c>
      <c r="G2513" t="s">
        <v>7365</v>
      </c>
    </row>
    <row r="2514" spans="1:7" x14ac:dyDescent="0.25">
      <c r="A2514" t="s">
        <v>9855</v>
      </c>
      <c r="B2514">
        <v>45949</v>
      </c>
      <c r="C2514" t="s">
        <v>476</v>
      </c>
      <c r="D2514" t="s">
        <v>7341</v>
      </c>
      <c r="E2514">
        <v>3</v>
      </c>
      <c r="F2514" t="s">
        <v>7331</v>
      </c>
      <c r="G2514" t="s">
        <v>11280</v>
      </c>
    </row>
    <row r="2515" spans="1:7" x14ac:dyDescent="0.25">
      <c r="A2515" t="s">
        <v>9856</v>
      </c>
      <c r="B2515">
        <v>45950</v>
      </c>
      <c r="C2515" t="s">
        <v>27</v>
      </c>
      <c r="D2515" t="s">
        <v>7330</v>
      </c>
      <c r="E2515">
        <v>130</v>
      </c>
      <c r="F2515" t="s">
        <v>7337</v>
      </c>
      <c r="G2515" t="s">
        <v>7334</v>
      </c>
    </row>
    <row r="2516" spans="1:7" x14ac:dyDescent="0.25">
      <c r="A2516" t="s">
        <v>9857</v>
      </c>
      <c r="B2516">
        <v>45950</v>
      </c>
      <c r="C2516" t="s">
        <v>164</v>
      </c>
      <c r="D2516" t="s">
        <v>7341</v>
      </c>
      <c r="E2516">
        <v>21</v>
      </c>
      <c r="F2516" t="s">
        <v>7331</v>
      </c>
      <c r="G2516" t="s">
        <v>11280</v>
      </c>
    </row>
    <row r="2517" spans="1:7" x14ac:dyDescent="0.25">
      <c r="A2517" t="s">
        <v>9858</v>
      </c>
      <c r="B2517">
        <v>45950</v>
      </c>
      <c r="C2517" t="s">
        <v>178</v>
      </c>
      <c r="D2517" t="s">
        <v>7330</v>
      </c>
      <c r="E2517">
        <v>74</v>
      </c>
      <c r="F2517" t="s">
        <v>7331</v>
      </c>
      <c r="G2517" t="s">
        <v>7355</v>
      </c>
    </row>
    <row r="2518" spans="1:7" x14ac:dyDescent="0.25">
      <c r="A2518" t="s">
        <v>9859</v>
      </c>
      <c r="B2518">
        <v>45950</v>
      </c>
      <c r="C2518" t="s">
        <v>196</v>
      </c>
      <c r="D2518" t="s">
        <v>7330</v>
      </c>
      <c r="E2518">
        <v>68</v>
      </c>
      <c r="F2518" t="s">
        <v>7345</v>
      </c>
      <c r="G2518" t="s">
        <v>7348</v>
      </c>
    </row>
    <row r="2519" spans="1:7" x14ac:dyDescent="0.25">
      <c r="A2519" t="s">
        <v>9860</v>
      </c>
      <c r="B2519">
        <v>45950</v>
      </c>
      <c r="C2519" t="s">
        <v>222</v>
      </c>
      <c r="D2519" t="s">
        <v>7341</v>
      </c>
      <c r="E2519">
        <v>4</v>
      </c>
      <c r="F2519" t="s">
        <v>7331</v>
      </c>
      <c r="G2519" t="s">
        <v>11280</v>
      </c>
    </row>
    <row r="2520" spans="1:7" x14ac:dyDescent="0.25">
      <c r="A2520" t="s">
        <v>9861</v>
      </c>
      <c r="B2520">
        <v>45950</v>
      </c>
      <c r="C2520" t="s">
        <v>253</v>
      </c>
      <c r="D2520" t="s">
        <v>7341</v>
      </c>
      <c r="E2520">
        <v>12</v>
      </c>
      <c r="F2520" t="s">
        <v>7345</v>
      </c>
      <c r="G2520" t="s">
        <v>11280</v>
      </c>
    </row>
    <row r="2521" spans="1:7" x14ac:dyDescent="0.25">
      <c r="A2521" t="s">
        <v>9862</v>
      </c>
      <c r="B2521">
        <v>45950</v>
      </c>
      <c r="C2521" t="s">
        <v>307</v>
      </c>
      <c r="D2521" t="s">
        <v>7341</v>
      </c>
      <c r="E2521">
        <v>6</v>
      </c>
      <c r="F2521" t="s">
        <v>7345</v>
      </c>
      <c r="G2521" t="s">
        <v>11280</v>
      </c>
    </row>
    <row r="2522" spans="1:7" x14ac:dyDescent="0.25">
      <c r="A2522" t="s">
        <v>9863</v>
      </c>
      <c r="B2522">
        <v>45950</v>
      </c>
      <c r="C2522" t="s">
        <v>325</v>
      </c>
      <c r="D2522" t="s">
        <v>7341</v>
      </c>
      <c r="E2522">
        <v>4</v>
      </c>
      <c r="F2522" t="s">
        <v>7337</v>
      </c>
      <c r="G2522" t="s">
        <v>11280</v>
      </c>
    </row>
    <row r="2523" spans="1:7" x14ac:dyDescent="0.25">
      <c r="A2523" t="s">
        <v>9864</v>
      </c>
      <c r="B2523">
        <v>45950</v>
      </c>
      <c r="C2523" t="s">
        <v>334</v>
      </c>
      <c r="D2523" t="s">
        <v>7330</v>
      </c>
      <c r="E2523">
        <v>64</v>
      </c>
      <c r="F2523" t="s">
        <v>7337</v>
      </c>
      <c r="G2523" t="s">
        <v>7348</v>
      </c>
    </row>
    <row r="2524" spans="1:7" x14ac:dyDescent="0.25">
      <c r="A2524" t="s">
        <v>9865</v>
      </c>
      <c r="B2524">
        <v>45950</v>
      </c>
      <c r="C2524" t="s">
        <v>338</v>
      </c>
      <c r="D2524" t="s">
        <v>7341</v>
      </c>
      <c r="E2524">
        <v>8</v>
      </c>
      <c r="F2524" t="s">
        <v>7331</v>
      </c>
      <c r="G2524" t="s">
        <v>11280</v>
      </c>
    </row>
    <row r="2525" spans="1:7" x14ac:dyDescent="0.25">
      <c r="A2525" t="s">
        <v>9866</v>
      </c>
      <c r="B2525">
        <v>45950</v>
      </c>
      <c r="C2525" t="s">
        <v>372</v>
      </c>
      <c r="D2525" t="s">
        <v>7330</v>
      </c>
      <c r="E2525">
        <v>14</v>
      </c>
      <c r="F2525" t="s">
        <v>7345</v>
      </c>
      <c r="G2525" t="s">
        <v>7355</v>
      </c>
    </row>
    <row r="2526" spans="1:7" x14ac:dyDescent="0.25">
      <c r="A2526" t="s">
        <v>9867</v>
      </c>
      <c r="B2526">
        <v>45950</v>
      </c>
      <c r="C2526" t="s">
        <v>441</v>
      </c>
      <c r="D2526" t="s">
        <v>7330</v>
      </c>
      <c r="E2526">
        <v>57</v>
      </c>
      <c r="F2526" t="s">
        <v>7345</v>
      </c>
      <c r="G2526" t="s">
        <v>7355</v>
      </c>
    </row>
    <row r="2527" spans="1:7" x14ac:dyDescent="0.25">
      <c r="A2527" t="s">
        <v>9868</v>
      </c>
      <c r="B2527">
        <v>45951</v>
      </c>
      <c r="C2527" t="s">
        <v>93</v>
      </c>
      <c r="D2527" t="s">
        <v>7330</v>
      </c>
      <c r="E2527">
        <v>28</v>
      </c>
      <c r="F2527" t="s">
        <v>7345</v>
      </c>
      <c r="G2527" t="s">
        <v>7365</v>
      </c>
    </row>
    <row r="2528" spans="1:7" x14ac:dyDescent="0.25">
      <c r="A2528" t="s">
        <v>9869</v>
      </c>
      <c r="B2528">
        <v>45951</v>
      </c>
      <c r="C2528" t="s">
        <v>134</v>
      </c>
      <c r="D2528" t="s">
        <v>7341</v>
      </c>
      <c r="E2528">
        <v>13</v>
      </c>
      <c r="F2528" t="s">
        <v>7351</v>
      </c>
      <c r="G2528" t="s">
        <v>11280</v>
      </c>
    </row>
    <row r="2529" spans="1:7" x14ac:dyDescent="0.25">
      <c r="A2529" t="s">
        <v>9870</v>
      </c>
      <c r="B2529">
        <v>45951</v>
      </c>
      <c r="C2529" t="s">
        <v>152</v>
      </c>
      <c r="D2529" t="s">
        <v>7330</v>
      </c>
      <c r="E2529">
        <v>66</v>
      </c>
      <c r="F2529" t="s">
        <v>7331</v>
      </c>
      <c r="G2529" t="s">
        <v>7370</v>
      </c>
    </row>
    <row r="2530" spans="1:7" x14ac:dyDescent="0.25">
      <c r="A2530" t="s">
        <v>9871</v>
      </c>
      <c r="B2530">
        <v>45951</v>
      </c>
      <c r="C2530" t="s">
        <v>215</v>
      </c>
      <c r="D2530" t="s">
        <v>7341</v>
      </c>
      <c r="E2530">
        <v>5</v>
      </c>
      <c r="F2530" t="s">
        <v>7331</v>
      </c>
      <c r="G2530" t="s">
        <v>11280</v>
      </c>
    </row>
    <row r="2531" spans="1:7" x14ac:dyDescent="0.25">
      <c r="A2531" t="s">
        <v>9872</v>
      </c>
      <c r="B2531">
        <v>45951</v>
      </c>
      <c r="C2531" t="s">
        <v>242</v>
      </c>
      <c r="D2531" t="s">
        <v>7330</v>
      </c>
      <c r="E2531">
        <v>83</v>
      </c>
      <c r="F2531" t="s">
        <v>7337</v>
      </c>
      <c r="G2531" t="s">
        <v>7338</v>
      </c>
    </row>
    <row r="2532" spans="1:7" x14ac:dyDescent="0.25">
      <c r="A2532" t="s">
        <v>9873</v>
      </c>
      <c r="B2532">
        <v>45951</v>
      </c>
      <c r="C2532" t="s">
        <v>296</v>
      </c>
      <c r="D2532" t="s">
        <v>7330</v>
      </c>
      <c r="E2532">
        <v>27</v>
      </c>
      <c r="F2532" t="s">
        <v>7345</v>
      </c>
      <c r="G2532" t="s">
        <v>7370</v>
      </c>
    </row>
    <row r="2533" spans="1:7" x14ac:dyDescent="0.25">
      <c r="A2533" t="s">
        <v>9874</v>
      </c>
      <c r="B2533">
        <v>45951</v>
      </c>
      <c r="C2533" t="s">
        <v>413</v>
      </c>
      <c r="D2533" t="s">
        <v>7330</v>
      </c>
      <c r="E2533">
        <v>38</v>
      </c>
      <c r="F2533" t="s">
        <v>7337</v>
      </c>
      <c r="G2533" t="s">
        <v>7355</v>
      </c>
    </row>
    <row r="2534" spans="1:7" x14ac:dyDescent="0.25">
      <c r="A2534" t="s">
        <v>9875</v>
      </c>
      <c r="B2534">
        <v>45952</v>
      </c>
      <c r="C2534" t="s">
        <v>33</v>
      </c>
      <c r="D2534" t="s">
        <v>7330</v>
      </c>
      <c r="E2534">
        <v>147</v>
      </c>
      <c r="F2534" t="s">
        <v>7331</v>
      </c>
      <c r="G2534" t="s">
        <v>7370</v>
      </c>
    </row>
    <row r="2535" spans="1:7" x14ac:dyDescent="0.25">
      <c r="A2535" t="s">
        <v>9876</v>
      </c>
      <c r="B2535">
        <v>45952</v>
      </c>
      <c r="C2535" t="s">
        <v>53</v>
      </c>
      <c r="D2535" t="s">
        <v>7341</v>
      </c>
      <c r="E2535">
        <v>21</v>
      </c>
      <c r="F2535" t="s">
        <v>7337</v>
      </c>
      <c r="G2535" t="s">
        <v>11280</v>
      </c>
    </row>
    <row r="2536" spans="1:7" x14ac:dyDescent="0.25">
      <c r="A2536" t="s">
        <v>9877</v>
      </c>
      <c r="B2536">
        <v>45952</v>
      </c>
      <c r="C2536" t="s">
        <v>105</v>
      </c>
      <c r="D2536" t="s">
        <v>7330</v>
      </c>
      <c r="E2536">
        <v>131</v>
      </c>
      <c r="F2536" t="s">
        <v>7331</v>
      </c>
      <c r="G2536" t="s">
        <v>7365</v>
      </c>
    </row>
    <row r="2537" spans="1:7" x14ac:dyDescent="0.25">
      <c r="A2537" t="s">
        <v>9878</v>
      </c>
      <c r="B2537">
        <v>45952</v>
      </c>
      <c r="C2537" t="s">
        <v>118</v>
      </c>
      <c r="D2537" t="s">
        <v>7341</v>
      </c>
      <c r="E2537">
        <v>9</v>
      </c>
      <c r="F2537" t="s">
        <v>7337</v>
      </c>
      <c r="G2537" t="s">
        <v>11280</v>
      </c>
    </row>
    <row r="2538" spans="1:7" x14ac:dyDescent="0.25">
      <c r="A2538" t="s">
        <v>9879</v>
      </c>
      <c r="B2538">
        <v>45952</v>
      </c>
      <c r="C2538" t="s">
        <v>126</v>
      </c>
      <c r="D2538" t="s">
        <v>7341</v>
      </c>
      <c r="E2538">
        <v>6</v>
      </c>
      <c r="F2538" t="s">
        <v>7331</v>
      </c>
      <c r="G2538" t="s">
        <v>11280</v>
      </c>
    </row>
    <row r="2539" spans="1:7" x14ac:dyDescent="0.25">
      <c r="A2539" t="s">
        <v>9880</v>
      </c>
      <c r="B2539">
        <v>45952</v>
      </c>
      <c r="C2539" t="s">
        <v>188</v>
      </c>
      <c r="D2539" t="s">
        <v>7341</v>
      </c>
      <c r="E2539">
        <v>35</v>
      </c>
      <c r="F2539" t="s">
        <v>7337</v>
      </c>
      <c r="G2539" t="s">
        <v>11280</v>
      </c>
    </row>
    <row r="2540" spans="1:7" x14ac:dyDescent="0.25">
      <c r="A2540" t="s">
        <v>9881</v>
      </c>
      <c r="B2540">
        <v>45952</v>
      </c>
      <c r="C2540" t="s">
        <v>190</v>
      </c>
      <c r="D2540" t="s">
        <v>7341</v>
      </c>
      <c r="E2540">
        <v>8</v>
      </c>
      <c r="F2540" t="s">
        <v>7331</v>
      </c>
      <c r="G2540" t="s">
        <v>11280</v>
      </c>
    </row>
    <row r="2541" spans="1:7" x14ac:dyDescent="0.25">
      <c r="A2541" t="s">
        <v>9882</v>
      </c>
      <c r="B2541">
        <v>45952</v>
      </c>
      <c r="C2541" t="s">
        <v>211</v>
      </c>
      <c r="D2541" t="s">
        <v>7341</v>
      </c>
      <c r="E2541">
        <v>9</v>
      </c>
      <c r="F2541" t="s">
        <v>7337</v>
      </c>
      <c r="G2541" t="s">
        <v>11280</v>
      </c>
    </row>
    <row r="2542" spans="1:7" x14ac:dyDescent="0.25">
      <c r="A2542" t="s">
        <v>9883</v>
      </c>
      <c r="B2542">
        <v>45952</v>
      </c>
      <c r="C2542" t="s">
        <v>222</v>
      </c>
      <c r="D2542" t="s">
        <v>7330</v>
      </c>
      <c r="E2542">
        <v>48</v>
      </c>
      <c r="F2542" t="s">
        <v>7331</v>
      </c>
      <c r="G2542" t="s">
        <v>7338</v>
      </c>
    </row>
    <row r="2543" spans="1:7" x14ac:dyDescent="0.25">
      <c r="A2543" t="s">
        <v>9884</v>
      </c>
      <c r="B2543">
        <v>45952</v>
      </c>
      <c r="C2543" t="s">
        <v>226</v>
      </c>
      <c r="D2543" t="s">
        <v>7330</v>
      </c>
      <c r="E2543">
        <v>34</v>
      </c>
      <c r="F2543" t="s">
        <v>7345</v>
      </c>
      <c r="G2543" t="s">
        <v>7332</v>
      </c>
    </row>
    <row r="2544" spans="1:7" x14ac:dyDescent="0.25">
      <c r="A2544" t="s">
        <v>9885</v>
      </c>
      <c r="B2544">
        <v>45952</v>
      </c>
      <c r="C2544" t="s">
        <v>304</v>
      </c>
      <c r="D2544" t="s">
        <v>7341</v>
      </c>
      <c r="E2544">
        <v>12</v>
      </c>
      <c r="F2544" t="s">
        <v>7345</v>
      </c>
      <c r="G2544" t="s">
        <v>11280</v>
      </c>
    </row>
    <row r="2545" spans="1:7" x14ac:dyDescent="0.25">
      <c r="A2545" t="s">
        <v>9886</v>
      </c>
      <c r="B2545">
        <v>45952</v>
      </c>
      <c r="C2545" t="s">
        <v>366</v>
      </c>
      <c r="D2545" t="s">
        <v>7341</v>
      </c>
      <c r="E2545">
        <v>4</v>
      </c>
      <c r="F2545" t="s">
        <v>7331</v>
      </c>
      <c r="G2545" t="s">
        <v>11280</v>
      </c>
    </row>
    <row r="2546" spans="1:7" x14ac:dyDescent="0.25">
      <c r="A2546" t="s">
        <v>9887</v>
      </c>
      <c r="B2546">
        <v>45952</v>
      </c>
      <c r="C2546" t="s">
        <v>423</v>
      </c>
      <c r="D2546" t="s">
        <v>7330</v>
      </c>
      <c r="E2546">
        <v>75</v>
      </c>
      <c r="F2546" t="s">
        <v>7331</v>
      </c>
      <c r="G2546" t="s">
        <v>7355</v>
      </c>
    </row>
    <row r="2547" spans="1:7" x14ac:dyDescent="0.25">
      <c r="A2547" t="s">
        <v>9888</v>
      </c>
      <c r="B2547">
        <v>45952</v>
      </c>
      <c r="C2547" t="s">
        <v>462</v>
      </c>
      <c r="D2547" t="s">
        <v>7341</v>
      </c>
      <c r="E2547">
        <v>3</v>
      </c>
      <c r="F2547" t="s">
        <v>7337</v>
      </c>
      <c r="G2547" t="s">
        <v>11280</v>
      </c>
    </row>
    <row r="2548" spans="1:7" x14ac:dyDescent="0.25">
      <c r="A2548" t="s">
        <v>9889</v>
      </c>
      <c r="B2548">
        <v>45953</v>
      </c>
      <c r="C2548" t="s">
        <v>39</v>
      </c>
      <c r="D2548" t="s">
        <v>7330</v>
      </c>
      <c r="E2548">
        <v>119</v>
      </c>
      <c r="F2548" t="s">
        <v>7331</v>
      </c>
      <c r="G2548" t="s">
        <v>7334</v>
      </c>
    </row>
    <row r="2549" spans="1:7" x14ac:dyDescent="0.25">
      <c r="A2549" t="s">
        <v>9890</v>
      </c>
      <c r="B2549">
        <v>45953</v>
      </c>
      <c r="C2549" t="s">
        <v>43</v>
      </c>
      <c r="D2549" t="s">
        <v>7330</v>
      </c>
      <c r="E2549">
        <v>157</v>
      </c>
      <c r="F2549" t="s">
        <v>7351</v>
      </c>
      <c r="G2549" t="s">
        <v>7343</v>
      </c>
    </row>
    <row r="2550" spans="1:7" x14ac:dyDescent="0.25">
      <c r="A2550" t="s">
        <v>9891</v>
      </c>
      <c r="B2550">
        <v>45953</v>
      </c>
      <c r="C2550" t="s">
        <v>59</v>
      </c>
      <c r="D2550" t="s">
        <v>7330</v>
      </c>
      <c r="E2550">
        <v>137</v>
      </c>
      <c r="F2550" t="s">
        <v>7331</v>
      </c>
      <c r="G2550" t="s">
        <v>7365</v>
      </c>
    </row>
    <row r="2551" spans="1:7" x14ac:dyDescent="0.25">
      <c r="A2551" t="s">
        <v>9892</v>
      </c>
      <c r="B2551">
        <v>45953</v>
      </c>
      <c r="C2551" t="s">
        <v>73</v>
      </c>
      <c r="D2551" t="s">
        <v>7330</v>
      </c>
      <c r="E2551">
        <v>80</v>
      </c>
      <c r="F2551" t="s">
        <v>7331</v>
      </c>
      <c r="G2551" t="s">
        <v>7365</v>
      </c>
    </row>
    <row r="2552" spans="1:7" x14ac:dyDescent="0.25">
      <c r="A2552" t="s">
        <v>9893</v>
      </c>
      <c r="B2552">
        <v>45953</v>
      </c>
      <c r="C2552" t="s">
        <v>99</v>
      </c>
      <c r="D2552" t="s">
        <v>7341</v>
      </c>
      <c r="E2552">
        <v>5</v>
      </c>
      <c r="F2552" t="s">
        <v>7345</v>
      </c>
      <c r="G2552" t="s">
        <v>11280</v>
      </c>
    </row>
    <row r="2553" spans="1:7" x14ac:dyDescent="0.25">
      <c r="A2553" t="s">
        <v>9894</v>
      </c>
      <c r="B2553">
        <v>45953</v>
      </c>
      <c r="C2553" t="s">
        <v>103</v>
      </c>
      <c r="D2553" t="s">
        <v>7330</v>
      </c>
      <c r="E2553">
        <v>25</v>
      </c>
      <c r="F2553" t="s">
        <v>7345</v>
      </c>
      <c r="G2553" t="s">
        <v>7343</v>
      </c>
    </row>
    <row r="2554" spans="1:7" x14ac:dyDescent="0.25">
      <c r="A2554" t="s">
        <v>9895</v>
      </c>
      <c r="B2554">
        <v>45953</v>
      </c>
      <c r="C2554" t="s">
        <v>122</v>
      </c>
      <c r="D2554" t="s">
        <v>7341</v>
      </c>
      <c r="E2554">
        <v>12</v>
      </c>
      <c r="F2554" t="s">
        <v>7331</v>
      </c>
      <c r="G2554" t="s">
        <v>11280</v>
      </c>
    </row>
    <row r="2555" spans="1:7" x14ac:dyDescent="0.25">
      <c r="A2555" t="s">
        <v>9896</v>
      </c>
      <c r="B2555">
        <v>45953</v>
      </c>
      <c r="C2555" t="s">
        <v>248</v>
      </c>
      <c r="D2555" t="s">
        <v>7330</v>
      </c>
      <c r="E2555">
        <v>57</v>
      </c>
      <c r="F2555" t="s">
        <v>7351</v>
      </c>
      <c r="G2555" t="s">
        <v>7334</v>
      </c>
    </row>
    <row r="2556" spans="1:7" x14ac:dyDescent="0.25">
      <c r="A2556" t="s">
        <v>9897</v>
      </c>
      <c r="B2556">
        <v>45953</v>
      </c>
      <c r="C2556" t="s">
        <v>292</v>
      </c>
      <c r="D2556" t="s">
        <v>7341</v>
      </c>
      <c r="E2556">
        <v>14</v>
      </c>
      <c r="F2556" t="s">
        <v>7345</v>
      </c>
      <c r="G2556" t="s">
        <v>11280</v>
      </c>
    </row>
    <row r="2557" spans="1:7" x14ac:dyDescent="0.25">
      <c r="A2557" t="s">
        <v>9898</v>
      </c>
      <c r="B2557">
        <v>45953</v>
      </c>
      <c r="C2557" t="s">
        <v>464</v>
      </c>
      <c r="D2557" t="s">
        <v>7341</v>
      </c>
      <c r="E2557">
        <v>2</v>
      </c>
      <c r="F2557" t="s">
        <v>7331</v>
      </c>
      <c r="G2557" t="s">
        <v>11280</v>
      </c>
    </row>
    <row r="2558" spans="1:7" x14ac:dyDescent="0.25">
      <c r="A2558" t="s">
        <v>9899</v>
      </c>
      <c r="B2558">
        <v>45954</v>
      </c>
      <c r="C2558" t="s">
        <v>17</v>
      </c>
      <c r="D2558" t="s">
        <v>7330</v>
      </c>
      <c r="E2558">
        <v>162</v>
      </c>
      <c r="F2558" t="s">
        <v>7331</v>
      </c>
      <c r="G2558" t="s">
        <v>7338</v>
      </c>
    </row>
    <row r="2559" spans="1:7" x14ac:dyDescent="0.25">
      <c r="A2559" t="s">
        <v>9900</v>
      </c>
      <c r="B2559">
        <v>45954</v>
      </c>
      <c r="C2559" t="s">
        <v>75</v>
      </c>
      <c r="D2559" t="s">
        <v>7330</v>
      </c>
      <c r="E2559">
        <v>113</v>
      </c>
      <c r="F2559" t="s">
        <v>7351</v>
      </c>
      <c r="G2559" t="s">
        <v>7338</v>
      </c>
    </row>
    <row r="2560" spans="1:7" x14ac:dyDescent="0.25">
      <c r="A2560" t="s">
        <v>9901</v>
      </c>
      <c r="B2560">
        <v>45954</v>
      </c>
      <c r="C2560" t="s">
        <v>89</v>
      </c>
      <c r="D2560" t="s">
        <v>7330</v>
      </c>
      <c r="E2560">
        <v>82</v>
      </c>
      <c r="F2560" t="s">
        <v>7345</v>
      </c>
      <c r="G2560" t="s">
        <v>7343</v>
      </c>
    </row>
    <row r="2561" spans="1:7" x14ac:dyDescent="0.25">
      <c r="A2561" t="s">
        <v>9902</v>
      </c>
      <c r="B2561">
        <v>45954</v>
      </c>
      <c r="C2561" t="s">
        <v>99</v>
      </c>
      <c r="D2561" t="s">
        <v>7330</v>
      </c>
      <c r="E2561">
        <v>25</v>
      </c>
      <c r="F2561" t="s">
        <v>7345</v>
      </c>
      <c r="G2561" t="s">
        <v>7348</v>
      </c>
    </row>
    <row r="2562" spans="1:7" x14ac:dyDescent="0.25">
      <c r="A2562" t="s">
        <v>9903</v>
      </c>
      <c r="B2562">
        <v>45954</v>
      </c>
      <c r="C2562" t="s">
        <v>105</v>
      </c>
      <c r="D2562" t="s">
        <v>7330</v>
      </c>
      <c r="E2562">
        <v>56</v>
      </c>
      <c r="F2562" t="s">
        <v>7337</v>
      </c>
      <c r="G2562" t="s">
        <v>7370</v>
      </c>
    </row>
    <row r="2563" spans="1:7" x14ac:dyDescent="0.25">
      <c r="A2563" t="s">
        <v>9904</v>
      </c>
      <c r="B2563">
        <v>45954</v>
      </c>
      <c r="C2563" t="s">
        <v>115</v>
      </c>
      <c r="D2563" t="s">
        <v>7330</v>
      </c>
      <c r="E2563">
        <v>58</v>
      </c>
      <c r="F2563" t="s">
        <v>7331</v>
      </c>
      <c r="G2563" t="s">
        <v>7334</v>
      </c>
    </row>
    <row r="2564" spans="1:7" x14ac:dyDescent="0.25">
      <c r="A2564" t="s">
        <v>9905</v>
      </c>
      <c r="B2564">
        <v>45954</v>
      </c>
      <c r="C2564" t="s">
        <v>136</v>
      </c>
      <c r="D2564" t="s">
        <v>7330</v>
      </c>
      <c r="E2564">
        <v>34</v>
      </c>
      <c r="F2564" t="s">
        <v>7331</v>
      </c>
      <c r="G2564" t="s">
        <v>7370</v>
      </c>
    </row>
    <row r="2565" spans="1:7" x14ac:dyDescent="0.25">
      <c r="A2565" t="s">
        <v>9906</v>
      </c>
      <c r="B2565">
        <v>45954</v>
      </c>
      <c r="C2565" t="s">
        <v>190</v>
      </c>
      <c r="D2565" t="s">
        <v>7341</v>
      </c>
      <c r="E2565">
        <v>23</v>
      </c>
      <c r="F2565" t="s">
        <v>7331</v>
      </c>
      <c r="G2565" t="s">
        <v>11280</v>
      </c>
    </row>
    <row r="2566" spans="1:7" x14ac:dyDescent="0.25">
      <c r="A2566" t="s">
        <v>9907</v>
      </c>
      <c r="B2566">
        <v>45954</v>
      </c>
      <c r="C2566" t="s">
        <v>190</v>
      </c>
      <c r="D2566" t="s">
        <v>7341</v>
      </c>
      <c r="E2566">
        <v>20</v>
      </c>
      <c r="F2566" t="s">
        <v>7331</v>
      </c>
      <c r="G2566" t="s">
        <v>11280</v>
      </c>
    </row>
    <row r="2567" spans="1:7" x14ac:dyDescent="0.25">
      <c r="A2567" t="s">
        <v>9908</v>
      </c>
      <c r="B2567">
        <v>45954</v>
      </c>
      <c r="C2567" t="s">
        <v>280</v>
      </c>
      <c r="D2567" t="s">
        <v>7341</v>
      </c>
      <c r="E2567">
        <v>13</v>
      </c>
      <c r="F2567" t="s">
        <v>7331</v>
      </c>
      <c r="G2567" t="s">
        <v>11280</v>
      </c>
    </row>
    <row r="2568" spans="1:7" x14ac:dyDescent="0.25">
      <c r="A2568" t="s">
        <v>9909</v>
      </c>
      <c r="B2568">
        <v>45954</v>
      </c>
      <c r="C2568" t="s">
        <v>453</v>
      </c>
      <c r="D2568" t="s">
        <v>7341</v>
      </c>
      <c r="E2568">
        <v>5</v>
      </c>
      <c r="F2568" t="s">
        <v>7345</v>
      </c>
      <c r="G2568" t="s">
        <v>11280</v>
      </c>
    </row>
    <row r="2569" spans="1:7" x14ac:dyDescent="0.25">
      <c r="A2569" t="s">
        <v>9910</v>
      </c>
      <c r="B2569">
        <v>45954</v>
      </c>
      <c r="C2569" t="s">
        <v>488</v>
      </c>
      <c r="D2569" t="s">
        <v>7341</v>
      </c>
      <c r="E2569">
        <v>1</v>
      </c>
      <c r="F2569" t="s">
        <v>7351</v>
      </c>
      <c r="G2569" t="s">
        <v>11280</v>
      </c>
    </row>
    <row r="2570" spans="1:7" x14ac:dyDescent="0.25">
      <c r="A2570" t="s">
        <v>9911</v>
      </c>
      <c r="B2570">
        <v>45955</v>
      </c>
      <c r="C2570" t="s">
        <v>37</v>
      </c>
      <c r="D2570" t="s">
        <v>7341</v>
      </c>
      <c r="E2570">
        <v>14</v>
      </c>
      <c r="F2570" t="s">
        <v>7337</v>
      </c>
      <c r="G2570" t="s">
        <v>11280</v>
      </c>
    </row>
    <row r="2571" spans="1:7" x14ac:dyDescent="0.25">
      <c r="A2571" t="s">
        <v>9912</v>
      </c>
      <c r="B2571">
        <v>45955</v>
      </c>
      <c r="C2571" t="s">
        <v>122</v>
      </c>
      <c r="D2571" t="s">
        <v>7330</v>
      </c>
      <c r="E2571">
        <v>65</v>
      </c>
      <c r="F2571" t="s">
        <v>7351</v>
      </c>
      <c r="G2571" t="s">
        <v>7355</v>
      </c>
    </row>
    <row r="2572" spans="1:7" x14ac:dyDescent="0.25">
      <c r="A2572" t="s">
        <v>9913</v>
      </c>
      <c r="B2572">
        <v>45955</v>
      </c>
      <c r="C2572" t="s">
        <v>122</v>
      </c>
      <c r="D2572" t="s">
        <v>7341</v>
      </c>
      <c r="E2572">
        <v>7</v>
      </c>
      <c r="F2572" t="s">
        <v>7337</v>
      </c>
      <c r="G2572" t="s">
        <v>11280</v>
      </c>
    </row>
    <row r="2573" spans="1:7" x14ac:dyDescent="0.25">
      <c r="A2573" t="s">
        <v>9914</v>
      </c>
      <c r="B2573">
        <v>45955</v>
      </c>
      <c r="C2573" t="s">
        <v>176</v>
      </c>
      <c r="D2573" t="s">
        <v>7341</v>
      </c>
      <c r="E2573">
        <v>20</v>
      </c>
      <c r="F2573" t="s">
        <v>7337</v>
      </c>
      <c r="G2573" t="s">
        <v>11280</v>
      </c>
    </row>
    <row r="2574" spans="1:7" x14ac:dyDescent="0.25">
      <c r="A2574" t="s">
        <v>9915</v>
      </c>
      <c r="B2574">
        <v>45955</v>
      </c>
      <c r="C2574" t="s">
        <v>218</v>
      </c>
      <c r="D2574" t="s">
        <v>7330</v>
      </c>
      <c r="E2574">
        <v>48</v>
      </c>
      <c r="F2574" t="s">
        <v>7331</v>
      </c>
      <c r="G2574" t="s">
        <v>7370</v>
      </c>
    </row>
    <row r="2575" spans="1:7" x14ac:dyDescent="0.25">
      <c r="A2575" t="s">
        <v>9916</v>
      </c>
      <c r="B2575">
        <v>45955</v>
      </c>
      <c r="C2575" t="s">
        <v>226</v>
      </c>
      <c r="D2575" t="s">
        <v>7341</v>
      </c>
      <c r="E2575">
        <v>3</v>
      </c>
      <c r="F2575" t="s">
        <v>7337</v>
      </c>
      <c r="G2575" t="s">
        <v>11280</v>
      </c>
    </row>
    <row r="2576" spans="1:7" x14ac:dyDescent="0.25">
      <c r="A2576" t="s">
        <v>9917</v>
      </c>
      <c r="B2576">
        <v>45955</v>
      </c>
      <c r="C2576" t="s">
        <v>270</v>
      </c>
      <c r="D2576" t="s">
        <v>7330</v>
      </c>
      <c r="E2576">
        <v>67</v>
      </c>
      <c r="F2576" t="s">
        <v>7345</v>
      </c>
      <c r="G2576" t="s">
        <v>7370</v>
      </c>
    </row>
    <row r="2577" spans="1:7" x14ac:dyDescent="0.25">
      <c r="A2577" t="s">
        <v>9918</v>
      </c>
      <c r="B2577">
        <v>45955</v>
      </c>
      <c r="C2577" t="s">
        <v>282</v>
      </c>
      <c r="D2577" t="s">
        <v>7330</v>
      </c>
      <c r="E2577">
        <v>21</v>
      </c>
      <c r="F2577" t="s">
        <v>7337</v>
      </c>
      <c r="G2577" t="s">
        <v>7334</v>
      </c>
    </row>
    <row r="2578" spans="1:7" x14ac:dyDescent="0.25">
      <c r="A2578" t="s">
        <v>9919</v>
      </c>
      <c r="B2578">
        <v>45955</v>
      </c>
      <c r="C2578" t="s">
        <v>386</v>
      </c>
      <c r="D2578" t="s">
        <v>7330</v>
      </c>
      <c r="E2578">
        <v>49</v>
      </c>
      <c r="F2578" t="s">
        <v>7345</v>
      </c>
      <c r="G2578" t="s">
        <v>7343</v>
      </c>
    </row>
    <row r="2579" spans="1:7" x14ac:dyDescent="0.25">
      <c r="A2579" t="s">
        <v>9920</v>
      </c>
      <c r="B2579">
        <v>45956</v>
      </c>
      <c r="C2579" t="s">
        <v>23</v>
      </c>
      <c r="D2579" t="s">
        <v>7341</v>
      </c>
      <c r="E2579">
        <v>28</v>
      </c>
      <c r="F2579" t="s">
        <v>7337</v>
      </c>
      <c r="G2579" t="s">
        <v>11280</v>
      </c>
    </row>
    <row r="2580" spans="1:7" x14ac:dyDescent="0.25">
      <c r="A2580" t="s">
        <v>9921</v>
      </c>
      <c r="B2580">
        <v>45956</v>
      </c>
      <c r="C2580" t="s">
        <v>37</v>
      </c>
      <c r="D2580" t="s">
        <v>7341</v>
      </c>
      <c r="E2580">
        <v>28</v>
      </c>
      <c r="F2580" t="s">
        <v>7337</v>
      </c>
      <c r="G2580" t="s">
        <v>11280</v>
      </c>
    </row>
    <row r="2581" spans="1:7" x14ac:dyDescent="0.25">
      <c r="A2581" t="s">
        <v>9922</v>
      </c>
      <c r="B2581">
        <v>45956</v>
      </c>
      <c r="C2581" t="s">
        <v>45</v>
      </c>
      <c r="D2581" t="s">
        <v>7341</v>
      </c>
      <c r="E2581">
        <v>16</v>
      </c>
      <c r="F2581" t="s">
        <v>7345</v>
      </c>
      <c r="G2581" t="s">
        <v>11280</v>
      </c>
    </row>
    <row r="2582" spans="1:7" x14ac:dyDescent="0.25">
      <c r="A2582" t="s">
        <v>9923</v>
      </c>
      <c r="B2582">
        <v>45956</v>
      </c>
      <c r="C2582" t="s">
        <v>190</v>
      </c>
      <c r="D2582" t="s">
        <v>7330</v>
      </c>
      <c r="E2582">
        <v>50</v>
      </c>
      <c r="F2582" t="s">
        <v>7331</v>
      </c>
      <c r="G2582" t="s">
        <v>7334</v>
      </c>
    </row>
    <row r="2583" spans="1:7" x14ac:dyDescent="0.25">
      <c r="A2583" t="s">
        <v>9924</v>
      </c>
      <c r="B2583">
        <v>45956</v>
      </c>
      <c r="C2583" t="s">
        <v>218</v>
      </c>
      <c r="D2583" t="s">
        <v>7341</v>
      </c>
      <c r="E2583">
        <v>3</v>
      </c>
      <c r="F2583" t="s">
        <v>7331</v>
      </c>
      <c r="G2583" t="s">
        <v>11280</v>
      </c>
    </row>
    <row r="2584" spans="1:7" x14ac:dyDescent="0.25">
      <c r="A2584" t="s">
        <v>9925</v>
      </c>
      <c r="B2584">
        <v>45956</v>
      </c>
      <c r="C2584" t="s">
        <v>280</v>
      </c>
      <c r="D2584" t="s">
        <v>7330</v>
      </c>
      <c r="E2584">
        <v>63</v>
      </c>
      <c r="F2584" t="s">
        <v>7345</v>
      </c>
      <c r="G2584" t="s">
        <v>7355</v>
      </c>
    </row>
    <row r="2585" spans="1:7" x14ac:dyDescent="0.25">
      <c r="A2585" t="s">
        <v>9926</v>
      </c>
      <c r="B2585">
        <v>45956</v>
      </c>
      <c r="C2585" t="s">
        <v>307</v>
      </c>
      <c r="D2585" t="s">
        <v>7330</v>
      </c>
      <c r="E2585">
        <v>63</v>
      </c>
      <c r="F2585" t="s">
        <v>7331</v>
      </c>
      <c r="G2585" t="s">
        <v>7343</v>
      </c>
    </row>
    <row r="2586" spans="1:7" x14ac:dyDescent="0.25">
      <c r="A2586" t="s">
        <v>9927</v>
      </c>
      <c r="B2586">
        <v>45956</v>
      </c>
      <c r="C2586" t="s">
        <v>344</v>
      </c>
      <c r="D2586" t="s">
        <v>7341</v>
      </c>
      <c r="E2586">
        <v>9</v>
      </c>
      <c r="F2586" t="s">
        <v>7345</v>
      </c>
      <c r="G2586" t="s">
        <v>11280</v>
      </c>
    </row>
    <row r="2587" spans="1:7" x14ac:dyDescent="0.25">
      <c r="A2587" t="s">
        <v>9928</v>
      </c>
      <c r="B2587">
        <v>45956</v>
      </c>
      <c r="C2587" t="s">
        <v>425</v>
      </c>
      <c r="D2587" t="s">
        <v>7341</v>
      </c>
      <c r="E2587">
        <v>11</v>
      </c>
      <c r="F2587" t="s">
        <v>7331</v>
      </c>
      <c r="G2587" t="s">
        <v>11280</v>
      </c>
    </row>
    <row r="2588" spans="1:7" x14ac:dyDescent="0.25">
      <c r="A2588" t="s">
        <v>9929</v>
      </c>
      <c r="B2588">
        <v>45957</v>
      </c>
      <c r="C2588" t="s">
        <v>35</v>
      </c>
      <c r="D2588" t="s">
        <v>7330</v>
      </c>
      <c r="E2588">
        <v>92</v>
      </c>
      <c r="F2588" t="s">
        <v>7345</v>
      </c>
      <c r="G2588" t="s">
        <v>7370</v>
      </c>
    </row>
    <row r="2589" spans="1:7" x14ac:dyDescent="0.25">
      <c r="A2589" t="s">
        <v>9930</v>
      </c>
      <c r="B2589">
        <v>45957</v>
      </c>
      <c r="C2589" t="s">
        <v>35</v>
      </c>
      <c r="D2589" t="s">
        <v>7330</v>
      </c>
      <c r="E2589">
        <v>55</v>
      </c>
      <c r="F2589" t="s">
        <v>7331</v>
      </c>
      <c r="G2589" t="s">
        <v>7332</v>
      </c>
    </row>
    <row r="2590" spans="1:7" x14ac:dyDescent="0.25">
      <c r="A2590" t="s">
        <v>9931</v>
      </c>
      <c r="B2590">
        <v>45957</v>
      </c>
      <c r="C2590" t="s">
        <v>55</v>
      </c>
      <c r="D2590" t="s">
        <v>7341</v>
      </c>
      <c r="E2590">
        <v>13</v>
      </c>
      <c r="F2590" t="s">
        <v>7337</v>
      </c>
      <c r="G2590" t="s">
        <v>11280</v>
      </c>
    </row>
    <row r="2591" spans="1:7" x14ac:dyDescent="0.25">
      <c r="A2591" t="s">
        <v>9932</v>
      </c>
      <c r="B2591">
        <v>45957</v>
      </c>
      <c r="C2591" t="s">
        <v>142</v>
      </c>
      <c r="D2591" t="s">
        <v>7330</v>
      </c>
      <c r="E2591">
        <v>86</v>
      </c>
      <c r="F2591" t="s">
        <v>7337</v>
      </c>
      <c r="G2591" t="s">
        <v>7348</v>
      </c>
    </row>
    <row r="2592" spans="1:7" x14ac:dyDescent="0.25">
      <c r="A2592" t="s">
        <v>9933</v>
      </c>
      <c r="B2592">
        <v>45957</v>
      </c>
      <c r="C2592" t="s">
        <v>232</v>
      </c>
      <c r="D2592" t="s">
        <v>7341</v>
      </c>
      <c r="E2592">
        <v>17</v>
      </c>
      <c r="F2592" t="s">
        <v>7331</v>
      </c>
      <c r="G2592" t="s">
        <v>11280</v>
      </c>
    </row>
    <row r="2593" spans="1:7" x14ac:dyDescent="0.25">
      <c r="A2593" t="s">
        <v>9934</v>
      </c>
      <c r="B2593">
        <v>45957</v>
      </c>
      <c r="C2593" t="s">
        <v>240</v>
      </c>
      <c r="D2593" t="s">
        <v>7330</v>
      </c>
      <c r="E2593">
        <v>32</v>
      </c>
      <c r="F2593" t="s">
        <v>7337</v>
      </c>
      <c r="G2593" t="s">
        <v>7365</v>
      </c>
    </row>
    <row r="2594" spans="1:7" x14ac:dyDescent="0.25">
      <c r="A2594" t="s">
        <v>9935</v>
      </c>
      <c r="B2594">
        <v>45957</v>
      </c>
      <c r="C2594" t="s">
        <v>437</v>
      </c>
      <c r="D2594" t="s">
        <v>7341</v>
      </c>
      <c r="E2594">
        <v>6</v>
      </c>
      <c r="F2594" t="s">
        <v>7331</v>
      </c>
      <c r="G2594" t="s">
        <v>11280</v>
      </c>
    </row>
    <row r="2595" spans="1:7" x14ac:dyDescent="0.25">
      <c r="A2595" t="s">
        <v>9936</v>
      </c>
      <c r="B2595">
        <v>45957</v>
      </c>
      <c r="C2595" t="s">
        <v>450</v>
      </c>
      <c r="D2595" t="s">
        <v>7330</v>
      </c>
      <c r="E2595">
        <v>46</v>
      </c>
      <c r="F2595" t="s">
        <v>7345</v>
      </c>
      <c r="G2595" t="s">
        <v>7365</v>
      </c>
    </row>
    <row r="2596" spans="1:7" x14ac:dyDescent="0.25">
      <c r="A2596" t="s">
        <v>9937</v>
      </c>
      <c r="B2596">
        <v>45958</v>
      </c>
      <c r="C2596" t="s">
        <v>55</v>
      </c>
      <c r="D2596" t="s">
        <v>7341</v>
      </c>
      <c r="E2596">
        <v>17</v>
      </c>
      <c r="F2596" t="s">
        <v>7345</v>
      </c>
      <c r="G2596" t="s">
        <v>11280</v>
      </c>
    </row>
    <row r="2597" spans="1:7" x14ac:dyDescent="0.25">
      <c r="A2597" t="s">
        <v>9938</v>
      </c>
      <c r="B2597">
        <v>45958</v>
      </c>
      <c r="C2597" t="s">
        <v>75</v>
      </c>
      <c r="D2597" t="s">
        <v>7341</v>
      </c>
      <c r="E2597">
        <v>22</v>
      </c>
      <c r="F2597" t="s">
        <v>7345</v>
      </c>
      <c r="G2597" t="s">
        <v>11280</v>
      </c>
    </row>
    <row r="2598" spans="1:7" x14ac:dyDescent="0.25">
      <c r="A2598" t="s">
        <v>9939</v>
      </c>
      <c r="B2598">
        <v>45958</v>
      </c>
      <c r="C2598" t="s">
        <v>89</v>
      </c>
      <c r="D2598" t="s">
        <v>7330</v>
      </c>
      <c r="E2598">
        <v>110</v>
      </c>
      <c r="F2598" t="s">
        <v>7345</v>
      </c>
      <c r="G2598" t="s">
        <v>7343</v>
      </c>
    </row>
    <row r="2599" spans="1:7" x14ac:dyDescent="0.25">
      <c r="A2599" t="s">
        <v>9940</v>
      </c>
      <c r="B2599">
        <v>45958</v>
      </c>
      <c r="C2599" t="s">
        <v>176</v>
      </c>
      <c r="D2599" t="s">
        <v>7330</v>
      </c>
      <c r="E2599">
        <v>41</v>
      </c>
      <c r="F2599" t="s">
        <v>7337</v>
      </c>
      <c r="G2599" t="s">
        <v>7355</v>
      </c>
    </row>
    <row r="2600" spans="1:7" x14ac:dyDescent="0.25">
      <c r="A2600" t="s">
        <v>9941</v>
      </c>
      <c r="B2600">
        <v>45958</v>
      </c>
      <c r="C2600" t="s">
        <v>232</v>
      </c>
      <c r="D2600" t="s">
        <v>7341</v>
      </c>
      <c r="E2600">
        <v>15</v>
      </c>
      <c r="F2600" t="s">
        <v>7337</v>
      </c>
      <c r="G2600" t="s">
        <v>11280</v>
      </c>
    </row>
    <row r="2601" spans="1:7" x14ac:dyDescent="0.25">
      <c r="A2601" t="s">
        <v>9942</v>
      </c>
      <c r="B2601">
        <v>45958</v>
      </c>
      <c r="C2601" t="s">
        <v>260</v>
      </c>
      <c r="D2601" t="s">
        <v>7341</v>
      </c>
      <c r="E2601">
        <v>13</v>
      </c>
      <c r="F2601" t="s">
        <v>7331</v>
      </c>
      <c r="G2601" t="s">
        <v>11280</v>
      </c>
    </row>
    <row r="2602" spans="1:7" x14ac:dyDescent="0.25">
      <c r="A2602" t="s">
        <v>9943</v>
      </c>
      <c r="B2602">
        <v>45958</v>
      </c>
      <c r="C2602" t="s">
        <v>276</v>
      </c>
      <c r="D2602" t="s">
        <v>7341</v>
      </c>
      <c r="E2602">
        <v>15</v>
      </c>
      <c r="F2602" t="s">
        <v>7345</v>
      </c>
      <c r="G2602" t="s">
        <v>11280</v>
      </c>
    </row>
    <row r="2603" spans="1:7" x14ac:dyDescent="0.25">
      <c r="A2603" t="s">
        <v>9944</v>
      </c>
      <c r="B2603">
        <v>45958</v>
      </c>
      <c r="C2603" t="s">
        <v>304</v>
      </c>
      <c r="D2603" t="s">
        <v>7330</v>
      </c>
      <c r="E2603">
        <v>36</v>
      </c>
      <c r="F2603" t="s">
        <v>7331</v>
      </c>
      <c r="G2603" t="s">
        <v>7348</v>
      </c>
    </row>
    <row r="2604" spans="1:7" x14ac:dyDescent="0.25">
      <c r="A2604" t="s">
        <v>9945</v>
      </c>
      <c r="B2604">
        <v>45958</v>
      </c>
      <c r="C2604" t="s">
        <v>388</v>
      </c>
      <c r="D2604" t="s">
        <v>7341</v>
      </c>
      <c r="E2604">
        <v>3</v>
      </c>
      <c r="F2604" t="s">
        <v>7331</v>
      </c>
      <c r="G2604" t="s">
        <v>11280</v>
      </c>
    </row>
    <row r="2605" spans="1:7" x14ac:dyDescent="0.25">
      <c r="A2605" t="s">
        <v>9946</v>
      </c>
      <c r="B2605">
        <v>45958</v>
      </c>
      <c r="C2605" t="s">
        <v>390</v>
      </c>
      <c r="D2605" t="s">
        <v>7330</v>
      </c>
      <c r="E2605">
        <v>41</v>
      </c>
      <c r="F2605" t="s">
        <v>7337</v>
      </c>
      <c r="G2605" t="s">
        <v>7343</v>
      </c>
    </row>
    <row r="2606" spans="1:7" x14ac:dyDescent="0.25">
      <c r="A2606" t="s">
        <v>9947</v>
      </c>
      <c r="B2606">
        <v>45959</v>
      </c>
      <c r="C2606" t="s">
        <v>41</v>
      </c>
      <c r="D2606" t="s">
        <v>7330</v>
      </c>
      <c r="E2606">
        <v>41</v>
      </c>
      <c r="F2606" t="s">
        <v>7345</v>
      </c>
      <c r="G2606" t="s">
        <v>7370</v>
      </c>
    </row>
    <row r="2607" spans="1:7" x14ac:dyDescent="0.25">
      <c r="A2607" t="s">
        <v>9948</v>
      </c>
      <c r="B2607">
        <v>45959</v>
      </c>
      <c r="C2607" t="s">
        <v>64</v>
      </c>
      <c r="D2607" t="s">
        <v>7330</v>
      </c>
      <c r="E2607">
        <v>89</v>
      </c>
      <c r="F2607" t="s">
        <v>7337</v>
      </c>
      <c r="G2607" t="s">
        <v>7343</v>
      </c>
    </row>
    <row r="2608" spans="1:7" x14ac:dyDescent="0.25">
      <c r="A2608" t="s">
        <v>9949</v>
      </c>
      <c r="B2608">
        <v>45959</v>
      </c>
      <c r="C2608" t="s">
        <v>73</v>
      </c>
      <c r="D2608" t="s">
        <v>7330</v>
      </c>
      <c r="E2608">
        <v>73</v>
      </c>
      <c r="F2608" t="s">
        <v>7331</v>
      </c>
      <c r="G2608" t="s">
        <v>7332</v>
      </c>
    </row>
    <row r="2609" spans="1:7" x14ac:dyDescent="0.25">
      <c r="A2609" t="s">
        <v>9950</v>
      </c>
      <c r="B2609">
        <v>45959</v>
      </c>
      <c r="C2609" t="s">
        <v>118</v>
      </c>
      <c r="D2609" t="s">
        <v>7330</v>
      </c>
      <c r="E2609">
        <v>85</v>
      </c>
      <c r="F2609" t="s">
        <v>7351</v>
      </c>
      <c r="G2609" t="s">
        <v>7355</v>
      </c>
    </row>
    <row r="2610" spans="1:7" x14ac:dyDescent="0.25">
      <c r="A2610" t="s">
        <v>9951</v>
      </c>
      <c r="B2610">
        <v>45959</v>
      </c>
      <c r="C2610" t="s">
        <v>186</v>
      </c>
      <c r="D2610" t="s">
        <v>7330</v>
      </c>
      <c r="E2610">
        <v>45</v>
      </c>
      <c r="F2610" t="s">
        <v>7331</v>
      </c>
      <c r="G2610" t="s">
        <v>7334</v>
      </c>
    </row>
    <row r="2611" spans="1:7" x14ac:dyDescent="0.25">
      <c r="A2611" t="s">
        <v>9952</v>
      </c>
      <c r="B2611">
        <v>45959</v>
      </c>
      <c r="C2611" t="s">
        <v>307</v>
      </c>
      <c r="D2611" t="s">
        <v>7330</v>
      </c>
      <c r="E2611">
        <v>31</v>
      </c>
      <c r="F2611" t="s">
        <v>7337</v>
      </c>
      <c r="G2611" t="s">
        <v>7343</v>
      </c>
    </row>
    <row r="2612" spans="1:7" x14ac:dyDescent="0.25">
      <c r="A2612" t="s">
        <v>9953</v>
      </c>
      <c r="B2612">
        <v>45959</v>
      </c>
      <c r="C2612" t="s">
        <v>325</v>
      </c>
      <c r="D2612" t="s">
        <v>7330</v>
      </c>
      <c r="E2612">
        <v>12</v>
      </c>
      <c r="F2612" t="s">
        <v>7331</v>
      </c>
      <c r="G2612" t="s">
        <v>7355</v>
      </c>
    </row>
    <row r="2613" spans="1:7" x14ac:dyDescent="0.25">
      <c r="A2613" t="s">
        <v>9954</v>
      </c>
      <c r="B2613">
        <v>45959</v>
      </c>
      <c r="C2613" t="s">
        <v>332</v>
      </c>
      <c r="D2613" t="s">
        <v>7341</v>
      </c>
      <c r="E2613">
        <v>10</v>
      </c>
      <c r="F2613" t="s">
        <v>7331</v>
      </c>
      <c r="G2613" t="s">
        <v>11280</v>
      </c>
    </row>
    <row r="2614" spans="1:7" x14ac:dyDescent="0.25">
      <c r="A2614" t="s">
        <v>9955</v>
      </c>
      <c r="B2614">
        <v>45959</v>
      </c>
      <c r="C2614" t="s">
        <v>372</v>
      </c>
      <c r="D2614" t="s">
        <v>7330</v>
      </c>
      <c r="E2614">
        <v>17</v>
      </c>
      <c r="F2614" t="s">
        <v>7345</v>
      </c>
      <c r="G2614" t="s">
        <v>7334</v>
      </c>
    </row>
    <row r="2615" spans="1:7" x14ac:dyDescent="0.25">
      <c r="A2615" t="s">
        <v>9956</v>
      </c>
      <c r="B2615">
        <v>45959</v>
      </c>
      <c r="C2615" t="s">
        <v>421</v>
      </c>
      <c r="D2615" t="s">
        <v>7341</v>
      </c>
      <c r="E2615">
        <v>16</v>
      </c>
      <c r="F2615" t="s">
        <v>7345</v>
      </c>
      <c r="G2615" t="s">
        <v>11280</v>
      </c>
    </row>
    <row r="2616" spans="1:7" x14ac:dyDescent="0.25">
      <c r="A2616" t="s">
        <v>9957</v>
      </c>
      <c r="B2616">
        <v>45960</v>
      </c>
      <c r="C2616" t="s">
        <v>17</v>
      </c>
      <c r="D2616" t="s">
        <v>7341</v>
      </c>
      <c r="E2616">
        <v>38</v>
      </c>
      <c r="F2616" t="s">
        <v>7345</v>
      </c>
      <c r="G2616" t="s">
        <v>11280</v>
      </c>
    </row>
    <row r="2617" spans="1:7" x14ac:dyDescent="0.25">
      <c r="A2617" t="s">
        <v>9958</v>
      </c>
      <c r="B2617">
        <v>45960</v>
      </c>
      <c r="C2617" t="s">
        <v>31</v>
      </c>
      <c r="D2617" t="s">
        <v>7330</v>
      </c>
      <c r="E2617">
        <v>166</v>
      </c>
      <c r="F2617" t="s">
        <v>7345</v>
      </c>
      <c r="G2617" t="s">
        <v>7343</v>
      </c>
    </row>
    <row r="2618" spans="1:7" x14ac:dyDescent="0.25">
      <c r="A2618" t="s">
        <v>9959</v>
      </c>
      <c r="B2618">
        <v>45960</v>
      </c>
      <c r="C2618" t="s">
        <v>31</v>
      </c>
      <c r="D2618" t="s">
        <v>7330</v>
      </c>
      <c r="E2618">
        <v>99</v>
      </c>
      <c r="F2618" t="s">
        <v>7345</v>
      </c>
      <c r="G2618" t="s">
        <v>7348</v>
      </c>
    </row>
    <row r="2619" spans="1:7" x14ac:dyDescent="0.25">
      <c r="A2619" t="s">
        <v>9960</v>
      </c>
      <c r="B2619">
        <v>45960</v>
      </c>
      <c r="C2619" t="s">
        <v>43</v>
      </c>
      <c r="D2619" t="s">
        <v>7330</v>
      </c>
      <c r="E2619">
        <v>109</v>
      </c>
      <c r="F2619" t="s">
        <v>7345</v>
      </c>
      <c r="G2619" t="s">
        <v>7365</v>
      </c>
    </row>
    <row r="2620" spans="1:7" x14ac:dyDescent="0.25">
      <c r="A2620" t="s">
        <v>9961</v>
      </c>
      <c r="B2620">
        <v>45960</v>
      </c>
      <c r="C2620" t="s">
        <v>136</v>
      </c>
      <c r="D2620" t="s">
        <v>7341</v>
      </c>
      <c r="E2620">
        <v>10</v>
      </c>
      <c r="F2620" t="s">
        <v>7331</v>
      </c>
      <c r="G2620" t="s">
        <v>11280</v>
      </c>
    </row>
    <row r="2621" spans="1:7" x14ac:dyDescent="0.25">
      <c r="A2621" t="s">
        <v>9962</v>
      </c>
      <c r="B2621">
        <v>45960</v>
      </c>
      <c r="C2621" t="s">
        <v>144</v>
      </c>
      <c r="D2621" t="s">
        <v>7330</v>
      </c>
      <c r="E2621">
        <v>30</v>
      </c>
      <c r="F2621" t="s">
        <v>7345</v>
      </c>
      <c r="G2621" t="s">
        <v>7343</v>
      </c>
    </row>
    <row r="2622" spans="1:7" x14ac:dyDescent="0.25">
      <c r="A2622" t="s">
        <v>9963</v>
      </c>
      <c r="B2622">
        <v>45960</v>
      </c>
      <c r="C2622" t="s">
        <v>182</v>
      </c>
      <c r="D2622" t="s">
        <v>7341</v>
      </c>
      <c r="E2622">
        <v>7</v>
      </c>
      <c r="F2622" t="s">
        <v>7331</v>
      </c>
      <c r="G2622" t="s">
        <v>11280</v>
      </c>
    </row>
    <row r="2623" spans="1:7" x14ac:dyDescent="0.25">
      <c r="A2623" t="s">
        <v>9964</v>
      </c>
      <c r="B2623">
        <v>45960</v>
      </c>
      <c r="C2623" t="s">
        <v>190</v>
      </c>
      <c r="D2623" t="s">
        <v>7330</v>
      </c>
      <c r="E2623">
        <v>102</v>
      </c>
      <c r="F2623" t="s">
        <v>7337</v>
      </c>
      <c r="G2623" t="s">
        <v>7355</v>
      </c>
    </row>
    <row r="2624" spans="1:7" x14ac:dyDescent="0.25">
      <c r="A2624" t="s">
        <v>9965</v>
      </c>
      <c r="B2624">
        <v>45960</v>
      </c>
      <c r="C2624" t="s">
        <v>194</v>
      </c>
      <c r="D2624" t="s">
        <v>7341</v>
      </c>
      <c r="E2624">
        <v>17</v>
      </c>
      <c r="F2624" t="s">
        <v>7331</v>
      </c>
      <c r="G2624" t="s">
        <v>11280</v>
      </c>
    </row>
    <row r="2625" spans="1:7" x14ac:dyDescent="0.25">
      <c r="A2625" t="s">
        <v>9966</v>
      </c>
      <c r="B2625">
        <v>45960</v>
      </c>
      <c r="C2625" t="s">
        <v>232</v>
      </c>
      <c r="D2625" t="s">
        <v>7330</v>
      </c>
      <c r="E2625">
        <v>43</v>
      </c>
      <c r="F2625" t="s">
        <v>7345</v>
      </c>
      <c r="G2625" t="s">
        <v>7332</v>
      </c>
    </row>
    <row r="2626" spans="1:7" x14ac:dyDescent="0.25">
      <c r="A2626" t="s">
        <v>9967</v>
      </c>
      <c r="B2626">
        <v>45960</v>
      </c>
      <c r="C2626" t="s">
        <v>240</v>
      </c>
      <c r="D2626" t="s">
        <v>7330</v>
      </c>
      <c r="E2626">
        <v>97</v>
      </c>
      <c r="F2626" t="s">
        <v>7331</v>
      </c>
      <c r="G2626" t="s">
        <v>7370</v>
      </c>
    </row>
    <row r="2627" spans="1:7" x14ac:dyDescent="0.25">
      <c r="A2627" t="s">
        <v>9968</v>
      </c>
      <c r="B2627">
        <v>45960</v>
      </c>
      <c r="C2627" t="s">
        <v>286</v>
      </c>
      <c r="D2627" t="s">
        <v>7341</v>
      </c>
      <c r="E2627">
        <v>11</v>
      </c>
      <c r="F2627" t="s">
        <v>7351</v>
      </c>
      <c r="G2627" t="s">
        <v>11280</v>
      </c>
    </row>
    <row r="2628" spans="1:7" x14ac:dyDescent="0.25">
      <c r="A2628" t="s">
        <v>9969</v>
      </c>
      <c r="B2628">
        <v>45960</v>
      </c>
      <c r="C2628" t="s">
        <v>392</v>
      </c>
      <c r="D2628" t="s">
        <v>7330</v>
      </c>
      <c r="E2628">
        <v>42</v>
      </c>
      <c r="F2628" t="s">
        <v>7331</v>
      </c>
      <c r="G2628" t="s">
        <v>7355</v>
      </c>
    </row>
    <row r="2629" spans="1:7" x14ac:dyDescent="0.25">
      <c r="A2629" t="s">
        <v>9970</v>
      </c>
      <c r="B2629">
        <v>45960</v>
      </c>
      <c r="C2629" t="s">
        <v>400</v>
      </c>
      <c r="D2629" t="s">
        <v>7341</v>
      </c>
      <c r="E2629">
        <v>6</v>
      </c>
      <c r="F2629" t="s">
        <v>7337</v>
      </c>
      <c r="G2629" t="s">
        <v>11280</v>
      </c>
    </row>
    <row r="2630" spans="1:7" x14ac:dyDescent="0.25">
      <c r="A2630" t="s">
        <v>9971</v>
      </c>
      <c r="B2630">
        <v>45960</v>
      </c>
      <c r="C2630" t="s">
        <v>458</v>
      </c>
      <c r="D2630" t="s">
        <v>7341</v>
      </c>
      <c r="E2630">
        <v>5</v>
      </c>
      <c r="F2630" t="s">
        <v>7331</v>
      </c>
      <c r="G2630" t="s">
        <v>11280</v>
      </c>
    </row>
    <row r="2631" spans="1:7" x14ac:dyDescent="0.25">
      <c r="A2631" t="s">
        <v>9972</v>
      </c>
      <c r="B2631">
        <v>45960</v>
      </c>
      <c r="C2631" t="s">
        <v>460</v>
      </c>
      <c r="D2631" t="s">
        <v>7341</v>
      </c>
      <c r="E2631">
        <v>5</v>
      </c>
      <c r="F2631" t="s">
        <v>7351</v>
      </c>
      <c r="G2631" t="s">
        <v>11280</v>
      </c>
    </row>
    <row r="2632" spans="1:7" x14ac:dyDescent="0.25">
      <c r="A2632" t="s">
        <v>9973</v>
      </c>
      <c r="B2632">
        <v>45961</v>
      </c>
      <c r="C2632" t="s">
        <v>35</v>
      </c>
      <c r="D2632" t="s">
        <v>7330</v>
      </c>
      <c r="E2632">
        <v>133</v>
      </c>
      <c r="F2632" t="s">
        <v>7345</v>
      </c>
      <c r="G2632" t="s">
        <v>7348</v>
      </c>
    </row>
    <row r="2633" spans="1:7" x14ac:dyDescent="0.25">
      <c r="A2633" t="s">
        <v>9974</v>
      </c>
      <c r="B2633">
        <v>45961</v>
      </c>
      <c r="C2633" t="s">
        <v>57</v>
      </c>
      <c r="D2633" t="s">
        <v>7341</v>
      </c>
      <c r="E2633">
        <v>10</v>
      </c>
      <c r="F2633" t="s">
        <v>7345</v>
      </c>
      <c r="G2633" t="s">
        <v>11280</v>
      </c>
    </row>
    <row r="2634" spans="1:7" x14ac:dyDescent="0.25">
      <c r="A2634" t="s">
        <v>9975</v>
      </c>
      <c r="B2634">
        <v>45961</v>
      </c>
      <c r="C2634" t="s">
        <v>75</v>
      </c>
      <c r="D2634" t="s">
        <v>7330</v>
      </c>
      <c r="E2634">
        <v>98</v>
      </c>
      <c r="F2634" t="s">
        <v>7337</v>
      </c>
      <c r="G2634" t="s">
        <v>7348</v>
      </c>
    </row>
    <row r="2635" spans="1:7" x14ac:dyDescent="0.25">
      <c r="A2635" t="s">
        <v>9976</v>
      </c>
      <c r="B2635">
        <v>45961</v>
      </c>
      <c r="C2635" t="s">
        <v>93</v>
      </c>
      <c r="D2635" t="s">
        <v>7330</v>
      </c>
      <c r="E2635">
        <v>87</v>
      </c>
      <c r="F2635" t="s">
        <v>7345</v>
      </c>
      <c r="G2635" t="s">
        <v>7370</v>
      </c>
    </row>
    <row r="2636" spans="1:7" x14ac:dyDescent="0.25">
      <c r="A2636" t="s">
        <v>9977</v>
      </c>
      <c r="B2636">
        <v>45961</v>
      </c>
      <c r="C2636" t="s">
        <v>130</v>
      </c>
      <c r="D2636" t="s">
        <v>7341</v>
      </c>
      <c r="E2636">
        <v>16</v>
      </c>
      <c r="F2636" t="s">
        <v>7345</v>
      </c>
      <c r="G2636" t="s">
        <v>11280</v>
      </c>
    </row>
    <row r="2637" spans="1:7" x14ac:dyDescent="0.25">
      <c r="A2637" t="s">
        <v>9978</v>
      </c>
      <c r="B2637">
        <v>45961</v>
      </c>
      <c r="C2637" t="s">
        <v>188</v>
      </c>
      <c r="D2637" t="s">
        <v>7341</v>
      </c>
      <c r="E2637">
        <v>9</v>
      </c>
      <c r="F2637" t="s">
        <v>7331</v>
      </c>
      <c r="G2637" t="s">
        <v>11280</v>
      </c>
    </row>
    <row r="2638" spans="1:7" x14ac:dyDescent="0.25">
      <c r="A2638" t="s">
        <v>9979</v>
      </c>
      <c r="B2638">
        <v>45961</v>
      </c>
      <c r="C2638" t="s">
        <v>234</v>
      </c>
      <c r="D2638" t="s">
        <v>7330</v>
      </c>
      <c r="E2638">
        <v>42</v>
      </c>
      <c r="F2638" t="s">
        <v>7345</v>
      </c>
      <c r="G2638" t="s">
        <v>7365</v>
      </c>
    </row>
    <row r="2639" spans="1:7" x14ac:dyDescent="0.25">
      <c r="A2639" t="s">
        <v>9980</v>
      </c>
      <c r="B2639">
        <v>45961</v>
      </c>
      <c r="C2639" t="s">
        <v>298</v>
      </c>
      <c r="D2639" t="s">
        <v>7330</v>
      </c>
      <c r="E2639">
        <v>87</v>
      </c>
      <c r="F2639" t="s">
        <v>7337</v>
      </c>
      <c r="G2639" t="s">
        <v>7370</v>
      </c>
    </row>
    <row r="2640" spans="1:7" x14ac:dyDescent="0.25">
      <c r="A2640" t="s">
        <v>9981</v>
      </c>
      <c r="B2640">
        <v>45961</v>
      </c>
      <c r="C2640" t="s">
        <v>300</v>
      </c>
      <c r="D2640" t="s">
        <v>7330</v>
      </c>
      <c r="E2640">
        <v>70</v>
      </c>
      <c r="F2640" t="s">
        <v>7345</v>
      </c>
      <c r="G2640" t="s">
        <v>7370</v>
      </c>
    </row>
    <row r="2641" spans="1:7" x14ac:dyDescent="0.25">
      <c r="A2641" t="s">
        <v>9982</v>
      </c>
      <c r="B2641">
        <v>45961</v>
      </c>
      <c r="C2641" t="s">
        <v>376</v>
      </c>
      <c r="D2641" t="s">
        <v>7330</v>
      </c>
      <c r="E2641">
        <v>32</v>
      </c>
      <c r="F2641" t="s">
        <v>7337</v>
      </c>
      <c r="G2641" t="s">
        <v>7348</v>
      </c>
    </row>
    <row r="2642" spans="1:7" x14ac:dyDescent="0.25">
      <c r="A2642" t="s">
        <v>9983</v>
      </c>
      <c r="B2642">
        <v>45962</v>
      </c>
      <c r="C2642" t="s">
        <v>39</v>
      </c>
      <c r="D2642" t="s">
        <v>7341</v>
      </c>
      <c r="E2642">
        <v>9</v>
      </c>
      <c r="F2642" t="s">
        <v>7331</v>
      </c>
      <c r="G2642" t="s">
        <v>11280</v>
      </c>
    </row>
    <row r="2643" spans="1:7" x14ac:dyDescent="0.25">
      <c r="A2643" t="s">
        <v>9984</v>
      </c>
      <c r="B2643">
        <v>45962</v>
      </c>
      <c r="C2643" t="s">
        <v>138</v>
      </c>
      <c r="D2643" t="s">
        <v>7341</v>
      </c>
      <c r="E2643">
        <v>14</v>
      </c>
      <c r="F2643" t="s">
        <v>7331</v>
      </c>
      <c r="G2643" t="s">
        <v>11280</v>
      </c>
    </row>
    <row r="2644" spans="1:7" x14ac:dyDescent="0.25">
      <c r="A2644" t="s">
        <v>9985</v>
      </c>
      <c r="B2644">
        <v>45962</v>
      </c>
      <c r="C2644" t="s">
        <v>148</v>
      </c>
      <c r="D2644" t="s">
        <v>7341</v>
      </c>
      <c r="E2644">
        <v>21</v>
      </c>
      <c r="F2644" t="s">
        <v>7345</v>
      </c>
      <c r="G2644" t="s">
        <v>11280</v>
      </c>
    </row>
    <row r="2645" spans="1:7" x14ac:dyDescent="0.25">
      <c r="A2645" t="s">
        <v>9986</v>
      </c>
      <c r="B2645">
        <v>45962</v>
      </c>
      <c r="C2645" t="s">
        <v>160</v>
      </c>
      <c r="D2645" t="s">
        <v>7330</v>
      </c>
      <c r="E2645">
        <v>50</v>
      </c>
      <c r="F2645" t="s">
        <v>7337</v>
      </c>
      <c r="G2645" t="s">
        <v>7338</v>
      </c>
    </row>
    <row r="2646" spans="1:7" x14ac:dyDescent="0.25">
      <c r="A2646" t="s">
        <v>9987</v>
      </c>
      <c r="B2646">
        <v>45962</v>
      </c>
      <c r="C2646" t="s">
        <v>178</v>
      </c>
      <c r="D2646" t="s">
        <v>7341</v>
      </c>
      <c r="E2646">
        <v>32</v>
      </c>
      <c r="F2646" t="s">
        <v>7331</v>
      </c>
      <c r="G2646" t="s">
        <v>11280</v>
      </c>
    </row>
    <row r="2647" spans="1:7" x14ac:dyDescent="0.25">
      <c r="A2647" t="s">
        <v>9988</v>
      </c>
      <c r="B2647">
        <v>45962</v>
      </c>
      <c r="C2647" t="s">
        <v>184</v>
      </c>
      <c r="D2647" t="s">
        <v>7330</v>
      </c>
      <c r="E2647">
        <v>89</v>
      </c>
      <c r="F2647" t="s">
        <v>7337</v>
      </c>
      <c r="G2647" t="s">
        <v>7355</v>
      </c>
    </row>
    <row r="2648" spans="1:7" x14ac:dyDescent="0.25">
      <c r="A2648" t="s">
        <v>9989</v>
      </c>
      <c r="B2648">
        <v>45963</v>
      </c>
      <c r="C2648" t="s">
        <v>45</v>
      </c>
      <c r="D2648" t="s">
        <v>7330</v>
      </c>
      <c r="E2648">
        <v>191</v>
      </c>
      <c r="F2648" t="s">
        <v>7337</v>
      </c>
      <c r="G2648" t="s">
        <v>7365</v>
      </c>
    </row>
    <row r="2649" spans="1:7" x14ac:dyDescent="0.25">
      <c r="A2649" t="s">
        <v>9990</v>
      </c>
      <c r="B2649">
        <v>45963</v>
      </c>
      <c r="C2649" t="s">
        <v>128</v>
      </c>
      <c r="D2649" t="s">
        <v>7330</v>
      </c>
      <c r="E2649">
        <v>55</v>
      </c>
      <c r="F2649" t="s">
        <v>7331</v>
      </c>
      <c r="G2649" t="s">
        <v>7334</v>
      </c>
    </row>
    <row r="2650" spans="1:7" x14ac:dyDescent="0.25">
      <c r="A2650" t="s">
        <v>9991</v>
      </c>
      <c r="B2650">
        <v>45963</v>
      </c>
      <c r="C2650" t="s">
        <v>154</v>
      </c>
      <c r="D2650" t="s">
        <v>7341</v>
      </c>
      <c r="E2650">
        <v>15</v>
      </c>
      <c r="F2650" t="s">
        <v>7331</v>
      </c>
      <c r="G2650" t="s">
        <v>11280</v>
      </c>
    </row>
    <row r="2651" spans="1:7" x14ac:dyDescent="0.25">
      <c r="A2651" t="s">
        <v>9992</v>
      </c>
      <c r="B2651">
        <v>45963</v>
      </c>
      <c r="C2651" t="s">
        <v>154</v>
      </c>
      <c r="D2651" t="s">
        <v>7341</v>
      </c>
      <c r="E2651">
        <v>21</v>
      </c>
      <c r="F2651" t="s">
        <v>7331</v>
      </c>
      <c r="G2651" t="s">
        <v>11280</v>
      </c>
    </row>
    <row r="2652" spans="1:7" x14ac:dyDescent="0.25">
      <c r="A2652" t="s">
        <v>9993</v>
      </c>
      <c r="B2652">
        <v>45963</v>
      </c>
      <c r="C2652" t="s">
        <v>190</v>
      </c>
      <c r="D2652" t="s">
        <v>7341</v>
      </c>
      <c r="E2652">
        <v>28</v>
      </c>
      <c r="F2652" t="s">
        <v>7345</v>
      </c>
      <c r="G2652" t="s">
        <v>11280</v>
      </c>
    </row>
    <row r="2653" spans="1:7" x14ac:dyDescent="0.25">
      <c r="A2653" t="s">
        <v>9994</v>
      </c>
      <c r="B2653">
        <v>45963</v>
      </c>
      <c r="C2653" t="s">
        <v>270</v>
      </c>
      <c r="D2653" t="s">
        <v>7341</v>
      </c>
      <c r="E2653">
        <v>11</v>
      </c>
      <c r="F2653" t="s">
        <v>7351</v>
      </c>
      <c r="G2653" t="s">
        <v>11280</v>
      </c>
    </row>
    <row r="2654" spans="1:7" x14ac:dyDescent="0.25">
      <c r="A2654" t="s">
        <v>9995</v>
      </c>
      <c r="B2654">
        <v>45963</v>
      </c>
      <c r="C2654" t="s">
        <v>330</v>
      </c>
      <c r="D2654" t="s">
        <v>7341</v>
      </c>
      <c r="E2654">
        <v>4</v>
      </c>
      <c r="F2654" t="s">
        <v>7337</v>
      </c>
      <c r="G2654" t="s">
        <v>11280</v>
      </c>
    </row>
    <row r="2655" spans="1:7" x14ac:dyDescent="0.25">
      <c r="A2655" t="s">
        <v>9996</v>
      </c>
      <c r="B2655">
        <v>45963</v>
      </c>
      <c r="C2655" t="s">
        <v>332</v>
      </c>
      <c r="D2655" t="s">
        <v>7341</v>
      </c>
      <c r="E2655">
        <v>7</v>
      </c>
      <c r="F2655" t="s">
        <v>7331</v>
      </c>
      <c r="G2655" t="s">
        <v>11280</v>
      </c>
    </row>
    <row r="2656" spans="1:7" x14ac:dyDescent="0.25">
      <c r="A2656" t="s">
        <v>9997</v>
      </c>
      <c r="B2656">
        <v>45963</v>
      </c>
      <c r="C2656" t="s">
        <v>347</v>
      </c>
      <c r="D2656" t="s">
        <v>7330</v>
      </c>
      <c r="E2656">
        <v>28</v>
      </c>
      <c r="F2656" t="s">
        <v>7345</v>
      </c>
      <c r="G2656" t="s">
        <v>7343</v>
      </c>
    </row>
    <row r="2657" spans="1:7" x14ac:dyDescent="0.25">
      <c r="A2657" t="s">
        <v>9998</v>
      </c>
      <c r="B2657">
        <v>45963</v>
      </c>
      <c r="C2657" t="s">
        <v>419</v>
      </c>
      <c r="D2657" t="s">
        <v>7341</v>
      </c>
      <c r="E2657">
        <v>3</v>
      </c>
      <c r="F2657" t="s">
        <v>7331</v>
      </c>
      <c r="G2657" t="s">
        <v>11280</v>
      </c>
    </row>
    <row r="2658" spans="1:7" x14ac:dyDescent="0.25">
      <c r="A2658" t="s">
        <v>9999</v>
      </c>
      <c r="B2658">
        <v>45964</v>
      </c>
      <c r="C2658" t="s">
        <v>29</v>
      </c>
      <c r="D2658" t="s">
        <v>7330</v>
      </c>
      <c r="E2658">
        <v>191</v>
      </c>
      <c r="F2658" t="s">
        <v>7331</v>
      </c>
      <c r="G2658" t="s">
        <v>7334</v>
      </c>
    </row>
    <row r="2659" spans="1:7" x14ac:dyDescent="0.25">
      <c r="A2659" t="s">
        <v>10000</v>
      </c>
      <c r="B2659">
        <v>45964</v>
      </c>
      <c r="C2659" t="s">
        <v>37</v>
      </c>
      <c r="D2659" t="s">
        <v>7330</v>
      </c>
      <c r="E2659">
        <v>41</v>
      </c>
      <c r="F2659" t="s">
        <v>7337</v>
      </c>
      <c r="G2659" t="s">
        <v>7338</v>
      </c>
    </row>
    <row r="2660" spans="1:7" x14ac:dyDescent="0.25">
      <c r="A2660" t="s">
        <v>10001</v>
      </c>
      <c r="B2660">
        <v>45964</v>
      </c>
      <c r="C2660" t="s">
        <v>83</v>
      </c>
      <c r="D2660" t="s">
        <v>7330</v>
      </c>
      <c r="E2660">
        <v>54</v>
      </c>
      <c r="F2660" t="s">
        <v>7331</v>
      </c>
      <c r="G2660" t="s">
        <v>7332</v>
      </c>
    </row>
    <row r="2661" spans="1:7" x14ac:dyDescent="0.25">
      <c r="A2661" t="s">
        <v>10002</v>
      </c>
      <c r="B2661">
        <v>45964</v>
      </c>
      <c r="C2661" t="s">
        <v>85</v>
      </c>
      <c r="D2661" t="s">
        <v>7341</v>
      </c>
      <c r="E2661">
        <v>18</v>
      </c>
      <c r="F2661" t="s">
        <v>7345</v>
      </c>
      <c r="G2661" t="s">
        <v>11280</v>
      </c>
    </row>
    <row r="2662" spans="1:7" x14ac:dyDescent="0.25">
      <c r="A2662" t="s">
        <v>10003</v>
      </c>
      <c r="B2662">
        <v>45964</v>
      </c>
      <c r="C2662" t="s">
        <v>208</v>
      </c>
      <c r="D2662" t="s">
        <v>7330</v>
      </c>
      <c r="E2662">
        <v>81</v>
      </c>
      <c r="F2662" t="s">
        <v>7331</v>
      </c>
      <c r="G2662" t="s">
        <v>7338</v>
      </c>
    </row>
    <row r="2663" spans="1:7" x14ac:dyDescent="0.25">
      <c r="A2663" t="s">
        <v>10004</v>
      </c>
      <c r="B2663">
        <v>45964</v>
      </c>
      <c r="C2663" t="s">
        <v>286</v>
      </c>
      <c r="D2663" t="s">
        <v>7330</v>
      </c>
      <c r="E2663">
        <v>75</v>
      </c>
      <c r="F2663" t="s">
        <v>7337</v>
      </c>
      <c r="G2663" t="s">
        <v>7332</v>
      </c>
    </row>
    <row r="2664" spans="1:7" x14ac:dyDescent="0.25">
      <c r="A2664" t="s">
        <v>10005</v>
      </c>
      <c r="B2664">
        <v>45964</v>
      </c>
      <c r="C2664" t="s">
        <v>307</v>
      </c>
      <c r="D2664" t="s">
        <v>7341</v>
      </c>
      <c r="E2664">
        <v>8</v>
      </c>
      <c r="F2664" t="s">
        <v>7351</v>
      </c>
      <c r="G2664" t="s">
        <v>11280</v>
      </c>
    </row>
    <row r="2665" spans="1:7" x14ac:dyDescent="0.25">
      <c r="A2665" t="s">
        <v>10006</v>
      </c>
      <c r="B2665">
        <v>45964</v>
      </c>
      <c r="C2665" t="s">
        <v>319</v>
      </c>
      <c r="D2665" t="s">
        <v>7330</v>
      </c>
      <c r="E2665">
        <v>18</v>
      </c>
      <c r="F2665" t="s">
        <v>7351</v>
      </c>
      <c r="G2665" t="s">
        <v>7334</v>
      </c>
    </row>
    <row r="2666" spans="1:7" x14ac:dyDescent="0.25">
      <c r="A2666" t="s">
        <v>10007</v>
      </c>
      <c r="B2666">
        <v>45964</v>
      </c>
      <c r="C2666" t="s">
        <v>433</v>
      </c>
      <c r="D2666" t="s">
        <v>7330</v>
      </c>
      <c r="E2666">
        <v>96</v>
      </c>
      <c r="F2666" t="s">
        <v>7331</v>
      </c>
      <c r="G2666" t="s">
        <v>7343</v>
      </c>
    </row>
    <row r="2667" spans="1:7" x14ac:dyDescent="0.25">
      <c r="A2667" t="s">
        <v>10008</v>
      </c>
      <c r="B2667">
        <v>45964</v>
      </c>
      <c r="C2667" t="s">
        <v>453</v>
      </c>
      <c r="D2667" t="s">
        <v>7330</v>
      </c>
      <c r="E2667">
        <v>78</v>
      </c>
      <c r="F2667" t="s">
        <v>7331</v>
      </c>
      <c r="G2667" t="s">
        <v>7355</v>
      </c>
    </row>
    <row r="2668" spans="1:7" x14ac:dyDescent="0.25">
      <c r="A2668" t="s">
        <v>10009</v>
      </c>
      <c r="B2668">
        <v>45964</v>
      </c>
      <c r="C2668" t="s">
        <v>453</v>
      </c>
      <c r="D2668" t="s">
        <v>7330</v>
      </c>
      <c r="E2668">
        <v>88</v>
      </c>
      <c r="F2668" t="s">
        <v>7331</v>
      </c>
      <c r="G2668" t="s">
        <v>7365</v>
      </c>
    </row>
    <row r="2669" spans="1:7" x14ac:dyDescent="0.25">
      <c r="A2669" t="s">
        <v>10010</v>
      </c>
      <c r="B2669">
        <v>45965</v>
      </c>
      <c r="C2669" t="s">
        <v>51</v>
      </c>
      <c r="D2669" t="s">
        <v>7341</v>
      </c>
      <c r="E2669">
        <v>35</v>
      </c>
      <c r="F2669" t="s">
        <v>7337</v>
      </c>
      <c r="G2669" t="s">
        <v>11280</v>
      </c>
    </row>
    <row r="2670" spans="1:7" x14ac:dyDescent="0.25">
      <c r="A2670" t="s">
        <v>10011</v>
      </c>
      <c r="B2670">
        <v>45965</v>
      </c>
      <c r="C2670" t="s">
        <v>101</v>
      </c>
      <c r="D2670" t="s">
        <v>7341</v>
      </c>
      <c r="E2670">
        <v>20</v>
      </c>
      <c r="F2670" t="s">
        <v>7337</v>
      </c>
      <c r="G2670" t="s">
        <v>11280</v>
      </c>
    </row>
    <row r="2671" spans="1:7" x14ac:dyDescent="0.25">
      <c r="A2671" t="s">
        <v>10012</v>
      </c>
      <c r="B2671">
        <v>45965</v>
      </c>
      <c r="C2671" t="s">
        <v>118</v>
      </c>
      <c r="D2671" t="s">
        <v>7330</v>
      </c>
      <c r="E2671">
        <v>20</v>
      </c>
      <c r="F2671" t="s">
        <v>7331</v>
      </c>
      <c r="G2671" t="s">
        <v>7338</v>
      </c>
    </row>
    <row r="2672" spans="1:7" x14ac:dyDescent="0.25">
      <c r="A2672" t="s">
        <v>10013</v>
      </c>
      <c r="B2672">
        <v>45965</v>
      </c>
      <c r="C2672" t="s">
        <v>167</v>
      </c>
      <c r="D2672" t="s">
        <v>7341</v>
      </c>
      <c r="E2672">
        <v>33</v>
      </c>
      <c r="F2672" t="s">
        <v>7351</v>
      </c>
      <c r="G2672" t="s">
        <v>11280</v>
      </c>
    </row>
    <row r="2673" spans="1:7" x14ac:dyDescent="0.25">
      <c r="A2673" t="s">
        <v>10014</v>
      </c>
      <c r="B2673">
        <v>45965</v>
      </c>
      <c r="C2673" t="s">
        <v>192</v>
      </c>
      <c r="D2673" t="s">
        <v>7341</v>
      </c>
      <c r="E2673">
        <v>21</v>
      </c>
      <c r="F2673" t="s">
        <v>7331</v>
      </c>
      <c r="G2673" t="s">
        <v>11280</v>
      </c>
    </row>
    <row r="2674" spans="1:7" x14ac:dyDescent="0.25">
      <c r="A2674" t="s">
        <v>10015</v>
      </c>
      <c r="B2674">
        <v>45965</v>
      </c>
      <c r="C2674" t="s">
        <v>220</v>
      </c>
      <c r="D2674" t="s">
        <v>7341</v>
      </c>
      <c r="E2674">
        <v>3</v>
      </c>
      <c r="F2674" t="s">
        <v>7331</v>
      </c>
      <c r="G2674" t="s">
        <v>11280</v>
      </c>
    </row>
    <row r="2675" spans="1:7" x14ac:dyDescent="0.25">
      <c r="A2675" t="s">
        <v>10016</v>
      </c>
      <c r="B2675">
        <v>45965</v>
      </c>
      <c r="C2675" t="s">
        <v>226</v>
      </c>
      <c r="D2675" t="s">
        <v>7341</v>
      </c>
      <c r="E2675">
        <v>11</v>
      </c>
      <c r="F2675" t="s">
        <v>7331</v>
      </c>
      <c r="G2675" t="s">
        <v>11280</v>
      </c>
    </row>
    <row r="2676" spans="1:7" x14ac:dyDescent="0.25">
      <c r="A2676" t="s">
        <v>10017</v>
      </c>
      <c r="B2676">
        <v>45965</v>
      </c>
      <c r="C2676" t="s">
        <v>280</v>
      </c>
      <c r="D2676" t="s">
        <v>7330</v>
      </c>
      <c r="E2676">
        <v>34</v>
      </c>
      <c r="F2676" t="s">
        <v>7331</v>
      </c>
      <c r="G2676" t="s">
        <v>7332</v>
      </c>
    </row>
    <row r="2677" spans="1:7" x14ac:dyDescent="0.25">
      <c r="A2677" t="s">
        <v>10018</v>
      </c>
      <c r="B2677">
        <v>45965</v>
      </c>
      <c r="C2677" t="s">
        <v>319</v>
      </c>
      <c r="D2677" t="s">
        <v>7330</v>
      </c>
      <c r="E2677">
        <v>55</v>
      </c>
      <c r="F2677" t="s">
        <v>7345</v>
      </c>
      <c r="G2677" t="s">
        <v>7348</v>
      </c>
    </row>
    <row r="2678" spans="1:7" x14ac:dyDescent="0.25">
      <c r="A2678" t="s">
        <v>10019</v>
      </c>
      <c r="B2678">
        <v>45965</v>
      </c>
      <c r="C2678" t="s">
        <v>323</v>
      </c>
      <c r="D2678" t="s">
        <v>7341</v>
      </c>
      <c r="E2678">
        <v>1</v>
      </c>
      <c r="F2678" t="s">
        <v>7351</v>
      </c>
      <c r="G2678" t="s">
        <v>11280</v>
      </c>
    </row>
    <row r="2679" spans="1:7" x14ac:dyDescent="0.25">
      <c r="A2679" t="s">
        <v>10020</v>
      </c>
      <c r="B2679">
        <v>45965</v>
      </c>
      <c r="C2679" t="s">
        <v>413</v>
      </c>
      <c r="D2679" t="s">
        <v>7330</v>
      </c>
      <c r="E2679">
        <v>53</v>
      </c>
      <c r="F2679" t="s">
        <v>7345</v>
      </c>
      <c r="G2679" t="s">
        <v>7332</v>
      </c>
    </row>
    <row r="2680" spans="1:7" x14ac:dyDescent="0.25">
      <c r="A2680" t="s">
        <v>10021</v>
      </c>
      <c r="B2680">
        <v>45965</v>
      </c>
      <c r="C2680" t="s">
        <v>482</v>
      </c>
      <c r="D2680" t="s">
        <v>7330</v>
      </c>
      <c r="E2680">
        <v>50</v>
      </c>
      <c r="F2680" t="s">
        <v>7337</v>
      </c>
      <c r="G2680" t="s">
        <v>7338</v>
      </c>
    </row>
    <row r="2681" spans="1:7" x14ac:dyDescent="0.25">
      <c r="A2681" t="s">
        <v>10022</v>
      </c>
      <c r="B2681">
        <v>45966</v>
      </c>
      <c r="C2681" t="s">
        <v>57</v>
      </c>
      <c r="D2681" t="s">
        <v>7330</v>
      </c>
      <c r="E2681">
        <v>81</v>
      </c>
      <c r="F2681" t="s">
        <v>7331</v>
      </c>
      <c r="G2681" t="s">
        <v>7348</v>
      </c>
    </row>
    <row r="2682" spans="1:7" x14ac:dyDescent="0.25">
      <c r="A2682" t="s">
        <v>10023</v>
      </c>
      <c r="B2682">
        <v>45966</v>
      </c>
      <c r="C2682" t="s">
        <v>103</v>
      </c>
      <c r="D2682" t="s">
        <v>7330</v>
      </c>
      <c r="E2682">
        <v>53</v>
      </c>
      <c r="F2682" t="s">
        <v>7337</v>
      </c>
      <c r="G2682" t="s">
        <v>7370</v>
      </c>
    </row>
    <row r="2683" spans="1:7" x14ac:dyDescent="0.25">
      <c r="A2683" t="s">
        <v>10024</v>
      </c>
      <c r="B2683">
        <v>45966</v>
      </c>
      <c r="C2683" t="s">
        <v>136</v>
      </c>
      <c r="D2683" t="s">
        <v>7330</v>
      </c>
      <c r="E2683">
        <v>84</v>
      </c>
      <c r="F2683" t="s">
        <v>7331</v>
      </c>
      <c r="G2683" t="s">
        <v>7348</v>
      </c>
    </row>
    <row r="2684" spans="1:7" x14ac:dyDescent="0.25">
      <c r="A2684" t="s">
        <v>10025</v>
      </c>
      <c r="B2684">
        <v>45966</v>
      </c>
      <c r="C2684" t="s">
        <v>310</v>
      </c>
      <c r="D2684" t="s">
        <v>7341</v>
      </c>
      <c r="E2684">
        <v>3</v>
      </c>
      <c r="F2684" t="s">
        <v>7337</v>
      </c>
      <c r="G2684" t="s">
        <v>11280</v>
      </c>
    </row>
    <row r="2685" spans="1:7" x14ac:dyDescent="0.25">
      <c r="A2685" t="s">
        <v>10026</v>
      </c>
      <c r="B2685">
        <v>45966</v>
      </c>
      <c r="C2685" t="s">
        <v>474</v>
      </c>
      <c r="D2685" t="s">
        <v>7330</v>
      </c>
      <c r="E2685">
        <v>90</v>
      </c>
      <c r="F2685" t="s">
        <v>7345</v>
      </c>
      <c r="G2685" t="s">
        <v>7355</v>
      </c>
    </row>
    <row r="2686" spans="1:7" x14ac:dyDescent="0.25">
      <c r="A2686" t="s">
        <v>10027</v>
      </c>
      <c r="B2686">
        <v>45966</v>
      </c>
      <c r="C2686" t="s">
        <v>478</v>
      </c>
      <c r="D2686" t="s">
        <v>7341</v>
      </c>
      <c r="E2686">
        <v>1</v>
      </c>
      <c r="F2686" t="s">
        <v>7337</v>
      </c>
      <c r="G2686" t="s">
        <v>11280</v>
      </c>
    </row>
    <row r="2687" spans="1:7" x14ac:dyDescent="0.25">
      <c r="A2687" t="s">
        <v>10028</v>
      </c>
      <c r="B2687">
        <v>45967</v>
      </c>
      <c r="C2687" t="s">
        <v>17</v>
      </c>
      <c r="D2687" t="s">
        <v>7341</v>
      </c>
      <c r="E2687">
        <v>21</v>
      </c>
      <c r="F2687" t="s">
        <v>7331</v>
      </c>
      <c r="G2687" t="s">
        <v>11280</v>
      </c>
    </row>
    <row r="2688" spans="1:7" x14ac:dyDescent="0.25">
      <c r="A2688" t="s">
        <v>10029</v>
      </c>
      <c r="B2688">
        <v>45967</v>
      </c>
      <c r="C2688" t="s">
        <v>41</v>
      </c>
      <c r="D2688" t="s">
        <v>7341</v>
      </c>
      <c r="E2688">
        <v>21</v>
      </c>
      <c r="F2688" t="s">
        <v>7351</v>
      </c>
      <c r="G2688" t="s">
        <v>11280</v>
      </c>
    </row>
    <row r="2689" spans="1:7" x14ac:dyDescent="0.25">
      <c r="A2689" t="s">
        <v>10030</v>
      </c>
      <c r="B2689">
        <v>45967</v>
      </c>
      <c r="C2689" t="s">
        <v>186</v>
      </c>
      <c r="D2689" t="s">
        <v>7330</v>
      </c>
      <c r="E2689">
        <v>117</v>
      </c>
      <c r="F2689" t="s">
        <v>7337</v>
      </c>
      <c r="G2689" t="s">
        <v>7334</v>
      </c>
    </row>
    <row r="2690" spans="1:7" x14ac:dyDescent="0.25">
      <c r="A2690" t="s">
        <v>10031</v>
      </c>
      <c r="B2690">
        <v>45967</v>
      </c>
      <c r="C2690" t="s">
        <v>186</v>
      </c>
      <c r="D2690" t="s">
        <v>7341</v>
      </c>
      <c r="E2690">
        <v>15</v>
      </c>
      <c r="F2690" t="s">
        <v>7331</v>
      </c>
      <c r="G2690" t="s">
        <v>11280</v>
      </c>
    </row>
    <row r="2691" spans="1:7" x14ac:dyDescent="0.25">
      <c r="A2691" t="s">
        <v>10032</v>
      </c>
      <c r="B2691">
        <v>45967</v>
      </c>
      <c r="C2691" t="s">
        <v>234</v>
      </c>
      <c r="D2691" t="s">
        <v>7330</v>
      </c>
      <c r="E2691">
        <v>27</v>
      </c>
      <c r="F2691" t="s">
        <v>7345</v>
      </c>
      <c r="G2691" t="s">
        <v>7365</v>
      </c>
    </row>
    <row r="2692" spans="1:7" x14ac:dyDescent="0.25">
      <c r="A2692" t="s">
        <v>10033</v>
      </c>
      <c r="B2692">
        <v>45967</v>
      </c>
      <c r="C2692" t="s">
        <v>260</v>
      </c>
      <c r="D2692" t="s">
        <v>7330</v>
      </c>
      <c r="E2692">
        <v>89</v>
      </c>
      <c r="F2692" t="s">
        <v>7337</v>
      </c>
      <c r="G2692" t="s">
        <v>7355</v>
      </c>
    </row>
    <row r="2693" spans="1:7" x14ac:dyDescent="0.25">
      <c r="A2693" t="s">
        <v>10034</v>
      </c>
      <c r="B2693">
        <v>45967</v>
      </c>
      <c r="C2693" t="s">
        <v>315</v>
      </c>
      <c r="D2693" t="s">
        <v>7341</v>
      </c>
      <c r="E2693">
        <v>10</v>
      </c>
      <c r="F2693" t="s">
        <v>7337</v>
      </c>
      <c r="G2693" t="s">
        <v>11280</v>
      </c>
    </row>
    <row r="2694" spans="1:7" x14ac:dyDescent="0.25">
      <c r="A2694" t="s">
        <v>10035</v>
      </c>
      <c r="B2694">
        <v>45967</v>
      </c>
      <c r="C2694" t="s">
        <v>319</v>
      </c>
      <c r="D2694" t="s">
        <v>7341</v>
      </c>
      <c r="E2694">
        <v>3</v>
      </c>
      <c r="F2694" t="s">
        <v>7345</v>
      </c>
      <c r="G2694" t="s">
        <v>11280</v>
      </c>
    </row>
    <row r="2695" spans="1:7" x14ac:dyDescent="0.25">
      <c r="A2695" t="s">
        <v>10036</v>
      </c>
      <c r="B2695">
        <v>45967</v>
      </c>
      <c r="C2695" t="s">
        <v>344</v>
      </c>
      <c r="D2695" t="s">
        <v>7341</v>
      </c>
      <c r="E2695">
        <v>6</v>
      </c>
      <c r="F2695" t="s">
        <v>7331</v>
      </c>
      <c r="G2695" t="s">
        <v>11280</v>
      </c>
    </row>
    <row r="2696" spans="1:7" x14ac:dyDescent="0.25">
      <c r="A2696" t="s">
        <v>10037</v>
      </c>
      <c r="B2696">
        <v>45967</v>
      </c>
      <c r="C2696" t="s">
        <v>348</v>
      </c>
      <c r="D2696" t="s">
        <v>7330</v>
      </c>
      <c r="E2696">
        <v>64</v>
      </c>
      <c r="F2696" t="s">
        <v>7331</v>
      </c>
      <c r="G2696" t="s">
        <v>7355</v>
      </c>
    </row>
    <row r="2697" spans="1:7" x14ac:dyDescent="0.25">
      <c r="A2697" t="s">
        <v>10038</v>
      </c>
      <c r="B2697">
        <v>45967</v>
      </c>
      <c r="C2697" t="s">
        <v>413</v>
      </c>
      <c r="D2697" t="s">
        <v>7341</v>
      </c>
      <c r="E2697">
        <v>16</v>
      </c>
      <c r="F2697" t="s">
        <v>7331</v>
      </c>
      <c r="G2697" t="s">
        <v>11280</v>
      </c>
    </row>
    <row r="2698" spans="1:7" x14ac:dyDescent="0.25">
      <c r="A2698" t="s">
        <v>10039</v>
      </c>
      <c r="B2698">
        <v>45968</v>
      </c>
      <c r="C2698" t="s">
        <v>27</v>
      </c>
      <c r="D2698" t="s">
        <v>7341</v>
      </c>
      <c r="E2698">
        <v>7</v>
      </c>
      <c r="F2698" t="s">
        <v>7331</v>
      </c>
      <c r="G2698" t="s">
        <v>11280</v>
      </c>
    </row>
    <row r="2699" spans="1:7" x14ac:dyDescent="0.25">
      <c r="A2699" t="s">
        <v>10040</v>
      </c>
      <c r="B2699">
        <v>45968</v>
      </c>
      <c r="C2699" t="s">
        <v>105</v>
      </c>
      <c r="D2699" t="s">
        <v>7330</v>
      </c>
      <c r="E2699">
        <v>30</v>
      </c>
      <c r="F2699" t="s">
        <v>7337</v>
      </c>
      <c r="G2699" t="s">
        <v>7348</v>
      </c>
    </row>
    <row r="2700" spans="1:7" x14ac:dyDescent="0.25">
      <c r="A2700" t="s">
        <v>10041</v>
      </c>
      <c r="B2700">
        <v>45968</v>
      </c>
      <c r="C2700" t="s">
        <v>107</v>
      </c>
      <c r="D2700" t="s">
        <v>7330</v>
      </c>
      <c r="E2700">
        <v>30</v>
      </c>
      <c r="F2700" t="s">
        <v>7331</v>
      </c>
      <c r="G2700" t="s">
        <v>7343</v>
      </c>
    </row>
    <row r="2701" spans="1:7" x14ac:dyDescent="0.25">
      <c r="A2701" t="s">
        <v>10042</v>
      </c>
      <c r="B2701">
        <v>45968</v>
      </c>
      <c r="C2701" t="s">
        <v>174</v>
      </c>
      <c r="D2701" t="s">
        <v>7330</v>
      </c>
      <c r="E2701">
        <v>46</v>
      </c>
      <c r="F2701" t="s">
        <v>7345</v>
      </c>
      <c r="G2701" t="s">
        <v>7343</v>
      </c>
    </row>
    <row r="2702" spans="1:7" x14ac:dyDescent="0.25">
      <c r="A2702" t="s">
        <v>10043</v>
      </c>
      <c r="B2702">
        <v>45968</v>
      </c>
      <c r="C2702" t="s">
        <v>176</v>
      </c>
      <c r="D2702" t="s">
        <v>7330</v>
      </c>
      <c r="E2702">
        <v>33</v>
      </c>
      <c r="F2702" t="s">
        <v>7345</v>
      </c>
      <c r="G2702" t="s">
        <v>7348</v>
      </c>
    </row>
    <row r="2703" spans="1:7" x14ac:dyDescent="0.25">
      <c r="A2703" t="s">
        <v>10044</v>
      </c>
      <c r="B2703">
        <v>45968</v>
      </c>
      <c r="C2703" t="s">
        <v>192</v>
      </c>
      <c r="D2703" t="s">
        <v>7341</v>
      </c>
      <c r="E2703">
        <v>18</v>
      </c>
      <c r="F2703" t="s">
        <v>7331</v>
      </c>
      <c r="G2703" t="s">
        <v>11280</v>
      </c>
    </row>
    <row r="2704" spans="1:7" x14ac:dyDescent="0.25">
      <c r="A2704" t="s">
        <v>10045</v>
      </c>
      <c r="B2704">
        <v>45968</v>
      </c>
      <c r="C2704" t="s">
        <v>222</v>
      </c>
      <c r="D2704" t="s">
        <v>7330</v>
      </c>
      <c r="E2704">
        <v>69</v>
      </c>
      <c r="F2704" t="s">
        <v>7345</v>
      </c>
      <c r="G2704" t="s">
        <v>7365</v>
      </c>
    </row>
    <row r="2705" spans="1:7" x14ac:dyDescent="0.25">
      <c r="A2705" t="s">
        <v>10046</v>
      </c>
      <c r="B2705">
        <v>45968</v>
      </c>
      <c r="C2705" t="s">
        <v>224</v>
      </c>
      <c r="D2705" t="s">
        <v>7341</v>
      </c>
      <c r="E2705">
        <v>7</v>
      </c>
      <c r="F2705" t="s">
        <v>7345</v>
      </c>
      <c r="G2705" t="s">
        <v>11280</v>
      </c>
    </row>
    <row r="2706" spans="1:7" x14ac:dyDescent="0.25">
      <c r="A2706" t="s">
        <v>10047</v>
      </c>
      <c r="B2706">
        <v>45968</v>
      </c>
      <c r="C2706" t="s">
        <v>226</v>
      </c>
      <c r="D2706" t="s">
        <v>7330</v>
      </c>
      <c r="E2706">
        <v>97</v>
      </c>
      <c r="F2706" t="s">
        <v>7331</v>
      </c>
      <c r="G2706" t="s">
        <v>7370</v>
      </c>
    </row>
    <row r="2707" spans="1:7" x14ac:dyDescent="0.25">
      <c r="A2707" t="s">
        <v>10048</v>
      </c>
      <c r="B2707">
        <v>45968</v>
      </c>
      <c r="C2707" t="s">
        <v>272</v>
      </c>
      <c r="D2707" t="s">
        <v>7330</v>
      </c>
      <c r="E2707">
        <v>57</v>
      </c>
      <c r="F2707" t="s">
        <v>7345</v>
      </c>
      <c r="G2707" t="s">
        <v>7338</v>
      </c>
    </row>
    <row r="2708" spans="1:7" x14ac:dyDescent="0.25">
      <c r="A2708" t="s">
        <v>10049</v>
      </c>
      <c r="B2708">
        <v>45968</v>
      </c>
      <c r="C2708" t="s">
        <v>334</v>
      </c>
      <c r="D2708" t="s">
        <v>7341</v>
      </c>
      <c r="E2708">
        <v>4</v>
      </c>
      <c r="F2708" t="s">
        <v>7337</v>
      </c>
      <c r="G2708" t="s">
        <v>11280</v>
      </c>
    </row>
    <row r="2709" spans="1:7" x14ac:dyDescent="0.25">
      <c r="A2709" t="s">
        <v>10050</v>
      </c>
      <c r="B2709">
        <v>45968</v>
      </c>
      <c r="C2709" t="s">
        <v>423</v>
      </c>
      <c r="D2709" t="s">
        <v>7341</v>
      </c>
      <c r="E2709">
        <v>8</v>
      </c>
      <c r="F2709" t="s">
        <v>7337</v>
      </c>
      <c r="G2709" t="s">
        <v>11280</v>
      </c>
    </row>
    <row r="2710" spans="1:7" x14ac:dyDescent="0.25">
      <c r="A2710" t="s">
        <v>10051</v>
      </c>
      <c r="B2710">
        <v>45969</v>
      </c>
      <c r="C2710" t="s">
        <v>190</v>
      </c>
      <c r="D2710" t="s">
        <v>7330</v>
      </c>
      <c r="E2710">
        <v>88</v>
      </c>
      <c r="F2710" t="s">
        <v>7337</v>
      </c>
      <c r="G2710" t="s">
        <v>7332</v>
      </c>
    </row>
    <row r="2711" spans="1:7" x14ac:dyDescent="0.25">
      <c r="A2711" t="s">
        <v>10052</v>
      </c>
      <c r="B2711">
        <v>45969</v>
      </c>
      <c r="C2711" t="s">
        <v>228</v>
      </c>
      <c r="D2711" t="s">
        <v>7330</v>
      </c>
      <c r="E2711">
        <v>50</v>
      </c>
      <c r="F2711" t="s">
        <v>7351</v>
      </c>
      <c r="G2711" t="s">
        <v>7332</v>
      </c>
    </row>
    <row r="2712" spans="1:7" x14ac:dyDescent="0.25">
      <c r="A2712" t="s">
        <v>10053</v>
      </c>
      <c r="B2712">
        <v>45969</v>
      </c>
      <c r="C2712" t="s">
        <v>304</v>
      </c>
      <c r="D2712" t="s">
        <v>7341</v>
      </c>
      <c r="E2712">
        <v>10</v>
      </c>
      <c r="F2712" t="s">
        <v>7331</v>
      </c>
      <c r="G2712" t="s">
        <v>11280</v>
      </c>
    </row>
    <row r="2713" spans="1:7" x14ac:dyDescent="0.25">
      <c r="A2713" t="s">
        <v>10054</v>
      </c>
      <c r="B2713">
        <v>45969</v>
      </c>
      <c r="C2713" t="s">
        <v>441</v>
      </c>
      <c r="D2713" t="s">
        <v>7341</v>
      </c>
      <c r="E2713">
        <v>5</v>
      </c>
      <c r="F2713" t="s">
        <v>7345</v>
      </c>
      <c r="G2713" t="s">
        <v>11280</v>
      </c>
    </row>
    <row r="2714" spans="1:7" x14ac:dyDescent="0.25">
      <c r="A2714" t="s">
        <v>10055</v>
      </c>
      <c r="B2714">
        <v>45970</v>
      </c>
      <c r="C2714" t="s">
        <v>29</v>
      </c>
      <c r="D2714" t="s">
        <v>7330</v>
      </c>
      <c r="E2714">
        <v>193</v>
      </c>
      <c r="F2714" t="s">
        <v>7331</v>
      </c>
      <c r="G2714" t="s">
        <v>7355</v>
      </c>
    </row>
    <row r="2715" spans="1:7" x14ac:dyDescent="0.25">
      <c r="A2715" t="s">
        <v>10056</v>
      </c>
      <c r="B2715">
        <v>45970</v>
      </c>
      <c r="C2715" t="s">
        <v>29</v>
      </c>
      <c r="D2715" t="s">
        <v>7330</v>
      </c>
      <c r="E2715">
        <v>114</v>
      </c>
      <c r="F2715" t="s">
        <v>7331</v>
      </c>
      <c r="G2715" t="s">
        <v>7365</v>
      </c>
    </row>
    <row r="2716" spans="1:7" x14ac:dyDescent="0.25">
      <c r="A2716" t="s">
        <v>10057</v>
      </c>
      <c r="B2716">
        <v>45970</v>
      </c>
      <c r="C2716" t="s">
        <v>39</v>
      </c>
      <c r="D2716" t="s">
        <v>7330</v>
      </c>
      <c r="E2716">
        <v>88</v>
      </c>
      <c r="F2716" t="s">
        <v>7337</v>
      </c>
      <c r="G2716" t="s">
        <v>7338</v>
      </c>
    </row>
    <row r="2717" spans="1:7" x14ac:dyDescent="0.25">
      <c r="A2717" t="s">
        <v>10058</v>
      </c>
      <c r="B2717">
        <v>45970</v>
      </c>
      <c r="C2717" t="s">
        <v>75</v>
      </c>
      <c r="D2717" t="s">
        <v>7341</v>
      </c>
      <c r="E2717">
        <v>18</v>
      </c>
      <c r="F2717" t="s">
        <v>7331</v>
      </c>
      <c r="G2717" t="s">
        <v>11280</v>
      </c>
    </row>
    <row r="2718" spans="1:7" x14ac:dyDescent="0.25">
      <c r="A2718" t="s">
        <v>10059</v>
      </c>
      <c r="B2718">
        <v>45970</v>
      </c>
      <c r="C2718" t="s">
        <v>99</v>
      </c>
      <c r="D2718" t="s">
        <v>7341</v>
      </c>
      <c r="E2718">
        <v>11</v>
      </c>
      <c r="F2718" t="s">
        <v>7351</v>
      </c>
      <c r="G2718" t="s">
        <v>11280</v>
      </c>
    </row>
    <row r="2719" spans="1:7" x14ac:dyDescent="0.25">
      <c r="A2719" t="s">
        <v>10060</v>
      </c>
      <c r="B2719">
        <v>45970</v>
      </c>
      <c r="C2719" t="s">
        <v>107</v>
      </c>
      <c r="D2719" t="s">
        <v>7341</v>
      </c>
      <c r="E2719">
        <v>15</v>
      </c>
      <c r="F2719" t="s">
        <v>7337</v>
      </c>
      <c r="G2719" t="s">
        <v>11280</v>
      </c>
    </row>
    <row r="2720" spans="1:7" x14ac:dyDescent="0.25">
      <c r="A2720" t="s">
        <v>10061</v>
      </c>
      <c r="B2720">
        <v>45970</v>
      </c>
      <c r="C2720" t="s">
        <v>178</v>
      </c>
      <c r="D2720" t="s">
        <v>7341</v>
      </c>
      <c r="E2720">
        <v>15</v>
      </c>
      <c r="F2720" t="s">
        <v>7337</v>
      </c>
      <c r="G2720" t="s">
        <v>11280</v>
      </c>
    </row>
    <row r="2721" spans="1:7" x14ac:dyDescent="0.25">
      <c r="A2721" t="s">
        <v>10062</v>
      </c>
      <c r="B2721">
        <v>45970</v>
      </c>
      <c r="C2721" t="s">
        <v>204</v>
      </c>
      <c r="D2721" t="s">
        <v>7330</v>
      </c>
      <c r="E2721">
        <v>64</v>
      </c>
      <c r="F2721" t="s">
        <v>7337</v>
      </c>
      <c r="G2721" t="s">
        <v>7343</v>
      </c>
    </row>
    <row r="2722" spans="1:7" x14ac:dyDescent="0.25">
      <c r="A2722" t="s">
        <v>10063</v>
      </c>
      <c r="B2722">
        <v>45970</v>
      </c>
      <c r="C2722" t="s">
        <v>208</v>
      </c>
      <c r="D2722" t="s">
        <v>7330</v>
      </c>
      <c r="E2722">
        <v>93</v>
      </c>
      <c r="F2722" t="s">
        <v>7331</v>
      </c>
      <c r="G2722" t="s">
        <v>7365</v>
      </c>
    </row>
    <row r="2723" spans="1:7" x14ac:dyDescent="0.25">
      <c r="A2723" t="s">
        <v>10064</v>
      </c>
      <c r="B2723">
        <v>45970</v>
      </c>
      <c r="C2723" t="s">
        <v>251</v>
      </c>
      <c r="D2723" t="s">
        <v>7341</v>
      </c>
      <c r="E2723">
        <v>4</v>
      </c>
      <c r="F2723" t="s">
        <v>7331</v>
      </c>
      <c r="G2723" t="s">
        <v>11280</v>
      </c>
    </row>
    <row r="2724" spans="1:7" x14ac:dyDescent="0.25">
      <c r="A2724" t="s">
        <v>10065</v>
      </c>
      <c r="B2724">
        <v>45970</v>
      </c>
      <c r="C2724" t="s">
        <v>257</v>
      </c>
      <c r="D2724" t="s">
        <v>7330</v>
      </c>
      <c r="E2724">
        <v>40</v>
      </c>
      <c r="F2724" t="s">
        <v>7345</v>
      </c>
      <c r="G2724" t="s">
        <v>7365</v>
      </c>
    </row>
    <row r="2725" spans="1:7" x14ac:dyDescent="0.25">
      <c r="A2725" t="s">
        <v>10066</v>
      </c>
      <c r="B2725">
        <v>45970</v>
      </c>
      <c r="C2725" t="s">
        <v>294</v>
      </c>
      <c r="D2725" t="s">
        <v>7330</v>
      </c>
      <c r="E2725">
        <v>97</v>
      </c>
      <c r="F2725" t="s">
        <v>7345</v>
      </c>
      <c r="G2725" t="s">
        <v>7348</v>
      </c>
    </row>
    <row r="2726" spans="1:7" x14ac:dyDescent="0.25">
      <c r="A2726" t="s">
        <v>10067</v>
      </c>
      <c r="B2726">
        <v>45970</v>
      </c>
      <c r="C2726" t="s">
        <v>394</v>
      </c>
      <c r="D2726" t="s">
        <v>7341</v>
      </c>
      <c r="E2726">
        <v>3</v>
      </c>
      <c r="F2726" t="s">
        <v>7345</v>
      </c>
      <c r="G2726" t="s">
        <v>11280</v>
      </c>
    </row>
    <row r="2727" spans="1:7" x14ac:dyDescent="0.25">
      <c r="A2727" t="s">
        <v>10068</v>
      </c>
      <c r="B2727">
        <v>45970</v>
      </c>
      <c r="C2727" t="s">
        <v>417</v>
      </c>
      <c r="D2727" t="s">
        <v>7341</v>
      </c>
      <c r="E2727">
        <v>12</v>
      </c>
      <c r="F2727" t="s">
        <v>7331</v>
      </c>
      <c r="G2727" t="s">
        <v>11280</v>
      </c>
    </row>
    <row r="2728" spans="1:7" x14ac:dyDescent="0.25">
      <c r="A2728" t="s">
        <v>10069</v>
      </c>
      <c r="B2728">
        <v>45971</v>
      </c>
      <c r="C2728" t="s">
        <v>17</v>
      </c>
      <c r="D2728" t="s">
        <v>7330</v>
      </c>
      <c r="E2728">
        <v>175</v>
      </c>
      <c r="F2728" t="s">
        <v>7351</v>
      </c>
      <c r="G2728" t="s">
        <v>7338</v>
      </c>
    </row>
    <row r="2729" spans="1:7" x14ac:dyDescent="0.25">
      <c r="A2729" t="s">
        <v>10070</v>
      </c>
      <c r="B2729">
        <v>45971</v>
      </c>
      <c r="C2729" t="s">
        <v>186</v>
      </c>
      <c r="D2729" t="s">
        <v>7330</v>
      </c>
      <c r="E2729">
        <v>91</v>
      </c>
      <c r="F2729" t="s">
        <v>7331</v>
      </c>
      <c r="G2729" t="s">
        <v>7343</v>
      </c>
    </row>
    <row r="2730" spans="1:7" x14ac:dyDescent="0.25">
      <c r="A2730" t="s">
        <v>10071</v>
      </c>
      <c r="B2730">
        <v>45971</v>
      </c>
      <c r="C2730" t="s">
        <v>236</v>
      </c>
      <c r="D2730" t="s">
        <v>7330</v>
      </c>
      <c r="E2730">
        <v>91</v>
      </c>
      <c r="F2730" t="s">
        <v>7337</v>
      </c>
      <c r="G2730" t="s">
        <v>7355</v>
      </c>
    </row>
    <row r="2731" spans="1:7" x14ac:dyDescent="0.25">
      <c r="A2731" t="s">
        <v>10072</v>
      </c>
      <c r="B2731">
        <v>45971</v>
      </c>
      <c r="C2731" t="s">
        <v>348</v>
      </c>
      <c r="D2731" t="s">
        <v>7341</v>
      </c>
      <c r="E2731">
        <v>7</v>
      </c>
      <c r="F2731" t="s">
        <v>7337</v>
      </c>
      <c r="G2731" t="s">
        <v>11280</v>
      </c>
    </row>
    <row r="2732" spans="1:7" x14ac:dyDescent="0.25">
      <c r="A2732" t="s">
        <v>10073</v>
      </c>
      <c r="B2732">
        <v>45971</v>
      </c>
      <c r="C2732" t="s">
        <v>460</v>
      </c>
      <c r="D2732" t="s">
        <v>7330</v>
      </c>
      <c r="E2732">
        <v>86</v>
      </c>
      <c r="F2732" t="s">
        <v>7345</v>
      </c>
      <c r="G2732" t="s">
        <v>7355</v>
      </c>
    </row>
    <row r="2733" spans="1:7" x14ac:dyDescent="0.25">
      <c r="A2733" t="s">
        <v>10074</v>
      </c>
      <c r="B2733">
        <v>45971</v>
      </c>
      <c r="C2733" t="s">
        <v>468</v>
      </c>
      <c r="D2733" t="s">
        <v>7330</v>
      </c>
      <c r="E2733">
        <v>73</v>
      </c>
      <c r="F2733" t="s">
        <v>7337</v>
      </c>
      <c r="G2733" t="s">
        <v>7365</v>
      </c>
    </row>
    <row r="2734" spans="1:7" x14ac:dyDescent="0.25">
      <c r="A2734" t="s">
        <v>10075</v>
      </c>
      <c r="B2734">
        <v>45972</v>
      </c>
      <c r="C2734" t="s">
        <v>67</v>
      </c>
      <c r="D2734" t="s">
        <v>7330</v>
      </c>
      <c r="E2734">
        <v>38</v>
      </c>
      <c r="F2734" t="s">
        <v>7331</v>
      </c>
      <c r="G2734" t="s">
        <v>7332</v>
      </c>
    </row>
    <row r="2735" spans="1:7" x14ac:dyDescent="0.25">
      <c r="A2735" t="s">
        <v>10076</v>
      </c>
      <c r="B2735">
        <v>45972</v>
      </c>
      <c r="C2735" t="s">
        <v>136</v>
      </c>
      <c r="D2735" t="s">
        <v>7341</v>
      </c>
      <c r="E2735">
        <v>11</v>
      </c>
      <c r="F2735" t="s">
        <v>7331</v>
      </c>
      <c r="G2735" t="s">
        <v>11280</v>
      </c>
    </row>
    <row r="2736" spans="1:7" x14ac:dyDescent="0.25">
      <c r="A2736" t="s">
        <v>10077</v>
      </c>
      <c r="B2736">
        <v>45972</v>
      </c>
      <c r="C2736" t="s">
        <v>299</v>
      </c>
      <c r="D2736" t="s">
        <v>7330</v>
      </c>
      <c r="E2736">
        <v>45</v>
      </c>
      <c r="F2736" t="s">
        <v>7337</v>
      </c>
      <c r="G2736" t="s">
        <v>7334</v>
      </c>
    </row>
    <row r="2737" spans="1:7" x14ac:dyDescent="0.25">
      <c r="A2737" t="s">
        <v>10078</v>
      </c>
      <c r="B2737">
        <v>45972</v>
      </c>
      <c r="C2737" t="s">
        <v>400</v>
      </c>
      <c r="D2737" t="s">
        <v>7341</v>
      </c>
      <c r="E2737">
        <v>4</v>
      </c>
      <c r="F2737" t="s">
        <v>7337</v>
      </c>
      <c r="G2737" t="s">
        <v>11280</v>
      </c>
    </row>
    <row r="2738" spans="1:7" x14ac:dyDescent="0.25">
      <c r="A2738" t="s">
        <v>10079</v>
      </c>
      <c r="B2738">
        <v>45973</v>
      </c>
      <c r="C2738" t="s">
        <v>144</v>
      </c>
      <c r="D2738" t="s">
        <v>7330</v>
      </c>
      <c r="E2738">
        <v>27</v>
      </c>
      <c r="F2738" t="s">
        <v>7331</v>
      </c>
      <c r="G2738" t="s">
        <v>7343</v>
      </c>
    </row>
    <row r="2739" spans="1:7" x14ac:dyDescent="0.25">
      <c r="A2739" t="s">
        <v>10080</v>
      </c>
      <c r="B2739">
        <v>45973</v>
      </c>
      <c r="C2739" t="s">
        <v>174</v>
      </c>
      <c r="D2739" t="s">
        <v>7330</v>
      </c>
      <c r="E2739">
        <v>66</v>
      </c>
      <c r="F2739" t="s">
        <v>7331</v>
      </c>
      <c r="G2739" t="s">
        <v>7348</v>
      </c>
    </row>
    <row r="2740" spans="1:7" x14ac:dyDescent="0.25">
      <c r="A2740" t="s">
        <v>10081</v>
      </c>
      <c r="B2740">
        <v>45973</v>
      </c>
      <c r="C2740" t="s">
        <v>215</v>
      </c>
      <c r="D2740" t="s">
        <v>7341</v>
      </c>
      <c r="E2740">
        <v>10</v>
      </c>
      <c r="F2740" t="s">
        <v>7331</v>
      </c>
      <c r="G2740" t="s">
        <v>11280</v>
      </c>
    </row>
    <row r="2741" spans="1:7" x14ac:dyDescent="0.25">
      <c r="A2741" t="s">
        <v>10082</v>
      </c>
      <c r="B2741">
        <v>45973</v>
      </c>
      <c r="C2741" t="s">
        <v>218</v>
      </c>
      <c r="D2741" t="s">
        <v>7330</v>
      </c>
      <c r="E2741">
        <v>32</v>
      </c>
      <c r="F2741" t="s">
        <v>7331</v>
      </c>
      <c r="G2741" t="s">
        <v>7348</v>
      </c>
    </row>
    <row r="2742" spans="1:7" x14ac:dyDescent="0.25">
      <c r="A2742" t="s">
        <v>10083</v>
      </c>
      <c r="B2742">
        <v>45973</v>
      </c>
      <c r="C2742" t="s">
        <v>230</v>
      </c>
      <c r="D2742" t="s">
        <v>7330</v>
      </c>
      <c r="E2742">
        <v>28</v>
      </c>
      <c r="F2742" t="s">
        <v>7337</v>
      </c>
      <c r="G2742" t="s">
        <v>7334</v>
      </c>
    </row>
    <row r="2743" spans="1:7" x14ac:dyDescent="0.25">
      <c r="A2743" t="s">
        <v>10084</v>
      </c>
      <c r="B2743">
        <v>45973</v>
      </c>
      <c r="C2743" t="s">
        <v>242</v>
      </c>
      <c r="D2743" t="s">
        <v>7341</v>
      </c>
      <c r="E2743">
        <v>6</v>
      </c>
      <c r="F2743" t="s">
        <v>7331</v>
      </c>
      <c r="G2743" t="s">
        <v>11280</v>
      </c>
    </row>
    <row r="2744" spans="1:7" x14ac:dyDescent="0.25">
      <c r="A2744" t="s">
        <v>10085</v>
      </c>
      <c r="B2744">
        <v>45973</v>
      </c>
      <c r="C2744" t="s">
        <v>384</v>
      </c>
      <c r="D2744" t="s">
        <v>7341</v>
      </c>
      <c r="E2744">
        <v>2</v>
      </c>
      <c r="F2744" t="s">
        <v>7345</v>
      </c>
      <c r="G2744" t="s">
        <v>11280</v>
      </c>
    </row>
    <row r="2745" spans="1:7" x14ac:dyDescent="0.25">
      <c r="A2745" t="s">
        <v>10086</v>
      </c>
      <c r="B2745">
        <v>45973</v>
      </c>
      <c r="C2745" t="s">
        <v>425</v>
      </c>
      <c r="D2745" t="s">
        <v>7341</v>
      </c>
      <c r="E2745">
        <v>15</v>
      </c>
      <c r="F2745" t="s">
        <v>7331</v>
      </c>
      <c r="G2745" t="s">
        <v>11280</v>
      </c>
    </row>
    <row r="2746" spans="1:7" x14ac:dyDescent="0.25">
      <c r="A2746" t="s">
        <v>10087</v>
      </c>
      <c r="B2746">
        <v>45973</v>
      </c>
      <c r="C2746" t="s">
        <v>472</v>
      </c>
      <c r="D2746" t="s">
        <v>7330</v>
      </c>
      <c r="E2746">
        <v>44</v>
      </c>
      <c r="F2746" t="s">
        <v>7345</v>
      </c>
      <c r="G2746" t="s">
        <v>7365</v>
      </c>
    </row>
    <row r="2747" spans="1:7" x14ac:dyDescent="0.25">
      <c r="A2747" t="s">
        <v>10088</v>
      </c>
      <c r="B2747">
        <v>45974</v>
      </c>
      <c r="C2747" t="s">
        <v>23</v>
      </c>
      <c r="D2747" t="s">
        <v>7330</v>
      </c>
      <c r="E2747">
        <v>131</v>
      </c>
      <c r="F2747" t="s">
        <v>7331</v>
      </c>
      <c r="G2747" t="s">
        <v>7348</v>
      </c>
    </row>
    <row r="2748" spans="1:7" x14ac:dyDescent="0.25">
      <c r="A2748" t="s">
        <v>10089</v>
      </c>
      <c r="B2748">
        <v>45974</v>
      </c>
      <c r="C2748" t="s">
        <v>27</v>
      </c>
      <c r="D2748" t="s">
        <v>7330</v>
      </c>
      <c r="E2748">
        <v>174</v>
      </c>
      <c r="F2748" t="s">
        <v>7345</v>
      </c>
      <c r="G2748" t="s">
        <v>7334</v>
      </c>
    </row>
    <row r="2749" spans="1:7" x14ac:dyDescent="0.25">
      <c r="A2749" t="s">
        <v>10090</v>
      </c>
      <c r="B2749">
        <v>45974</v>
      </c>
      <c r="C2749" t="s">
        <v>41</v>
      </c>
      <c r="D2749" t="s">
        <v>7341</v>
      </c>
      <c r="E2749">
        <v>9</v>
      </c>
      <c r="F2749" t="s">
        <v>7331</v>
      </c>
      <c r="G2749" t="s">
        <v>11280</v>
      </c>
    </row>
    <row r="2750" spans="1:7" x14ac:dyDescent="0.25">
      <c r="A2750" t="s">
        <v>10091</v>
      </c>
      <c r="B2750">
        <v>45974</v>
      </c>
      <c r="C2750" t="s">
        <v>218</v>
      </c>
      <c r="D2750" t="s">
        <v>7341</v>
      </c>
      <c r="E2750">
        <v>17</v>
      </c>
      <c r="F2750" t="s">
        <v>7345</v>
      </c>
      <c r="G2750" t="s">
        <v>11280</v>
      </c>
    </row>
    <row r="2751" spans="1:7" x14ac:dyDescent="0.25">
      <c r="A2751" t="s">
        <v>10092</v>
      </c>
      <c r="B2751">
        <v>45974</v>
      </c>
      <c r="C2751" t="s">
        <v>268</v>
      </c>
      <c r="D2751" t="s">
        <v>7330</v>
      </c>
      <c r="E2751">
        <v>87</v>
      </c>
      <c r="F2751" t="s">
        <v>7331</v>
      </c>
      <c r="G2751" t="s">
        <v>7334</v>
      </c>
    </row>
    <row r="2752" spans="1:7" x14ac:dyDescent="0.25">
      <c r="A2752" t="s">
        <v>10093</v>
      </c>
      <c r="B2752">
        <v>45974</v>
      </c>
      <c r="C2752" t="s">
        <v>313</v>
      </c>
      <c r="D2752" t="s">
        <v>7341</v>
      </c>
      <c r="E2752">
        <v>11</v>
      </c>
      <c r="F2752" t="s">
        <v>7331</v>
      </c>
      <c r="G2752" t="s">
        <v>11280</v>
      </c>
    </row>
    <row r="2753" spans="1:7" x14ac:dyDescent="0.25">
      <c r="A2753" t="s">
        <v>10094</v>
      </c>
      <c r="B2753">
        <v>45974</v>
      </c>
      <c r="C2753" t="s">
        <v>368</v>
      </c>
      <c r="D2753" t="s">
        <v>7330</v>
      </c>
      <c r="E2753">
        <v>18</v>
      </c>
      <c r="F2753" t="s">
        <v>7337</v>
      </c>
      <c r="G2753" t="s">
        <v>7348</v>
      </c>
    </row>
    <row r="2754" spans="1:7" x14ac:dyDescent="0.25">
      <c r="A2754" t="s">
        <v>10095</v>
      </c>
      <c r="B2754">
        <v>45974</v>
      </c>
      <c r="C2754" t="s">
        <v>439</v>
      </c>
      <c r="D2754" t="s">
        <v>7341</v>
      </c>
      <c r="E2754">
        <v>5</v>
      </c>
      <c r="F2754" t="s">
        <v>7337</v>
      </c>
      <c r="G2754" t="s">
        <v>11280</v>
      </c>
    </row>
    <row r="2755" spans="1:7" x14ac:dyDescent="0.25">
      <c r="A2755" t="s">
        <v>10096</v>
      </c>
      <c r="B2755">
        <v>45975</v>
      </c>
      <c r="C2755" t="s">
        <v>20</v>
      </c>
      <c r="D2755" t="s">
        <v>7330</v>
      </c>
      <c r="E2755">
        <v>71</v>
      </c>
      <c r="F2755" t="s">
        <v>7331</v>
      </c>
      <c r="G2755" t="s">
        <v>7338</v>
      </c>
    </row>
    <row r="2756" spans="1:7" x14ac:dyDescent="0.25">
      <c r="A2756" t="s">
        <v>10097</v>
      </c>
      <c r="B2756">
        <v>45975</v>
      </c>
      <c r="C2756" t="s">
        <v>20</v>
      </c>
      <c r="D2756" t="s">
        <v>7341</v>
      </c>
      <c r="E2756">
        <v>12</v>
      </c>
      <c r="F2756" t="s">
        <v>7331</v>
      </c>
      <c r="G2756" t="s">
        <v>11280</v>
      </c>
    </row>
    <row r="2757" spans="1:7" x14ac:dyDescent="0.25">
      <c r="A2757" t="s">
        <v>10098</v>
      </c>
      <c r="B2757">
        <v>45975</v>
      </c>
      <c r="C2757" t="s">
        <v>124</v>
      </c>
      <c r="D2757" t="s">
        <v>7330</v>
      </c>
      <c r="E2757">
        <v>25</v>
      </c>
      <c r="F2757" t="s">
        <v>7351</v>
      </c>
      <c r="G2757" t="s">
        <v>7343</v>
      </c>
    </row>
    <row r="2758" spans="1:7" x14ac:dyDescent="0.25">
      <c r="A2758" t="s">
        <v>10099</v>
      </c>
      <c r="B2758">
        <v>45975</v>
      </c>
      <c r="C2758" t="s">
        <v>146</v>
      </c>
      <c r="D2758" t="s">
        <v>7330</v>
      </c>
      <c r="E2758">
        <v>61</v>
      </c>
      <c r="F2758" t="s">
        <v>7337</v>
      </c>
      <c r="G2758" t="s">
        <v>7343</v>
      </c>
    </row>
    <row r="2759" spans="1:7" x14ac:dyDescent="0.25">
      <c r="A2759" t="s">
        <v>10100</v>
      </c>
      <c r="B2759">
        <v>45975</v>
      </c>
      <c r="C2759" t="s">
        <v>200</v>
      </c>
      <c r="D2759" t="s">
        <v>7341</v>
      </c>
      <c r="E2759">
        <v>30</v>
      </c>
      <c r="F2759" t="s">
        <v>7337</v>
      </c>
      <c r="G2759" t="s">
        <v>11280</v>
      </c>
    </row>
    <row r="2760" spans="1:7" x14ac:dyDescent="0.25">
      <c r="A2760" t="s">
        <v>10101</v>
      </c>
      <c r="B2760">
        <v>45975</v>
      </c>
      <c r="C2760" t="s">
        <v>370</v>
      </c>
      <c r="D2760" t="s">
        <v>7330</v>
      </c>
      <c r="E2760">
        <v>56</v>
      </c>
      <c r="F2760" t="s">
        <v>7331</v>
      </c>
      <c r="G2760" t="s">
        <v>7343</v>
      </c>
    </row>
    <row r="2761" spans="1:7" x14ac:dyDescent="0.25">
      <c r="A2761" t="s">
        <v>10102</v>
      </c>
      <c r="B2761">
        <v>45975</v>
      </c>
      <c r="C2761" t="s">
        <v>423</v>
      </c>
      <c r="D2761" t="s">
        <v>7330</v>
      </c>
      <c r="E2761">
        <v>56</v>
      </c>
      <c r="F2761" t="s">
        <v>7331</v>
      </c>
      <c r="G2761" t="s">
        <v>7365</v>
      </c>
    </row>
    <row r="2762" spans="1:7" x14ac:dyDescent="0.25">
      <c r="A2762" t="s">
        <v>10103</v>
      </c>
      <c r="B2762">
        <v>45975</v>
      </c>
      <c r="C2762" t="s">
        <v>435</v>
      </c>
      <c r="D2762" t="s">
        <v>7341</v>
      </c>
      <c r="E2762">
        <v>10</v>
      </c>
      <c r="F2762" t="s">
        <v>7337</v>
      </c>
      <c r="G2762" t="s">
        <v>11280</v>
      </c>
    </row>
    <row r="2763" spans="1:7" x14ac:dyDescent="0.25">
      <c r="A2763" t="s">
        <v>10104</v>
      </c>
      <c r="B2763">
        <v>45975</v>
      </c>
      <c r="C2763" t="s">
        <v>476</v>
      </c>
      <c r="D2763" t="s">
        <v>7330</v>
      </c>
      <c r="E2763">
        <v>54</v>
      </c>
      <c r="F2763" t="s">
        <v>7337</v>
      </c>
      <c r="G2763" t="s">
        <v>7343</v>
      </c>
    </row>
    <row r="2764" spans="1:7" x14ac:dyDescent="0.25">
      <c r="A2764" t="s">
        <v>10105</v>
      </c>
      <c r="B2764">
        <v>45976</v>
      </c>
      <c r="C2764" t="s">
        <v>45</v>
      </c>
      <c r="D2764" t="s">
        <v>7330</v>
      </c>
      <c r="E2764">
        <v>152</v>
      </c>
      <c r="F2764" t="s">
        <v>7337</v>
      </c>
      <c r="G2764" t="s">
        <v>7348</v>
      </c>
    </row>
    <row r="2765" spans="1:7" x14ac:dyDescent="0.25">
      <c r="A2765" t="s">
        <v>10106</v>
      </c>
      <c r="B2765">
        <v>45976</v>
      </c>
      <c r="C2765" t="s">
        <v>57</v>
      </c>
      <c r="D2765" t="s">
        <v>7330</v>
      </c>
      <c r="E2765">
        <v>161</v>
      </c>
      <c r="F2765" t="s">
        <v>7345</v>
      </c>
      <c r="G2765" t="s">
        <v>7348</v>
      </c>
    </row>
    <row r="2766" spans="1:7" x14ac:dyDescent="0.25">
      <c r="A2766" t="s">
        <v>10107</v>
      </c>
      <c r="B2766">
        <v>45976</v>
      </c>
      <c r="C2766" t="s">
        <v>59</v>
      </c>
      <c r="D2766" t="s">
        <v>7330</v>
      </c>
      <c r="E2766">
        <v>105</v>
      </c>
      <c r="F2766" t="s">
        <v>7331</v>
      </c>
      <c r="G2766" t="s">
        <v>7343</v>
      </c>
    </row>
    <row r="2767" spans="1:7" x14ac:dyDescent="0.25">
      <c r="A2767" t="s">
        <v>10108</v>
      </c>
      <c r="B2767">
        <v>45976</v>
      </c>
      <c r="C2767" t="s">
        <v>81</v>
      </c>
      <c r="D2767" t="s">
        <v>7330</v>
      </c>
      <c r="E2767">
        <v>98</v>
      </c>
      <c r="F2767" t="s">
        <v>7331</v>
      </c>
      <c r="G2767" t="s">
        <v>7355</v>
      </c>
    </row>
    <row r="2768" spans="1:7" x14ac:dyDescent="0.25">
      <c r="A2768" t="s">
        <v>10109</v>
      </c>
      <c r="B2768">
        <v>45976</v>
      </c>
      <c r="C2768" t="s">
        <v>85</v>
      </c>
      <c r="D2768" t="s">
        <v>7330</v>
      </c>
      <c r="E2768">
        <v>81</v>
      </c>
      <c r="F2768" t="s">
        <v>7337</v>
      </c>
      <c r="G2768" t="s">
        <v>7332</v>
      </c>
    </row>
    <row r="2769" spans="1:7" x14ac:dyDescent="0.25">
      <c r="A2769" t="s">
        <v>10110</v>
      </c>
      <c r="B2769">
        <v>45976</v>
      </c>
      <c r="C2769" t="s">
        <v>142</v>
      </c>
      <c r="D2769" t="s">
        <v>7330</v>
      </c>
      <c r="E2769">
        <v>22</v>
      </c>
      <c r="F2769" t="s">
        <v>7337</v>
      </c>
      <c r="G2769" t="s">
        <v>7343</v>
      </c>
    </row>
    <row r="2770" spans="1:7" x14ac:dyDescent="0.25">
      <c r="A2770" t="s">
        <v>10111</v>
      </c>
      <c r="B2770">
        <v>45976</v>
      </c>
      <c r="C2770" t="s">
        <v>144</v>
      </c>
      <c r="D2770" t="s">
        <v>7330</v>
      </c>
      <c r="E2770">
        <v>74</v>
      </c>
      <c r="F2770" t="s">
        <v>7331</v>
      </c>
      <c r="G2770" t="s">
        <v>7355</v>
      </c>
    </row>
    <row r="2771" spans="1:7" x14ac:dyDescent="0.25">
      <c r="A2771" t="s">
        <v>10112</v>
      </c>
      <c r="B2771">
        <v>45976</v>
      </c>
      <c r="C2771" t="s">
        <v>148</v>
      </c>
      <c r="D2771" t="s">
        <v>7330</v>
      </c>
      <c r="E2771">
        <v>74</v>
      </c>
      <c r="F2771" t="s">
        <v>7345</v>
      </c>
      <c r="G2771" t="s">
        <v>7343</v>
      </c>
    </row>
    <row r="2772" spans="1:7" x14ac:dyDescent="0.25">
      <c r="A2772" t="s">
        <v>10113</v>
      </c>
      <c r="B2772">
        <v>45976</v>
      </c>
      <c r="C2772" t="s">
        <v>184</v>
      </c>
      <c r="D2772" t="s">
        <v>7341</v>
      </c>
      <c r="E2772">
        <v>13</v>
      </c>
      <c r="F2772" t="s">
        <v>7331</v>
      </c>
      <c r="G2772" t="s">
        <v>11280</v>
      </c>
    </row>
    <row r="2773" spans="1:7" x14ac:dyDescent="0.25">
      <c r="A2773" t="s">
        <v>10114</v>
      </c>
      <c r="B2773">
        <v>45976</v>
      </c>
      <c r="C2773" t="s">
        <v>186</v>
      </c>
      <c r="D2773" t="s">
        <v>7341</v>
      </c>
      <c r="E2773">
        <v>27</v>
      </c>
      <c r="F2773" t="s">
        <v>7331</v>
      </c>
      <c r="G2773" t="s">
        <v>11280</v>
      </c>
    </row>
    <row r="2774" spans="1:7" x14ac:dyDescent="0.25">
      <c r="A2774" t="s">
        <v>10115</v>
      </c>
      <c r="B2774">
        <v>45976</v>
      </c>
      <c r="C2774" t="s">
        <v>215</v>
      </c>
      <c r="D2774" t="s">
        <v>7330</v>
      </c>
      <c r="E2774">
        <v>57</v>
      </c>
      <c r="F2774" t="s">
        <v>7345</v>
      </c>
      <c r="G2774" t="s">
        <v>7343</v>
      </c>
    </row>
    <row r="2775" spans="1:7" x14ac:dyDescent="0.25">
      <c r="A2775" t="s">
        <v>10116</v>
      </c>
      <c r="B2775">
        <v>45976</v>
      </c>
      <c r="C2775" t="s">
        <v>215</v>
      </c>
      <c r="D2775" t="s">
        <v>7330</v>
      </c>
      <c r="E2775">
        <v>57</v>
      </c>
      <c r="F2775" t="s">
        <v>7345</v>
      </c>
      <c r="G2775" t="s">
        <v>7365</v>
      </c>
    </row>
    <row r="2776" spans="1:7" x14ac:dyDescent="0.25">
      <c r="A2776" t="s">
        <v>10117</v>
      </c>
      <c r="B2776">
        <v>45976</v>
      </c>
      <c r="C2776" t="s">
        <v>260</v>
      </c>
      <c r="D2776" t="s">
        <v>7341</v>
      </c>
      <c r="E2776">
        <v>7</v>
      </c>
      <c r="F2776" t="s">
        <v>7337</v>
      </c>
      <c r="G2776" t="s">
        <v>11280</v>
      </c>
    </row>
    <row r="2777" spans="1:7" x14ac:dyDescent="0.25">
      <c r="A2777" t="s">
        <v>10118</v>
      </c>
      <c r="B2777">
        <v>45976</v>
      </c>
      <c r="C2777" t="s">
        <v>364</v>
      </c>
      <c r="D2777" t="s">
        <v>7330</v>
      </c>
      <c r="E2777">
        <v>65</v>
      </c>
      <c r="F2777" t="s">
        <v>7331</v>
      </c>
      <c r="G2777" t="s">
        <v>7334</v>
      </c>
    </row>
    <row r="2778" spans="1:7" x14ac:dyDescent="0.25">
      <c r="A2778" t="s">
        <v>10119</v>
      </c>
      <c r="B2778">
        <v>45977</v>
      </c>
      <c r="C2778" t="s">
        <v>37</v>
      </c>
      <c r="D2778" t="s">
        <v>7341</v>
      </c>
      <c r="E2778">
        <v>7</v>
      </c>
      <c r="F2778" t="s">
        <v>7331</v>
      </c>
      <c r="G2778" t="s">
        <v>11280</v>
      </c>
    </row>
    <row r="2779" spans="1:7" x14ac:dyDescent="0.25">
      <c r="A2779" t="s">
        <v>10120</v>
      </c>
      <c r="B2779">
        <v>45977</v>
      </c>
      <c r="C2779" t="s">
        <v>67</v>
      </c>
      <c r="D2779" t="s">
        <v>7330</v>
      </c>
      <c r="E2779">
        <v>118</v>
      </c>
      <c r="F2779" t="s">
        <v>7331</v>
      </c>
      <c r="G2779" t="s">
        <v>7338</v>
      </c>
    </row>
    <row r="2780" spans="1:7" x14ac:dyDescent="0.25">
      <c r="A2780" t="s">
        <v>10121</v>
      </c>
      <c r="B2780">
        <v>45977</v>
      </c>
      <c r="C2780" t="s">
        <v>124</v>
      </c>
      <c r="D2780" t="s">
        <v>7330</v>
      </c>
      <c r="E2780">
        <v>89</v>
      </c>
      <c r="F2780" t="s">
        <v>7331</v>
      </c>
      <c r="G2780" t="s">
        <v>7338</v>
      </c>
    </row>
    <row r="2781" spans="1:7" x14ac:dyDescent="0.25">
      <c r="A2781" t="s">
        <v>10122</v>
      </c>
      <c r="B2781">
        <v>45977</v>
      </c>
      <c r="C2781" t="s">
        <v>230</v>
      </c>
      <c r="D2781" t="s">
        <v>7341</v>
      </c>
      <c r="E2781">
        <v>18</v>
      </c>
      <c r="F2781" t="s">
        <v>7331</v>
      </c>
      <c r="G2781" t="s">
        <v>11280</v>
      </c>
    </row>
    <row r="2782" spans="1:7" x14ac:dyDescent="0.25">
      <c r="A2782" t="s">
        <v>10123</v>
      </c>
      <c r="B2782">
        <v>45977</v>
      </c>
      <c r="C2782" t="s">
        <v>240</v>
      </c>
      <c r="D2782" t="s">
        <v>7330</v>
      </c>
      <c r="E2782">
        <v>48</v>
      </c>
      <c r="F2782" t="s">
        <v>7345</v>
      </c>
      <c r="G2782" t="s">
        <v>7370</v>
      </c>
    </row>
    <row r="2783" spans="1:7" x14ac:dyDescent="0.25">
      <c r="A2783" t="s">
        <v>10124</v>
      </c>
      <c r="B2783">
        <v>45977</v>
      </c>
      <c r="C2783" t="s">
        <v>244</v>
      </c>
      <c r="D2783" t="s">
        <v>7341</v>
      </c>
      <c r="E2783">
        <v>11</v>
      </c>
      <c r="F2783" t="s">
        <v>7331</v>
      </c>
      <c r="G2783" t="s">
        <v>11280</v>
      </c>
    </row>
    <row r="2784" spans="1:7" x14ac:dyDescent="0.25">
      <c r="A2784" t="s">
        <v>10125</v>
      </c>
      <c r="B2784">
        <v>45977</v>
      </c>
      <c r="C2784" t="s">
        <v>338</v>
      </c>
      <c r="D2784" t="s">
        <v>7330</v>
      </c>
      <c r="E2784">
        <v>58</v>
      </c>
      <c r="F2784" t="s">
        <v>7331</v>
      </c>
      <c r="G2784" t="s">
        <v>7334</v>
      </c>
    </row>
    <row r="2785" spans="1:7" x14ac:dyDescent="0.25">
      <c r="A2785" t="s">
        <v>10126</v>
      </c>
      <c r="B2785">
        <v>45977</v>
      </c>
      <c r="C2785" t="s">
        <v>338</v>
      </c>
      <c r="D2785" t="s">
        <v>7330</v>
      </c>
      <c r="E2785">
        <v>61</v>
      </c>
      <c r="F2785" t="s">
        <v>7345</v>
      </c>
      <c r="G2785" t="s">
        <v>7343</v>
      </c>
    </row>
    <row r="2786" spans="1:7" x14ac:dyDescent="0.25">
      <c r="A2786" t="s">
        <v>10127</v>
      </c>
      <c r="B2786">
        <v>45977</v>
      </c>
      <c r="C2786" t="s">
        <v>443</v>
      </c>
      <c r="D2786" t="s">
        <v>7341</v>
      </c>
      <c r="E2786">
        <v>5</v>
      </c>
      <c r="F2786" t="s">
        <v>7345</v>
      </c>
      <c r="G2786" t="s">
        <v>11280</v>
      </c>
    </row>
    <row r="2787" spans="1:7" x14ac:dyDescent="0.25">
      <c r="A2787" t="s">
        <v>10128</v>
      </c>
      <c r="B2787">
        <v>45977</v>
      </c>
      <c r="C2787" t="s">
        <v>476</v>
      </c>
      <c r="D2787" t="s">
        <v>7341</v>
      </c>
      <c r="E2787">
        <v>7</v>
      </c>
      <c r="F2787" t="s">
        <v>7345</v>
      </c>
      <c r="G2787" t="s">
        <v>11280</v>
      </c>
    </row>
    <row r="2788" spans="1:7" x14ac:dyDescent="0.25">
      <c r="A2788" t="s">
        <v>10129</v>
      </c>
      <c r="B2788">
        <v>45978</v>
      </c>
      <c r="C2788" t="s">
        <v>45</v>
      </c>
      <c r="D2788" t="s">
        <v>7330</v>
      </c>
      <c r="E2788">
        <v>55</v>
      </c>
      <c r="F2788" t="s">
        <v>7337</v>
      </c>
      <c r="G2788" t="s">
        <v>7343</v>
      </c>
    </row>
    <row r="2789" spans="1:7" x14ac:dyDescent="0.25">
      <c r="A2789" t="s">
        <v>10130</v>
      </c>
      <c r="B2789">
        <v>45978</v>
      </c>
      <c r="C2789" t="s">
        <v>70</v>
      </c>
      <c r="D2789" t="s">
        <v>7341</v>
      </c>
      <c r="E2789">
        <v>21</v>
      </c>
      <c r="F2789" t="s">
        <v>7345</v>
      </c>
      <c r="G2789" t="s">
        <v>11280</v>
      </c>
    </row>
    <row r="2790" spans="1:7" x14ac:dyDescent="0.25">
      <c r="A2790" t="s">
        <v>10131</v>
      </c>
      <c r="B2790">
        <v>45978</v>
      </c>
      <c r="C2790" t="s">
        <v>198</v>
      </c>
      <c r="D2790" t="s">
        <v>7330</v>
      </c>
      <c r="E2790">
        <v>103</v>
      </c>
      <c r="F2790" t="s">
        <v>7345</v>
      </c>
      <c r="G2790" t="s">
        <v>7355</v>
      </c>
    </row>
    <row r="2791" spans="1:7" x14ac:dyDescent="0.25">
      <c r="A2791" t="s">
        <v>10132</v>
      </c>
      <c r="B2791">
        <v>45978</v>
      </c>
      <c r="C2791" t="s">
        <v>348</v>
      </c>
      <c r="D2791" t="s">
        <v>7330</v>
      </c>
      <c r="E2791">
        <v>41</v>
      </c>
      <c r="F2791" t="s">
        <v>7345</v>
      </c>
      <c r="G2791" t="s">
        <v>7332</v>
      </c>
    </row>
    <row r="2792" spans="1:7" x14ac:dyDescent="0.25">
      <c r="A2792" t="s">
        <v>10133</v>
      </c>
      <c r="B2792">
        <v>45978</v>
      </c>
      <c r="C2792" t="s">
        <v>368</v>
      </c>
      <c r="D2792" t="s">
        <v>7330</v>
      </c>
      <c r="E2792">
        <v>40</v>
      </c>
      <c r="F2792" t="s">
        <v>7345</v>
      </c>
      <c r="G2792" t="s">
        <v>7343</v>
      </c>
    </row>
    <row r="2793" spans="1:7" x14ac:dyDescent="0.25">
      <c r="A2793" t="s">
        <v>10134</v>
      </c>
      <c r="B2793">
        <v>45979</v>
      </c>
      <c r="C2793" t="s">
        <v>33</v>
      </c>
      <c r="D2793" t="s">
        <v>7330</v>
      </c>
      <c r="E2793">
        <v>194</v>
      </c>
      <c r="F2793" t="s">
        <v>7345</v>
      </c>
      <c r="G2793" t="s">
        <v>7370</v>
      </c>
    </row>
    <row r="2794" spans="1:7" x14ac:dyDescent="0.25">
      <c r="A2794" t="s">
        <v>10135</v>
      </c>
      <c r="B2794">
        <v>45979</v>
      </c>
      <c r="C2794" t="s">
        <v>47</v>
      </c>
      <c r="D2794" t="s">
        <v>7341</v>
      </c>
      <c r="E2794">
        <v>27</v>
      </c>
      <c r="F2794" t="s">
        <v>7351</v>
      </c>
      <c r="G2794" t="s">
        <v>11280</v>
      </c>
    </row>
    <row r="2795" spans="1:7" x14ac:dyDescent="0.25">
      <c r="A2795" t="s">
        <v>10136</v>
      </c>
      <c r="B2795">
        <v>45979</v>
      </c>
      <c r="C2795" t="s">
        <v>148</v>
      </c>
      <c r="D2795" t="s">
        <v>7330</v>
      </c>
      <c r="E2795">
        <v>81</v>
      </c>
      <c r="F2795" t="s">
        <v>7331</v>
      </c>
      <c r="G2795" t="s">
        <v>7343</v>
      </c>
    </row>
    <row r="2796" spans="1:7" x14ac:dyDescent="0.25">
      <c r="A2796" t="s">
        <v>10137</v>
      </c>
      <c r="B2796">
        <v>45979</v>
      </c>
      <c r="C2796" t="s">
        <v>234</v>
      </c>
      <c r="D2796" t="s">
        <v>7330</v>
      </c>
      <c r="E2796">
        <v>82</v>
      </c>
      <c r="F2796" t="s">
        <v>7331</v>
      </c>
      <c r="G2796" t="s">
        <v>7343</v>
      </c>
    </row>
    <row r="2797" spans="1:7" x14ac:dyDescent="0.25">
      <c r="A2797" t="s">
        <v>10138</v>
      </c>
      <c r="B2797">
        <v>45979</v>
      </c>
      <c r="C2797" t="s">
        <v>266</v>
      </c>
      <c r="D2797" t="s">
        <v>7341</v>
      </c>
      <c r="E2797">
        <v>13</v>
      </c>
      <c r="F2797" t="s">
        <v>7345</v>
      </c>
      <c r="G2797" t="s">
        <v>11280</v>
      </c>
    </row>
    <row r="2798" spans="1:7" x14ac:dyDescent="0.25">
      <c r="A2798" t="s">
        <v>10139</v>
      </c>
      <c r="B2798">
        <v>45979</v>
      </c>
      <c r="C2798" t="s">
        <v>300</v>
      </c>
      <c r="D2798" t="s">
        <v>7341</v>
      </c>
      <c r="E2798">
        <v>4</v>
      </c>
      <c r="F2798" t="s">
        <v>7331</v>
      </c>
      <c r="G2798" t="s">
        <v>11280</v>
      </c>
    </row>
    <row r="2799" spans="1:7" x14ac:dyDescent="0.25">
      <c r="A2799" t="s">
        <v>10140</v>
      </c>
      <c r="B2799">
        <v>45979</v>
      </c>
      <c r="C2799" t="s">
        <v>342</v>
      </c>
      <c r="D2799" t="s">
        <v>7341</v>
      </c>
      <c r="E2799">
        <v>6</v>
      </c>
      <c r="F2799" t="s">
        <v>7345</v>
      </c>
      <c r="G2799" t="s">
        <v>11280</v>
      </c>
    </row>
    <row r="2800" spans="1:7" x14ac:dyDescent="0.25">
      <c r="A2800" t="s">
        <v>10141</v>
      </c>
      <c r="B2800">
        <v>45979</v>
      </c>
      <c r="C2800" t="s">
        <v>478</v>
      </c>
      <c r="D2800" t="s">
        <v>7330</v>
      </c>
      <c r="E2800">
        <v>42</v>
      </c>
      <c r="F2800" t="s">
        <v>7331</v>
      </c>
      <c r="G2800" t="s">
        <v>7355</v>
      </c>
    </row>
    <row r="2801" spans="1:7" x14ac:dyDescent="0.25">
      <c r="A2801" t="s">
        <v>10142</v>
      </c>
      <c r="B2801">
        <v>45980</v>
      </c>
      <c r="C2801" t="s">
        <v>45</v>
      </c>
      <c r="D2801" t="s">
        <v>7341</v>
      </c>
      <c r="E2801">
        <v>32</v>
      </c>
      <c r="F2801" t="s">
        <v>7345</v>
      </c>
      <c r="G2801" t="s">
        <v>11280</v>
      </c>
    </row>
    <row r="2802" spans="1:7" x14ac:dyDescent="0.25">
      <c r="A2802" t="s">
        <v>10143</v>
      </c>
      <c r="B2802">
        <v>45980</v>
      </c>
      <c r="C2802" t="s">
        <v>59</v>
      </c>
      <c r="D2802" t="s">
        <v>7341</v>
      </c>
      <c r="E2802">
        <v>18</v>
      </c>
      <c r="F2802" t="s">
        <v>7331</v>
      </c>
      <c r="G2802" t="s">
        <v>11280</v>
      </c>
    </row>
    <row r="2803" spans="1:7" x14ac:dyDescent="0.25">
      <c r="A2803" t="s">
        <v>10144</v>
      </c>
      <c r="B2803">
        <v>45980</v>
      </c>
      <c r="C2803" t="s">
        <v>67</v>
      </c>
      <c r="D2803" t="s">
        <v>7341</v>
      </c>
      <c r="E2803">
        <v>24</v>
      </c>
      <c r="F2803" t="s">
        <v>7331</v>
      </c>
      <c r="G2803" t="s">
        <v>11280</v>
      </c>
    </row>
    <row r="2804" spans="1:7" x14ac:dyDescent="0.25">
      <c r="A2804" t="s">
        <v>10145</v>
      </c>
      <c r="B2804">
        <v>45980</v>
      </c>
      <c r="C2804" t="s">
        <v>70</v>
      </c>
      <c r="D2804" t="s">
        <v>7330</v>
      </c>
      <c r="E2804">
        <v>128</v>
      </c>
      <c r="F2804" t="s">
        <v>7345</v>
      </c>
      <c r="G2804" t="s">
        <v>7343</v>
      </c>
    </row>
    <row r="2805" spans="1:7" x14ac:dyDescent="0.25">
      <c r="A2805" t="s">
        <v>10146</v>
      </c>
      <c r="B2805">
        <v>45980</v>
      </c>
      <c r="C2805" t="s">
        <v>89</v>
      </c>
      <c r="D2805" t="s">
        <v>7330</v>
      </c>
      <c r="E2805">
        <v>140</v>
      </c>
      <c r="F2805" t="s">
        <v>7331</v>
      </c>
      <c r="G2805" t="s">
        <v>7365</v>
      </c>
    </row>
    <row r="2806" spans="1:7" x14ac:dyDescent="0.25">
      <c r="A2806" t="s">
        <v>10147</v>
      </c>
      <c r="B2806">
        <v>45980</v>
      </c>
      <c r="C2806" t="s">
        <v>97</v>
      </c>
      <c r="D2806" t="s">
        <v>7341</v>
      </c>
      <c r="E2806">
        <v>4</v>
      </c>
      <c r="F2806" t="s">
        <v>7351</v>
      </c>
      <c r="G2806" t="s">
        <v>11280</v>
      </c>
    </row>
    <row r="2807" spans="1:7" x14ac:dyDescent="0.25">
      <c r="A2807" t="s">
        <v>10148</v>
      </c>
      <c r="B2807">
        <v>45980</v>
      </c>
      <c r="C2807" t="s">
        <v>134</v>
      </c>
      <c r="D2807" t="s">
        <v>7330</v>
      </c>
      <c r="E2807">
        <v>90</v>
      </c>
      <c r="F2807" t="s">
        <v>7331</v>
      </c>
      <c r="G2807" t="s">
        <v>7370</v>
      </c>
    </row>
    <row r="2808" spans="1:7" x14ac:dyDescent="0.25">
      <c r="A2808" t="s">
        <v>10149</v>
      </c>
      <c r="B2808">
        <v>45980</v>
      </c>
      <c r="C2808" t="s">
        <v>152</v>
      </c>
      <c r="D2808" t="s">
        <v>7341</v>
      </c>
      <c r="E2808">
        <v>17</v>
      </c>
      <c r="F2808" t="s">
        <v>7345</v>
      </c>
      <c r="G2808" t="s">
        <v>11280</v>
      </c>
    </row>
    <row r="2809" spans="1:7" x14ac:dyDescent="0.25">
      <c r="A2809" t="s">
        <v>10150</v>
      </c>
      <c r="B2809">
        <v>45980</v>
      </c>
      <c r="C2809" t="s">
        <v>252</v>
      </c>
      <c r="D2809" t="s">
        <v>7330</v>
      </c>
      <c r="E2809">
        <v>75</v>
      </c>
      <c r="F2809" t="s">
        <v>7331</v>
      </c>
      <c r="G2809" t="s">
        <v>7355</v>
      </c>
    </row>
    <row r="2810" spans="1:7" x14ac:dyDescent="0.25">
      <c r="A2810" t="s">
        <v>10151</v>
      </c>
      <c r="B2810">
        <v>45980</v>
      </c>
      <c r="C2810" t="s">
        <v>359</v>
      </c>
      <c r="D2810" t="s">
        <v>7341</v>
      </c>
      <c r="E2810">
        <v>5</v>
      </c>
      <c r="F2810" t="s">
        <v>7331</v>
      </c>
      <c r="G2810" t="s">
        <v>11280</v>
      </c>
    </row>
    <row r="2811" spans="1:7" x14ac:dyDescent="0.25">
      <c r="A2811" t="s">
        <v>10152</v>
      </c>
      <c r="B2811">
        <v>45980</v>
      </c>
      <c r="C2811" t="s">
        <v>384</v>
      </c>
      <c r="D2811" t="s">
        <v>7330</v>
      </c>
      <c r="E2811">
        <v>57</v>
      </c>
      <c r="F2811" t="s">
        <v>7351</v>
      </c>
      <c r="G2811" t="s">
        <v>7334</v>
      </c>
    </row>
    <row r="2812" spans="1:7" x14ac:dyDescent="0.25">
      <c r="A2812" t="s">
        <v>10153</v>
      </c>
      <c r="B2812">
        <v>45981</v>
      </c>
      <c r="C2812" t="s">
        <v>45</v>
      </c>
      <c r="D2812" t="s">
        <v>7341</v>
      </c>
      <c r="E2812">
        <v>37</v>
      </c>
      <c r="F2812" t="s">
        <v>7345</v>
      </c>
      <c r="G2812" t="s">
        <v>11280</v>
      </c>
    </row>
    <row r="2813" spans="1:7" x14ac:dyDescent="0.25">
      <c r="A2813" t="s">
        <v>10154</v>
      </c>
      <c r="B2813">
        <v>45981</v>
      </c>
      <c r="C2813" t="s">
        <v>57</v>
      </c>
      <c r="D2813" t="s">
        <v>7330</v>
      </c>
      <c r="E2813">
        <v>168</v>
      </c>
      <c r="F2813" t="s">
        <v>7345</v>
      </c>
      <c r="G2813" t="s">
        <v>7343</v>
      </c>
    </row>
    <row r="2814" spans="1:7" x14ac:dyDescent="0.25">
      <c r="A2814" t="s">
        <v>10155</v>
      </c>
      <c r="B2814">
        <v>45981</v>
      </c>
      <c r="C2814" t="s">
        <v>156</v>
      </c>
      <c r="D2814" t="s">
        <v>7330</v>
      </c>
      <c r="E2814">
        <v>48</v>
      </c>
      <c r="F2814" t="s">
        <v>7331</v>
      </c>
      <c r="G2814" t="s">
        <v>7370</v>
      </c>
    </row>
    <row r="2815" spans="1:7" x14ac:dyDescent="0.25">
      <c r="A2815" t="s">
        <v>10156</v>
      </c>
      <c r="B2815">
        <v>45981</v>
      </c>
      <c r="C2815" t="s">
        <v>174</v>
      </c>
      <c r="D2815" t="s">
        <v>7330</v>
      </c>
      <c r="E2815">
        <v>105</v>
      </c>
      <c r="F2815" t="s">
        <v>7331</v>
      </c>
      <c r="G2815" t="s">
        <v>7355</v>
      </c>
    </row>
    <row r="2816" spans="1:7" x14ac:dyDescent="0.25">
      <c r="A2816" t="s">
        <v>10157</v>
      </c>
      <c r="B2816">
        <v>45981</v>
      </c>
      <c r="C2816" t="s">
        <v>486</v>
      </c>
      <c r="D2816" t="s">
        <v>7330</v>
      </c>
      <c r="E2816">
        <v>76</v>
      </c>
      <c r="F2816" t="s">
        <v>7337</v>
      </c>
      <c r="G2816" t="s">
        <v>7365</v>
      </c>
    </row>
    <row r="2817" spans="1:7" x14ac:dyDescent="0.25">
      <c r="A2817" t="s">
        <v>10158</v>
      </c>
      <c r="B2817">
        <v>45982</v>
      </c>
      <c r="C2817" t="s">
        <v>8</v>
      </c>
      <c r="D2817" t="s">
        <v>7330</v>
      </c>
      <c r="E2817">
        <v>149</v>
      </c>
      <c r="F2817" t="s">
        <v>7331</v>
      </c>
      <c r="G2817" t="s">
        <v>7334</v>
      </c>
    </row>
    <row r="2818" spans="1:7" x14ac:dyDescent="0.25">
      <c r="A2818" t="s">
        <v>10159</v>
      </c>
      <c r="B2818">
        <v>45982</v>
      </c>
      <c r="C2818" t="s">
        <v>124</v>
      </c>
      <c r="D2818" t="s">
        <v>7341</v>
      </c>
      <c r="E2818">
        <v>10</v>
      </c>
      <c r="F2818" t="s">
        <v>7345</v>
      </c>
      <c r="G2818" t="s">
        <v>11280</v>
      </c>
    </row>
    <row r="2819" spans="1:7" x14ac:dyDescent="0.25">
      <c r="A2819" t="s">
        <v>10160</v>
      </c>
      <c r="B2819">
        <v>45982</v>
      </c>
      <c r="C2819" t="s">
        <v>234</v>
      </c>
      <c r="D2819" t="s">
        <v>7341</v>
      </c>
      <c r="E2819">
        <v>16</v>
      </c>
      <c r="F2819" t="s">
        <v>7331</v>
      </c>
      <c r="G2819" t="s">
        <v>11280</v>
      </c>
    </row>
    <row r="2820" spans="1:7" x14ac:dyDescent="0.25">
      <c r="A2820" t="s">
        <v>10161</v>
      </c>
      <c r="B2820">
        <v>45982</v>
      </c>
      <c r="C2820" t="s">
        <v>246</v>
      </c>
      <c r="D2820" t="s">
        <v>7341</v>
      </c>
      <c r="E2820">
        <v>11</v>
      </c>
      <c r="F2820" t="s">
        <v>7337</v>
      </c>
      <c r="G2820" t="s">
        <v>11280</v>
      </c>
    </row>
    <row r="2821" spans="1:7" x14ac:dyDescent="0.25">
      <c r="A2821" t="s">
        <v>10162</v>
      </c>
      <c r="B2821">
        <v>45982</v>
      </c>
      <c r="C2821" t="s">
        <v>263</v>
      </c>
      <c r="D2821" t="s">
        <v>7341</v>
      </c>
      <c r="E2821">
        <v>9</v>
      </c>
      <c r="F2821" t="s">
        <v>7337</v>
      </c>
      <c r="G2821" t="s">
        <v>11280</v>
      </c>
    </row>
    <row r="2822" spans="1:7" x14ac:dyDescent="0.25">
      <c r="A2822" t="s">
        <v>10163</v>
      </c>
      <c r="B2822">
        <v>45982</v>
      </c>
      <c r="C2822" t="s">
        <v>263</v>
      </c>
      <c r="D2822" t="s">
        <v>7341</v>
      </c>
      <c r="E2822">
        <v>13</v>
      </c>
      <c r="F2822" t="s">
        <v>7331</v>
      </c>
      <c r="G2822" t="s">
        <v>11280</v>
      </c>
    </row>
    <row r="2823" spans="1:7" x14ac:dyDescent="0.25">
      <c r="A2823" t="s">
        <v>10164</v>
      </c>
      <c r="B2823">
        <v>45982</v>
      </c>
      <c r="C2823" t="s">
        <v>332</v>
      </c>
      <c r="D2823" t="s">
        <v>7330</v>
      </c>
      <c r="E2823">
        <v>57</v>
      </c>
      <c r="F2823" t="s">
        <v>7337</v>
      </c>
      <c r="G2823" t="s">
        <v>7348</v>
      </c>
    </row>
    <row r="2824" spans="1:7" x14ac:dyDescent="0.25">
      <c r="A2824" t="s">
        <v>10165</v>
      </c>
      <c r="B2824">
        <v>45982</v>
      </c>
      <c r="C2824" t="s">
        <v>489</v>
      </c>
      <c r="D2824" t="s">
        <v>7330</v>
      </c>
      <c r="E2824">
        <v>58</v>
      </c>
      <c r="F2824" t="s">
        <v>7331</v>
      </c>
      <c r="G2824" t="s">
        <v>7348</v>
      </c>
    </row>
    <row r="2825" spans="1:7" x14ac:dyDescent="0.25">
      <c r="A2825" t="s">
        <v>10166</v>
      </c>
      <c r="B2825">
        <v>45983</v>
      </c>
      <c r="C2825" t="s">
        <v>204</v>
      </c>
      <c r="D2825" t="s">
        <v>7330</v>
      </c>
      <c r="E2825">
        <v>78</v>
      </c>
      <c r="F2825" t="s">
        <v>7331</v>
      </c>
      <c r="G2825" t="s">
        <v>7332</v>
      </c>
    </row>
    <row r="2826" spans="1:7" x14ac:dyDescent="0.25">
      <c r="A2826" t="s">
        <v>10167</v>
      </c>
      <c r="B2826">
        <v>45983</v>
      </c>
      <c r="C2826" t="s">
        <v>248</v>
      </c>
      <c r="D2826" t="s">
        <v>7330</v>
      </c>
      <c r="E2826">
        <v>70</v>
      </c>
      <c r="F2826" t="s">
        <v>7331</v>
      </c>
      <c r="G2826" t="s">
        <v>7338</v>
      </c>
    </row>
    <row r="2827" spans="1:7" x14ac:dyDescent="0.25">
      <c r="A2827" t="s">
        <v>10168</v>
      </c>
      <c r="B2827">
        <v>45983</v>
      </c>
      <c r="C2827" t="s">
        <v>248</v>
      </c>
      <c r="D2827" t="s">
        <v>7330</v>
      </c>
      <c r="E2827">
        <v>38</v>
      </c>
      <c r="F2827" t="s">
        <v>7337</v>
      </c>
      <c r="G2827" t="s">
        <v>7370</v>
      </c>
    </row>
    <row r="2828" spans="1:7" x14ac:dyDescent="0.25">
      <c r="A2828" t="s">
        <v>10169</v>
      </c>
      <c r="B2828">
        <v>45983</v>
      </c>
      <c r="C2828" t="s">
        <v>263</v>
      </c>
      <c r="D2828" t="s">
        <v>7330</v>
      </c>
      <c r="E2828">
        <v>75</v>
      </c>
      <c r="F2828" t="s">
        <v>7331</v>
      </c>
      <c r="G2828" t="s">
        <v>7365</v>
      </c>
    </row>
    <row r="2829" spans="1:7" x14ac:dyDescent="0.25">
      <c r="A2829" t="s">
        <v>10170</v>
      </c>
      <c r="B2829">
        <v>45983</v>
      </c>
      <c r="C2829" t="s">
        <v>270</v>
      </c>
      <c r="D2829" t="s">
        <v>7341</v>
      </c>
      <c r="E2829">
        <v>5</v>
      </c>
      <c r="F2829" t="s">
        <v>7331</v>
      </c>
      <c r="G2829" t="s">
        <v>11280</v>
      </c>
    </row>
    <row r="2830" spans="1:7" x14ac:dyDescent="0.25">
      <c r="A2830" t="s">
        <v>10171</v>
      </c>
      <c r="B2830">
        <v>45983</v>
      </c>
      <c r="C2830" t="s">
        <v>282</v>
      </c>
      <c r="D2830" t="s">
        <v>7330</v>
      </c>
      <c r="E2830">
        <v>79</v>
      </c>
      <c r="F2830" t="s">
        <v>7331</v>
      </c>
      <c r="G2830" t="s">
        <v>7365</v>
      </c>
    </row>
    <row r="2831" spans="1:7" x14ac:dyDescent="0.25">
      <c r="A2831" t="s">
        <v>10172</v>
      </c>
      <c r="B2831">
        <v>45983</v>
      </c>
      <c r="C2831" t="s">
        <v>296</v>
      </c>
      <c r="D2831" t="s">
        <v>7341</v>
      </c>
      <c r="E2831">
        <v>14</v>
      </c>
      <c r="F2831" t="s">
        <v>7331</v>
      </c>
      <c r="G2831" t="s">
        <v>11280</v>
      </c>
    </row>
    <row r="2832" spans="1:7" x14ac:dyDescent="0.25">
      <c r="A2832" t="s">
        <v>10173</v>
      </c>
      <c r="B2832">
        <v>45983</v>
      </c>
      <c r="C2832" t="s">
        <v>382</v>
      </c>
      <c r="D2832" t="s">
        <v>7341</v>
      </c>
      <c r="E2832">
        <v>7</v>
      </c>
      <c r="F2832" t="s">
        <v>7331</v>
      </c>
      <c r="G2832" t="s">
        <v>11280</v>
      </c>
    </row>
    <row r="2833" spans="1:7" x14ac:dyDescent="0.25">
      <c r="A2833" t="s">
        <v>10174</v>
      </c>
      <c r="B2833">
        <v>45983</v>
      </c>
      <c r="C2833" t="s">
        <v>392</v>
      </c>
      <c r="D2833" t="s">
        <v>7330</v>
      </c>
      <c r="E2833">
        <v>64</v>
      </c>
      <c r="F2833" t="s">
        <v>7345</v>
      </c>
      <c r="G2833" t="s">
        <v>7332</v>
      </c>
    </row>
    <row r="2834" spans="1:7" x14ac:dyDescent="0.25">
      <c r="A2834" t="s">
        <v>10175</v>
      </c>
      <c r="B2834">
        <v>45983</v>
      </c>
      <c r="C2834" t="s">
        <v>396</v>
      </c>
      <c r="D2834" t="s">
        <v>7341</v>
      </c>
      <c r="E2834">
        <v>9</v>
      </c>
      <c r="F2834" t="s">
        <v>7337</v>
      </c>
      <c r="G2834" t="s">
        <v>11280</v>
      </c>
    </row>
    <row r="2835" spans="1:7" x14ac:dyDescent="0.25">
      <c r="A2835" t="s">
        <v>10176</v>
      </c>
      <c r="B2835">
        <v>45983</v>
      </c>
      <c r="C2835" t="s">
        <v>458</v>
      </c>
      <c r="D2835" t="s">
        <v>7341</v>
      </c>
      <c r="E2835">
        <v>4</v>
      </c>
      <c r="F2835" t="s">
        <v>7337</v>
      </c>
      <c r="G2835" t="s">
        <v>11280</v>
      </c>
    </row>
    <row r="2836" spans="1:7" x14ac:dyDescent="0.25">
      <c r="A2836" t="s">
        <v>10177</v>
      </c>
      <c r="B2836">
        <v>45984</v>
      </c>
      <c r="C2836" t="s">
        <v>57</v>
      </c>
      <c r="D2836" t="s">
        <v>7330</v>
      </c>
      <c r="E2836">
        <v>80</v>
      </c>
      <c r="F2836" t="s">
        <v>7331</v>
      </c>
      <c r="G2836" t="s">
        <v>7338</v>
      </c>
    </row>
    <row r="2837" spans="1:7" x14ac:dyDescent="0.25">
      <c r="A2837" t="s">
        <v>10178</v>
      </c>
      <c r="B2837">
        <v>45984</v>
      </c>
      <c r="C2837" t="s">
        <v>64</v>
      </c>
      <c r="D2837" t="s">
        <v>7341</v>
      </c>
      <c r="E2837">
        <v>20</v>
      </c>
      <c r="F2837" t="s">
        <v>7331</v>
      </c>
      <c r="G2837" t="s">
        <v>11280</v>
      </c>
    </row>
    <row r="2838" spans="1:7" x14ac:dyDescent="0.25">
      <c r="A2838" t="s">
        <v>10179</v>
      </c>
      <c r="B2838">
        <v>45984</v>
      </c>
      <c r="C2838" t="s">
        <v>75</v>
      </c>
      <c r="D2838" t="s">
        <v>7341</v>
      </c>
      <c r="E2838">
        <v>25</v>
      </c>
      <c r="F2838" t="s">
        <v>7351</v>
      </c>
      <c r="G2838" t="s">
        <v>11280</v>
      </c>
    </row>
    <row r="2839" spans="1:7" x14ac:dyDescent="0.25">
      <c r="A2839" t="s">
        <v>10180</v>
      </c>
      <c r="B2839">
        <v>45984</v>
      </c>
      <c r="C2839" t="s">
        <v>105</v>
      </c>
      <c r="D2839" t="s">
        <v>7341</v>
      </c>
      <c r="E2839">
        <v>15</v>
      </c>
      <c r="F2839" t="s">
        <v>7345</v>
      </c>
      <c r="G2839" t="s">
        <v>11280</v>
      </c>
    </row>
    <row r="2840" spans="1:7" x14ac:dyDescent="0.25">
      <c r="A2840" t="s">
        <v>10181</v>
      </c>
      <c r="B2840">
        <v>45984</v>
      </c>
      <c r="C2840" t="s">
        <v>130</v>
      </c>
      <c r="D2840" t="s">
        <v>7330</v>
      </c>
      <c r="E2840">
        <v>90</v>
      </c>
      <c r="F2840" t="s">
        <v>7345</v>
      </c>
      <c r="G2840" t="s">
        <v>7355</v>
      </c>
    </row>
    <row r="2841" spans="1:7" x14ac:dyDescent="0.25">
      <c r="A2841" t="s">
        <v>10182</v>
      </c>
      <c r="B2841">
        <v>45984</v>
      </c>
      <c r="C2841" t="s">
        <v>140</v>
      </c>
      <c r="D2841" t="s">
        <v>7341</v>
      </c>
      <c r="E2841">
        <v>14</v>
      </c>
      <c r="F2841" t="s">
        <v>7351</v>
      </c>
      <c r="G2841" t="s">
        <v>11280</v>
      </c>
    </row>
    <row r="2842" spans="1:7" x14ac:dyDescent="0.25">
      <c r="A2842" t="s">
        <v>10183</v>
      </c>
      <c r="B2842">
        <v>45984</v>
      </c>
      <c r="C2842" t="s">
        <v>346</v>
      </c>
      <c r="D2842" t="s">
        <v>7330</v>
      </c>
      <c r="E2842">
        <v>65</v>
      </c>
      <c r="F2842" t="s">
        <v>7331</v>
      </c>
      <c r="G2842" t="s">
        <v>7348</v>
      </c>
    </row>
    <row r="2843" spans="1:7" x14ac:dyDescent="0.25">
      <c r="A2843" t="s">
        <v>10184</v>
      </c>
      <c r="B2843">
        <v>45984</v>
      </c>
      <c r="C2843" t="s">
        <v>484</v>
      </c>
      <c r="D2843" t="s">
        <v>7330</v>
      </c>
      <c r="E2843">
        <v>77</v>
      </c>
      <c r="F2843" t="s">
        <v>7337</v>
      </c>
      <c r="G2843" t="s">
        <v>7348</v>
      </c>
    </row>
    <row r="2844" spans="1:7" x14ac:dyDescent="0.25">
      <c r="A2844" t="s">
        <v>10185</v>
      </c>
      <c r="B2844">
        <v>45985</v>
      </c>
      <c r="C2844" t="s">
        <v>20</v>
      </c>
      <c r="D2844" t="s">
        <v>7330</v>
      </c>
      <c r="E2844">
        <v>182</v>
      </c>
      <c r="F2844" t="s">
        <v>7331</v>
      </c>
      <c r="G2844" t="s">
        <v>7332</v>
      </c>
    </row>
    <row r="2845" spans="1:7" x14ac:dyDescent="0.25">
      <c r="A2845" t="s">
        <v>10186</v>
      </c>
      <c r="B2845">
        <v>45985</v>
      </c>
      <c r="C2845" t="s">
        <v>45</v>
      </c>
      <c r="D2845" t="s">
        <v>7330</v>
      </c>
      <c r="E2845">
        <v>173</v>
      </c>
      <c r="F2845" t="s">
        <v>7331</v>
      </c>
      <c r="G2845" t="s">
        <v>7334</v>
      </c>
    </row>
    <row r="2846" spans="1:7" x14ac:dyDescent="0.25">
      <c r="A2846" t="s">
        <v>10187</v>
      </c>
      <c r="B2846">
        <v>45985</v>
      </c>
      <c r="C2846" t="s">
        <v>73</v>
      </c>
      <c r="D2846" t="s">
        <v>7330</v>
      </c>
      <c r="E2846">
        <v>53</v>
      </c>
      <c r="F2846" t="s">
        <v>7331</v>
      </c>
      <c r="G2846" t="s">
        <v>7332</v>
      </c>
    </row>
    <row r="2847" spans="1:7" x14ac:dyDescent="0.25">
      <c r="A2847" t="s">
        <v>10188</v>
      </c>
      <c r="B2847">
        <v>45985</v>
      </c>
      <c r="C2847" t="s">
        <v>108</v>
      </c>
      <c r="D2847" t="s">
        <v>7330</v>
      </c>
      <c r="E2847">
        <v>80</v>
      </c>
      <c r="F2847" t="s">
        <v>7337</v>
      </c>
      <c r="G2847" t="s">
        <v>7338</v>
      </c>
    </row>
    <row r="2848" spans="1:7" x14ac:dyDescent="0.25">
      <c r="A2848" t="s">
        <v>10189</v>
      </c>
      <c r="B2848">
        <v>45985</v>
      </c>
      <c r="C2848" t="s">
        <v>192</v>
      </c>
      <c r="D2848" t="s">
        <v>7330</v>
      </c>
      <c r="E2848">
        <v>99</v>
      </c>
      <c r="F2848" t="s">
        <v>7337</v>
      </c>
      <c r="G2848" t="s">
        <v>7338</v>
      </c>
    </row>
    <row r="2849" spans="1:7" x14ac:dyDescent="0.25">
      <c r="A2849" t="s">
        <v>10190</v>
      </c>
      <c r="B2849">
        <v>45985</v>
      </c>
      <c r="C2849" t="s">
        <v>208</v>
      </c>
      <c r="D2849" t="s">
        <v>7341</v>
      </c>
      <c r="E2849">
        <v>3</v>
      </c>
      <c r="F2849" t="s">
        <v>7331</v>
      </c>
      <c r="G2849" t="s">
        <v>11280</v>
      </c>
    </row>
    <row r="2850" spans="1:7" x14ac:dyDescent="0.25">
      <c r="A2850" t="s">
        <v>10191</v>
      </c>
      <c r="B2850">
        <v>45985</v>
      </c>
      <c r="C2850" t="s">
        <v>252</v>
      </c>
      <c r="D2850" t="s">
        <v>7330</v>
      </c>
      <c r="E2850">
        <v>105</v>
      </c>
      <c r="F2850" t="s">
        <v>7345</v>
      </c>
      <c r="G2850" t="s">
        <v>7332</v>
      </c>
    </row>
    <row r="2851" spans="1:7" x14ac:dyDescent="0.25">
      <c r="A2851" t="s">
        <v>10192</v>
      </c>
      <c r="B2851">
        <v>45985</v>
      </c>
      <c r="C2851" t="s">
        <v>257</v>
      </c>
      <c r="D2851" t="s">
        <v>7341</v>
      </c>
      <c r="E2851">
        <v>11</v>
      </c>
      <c r="F2851" t="s">
        <v>7345</v>
      </c>
      <c r="G2851" t="s">
        <v>11280</v>
      </c>
    </row>
    <row r="2852" spans="1:7" x14ac:dyDescent="0.25">
      <c r="A2852" t="s">
        <v>10193</v>
      </c>
      <c r="B2852">
        <v>45985</v>
      </c>
      <c r="C2852" t="s">
        <v>304</v>
      </c>
      <c r="D2852" t="s">
        <v>7341</v>
      </c>
      <c r="E2852">
        <v>10</v>
      </c>
      <c r="F2852" t="s">
        <v>7345</v>
      </c>
      <c r="G2852" t="s">
        <v>11280</v>
      </c>
    </row>
    <row r="2853" spans="1:7" x14ac:dyDescent="0.25">
      <c r="A2853" t="s">
        <v>10194</v>
      </c>
      <c r="B2853">
        <v>45985</v>
      </c>
      <c r="C2853" t="s">
        <v>447</v>
      </c>
      <c r="D2853" t="s">
        <v>7330</v>
      </c>
      <c r="E2853">
        <v>66</v>
      </c>
      <c r="F2853" t="s">
        <v>7331</v>
      </c>
      <c r="G2853" t="s">
        <v>7348</v>
      </c>
    </row>
    <row r="2854" spans="1:7" x14ac:dyDescent="0.25">
      <c r="A2854" t="s">
        <v>10195</v>
      </c>
      <c r="B2854">
        <v>45986</v>
      </c>
      <c r="C2854" t="s">
        <v>8</v>
      </c>
      <c r="D2854" t="s">
        <v>7330</v>
      </c>
      <c r="E2854">
        <v>91</v>
      </c>
      <c r="F2854" t="s">
        <v>7345</v>
      </c>
      <c r="G2854" t="s">
        <v>7343</v>
      </c>
    </row>
    <row r="2855" spans="1:7" x14ac:dyDescent="0.25">
      <c r="A2855" t="s">
        <v>10196</v>
      </c>
      <c r="B2855">
        <v>45986</v>
      </c>
      <c r="C2855" t="s">
        <v>43</v>
      </c>
      <c r="D2855" t="s">
        <v>7341</v>
      </c>
      <c r="E2855">
        <v>21</v>
      </c>
      <c r="F2855" t="s">
        <v>7331</v>
      </c>
      <c r="G2855" t="s">
        <v>11280</v>
      </c>
    </row>
    <row r="2856" spans="1:7" x14ac:dyDescent="0.25">
      <c r="A2856" t="s">
        <v>10197</v>
      </c>
      <c r="B2856">
        <v>45986</v>
      </c>
      <c r="C2856" t="s">
        <v>124</v>
      </c>
      <c r="D2856" t="s">
        <v>7330</v>
      </c>
      <c r="E2856">
        <v>69</v>
      </c>
      <c r="F2856" t="s">
        <v>7337</v>
      </c>
      <c r="G2856" t="s">
        <v>7334</v>
      </c>
    </row>
    <row r="2857" spans="1:7" x14ac:dyDescent="0.25">
      <c r="A2857" t="s">
        <v>10198</v>
      </c>
      <c r="B2857">
        <v>45986</v>
      </c>
      <c r="C2857" t="s">
        <v>156</v>
      </c>
      <c r="D2857" t="s">
        <v>7330</v>
      </c>
      <c r="E2857">
        <v>101</v>
      </c>
      <c r="F2857" t="s">
        <v>7337</v>
      </c>
      <c r="G2857" t="s">
        <v>7343</v>
      </c>
    </row>
    <row r="2858" spans="1:7" x14ac:dyDescent="0.25">
      <c r="A2858" t="s">
        <v>10199</v>
      </c>
      <c r="B2858">
        <v>45986</v>
      </c>
      <c r="C2858" t="s">
        <v>202</v>
      </c>
      <c r="D2858" t="s">
        <v>7341</v>
      </c>
      <c r="E2858">
        <v>15</v>
      </c>
      <c r="F2858" t="s">
        <v>7331</v>
      </c>
      <c r="G2858" t="s">
        <v>11280</v>
      </c>
    </row>
    <row r="2859" spans="1:7" x14ac:dyDescent="0.25">
      <c r="A2859" t="s">
        <v>10200</v>
      </c>
      <c r="B2859">
        <v>45986</v>
      </c>
      <c r="C2859" t="s">
        <v>338</v>
      </c>
      <c r="D2859" t="s">
        <v>7341</v>
      </c>
      <c r="E2859">
        <v>1</v>
      </c>
      <c r="F2859" t="s">
        <v>7331</v>
      </c>
      <c r="G2859" t="s">
        <v>11280</v>
      </c>
    </row>
    <row r="2860" spans="1:7" x14ac:dyDescent="0.25">
      <c r="A2860" t="s">
        <v>10201</v>
      </c>
      <c r="B2860">
        <v>45986</v>
      </c>
      <c r="C2860" t="s">
        <v>368</v>
      </c>
      <c r="D2860" t="s">
        <v>7330</v>
      </c>
      <c r="E2860">
        <v>59</v>
      </c>
      <c r="F2860" t="s">
        <v>7345</v>
      </c>
      <c r="G2860" t="s">
        <v>7343</v>
      </c>
    </row>
    <row r="2861" spans="1:7" x14ac:dyDescent="0.25">
      <c r="A2861" t="s">
        <v>10202</v>
      </c>
      <c r="B2861">
        <v>45986</v>
      </c>
      <c r="C2861" t="s">
        <v>403</v>
      </c>
      <c r="D2861" t="s">
        <v>7330</v>
      </c>
      <c r="E2861">
        <v>21</v>
      </c>
      <c r="F2861" t="s">
        <v>7331</v>
      </c>
      <c r="G2861" t="s">
        <v>7332</v>
      </c>
    </row>
    <row r="2862" spans="1:7" x14ac:dyDescent="0.25">
      <c r="A2862" t="s">
        <v>10203</v>
      </c>
      <c r="B2862">
        <v>45986</v>
      </c>
      <c r="C2862" t="s">
        <v>415</v>
      </c>
      <c r="D2862" t="s">
        <v>7341</v>
      </c>
      <c r="E2862">
        <v>9</v>
      </c>
      <c r="F2862" t="s">
        <v>7351</v>
      </c>
      <c r="G2862" t="s">
        <v>11280</v>
      </c>
    </row>
    <row r="2863" spans="1:7" x14ac:dyDescent="0.25">
      <c r="A2863" t="s">
        <v>10204</v>
      </c>
      <c r="B2863">
        <v>45987</v>
      </c>
      <c r="C2863" t="s">
        <v>89</v>
      </c>
      <c r="D2863" t="s">
        <v>7341</v>
      </c>
      <c r="E2863">
        <v>16</v>
      </c>
      <c r="F2863" t="s">
        <v>7351</v>
      </c>
      <c r="G2863" t="s">
        <v>11280</v>
      </c>
    </row>
    <row r="2864" spans="1:7" x14ac:dyDescent="0.25">
      <c r="A2864" t="s">
        <v>10205</v>
      </c>
      <c r="B2864">
        <v>45987</v>
      </c>
      <c r="C2864" t="s">
        <v>172</v>
      </c>
      <c r="D2864" t="s">
        <v>7330</v>
      </c>
      <c r="E2864">
        <v>31</v>
      </c>
      <c r="F2864" t="s">
        <v>7337</v>
      </c>
      <c r="G2864" t="s">
        <v>7338</v>
      </c>
    </row>
    <row r="2865" spans="1:7" x14ac:dyDescent="0.25">
      <c r="A2865" t="s">
        <v>10206</v>
      </c>
      <c r="B2865">
        <v>45987</v>
      </c>
      <c r="C2865" t="s">
        <v>204</v>
      </c>
      <c r="D2865" t="s">
        <v>7330</v>
      </c>
      <c r="E2865">
        <v>100</v>
      </c>
      <c r="F2865" t="s">
        <v>7337</v>
      </c>
      <c r="G2865" t="s">
        <v>7365</v>
      </c>
    </row>
    <row r="2866" spans="1:7" x14ac:dyDescent="0.25">
      <c r="A2866" t="s">
        <v>10207</v>
      </c>
      <c r="B2866">
        <v>45987</v>
      </c>
      <c r="C2866" t="s">
        <v>270</v>
      </c>
      <c r="D2866" t="s">
        <v>7330</v>
      </c>
      <c r="E2866">
        <v>53</v>
      </c>
      <c r="F2866" t="s">
        <v>7345</v>
      </c>
      <c r="G2866" t="s">
        <v>7332</v>
      </c>
    </row>
    <row r="2867" spans="1:7" x14ac:dyDescent="0.25">
      <c r="A2867" t="s">
        <v>10208</v>
      </c>
      <c r="B2867">
        <v>45987</v>
      </c>
      <c r="C2867" t="s">
        <v>288</v>
      </c>
      <c r="D2867" t="s">
        <v>7330</v>
      </c>
      <c r="E2867">
        <v>25</v>
      </c>
      <c r="F2867" t="s">
        <v>7345</v>
      </c>
      <c r="G2867" t="s">
        <v>7355</v>
      </c>
    </row>
    <row r="2868" spans="1:7" x14ac:dyDescent="0.25">
      <c r="A2868" t="s">
        <v>10209</v>
      </c>
      <c r="B2868">
        <v>45987</v>
      </c>
      <c r="C2868" t="s">
        <v>313</v>
      </c>
      <c r="D2868" t="s">
        <v>7341</v>
      </c>
      <c r="E2868">
        <v>2</v>
      </c>
      <c r="F2868" t="s">
        <v>7337</v>
      </c>
      <c r="G2868" t="s">
        <v>11280</v>
      </c>
    </row>
    <row r="2869" spans="1:7" x14ac:dyDescent="0.25">
      <c r="A2869" t="s">
        <v>10210</v>
      </c>
      <c r="B2869">
        <v>45987</v>
      </c>
      <c r="C2869" t="s">
        <v>392</v>
      </c>
      <c r="D2869" t="s">
        <v>7330</v>
      </c>
      <c r="E2869">
        <v>66</v>
      </c>
      <c r="F2869" t="s">
        <v>7345</v>
      </c>
      <c r="G2869" t="s">
        <v>7334</v>
      </c>
    </row>
    <row r="2870" spans="1:7" x14ac:dyDescent="0.25">
      <c r="A2870" t="s">
        <v>10211</v>
      </c>
      <c r="B2870">
        <v>45988</v>
      </c>
      <c r="C2870" t="s">
        <v>20</v>
      </c>
      <c r="D2870" t="s">
        <v>7330</v>
      </c>
      <c r="E2870">
        <v>52</v>
      </c>
      <c r="F2870" t="s">
        <v>7345</v>
      </c>
      <c r="G2870" t="s">
        <v>7355</v>
      </c>
    </row>
    <row r="2871" spans="1:7" x14ac:dyDescent="0.25">
      <c r="A2871" t="s">
        <v>10212</v>
      </c>
      <c r="B2871">
        <v>45988</v>
      </c>
      <c r="C2871" t="s">
        <v>132</v>
      </c>
      <c r="D2871" t="s">
        <v>7330</v>
      </c>
      <c r="E2871">
        <v>86</v>
      </c>
      <c r="F2871" t="s">
        <v>7331</v>
      </c>
      <c r="G2871" t="s">
        <v>7348</v>
      </c>
    </row>
    <row r="2872" spans="1:7" x14ac:dyDescent="0.25">
      <c r="A2872" t="s">
        <v>10213</v>
      </c>
      <c r="B2872">
        <v>45988</v>
      </c>
      <c r="C2872" t="s">
        <v>154</v>
      </c>
      <c r="D2872" t="s">
        <v>7330</v>
      </c>
      <c r="E2872">
        <v>77</v>
      </c>
      <c r="F2872" t="s">
        <v>7331</v>
      </c>
      <c r="G2872" t="s">
        <v>7334</v>
      </c>
    </row>
    <row r="2873" spans="1:7" x14ac:dyDescent="0.25">
      <c r="A2873" t="s">
        <v>10214</v>
      </c>
      <c r="B2873">
        <v>45988</v>
      </c>
      <c r="C2873" t="s">
        <v>164</v>
      </c>
      <c r="D2873" t="s">
        <v>7330</v>
      </c>
      <c r="E2873">
        <v>80</v>
      </c>
      <c r="F2873" t="s">
        <v>7337</v>
      </c>
      <c r="G2873" t="s">
        <v>7370</v>
      </c>
    </row>
    <row r="2874" spans="1:7" x14ac:dyDescent="0.25">
      <c r="A2874" t="s">
        <v>10215</v>
      </c>
      <c r="B2874">
        <v>45988</v>
      </c>
      <c r="C2874" t="s">
        <v>180</v>
      </c>
      <c r="D2874" t="s">
        <v>7330</v>
      </c>
      <c r="E2874">
        <v>69</v>
      </c>
      <c r="F2874" t="s">
        <v>7331</v>
      </c>
      <c r="G2874" t="s">
        <v>7370</v>
      </c>
    </row>
    <row r="2875" spans="1:7" x14ac:dyDescent="0.25">
      <c r="A2875" t="s">
        <v>10216</v>
      </c>
      <c r="B2875">
        <v>45988</v>
      </c>
      <c r="C2875" t="s">
        <v>198</v>
      </c>
      <c r="D2875" t="s">
        <v>7341</v>
      </c>
      <c r="E2875">
        <v>18</v>
      </c>
      <c r="F2875" t="s">
        <v>7337</v>
      </c>
      <c r="G2875" t="s">
        <v>11280</v>
      </c>
    </row>
    <row r="2876" spans="1:7" x14ac:dyDescent="0.25">
      <c r="A2876" t="s">
        <v>10217</v>
      </c>
      <c r="B2876">
        <v>45988</v>
      </c>
      <c r="C2876" t="s">
        <v>202</v>
      </c>
      <c r="D2876" t="s">
        <v>7341</v>
      </c>
      <c r="E2876">
        <v>13</v>
      </c>
      <c r="F2876" t="s">
        <v>7337</v>
      </c>
      <c r="G2876" t="s">
        <v>11280</v>
      </c>
    </row>
    <row r="2877" spans="1:7" x14ac:dyDescent="0.25">
      <c r="A2877" t="s">
        <v>10218</v>
      </c>
      <c r="B2877">
        <v>45988</v>
      </c>
      <c r="C2877" t="s">
        <v>344</v>
      </c>
      <c r="D2877" t="s">
        <v>7341</v>
      </c>
      <c r="E2877">
        <v>3</v>
      </c>
      <c r="F2877" t="s">
        <v>7345</v>
      </c>
      <c r="G2877" t="s">
        <v>11280</v>
      </c>
    </row>
    <row r="2878" spans="1:7" x14ac:dyDescent="0.25">
      <c r="A2878" t="s">
        <v>10219</v>
      </c>
      <c r="B2878">
        <v>45988</v>
      </c>
      <c r="C2878" t="s">
        <v>372</v>
      </c>
      <c r="D2878" t="s">
        <v>7330</v>
      </c>
      <c r="E2878">
        <v>51</v>
      </c>
      <c r="F2878" t="s">
        <v>7331</v>
      </c>
      <c r="G2878" t="s">
        <v>7334</v>
      </c>
    </row>
    <row r="2879" spans="1:7" x14ac:dyDescent="0.25">
      <c r="A2879" t="s">
        <v>10220</v>
      </c>
      <c r="B2879">
        <v>45988</v>
      </c>
      <c r="C2879" t="s">
        <v>378</v>
      </c>
      <c r="D2879" t="s">
        <v>7330</v>
      </c>
      <c r="E2879">
        <v>54</v>
      </c>
      <c r="F2879" t="s">
        <v>7337</v>
      </c>
      <c r="G2879" t="s">
        <v>7370</v>
      </c>
    </row>
    <row r="2880" spans="1:7" x14ac:dyDescent="0.25">
      <c r="A2880" t="s">
        <v>10221</v>
      </c>
      <c r="B2880">
        <v>45988</v>
      </c>
      <c r="C2880" t="s">
        <v>435</v>
      </c>
      <c r="D2880" t="s">
        <v>7341</v>
      </c>
      <c r="E2880">
        <v>5</v>
      </c>
      <c r="F2880" t="s">
        <v>7331</v>
      </c>
      <c r="G2880" t="s">
        <v>11280</v>
      </c>
    </row>
    <row r="2881" spans="1:7" x14ac:dyDescent="0.25">
      <c r="A2881" t="s">
        <v>10222</v>
      </c>
      <c r="B2881">
        <v>45988</v>
      </c>
      <c r="C2881" t="s">
        <v>466</v>
      </c>
      <c r="D2881" t="s">
        <v>7330</v>
      </c>
      <c r="E2881">
        <v>66</v>
      </c>
      <c r="F2881" t="s">
        <v>7345</v>
      </c>
      <c r="G2881" t="s">
        <v>7332</v>
      </c>
    </row>
    <row r="2882" spans="1:7" x14ac:dyDescent="0.25">
      <c r="A2882" t="s">
        <v>10223</v>
      </c>
      <c r="B2882">
        <v>45988</v>
      </c>
      <c r="C2882" t="s">
        <v>466</v>
      </c>
      <c r="D2882" t="s">
        <v>7341</v>
      </c>
      <c r="E2882">
        <v>6</v>
      </c>
      <c r="F2882" t="s">
        <v>7331</v>
      </c>
      <c r="G2882" t="s">
        <v>11280</v>
      </c>
    </row>
    <row r="2883" spans="1:7" x14ac:dyDescent="0.25">
      <c r="A2883" t="s">
        <v>10224</v>
      </c>
      <c r="B2883">
        <v>45988</v>
      </c>
      <c r="C2883" t="s">
        <v>482</v>
      </c>
      <c r="D2883" t="s">
        <v>7341</v>
      </c>
      <c r="E2883">
        <v>1</v>
      </c>
      <c r="F2883" t="s">
        <v>7331</v>
      </c>
      <c r="G2883" t="s">
        <v>11280</v>
      </c>
    </row>
    <row r="2884" spans="1:7" x14ac:dyDescent="0.25">
      <c r="A2884" t="s">
        <v>10225</v>
      </c>
      <c r="B2884">
        <v>45989</v>
      </c>
      <c r="C2884" t="s">
        <v>51</v>
      </c>
      <c r="D2884" t="s">
        <v>7330</v>
      </c>
      <c r="E2884">
        <v>41</v>
      </c>
      <c r="F2884" t="s">
        <v>7351</v>
      </c>
      <c r="G2884" t="s">
        <v>7355</v>
      </c>
    </row>
    <row r="2885" spans="1:7" x14ac:dyDescent="0.25">
      <c r="A2885" t="s">
        <v>10226</v>
      </c>
      <c r="B2885">
        <v>45989</v>
      </c>
      <c r="C2885" t="s">
        <v>51</v>
      </c>
      <c r="D2885" t="s">
        <v>7330</v>
      </c>
      <c r="E2885">
        <v>43</v>
      </c>
      <c r="F2885" t="s">
        <v>7337</v>
      </c>
      <c r="G2885" t="s">
        <v>7348</v>
      </c>
    </row>
    <row r="2886" spans="1:7" x14ac:dyDescent="0.25">
      <c r="A2886" t="s">
        <v>10227</v>
      </c>
      <c r="B2886">
        <v>45989</v>
      </c>
      <c r="C2886" t="s">
        <v>75</v>
      </c>
      <c r="D2886" t="s">
        <v>7330</v>
      </c>
      <c r="E2886">
        <v>109</v>
      </c>
      <c r="F2886" t="s">
        <v>7337</v>
      </c>
      <c r="G2886" t="s">
        <v>7338</v>
      </c>
    </row>
    <row r="2887" spans="1:7" x14ac:dyDescent="0.25">
      <c r="A2887" t="s">
        <v>10228</v>
      </c>
      <c r="B2887">
        <v>45989</v>
      </c>
      <c r="C2887" t="s">
        <v>79</v>
      </c>
      <c r="D2887" t="s">
        <v>7341</v>
      </c>
      <c r="E2887">
        <v>6</v>
      </c>
      <c r="F2887" t="s">
        <v>7331</v>
      </c>
      <c r="G2887" t="s">
        <v>11280</v>
      </c>
    </row>
    <row r="2888" spans="1:7" x14ac:dyDescent="0.25">
      <c r="A2888" t="s">
        <v>10229</v>
      </c>
      <c r="B2888">
        <v>45989</v>
      </c>
      <c r="C2888" t="s">
        <v>184</v>
      </c>
      <c r="D2888" t="s">
        <v>7330</v>
      </c>
      <c r="E2888">
        <v>62</v>
      </c>
      <c r="F2888" t="s">
        <v>7345</v>
      </c>
      <c r="G2888" t="s">
        <v>7334</v>
      </c>
    </row>
    <row r="2889" spans="1:7" x14ac:dyDescent="0.25">
      <c r="A2889" t="s">
        <v>10230</v>
      </c>
      <c r="B2889">
        <v>45989</v>
      </c>
      <c r="C2889" t="s">
        <v>200</v>
      </c>
      <c r="D2889" t="s">
        <v>7341</v>
      </c>
      <c r="E2889">
        <v>23</v>
      </c>
      <c r="F2889" t="s">
        <v>7351</v>
      </c>
      <c r="G2889" t="s">
        <v>11280</v>
      </c>
    </row>
    <row r="2890" spans="1:7" x14ac:dyDescent="0.25">
      <c r="A2890" t="s">
        <v>10231</v>
      </c>
      <c r="B2890">
        <v>45989</v>
      </c>
      <c r="C2890" t="s">
        <v>292</v>
      </c>
      <c r="D2890" t="s">
        <v>7330</v>
      </c>
      <c r="E2890">
        <v>24</v>
      </c>
      <c r="F2890" t="s">
        <v>7331</v>
      </c>
      <c r="G2890" t="s">
        <v>7332</v>
      </c>
    </row>
    <row r="2891" spans="1:7" x14ac:dyDescent="0.25">
      <c r="A2891" t="s">
        <v>10232</v>
      </c>
      <c r="B2891">
        <v>45989</v>
      </c>
      <c r="C2891" t="s">
        <v>403</v>
      </c>
      <c r="D2891" t="s">
        <v>7330</v>
      </c>
      <c r="E2891">
        <v>97</v>
      </c>
      <c r="F2891" t="s">
        <v>7331</v>
      </c>
      <c r="G2891" t="s">
        <v>7348</v>
      </c>
    </row>
    <row r="2892" spans="1:7" x14ac:dyDescent="0.25">
      <c r="A2892" t="s">
        <v>10233</v>
      </c>
      <c r="B2892">
        <v>45989</v>
      </c>
      <c r="C2892" t="s">
        <v>417</v>
      </c>
      <c r="D2892" t="s">
        <v>7341</v>
      </c>
      <c r="E2892">
        <v>13</v>
      </c>
      <c r="F2892" t="s">
        <v>7331</v>
      </c>
      <c r="G2892" t="s">
        <v>11280</v>
      </c>
    </row>
    <row r="2893" spans="1:7" x14ac:dyDescent="0.25">
      <c r="A2893" t="s">
        <v>10234</v>
      </c>
      <c r="B2893">
        <v>45990</v>
      </c>
      <c r="C2893" t="s">
        <v>23</v>
      </c>
      <c r="D2893" t="s">
        <v>7330</v>
      </c>
      <c r="E2893">
        <v>198</v>
      </c>
      <c r="F2893" t="s">
        <v>7345</v>
      </c>
      <c r="G2893" t="s">
        <v>7334</v>
      </c>
    </row>
    <row r="2894" spans="1:7" x14ac:dyDescent="0.25">
      <c r="A2894" t="s">
        <v>10235</v>
      </c>
      <c r="B2894">
        <v>45990</v>
      </c>
      <c r="C2894" t="s">
        <v>43</v>
      </c>
      <c r="D2894" t="s">
        <v>7330</v>
      </c>
      <c r="E2894">
        <v>50</v>
      </c>
      <c r="F2894" t="s">
        <v>7345</v>
      </c>
      <c r="G2894" t="s">
        <v>7338</v>
      </c>
    </row>
    <row r="2895" spans="1:7" x14ac:dyDescent="0.25">
      <c r="A2895" t="s">
        <v>10236</v>
      </c>
      <c r="B2895">
        <v>45990</v>
      </c>
      <c r="C2895" t="s">
        <v>55</v>
      </c>
      <c r="D2895" t="s">
        <v>7341</v>
      </c>
      <c r="E2895">
        <v>37</v>
      </c>
      <c r="F2895" t="s">
        <v>7337</v>
      </c>
      <c r="G2895" t="s">
        <v>11280</v>
      </c>
    </row>
    <row r="2896" spans="1:7" x14ac:dyDescent="0.25">
      <c r="A2896" t="s">
        <v>10237</v>
      </c>
      <c r="B2896">
        <v>45990</v>
      </c>
      <c r="C2896" t="s">
        <v>70</v>
      </c>
      <c r="D2896" t="s">
        <v>7330</v>
      </c>
      <c r="E2896">
        <v>110</v>
      </c>
      <c r="F2896" t="s">
        <v>7345</v>
      </c>
      <c r="G2896" t="s">
        <v>7334</v>
      </c>
    </row>
    <row r="2897" spans="1:7" x14ac:dyDescent="0.25">
      <c r="A2897" t="s">
        <v>10238</v>
      </c>
      <c r="B2897">
        <v>45990</v>
      </c>
      <c r="C2897" t="s">
        <v>93</v>
      </c>
      <c r="D2897" t="s">
        <v>7341</v>
      </c>
      <c r="E2897">
        <v>24</v>
      </c>
      <c r="F2897" t="s">
        <v>7345</v>
      </c>
      <c r="G2897" t="s">
        <v>11280</v>
      </c>
    </row>
    <row r="2898" spans="1:7" x14ac:dyDescent="0.25">
      <c r="A2898" t="s">
        <v>10239</v>
      </c>
      <c r="B2898">
        <v>45990</v>
      </c>
      <c r="C2898" t="s">
        <v>138</v>
      </c>
      <c r="D2898" t="s">
        <v>7330</v>
      </c>
      <c r="E2898">
        <v>84</v>
      </c>
      <c r="F2898" t="s">
        <v>7331</v>
      </c>
      <c r="G2898" t="s">
        <v>7365</v>
      </c>
    </row>
    <row r="2899" spans="1:7" x14ac:dyDescent="0.25">
      <c r="A2899" t="s">
        <v>10240</v>
      </c>
      <c r="B2899">
        <v>45990</v>
      </c>
      <c r="C2899" t="s">
        <v>138</v>
      </c>
      <c r="D2899" t="s">
        <v>7330</v>
      </c>
      <c r="E2899">
        <v>33</v>
      </c>
      <c r="F2899" t="s">
        <v>7345</v>
      </c>
      <c r="G2899" t="s">
        <v>7334</v>
      </c>
    </row>
    <row r="2900" spans="1:7" x14ac:dyDescent="0.25">
      <c r="A2900" t="s">
        <v>10241</v>
      </c>
      <c r="B2900">
        <v>45990</v>
      </c>
      <c r="C2900" t="s">
        <v>150</v>
      </c>
      <c r="D2900" t="s">
        <v>7341</v>
      </c>
      <c r="E2900">
        <v>20</v>
      </c>
      <c r="F2900" t="s">
        <v>7331</v>
      </c>
      <c r="G2900" t="s">
        <v>11280</v>
      </c>
    </row>
    <row r="2901" spans="1:7" x14ac:dyDescent="0.25">
      <c r="A2901" t="s">
        <v>10242</v>
      </c>
      <c r="B2901">
        <v>45990</v>
      </c>
      <c r="C2901" t="s">
        <v>208</v>
      </c>
      <c r="D2901" t="s">
        <v>7341</v>
      </c>
      <c r="E2901">
        <v>5</v>
      </c>
      <c r="F2901" t="s">
        <v>7345</v>
      </c>
      <c r="G2901" t="s">
        <v>11280</v>
      </c>
    </row>
    <row r="2902" spans="1:7" x14ac:dyDescent="0.25">
      <c r="A2902" t="s">
        <v>10243</v>
      </c>
      <c r="B2902">
        <v>45990</v>
      </c>
      <c r="C2902" t="s">
        <v>472</v>
      </c>
      <c r="D2902" t="s">
        <v>7341</v>
      </c>
      <c r="E2902">
        <v>12</v>
      </c>
      <c r="F2902" t="s">
        <v>7331</v>
      </c>
      <c r="G2902" t="s">
        <v>11280</v>
      </c>
    </row>
    <row r="2903" spans="1:7" x14ac:dyDescent="0.25">
      <c r="A2903" t="s">
        <v>10244</v>
      </c>
      <c r="B2903">
        <v>45990</v>
      </c>
      <c r="C2903" t="s">
        <v>480</v>
      </c>
      <c r="D2903" t="s">
        <v>7330</v>
      </c>
      <c r="E2903">
        <v>75</v>
      </c>
      <c r="F2903" t="s">
        <v>7331</v>
      </c>
      <c r="G2903" t="s">
        <v>7348</v>
      </c>
    </row>
    <row r="2904" spans="1:7" x14ac:dyDescent="0.25">
      <c r="A2904" t="s">
        <v>10245</v>
      </c>
      <c r="B2904">
        <v>45991</v>
      </c>
      <c r="C2904" t="s">
        <v>29</v>
      </c>
      <c r="D2904" t="s">
        <v>7341</v>
      </c>
      <c r="E2904">
        <v>32</v>
      </c>
      <c r="F2904" t="s">
        <v>7331</v>
      </c>
      <c r="G2904" t="s">
        <v>11280</v>
      </c>
    </row>
    <row r="2905" spans="1:7" x14ac:dyDescent="0.25">
      <c r="A2905" t="s">
        <v>10246</v>
      </c>
      <c r="B2905">
        <v>45991</v>
      </c>
      <c r="C2905" t="s">
        <v>49</v>
      </c>
      <c r="D2905" t="s">
        <v>7341</v>
      </c>
      <c r="E2905">
        <v>42</v>
      </c>
      <c r="F2905" t="s">
        <v>7331</v>
      </c>
      <c r="G2905" t="s">
        <v>11280</v>
      </c>
    </row>
    <row r="2906" spans="1:7" x14ac:dyDescent="0.25">
      <c r="A2906" t="s">
        <v>10247</v>
      </c>
      <c r="B2906">
        <v>45991</v>
      </c>
      <c r="C2906" t="s">
        <v>59</v>
      </c>
      <c r="D2906" t="s">
        <v>7341</v>
      </c>
      <c r="E2906">
        <v>13</v>
      </c>
      <c r="F2906" t="s">
        <v>7331</v>
      </c>
      <c r="G2906" t="s">
        <v>11280</v>
      </c>
    </row>
    <row r="2907" spans="1:7" x14ac:dyDescent="0.25">
      <c r="A2907" t="s">
        <v>10248</v>
      </c>
      <c r="B2907">
        <v>45991</v>
      </c>
      <c r="C2907" t="s">
        <v>115</v>
      </c>
      <c r="D2907" t="s">
        <v>7330</v>
      </c>
      <c r="E2907">
        <v>54</v>
      </c>
      <c r="F2907" t="s">
        <v>7345</v>
      </c>
      <c r="G2907" t="s">
        <v>7365</v>
      </c>
    </row>
    <row r="2908" spans="1:7" x14ac:dyDescent="0.25">
      <c r="A2908" t="s">
        <v>10249</v>
      </c>
      <c r="B2908">
        <v>45991</v>
      </c>
      <c r="C2908" t="s">
        <v>155</v>
      </c>
      <c r="D2908" t="s">
        <v>7330</v>
      </c>
      <c r="E2908">
        <v>44</v>
      </c>
      <c r="F2908" t="s">
        <v>7345</v>
      </c>
      <c r="G2908" t="s">
        <v>7355</v>
      </c>
    </row>
    <row r="2909" spans="1:7" x14ac:dyDescent="0.25">
      <c r="A2909" t="s">
        <v>10250</v>
      </c>
      <c r="B2909">
        <v>45991</v>
      </c>
      <c r="C2909" t="s">
        <v>156</v>
      </c>
      <c r="D2909" t="s">
        <v>7341</v>
      </c>
      <c r="E2909">
        <v>14</v>
      </c>
      <c r="F2909" t="s">
        <v>7345</v>
      </c>
      <c r="G2909" t="s">
        <v>11280</v>
      </c>
    </row>
    <row r="2910" spans="1:7" x14ac:dyDescent="0.25">
      <c r="A2910" t="s">
        <v>10251</v>
      </c>
      <c r="B2910">
        <v>45991</v>
      </c>
      <c r="C2910" t="s">
        <v>194</v>
      </c>
      <c r="D2910" t="s">
        <v>7330</v>
      </c>
      <c r="E2910">
        <v>58</v>
      </c>
      <c r="F2910" t="s">
        <v>7345</v>
      </c>
      <c r="G2910" t="s">
        <v>7332</v>
      </c>
    </row>
    <row r="2911" spans="1:7" x14ac:dyDescent="0.25">
      <c r="A2911" t="s">
        <v>10252</v>
      </c>
      <c r="B2911">
        <v>45991</v>
      </c>
      <c r="C2911" t="s">
        <v>282</v>
      </c>
      <c r="D2911" t="s">
        <v>7330</v>
      </c>
      <c r="E2911">
        <v>31</v>
      </c>
      <c r="F2911" t="s">
        <v>7331</v>
      </c>
      <c r="G2911" t="s">
        <v>7355</v>
      </c>
    </row>
    <row r="2912" spans="1:7" x14ac:dyDescent="0.25">
      <c r="A2912" t="s">
        <v>10253</v>
      </c>
      <c r="B2912">
        <v>45991</v>
      </c>
      <c r="C2912" t="s">
        <v>411</v>
      </c>
      <c r="D2912" t="s">
        <v>7341</v>
      </c>
      <c r="E2912">
        <v>8</v>
      </c>
      <c r="F2912" t="s">
        <v>7331</v>
      </c>
      <c r="G2912" t="s">
        <v>11280</v>
      </c>
    </row>
    <row r="2913" spans="1:7" x14ac:dyDescent="0.25">
      <c r="A2913" t="s">
        <v>10254</v>
      </c>
      <c r="B2913">
        <v>45991</v>
      </c>
      <c r="C2913" t="s">
        <v>417</v>
      </c>
      <c r="D2913" t="s">
        <v>7330</v>
      </c>
      <c r="E2913">
        <v>78</v>
      </c>
      <c r="F2913" t="s">
        <v>7337</v>
      </c>
      <c r="G2913" t="s">
        <v>7332</v>
      </c>
    </row>
    <row r="2914" spans="1:7" x14ac:dyDescent="0.25">
      <c r="A2914" t="s">
        <v>10255</v>
      </c>
      <c r="B2914">
        <v>45991</v>
      </c>
      <c r="C2914" t="s">
        <v>456</v>
      </c>
      <c r="D2914" t="s">
        <v>7330</v>
      </c>
      <c r="E2914">
        <v>14</v>
      </c>
      <c r="F2914" t="s">
        <v>7331</v>
      </c>
      <c r="G2914" t="s">
        <v>7365</v>
      </c>
    </row>
    <row r="2915" spans="1:7" x14ac:dyDescent="0.25">
      <c r="A2915" t="s">
        <v>10256</v>
      </c>
      <c r="B2915">
        <v>45991</v>
      </c>
      <c r="C2915" t="s">
        <v>486</v>
      </c>
      <c r="D2915" t="s">
        <v>7341</v>
      </c>
      <c r="E2915">
        <v>11</v>
      </c>
      <c r="F2915" t="s">
        <v>7345</v>
      </c>
      <c r="G2915" t="s">
        <v>11280</v>
      </c>
    </row>
    <row r="2916" spans="1:7" x14ac:dyDescent="0.25">
      <c r="A2916" t="s">
        <v>10257</v>
      </c>
      <c r="B2916">
        <v>45992</v>
      </c>
      <c r="C2916" t="s">
        <v>45</v>
      </c>
      <c r="D2916" t="s">
        <v>7330</v>
      </c>
      <c r="E2916">
        <v>114</v>
      </c>
      <c r="F2916" t="s">
        <v>7345</v>
      </c>
      <c r="G2916" t="s">
        <v>7332</v>
      </c>
    </row>
    <row r="2917" spans="1:7" x14ac:dyDescent="0.25">
      <c r="A2917" t="s">
        <v>10258</v>
      </c>
      <c r="B2917">
        <v>45992</v>
      </c>
      <c r="C2917" t="s">
        <v>77</v>
      </c>
      <c r="D2917" t="s">
        <v>7330</v>
      </c>
      <c r="E2917">
        <v>134</v>
      </c>
      <c r="F2917" t="s">
        <v>7351</v>
      </c>
      <c r="G2917" t="s">
        <v>7343</v>
      </c>
    </row>
    <row r="2918" spans="1:7" x14ac:dyDescent="0.25">
      <c r="A2918" t="s">
        <v>10259</v>
      </c>
      <c r="B2918">
        <v>45992</v>
      </c>
      <c r="C2918" t="s">
        <v>97</v>
      </c>
      <c r="D2918" t="s">
        <v>7330</v>
      </c>
      <c r="E2918">
        <v>59</v>
      </c>
      <c r="F2918" t="s">
        <v>7345</v>
      </c>
      <c r="G2918" t="s">
        <v>7334</v>
      </c>
    </row>
    <row r="2919" spans="1:7" x14ac:dyDescent="0.25">
      <c r="A2919" t="s">
        <v>10260</v>
      </c>
      <c r="B2919">
        <v>45992</v>
      </c>
      <c r="C2919" t="s">
        <v>186</v>
      </c>
      <c r="D2919" t="s">
        <v>7330</v>
      </c>
      <c r="E2919">
        <v>98</v>
      </c>
      <c r="F2919" t="s">
        <v>7337</v>
      </c>
      <c r="G2919" t="s">
        <v>7338</v>
      </c>
    </row>
    <row r="2920" spans="1:7" x14ac:dyDescent="0.25">
      <c r="A2920" t="s">
        <v>10261</v>
      </c>
      <c r="B2920">
        <v>45992</v>
      </c>
      <c r="C2920" t="s">
        <v>458</v>
      </c>
      <c r="D2920" t="s">
        <v>7330</v>
      </c>
      <c r="E2920">
        <v>49</v>
      </c>
      <c r="F2920" t="s">
        <v>7351</v>
      </c>
      <c r="G2920" t="s">
        <v>7348</v>
      </c>
    </row>
    <row r="2921" spans="1:7" x14ac:dyDescent="0.25">
      <c r="A2921" t="s">
        <v>10262</v>
      </c>
      <c r="B2921">
        <v>45993</v>
      </c>
      <c r="C2921" t="s">
        <v>43</v>
      </c>
      <c r="D2921" t="s">
        <v>7330</v>
      </c>
      <c r="E2921">
        <v>128</v>
      </c>
      <c r="F2921" t="s">
        <v>7337</v>
      </c>
      <c r="G2921" t="s">
        <v>7365</v>
      </c>
    </row>
    <row r="2922" spans="1:7" x14ac:dyDescent="0.25">
      <c r="A2922" t="s">
        <v>10263</v>
      </c>
      <c r="B2922">
        <v>45993</v>
      </c>
      <c r="C2922" t="s">
        <v>73</v>
      </c>
      <c r="D2922" t="s">
        <v>7341</v>
      </c>
      <c r="E2922">
        <v>21</v>
      </c>
      <c r="F2922" t="s">
        <v>7331</v>
      </c>
      <c r="G2922" t="s">
        <v>11280</v>
      </c>
    </row>
    <row r="2923" spans="1:7" x14ac:dyDescent="0.25">
      <c r="A2923" t="s">
        <v>10264</v>
      </c>
      <c r="B2923">
        <v>45993</v>
      </c>
      <c r="C2923" t="s">
        <v>79</v>
      </c>
      <c r="D2923" t="s">
        <v>7341</v>
      </c>
      <c r="E2923">
        <v>28</v>
      </c>
      <c r="F2923" t="s">
        <v>7345</v>
      </c>
      <c r="G2923" t="s">
        <v>11280</v>
      </c>
    </row>
    <row r="2924" spans="1:7" x14ac:dyDescent="0.25">
      <c r="A2924" t="s">
        <v>10265</v>
      </c>
      <c r="B2924">
        <v>45993</v>
      </c>
      <c r="C2924" t="s">
        <v>105</v>
      </c>
      <c r="D2924" t="s">
        <v>7341</v>
      </c>
      <c r="E2924">
        <v>10</v>
      </c>
      <c r="F2924" t="s">
        <v>7331</v>
      </c>
      <c r="G2924" t="s">
        <v>11280</v>
      </c>
    </row>
    <row r="2925" spans="1:7" x14ac:dyDescent="0.25">
      <c r="A2925" t="s">
        <v>10266</v>
      </c>
      <c r="B2925">
        <v>45993</v>
      </c>
      <c r="C2925" t="s">
        <v>107</v>
      </c>
      <c r="D2925" t="s">
        <v>7330</v>
      </c>
      <c r="E2925">
        <v>101</v>
      </c>
      <c r="F2925" t="s">
        <v>7331</v>
      </c>
      <c r="G2925" t="s">
        <v>7338</v>
      </c>
    </row>
    <row r="2926" spans="1:7" x14ac:dyDescent="0.25">
      <c r="A2926" t="s">
        <v>10267</v>
      </c>
      <c r="B2926">
        <v>45993</v>
      </c>
      <c r="C2926" t="s">
        <v>220</v>
      </c>
      <c r="D2926" t="s">
        <v>7330</v>
      </c>
      <c r="E2926">
        <v>27</v>
      </c>
      <c r="F2926" t="s">
        <v>7345</v>
      </c>
      <c r="G2926" t="s">
        <v>7338</v>
      </c>
    </row>
    <row r="2927" spans="1:7" x14ac:dyDescent="0.25">
      <c r="A2927" t="s">
        <v>10268</v>
      </c>
      <c r="B2927">
        <v>45993</v>
      </c>
      <c r="C2927" t="s">
        <v>230</v>
      </c>
      <c r="D2927" t="s">
        <v>7330</v>
      </c>
      <c r="E2927">
        <v>54</v>
      </c>
      <c r="F2927" t="s">
        <v>7331</v>
      </c>
      <c r="G2927" t="s">
        <v>7370</v>
      </c>
    </row>
    <row r="2928" spans="1:7" x14ac:dyDescent="0.25">
      <c r="A2928" t="s">
        <v>10269</v>
      </c>
      <c r="B2928">
        <v>45993</v>
      </c>
      <c r="C2928" t="s">
        <v>270</v>
      </c>
      <c r="D2928" t="s">
        <v>7341</v>
      </c>
      <c r="E2928">
        <v>13</v>
      </c>
      <c r="F2928" t="s">
        <v>7345</v>
      </c>
      <c r="G2928" t="s">
        <v>11280</v>
      </c>
    </row>
    <row r="2929" spans="1:7" x14ac:dyDescent="0.25">
      <c r="A2929" t="s">
        <v>10270</v>
      </c>
      <c r="B2929">
        <v>45993</v>
      </c>
      <c r="C2929" t="s">
        <v>323</v>
      </c>
      <c r="D2929" t="s">
        <v>7330</v>
      </c>
      <c r="E2929">
        <v>50</v>
      </c>
      <c r="F2929" t="s">
        <v>7337</v>
      </c>
      <c r="G2929" t="s">
        <v>7338</v>
      </c>
    </row>
    <row r="2930" spans="1:7" x14ac:dyDescent="0.25">
      <c r="A2930" t="s">
        <v>10271</v>
      </c>
      <c r="B2930">
        <v>45993</v>
      </c>
      <c r="C2930" t="s">
        <v>330</v>
      </c>
      <c r="D2930" t="s">
        <v>7330</v>
      </c>
      <c r="E2930">
        <v>14</v>
      </c>
      <c r="F2930" t="s">
        <v>7337</v>
      </c>
      <c r="G2930" t="s">
        <v>7338</v>
      </c>
    </row>
    <row r="2931" spans="1:7" x14ac:dyDescent="0.25">
      <c r="A2931" t="s">
        <v>10272</v>
      </c>
      <c r="B2931">
        <v>45993</v>
      </c>
      <c r="C2931" t="s">
        <v>359</v>
      </c>
      <c r="D2931" t="s">
        <v>7330</v>
      </c>
      <c r="E2931">
        <v>50</v>
      </c>
      <c r="F2931" t="s">
        <v>7331</v>
      </c>
      <c r="G2931" t="s">
        <v>7348</v>
      </c>
    </row>
    <row r="2932" spans="1:7" x14ac:dyDescent="0.25">
      <c r="A2932" t="s">
        <v>10273</v>
      </c>
      <c r="B2932">
        <v>45993</v>
      </c>
      <c r="C2932" t="s">
        <v>413</v>
      </c>
      <c r="D2932" t="s">
        <v>7330</v>
      </c>
      <c r="E2932">
        <v>51</v>
      </c>
      <c r="F2932" t="s">
        <v>7331</v>
      </c>
      <c r="G2932" t="s">
        <v>7365</v>
      </c>
    </row>
    <row r="2933" spans="1:7" x14ac:dyDescent="0.25">
      <c r="A2933" t="s">
        <v>10274</v>
      </c>
      <c r="B2933">
        <v>45993</v>
      </c>
      <c r="C2933" t="s">
        <v>435</v>
      </c>
      <c r="D2933" t="s">
        <v>7330</v>
      </c>
      <c r="E2933">
        <v>89</v>
      </c>
      <c r="F2933" t="s">
        <v>7331</v>
      </c>
      <c r="G2933" t="s">
        <v>7355</v>
      </c>
    </row>
    <row r="2934" spans="1:7" x14ac:dyDescent="0.25">
      <c r="A2934" t="s">
        <v>10275</v>
      </c>
      <c r="B2934">
        <v>45993</v>
      </c>
      <c r="C2934" t="s">
        <v>447</v>
      </c>
      <c r="D2934" t="s">
        <v>7330</v>
      </c>
      <c r="E2934">
        <v>22</v>
      </c>
      <c r="F2934" t="s">
        <v>7345</v>
      </c>
      <c r="G2934" t="s">
        <v>7355</v>
      </c>
    </row>
    <row r="2935" spans="1:7" x14ac:dyDescent="0.25">
      <c r="A2935" t="s">
        <v>10276</v>
      </c>
      <c r="B2935">
        <v>45994</v>
      </c>
      <c r="C2935" t="s">
        <v>31</v>
      </c>
      <c r="D2935" t="s">
        <v>7330</v>
      </c>
      <c r="E2935">
        <v>123</v>
      </c>
      <c r="F2935" t="s">
        <v>7345</v>
      </c>
      <c r="G2935" t="s">
        <v>7355</v>
      </c>
    </row>
    <row r="2936" spans="1:7" x14ac:dyDescent="0.25">
      <c r="A2936" t="s">
        <v>10277</v>
      </c>
      <c r="B2936">
        <v>45994</v>
      </c>
      <c r="C2936" t="s">
        <v>53</v>
      </c>
      <c r="D2936" t="s">
        <v>7330</v>
      </c>
      <c r="E2936">
        <v>66</v>
      </c>
      <c r="F2936" t="s">
        <v>7331</v>
      </c>
      <c r="G2936" t="s">
        <v>7338</v>
      </c>
    </row>
    <row r="2937" spans="1:7" x14ac:dyDescent="0.25">
      <c r="A2937" t="s">
        <v>10278</v>
      </c>
      <c r="B2937">
        <v>45994</v>
      </c>
      <c r="C2937" t="s">
        <v>73</v>
      </c>
      <c r="D2937" t="s">
        <v>7330</v>
      </c>
      <c r="E2937">
        <v>80</v>
      </c>
      <c r="F2937" t="s">
        <v>7337</v>
      </c>
      <c r="G2937" t="s">
        <v>7348</v>
      </c>
    </row>
    <row r="2938" spans="1:7" x14ac:dyDescent="0.25">
      <c r="A2938" t="s">
        <v>10279</v>
      </c>
      <c r="B2938">
        <v>45994</v>
      </c>
      <c r="C2938" t="s">
        <v>124</v>
      </c>
      <c r="D2938" t="s">
        <v>7341</v>
      </c>
      <c r="E2938">
        <v>8</v>
      </c>
      <c r="F2938" t="s">
        <v>7345</v>
      </c>
      <c r="G2938" t="s">
        <v>11280</v>
      </c>
    </row>
    <row r="2939" spans="1:7" x14ac:dyDescent="0.25">
      <c r="A2939" t="s">
        <v>10280</v>
      </c>
      <c r="B2939">
        <v>45994</v>
      </c>
      <c r="C2939" t="s">
        <v>170</v>
      </c>
      <c r="D2939" t="s">
        <v>7341</v>
      </c>
      <c r="E2939">
        <v>8</v>
      </c>
      <c r="F2939" t="s">
        <v>7337</v>
      </c>
      <c r="G2939" t="s">
        <v>11280</v>
      </c>
    </row>
    <row r="2940" spans="1:7" x14ac:dyDescent="0.25">
      <c r="A2940" t="s">
        <v>10281</v>
      </c>
      <c r="B2940">
        <v>45994</v>
      </c>
      <c r="C2940" t="s">
        <v>180</v>
      </c>
      <c r="D2940" t="s">
        <v>7341</v>
      </c>
      <c r="E2940">
        <v>23</v>
      </c>
      <c r="F2940" t="s">
        <v>7331</v>
      </c>
      <c r="G2940" t="s">
        <v>11280</v>
      </c>
    </row>
    <row r="2941" spans="1:7" x14ac:dyDescent="0.25">
      <c r="A2941" t="s">
        <v>10282</v>
      </c>
      <c r="B2941">
        <v>45994</v>
      </c>
      <c r="C2941" t="s">
        <v>200</v>
      </c>
      <c r="D2941" t="s">
        <v>7341</v>
      </c>
      <c r="E2941">
        <v>8</v>
      </c>
      <c r="F2941" t="s">
        <v>7331</v>
      </c>
      <c r="G2941" t="s">
        <v>11280</v>
      </c>
    </row>
    <row r="2942" spans="1:7" x14ac:dyDescent="0.25">
      <c r="A2942" t="s">
        <v>10283</v>
      </c>
      <c r="B2942">
        <v>45994</v>
      </c>
      <c r="C2942" t="s">
        <v>220</v>
      </c>
      <c r="D2942" t="s">
        <v>7330</v>
      </c>
      <c r="E2942">
        <v>39</v>
      </c>
      <c r="F2942" t="s">
        <v>7331</v>
      </c>
      <c r="G2942" t="s">
        <v>7365</v>
      </c>
    </row>
    <row r="2943" spans="1:7" x14ac:dyDescent="0.25">
      <c r="A2943" t="s">
        <v>10284</v>
      </c>
      <c r="B2943">
        <v>45994</v>
      </c>
      <c r="C2943" t="s">
        <v>284</v>
      </c>
      <c r="D2943" t="s">
        <v>7330</v>
      </c>
      <c r="E2943">
        <v>59</v>
      </c>
      <c r="F2943" t="s">
        <v>7345</v>
      </c>
      <c r="G2943" t="s">
        <v>7338</v>
      </c>
    </row>
    <row r="2944" spans="1:7" x14ac:dyDescent="0.25">
      <c r="A2944" t="s">
        <v>10285</v>
      </c>
      <c r="B2944">
        <v>45994</v>
      </c>
      <c r="C2944" t="s">
        <v>415</v>
      </c>
      <c r="D2944" t="s">
        <v>7341</v>
      </c>
      <c r="E2944">
        <v>5</v>
      </c>
      <c r="F2944" t="s">
        <v>7331</v>
      </c>
      <c r="G2944" t="s">
        <v>11280</v>
      </c>
    </row>
    <row r="2945" spans="1:7" x14ac:dyDescent="0.25">
      <c r="A2945" t="s">
        <v>10286</v>
      </c>
      <c r="B2945">
        <v>45994</v>
      </c>
      <c r="C2945" t="s">
        <v>425</v>
      </c>
      <c r="D2945" t="s">
        <v>7341</v>
      </c>
      <c r="E2945">
        <v>14</v>
      </c>
      <c r="F2945" t="s">
        <v>7345</v>
      </c>
      <c r="G2945" t="s">
        <v>11280</v>
      </c>
    </row>
    <row r="2946" spans="1:7" x14ac:dyDescent="0.25">
      <c r="A2946" t="s">
        <v>10287</v>
      </c>
      <c r="B2946">
        <v>45995</v>
      </c>
      <c r="C2946" t="s">
        <v>64</v>
      </c>
      <c r="D2946" t="s">
        <v>7330</v>
      </c>
      <c r="E2946">
        <v>24</v>
      </c>
      <c r="F2946" t="s">
        <v>7331</v>
      </c>
      <c r="G2946" t="s">
        <v>7365</v>
      </c>
    </row>
    <row r="2947" spans="1:7" x14ac:dyDescent="0.25">
      <c r="A2947" t="s">
        <v>10288</v>
      </c>
      <c r="B2947">
        <v>45995</v>
      </c>
      <c r="C2947" t="s">
        <v>83</v>
      </c>
      <c r="D2947" t="s">
        <v>7341</v>
      </c>
      <c r="E2947">
        <v>27</v>
      </c>
      <c r="F2947" t="s">
        <v>7331</v>
      </c>
      <c r="G2947" t="s">
        <v>11280</v>
      </c>
    </row>
    <row r="2948" spans="1:7" x14ac:dyDescent="0.25">
      <c r="A2948" t="s">
        <v>10289</v>
      </c>
      <c r="B2948">
        <v>45995</v>
      </c>
      <c r="C2948" t="s">
        <v>140</v>
      </c>
      <c r="D2948" t="s">
        <v>7341</v>
      </c>
      <c r="E2948">
        <v>17</v>
      </c>
      <c r="F2948" t="s">
        <v>7331</v>
      </c>
      <c r="G2948" t="s">
        <v>11280</v>
      </c>
    </row>
    <row r="2949" spans="1:7" x14ac:dyDescent="0.25">
      <c r="A2949" t="s">
        <v>10290</v>
      </c>
      <c r="B2949">
        <v>45995</v>
      </c>
      <c r="C2949" t="s">
        <v>164</v>
      </c>
      <c r="D2949" t="s">
        <v>7330</v>
      </c>
      <c r="E2949">
        <v>65</v>
      </c>
      <c r="F2949" t="s">
        <v>7351</v>
      </c>
      <c r="G2949" t="s">
        <v>7338</v>
      </c>
    </row>
    <row r="2950" spans="1:7" x14ac:dyDescent="0.25">
      <c r="A2950" t="s">
        <v>10291</v>
      </c>
      <c r="B2950">
        <v>45995</v>
      </c>
      <c r="C2950" t="s">
        <v>192</v>
      </c>
      <c r="D2950" t="s">
        <v>7330</v>
      </c>
      <c r="E2950">
        <v>94</v>
      </c>
      <c r="F2950" t="s">
        <v>7331</v>
      </c>
      <c r="G2950" t="s">
        <v>7348</v>
      </c>
    </row>
    <row r="2951" spans="1:7" x14ac:dyDescent="0.25">
      <c r="A2951" t="s">
        <v>10292</v>
      </c>
      <c r="B2951">
        <v>45995</v>
      </c>
      <c r="C2951" t="s">
        <v>196</v>
      </c>
      <c r="D2951" t="s">
        <v>7330</v>
      </c>
      <c r="E2951">
        <v>92</v>
      </c>
      <c r="F2951" t="s">
        <v>7337</v>
      </c>
      <c r="G2951" t="s">
        <v>7338</v>
      </c>
    </row>
    <row r="2952" spans="1:7" x14ac:dyDescent="0.25">
      <c r="A2952" t="s">
        <v>10293</v>
      </c>
      <c r="B2952">
        <v>45995</v>
      </c>
      <c r="C2952" t="s">
        <v>203</v>
      </c>
      <c r="D2952" t="s">
        <v>7330</v>
      </c>
      <c r="E2952">
        <v>51</v>
      </c>
      <c r="F2952" t="s">
        <v>7337</v>
      </c>
      <c r="G2952" t="s">
        <v>7370</v>
      </c>
    </row>
    <row r="2953" spans="1:7" x14ac:dyDescent="0.25">
      <c r="A2953" t="s">
        <v>10294</v>
      </c>
      <c r="B2953">
        <v>45995</v>
      </c>
      <c r="C2953" t="s">
        <v>211</v>
      </c>
      <c r="D2953" t="s">
        <v>7330</v>
      </c>
      <c r="E2953">
        <v>99</v>
      </c>
      <c r="F2953" t="s">
        <v>7331</v>
      </c>
      <c r="G2953" t="s">
        <v>7332</v>
      </c>
    </row>
    <row r="2954" spans="1:7" x14ac:dyDescent="0.25">
      <c r="A2954" t="s">
        <v>10295</v>
      </c>
      <c r="B2954">
        <v>45995</v>
      </c>
      <c r="C2954" t="s">
        <v>296</v>
      </c>
      <c r="D2954" t="s">
        <v>7330</v>
      </c>
      <c r="E2954">
        <v>30</v>
      </c>
      <c r="F2954" t="s">
        <v>7331</v>
      </c>
      <c r="G2954" t="s">
        <v>7334</v>
      </c>
    </row>
    <row r="2955" spans="1:7" x14ac:dyDescent="0.25">
      <c r="A2955" t="s">
        <v>10296</v>
      </c>
      <c r="B2955">
        <v>45995</v>
      </c>
      <c r="C2955" t="s">
        <v>323</v>
      </c>
      <c r="D2955" t="s">
        <v>7330</v>
      </c>
      <c r="E2955">
        <v>22</v>
      </c>
      <c r="F2955" t="s">
        <v>7337</v>
      </c>
      <c r="G2955" t="s">
        <v>7348</v>
      </c>
    </row>
    <row r="2956" spans="1:7" x14ac:dyDescent="0.25">
      <c r="A2956" t="s">
        <v>10297</v>
      </c>
      <c r="B2956">
        <v>45995</v>
      </c>
      <c r="C2956" t="s">
        <v>374</v>
      </c>
      <c r="D2956" t="s">
        <v>7330</v>
      </c>
      <c r="E2956">
        <v>30</v>
      </c>
      <c r="F2956" t="s">
        <v>7331</v>
      </c>
      <c r="G2956" t="s">
        <v>7370</v>
      </c>
    </row>
    <row r="2957" spans="1:7" x14ac:dyDescent="0.25">
      <c r="A2957" t="s">
        <v>10298</v>
      </c>
      <c r="B2957">
        <v>45995</v>
      </c>
      <c r="C2957" t="s">
        <v>378</v>
      </c>
      <c r="D2957" t="s">
        <v>7341</v>
      </c>
      <c r="E2957">
        <v>4</v>
      </c>
      <c r="F2957" t="s">
        <v>7331</v>
      </c>
      <c r="G2957" t="s">
        <v>11280</v>
      </c>
    </row>
    <row r="2958" spans="1:7" x14ac:dyDescent="0.25">
      <c r="A2958" t="s">
        <v>10299</v>
      </c>
      <c r="B2958">
        <v>45996</v>
      </c>
      <c r="C2958" t="s">
        <v>75</v>
      </c>
      <c r="D2958" t="s">
        <v>7341</v>
      </c>
      <c r="E2958">
        <v>21</v>
      </c>
      <c r="F2958" t="s">
        <v>7331</v>
      </c>
      <c r="G2958" t="s">
        <v>11280</v>
      </c>
    </row>
    <row r="2959" spans="1:7" x14ac:dyDescent="0.25">
      <c r="A2959" t="s">
        <v>10300</v>
      </c>
      <c r="B2959">
        <v>45996</v>
      </c>
      <c r="C2959" t="s">
        <v>89</v>
      </c>
      <c r="D2959" t="s">
        <v>7341</v>
      </c>
      <c r="E2959">
        <v>4</v>
      </c>
      <c r="F2959" t="s">
        <v>7345</v>
      </c>
      <c r="G2959" t="s">
        <v>11280</v>
      </c>
    </row>
    <row r="2960" spans="1:7" x14ac:dyDescent="0.25">
      <c r="A2960" t="s">
        <v>10301</v>
      </c>
      <c r="B2960">
        <v>45996</v>
      </c>
      <c r="C2960" t="s">
        <v>156</v>
      </c>
      <c r="D2960" t="s">
        <v>7330</v>
      </c>
      <c r="E2960">
        <v>106</v>
      </c>
      <c r="F2960" t="s">
        <v>7337</v>
      </c>
      <c r="G2960" t="s">
        <v>7370</v>
      </c>
    </row>
    <row r="2961" spans="1:7" x14ac:dyDescent="0.25">
      <c r="A2961" t="s">
        <v>10302</v>
      </c>
      <c r="B2961">
        <v>45996</v>
      </c>
      <c r="C2961" t="s">
        <v>167</v>
      </c>
      <c r="D2961" t="s">
        <v>7341</v>
      </c>
      <c r="E2961">
        <v>29</v>
      </c>
      <c r="F2961" t="s">
        <v>7331</v>
      </c>
      <c r="G2961" t="s">
        <v>11280</v>
      </c>
    </row>
    <row r="2962" spans="1:7" x14ac:dyDescent="0.25">
      <c r="A2962" t="s">
        <v>10303</v>
      </c>
      <c r="B2962">
        <v>45996</v>
      </c>
      <c r="C2962" t="s">
        <v>202</v>
      </c>
      <c r="D2962" t="s">
        <v>7330</v>
      </c>
      <c r="E2962">
        <v>66</v>
      </c>
      <c r="F2962" t="s">
        <v>7331</v>
      </c>
      <c r="G2962" t="s">
        <v>7370</v>
      </c>
    </row>
    <row r="2963" spans="1:7" x14ac:dyDescent="0.25">
      <c r="A2963" t="s">
        <v>10304</v>
      </c>
      <c r="B2963">
        <v>45996</v>
      </c>
      <c r="C2963" t="s">
        <v>266</v>
      </c>
      <c r="D2963" t="s">
        <v>7330</v>
      </c>
      <c r="E2963">
        <v>30</v>
      </c>
      <c r="F2963" t="s">
        <v>7345</v>
      </c>
      <c r="G2963" t="s">
        <v>7343</v>
      </c>
    </row>
    <row r="2964" spans="1:7" x14ac:dyDescent="0.25">
      <c r="A2964" t="s">
        <v>10305</v>
      </c>
      <c r="B2964">
        <v>45996</v>
      </c>
      <c r="C2964" t="s">
        <v>280</v>
      </c>
      <c r="D2964" t="s">
        <v>7330</v>
      </c>
      <c r="E2964">
        <v>29</v>
      </c>
      <c r="F2964" t="s">
        <v>7345</v>
      </c>
      <c r="G2964" t="s">
        <v>7338</v>
      </c>
    </row>
    <row r="2965" spans="1:7" x14ac:dyDescent="0.25">
      <c r="A2965" t="s">
        <v>10306</v>
      </c>
      <c r="B2965">
        <v>45996</v>
      </c>
      <c r="C2965" t="s">
        <v>336</v>
      </c>
      <c r="D2965" t="s">
        <v>7330</v>
      </c>
      <c r="E2965">
        <v>70</v>
      </c>
      <c r="F2965" t="s">
        <v>7331</v>
      </c>
      <c r="G2965" t="s">
        <v>7343</v>
      </c>
    </row>
    <row r="2966" spans="1:7" x14ac:dyDescent="0.25">
      <c r="A2966" t="s">
        <v>10307</v>
      </c>
      <c r="B2966">
        <v>45996</v>
      </c>
      <c r="C2966" t="s">
        <v>368</v>
      </c>
      <c r="D2966" t="s">
        <v>7330</v>
      </c>
      <c r="E2966">
        <v>61</v>
      </c>
      <c r="F2966" t="s">
        <v>7351</v>
      </c>
      <c r="G2966" t="s">
        <v>7355</v>
      </c>
    </row>
    <row r="2967" spans="1:7" x14ac:dyDescent="0.25">
      <c r="A2967" t="s">
        <v>10308</v>
      </c>
      <c r="B2967">
        <v>45997</v>
      </c>
      <c r="C2967" t="s">
        <v>101</v>
      </c>
      <c r="D2967" t="s">
        <v>7330</v>
      </c>
      <c r="E2967">
        <v>86</v>
      </c>
      <c r="F2967" t="s">
        <v>7337</v>
      </c>
      <c r="G2967" t="s">
        <v>7348</v>
      </c>
    </row>
    <row r="2968" spans="1:7" x14ac:dyDescent="0.25">
      <c r="A2968" t="s">
        <v>10309</v>
      </c>
      <c r="B2968">
        <v>45997</v>
      </c>
      <c r="C2968" t="s">
        <v>112</v>
      </c>
      <c r="D2968" t="s">
        <v>7330</v>
      </c>
      <c r="E2968">
        <v>44</v>
      </c>
      <c r="F2968" t="s">
        <v>7345</v>
      </c>
      <c r="G2968" t="s">
        <v>7332</v>
      </c>
    </row>
    <row r="2969" spans="1:7" x14ac:dyDescent="0.25">
      <c r="A2969" t="s">
        <v>10310</v>
      </c>
      <c r="B2969">
        <v>45997</v>
      </c>
      <c r="C2969" t="s">
        <v>134</v>
      </c>
      <c r="D2969" t="s">
        <v>7330</v>
      </c>
      <c r="E2969">
        <v>53</v>
      </c>
      <c r="F2969" t="s">
        <v>7351</v>
      </c>
      <c r="G2969" t="s">
        <v>7338</v>
      </c>
    </row>
    <row r="2970" spans="1:7" x14ac:dyDescent="0.25">
      <c r="A2970" t="s">
        <v>10311</v>
      </c>
      <c r="B2970">
        <v>45997</v>
      </c>
      <c r="C2970" t="s">
        <v>134</v>
      </c>
      <c r="D2970" t="s">
        <v>7330</v>
      </c>
      <c r="E2970">
        <v>20</v>
      </c>
      <c r="F2970" t="s">
        <v>7331</v>
      </c>
      <c r="G2970" t="s">
        <v>7334</v>
      </c>
    </row>
    <row r="2971" spans="1:7" x14ac:dyDescent="0.25">
      <c r="A2971" t="s">
        <v>10312</v>
      </c>
      <c r="B2971">
        <v>45997</v>
      </c>
      <c r="C2971" t="s">
        <v>200</v>
      </c>
      <c r="D2971" t="s">
        <v>7341</v>
      </c>
      <c r="E2971">
        <v>6</v>
      </c>
      <c r="F2971" t="s">
        <v>7345</v>
      </c>
      <c r="G2971" t="s">
        <v>11280</v>
      </c>
    </row>
    <row r="2972" spans="1:7" x14ac:dyDescent="0.25">
      <c r="A2972" t="s">
        <v>10313</v>
      </c>
      <c r="B2972">
        <v>45997</v>
      </c>
      <c r="C2972" t="s">
        <v>215</v>
      </c>
      <c r="D2972" t="s">
        <v>7330</v>
      </c>
      <c r="E2972">
        <v>57</v>
      </c>
      <c r="F2972" t="s">
        <v>7345</v>
      </c>
      <c r="G2972" t="s">
        <v>7343</v>
      </c>
    </row>
    <row r="2973" spans="1:7" x14ac:dyDescent="0.25">
      <c r="A2973" t="s">
        <v>10314</v>
      </c>
      <c r="B2973">
        <v>45997</v>
      </c>
      <c r="C2973" t="s">
        <v>234</v>
      </c>
      <c r="D2973" t="s">
        <v>7330</v>
      </c>
      <c r="E2973">
        <v>92</v>
      </c>
      <c r="F2973" t="s">
        <v>7337</v>
      </c>
      <c r="G2973" t="s">
        <v>7332</v>
      </c>
    </row>
    <row r="2974" spans="1:7" x14ac:dyDescent="0.25">
      <c r="A2974" t="s">
        <v>10315</v>
      </c>
      <c r="B2974">
        <v>45997</v>
      </c>
      <c r="C2974" t="s">
        <v>294</v>
      </c>
      <c r="D2974" t="s">
        <v>7341</v>
      </c>
      <c r="E2974">
        <v>9</v>
      </c>
      <c r="F2974" t="s">
        <v>7331</v>
      </c>
      <c r="G2974" t="s">
        <v>11280</v>
      </c>
    </row>
    <row r="2975" spans="1:7" x14ac:dyDescent="0.25">
      <c r="A2975" t="s">
        <v>10316</v>
      </c>
      <c r="B2975">
        <v>45997</v>
      </c>
      <c r="C2975" t="s">
        <v>435</v>
      </c>
      <c r="D2975" t="s">
        <v>7330</v>
      </c>
      <c r="E2975">
        <v>37</v>
      </c>
      <c r="F2975" t="s">
        <v>7337</v>
      </c>
      <c r="G2975" t="s">
        <v>7370</v>
      </c>
    </row>
    <row r="2976" spans="1:7" x14ac:dyDescent="0.25">
      <c r="A2976" t="s">
        <v>10317</v>
      </c>
      <c r="B2976">
        <v>45997</v>
      </c>
      <c r="C2976" t="s">
        <v>447</v>
      </c>
      <c r="D2976" t="s">
        <v>7330</v>
      </c>
      <c r="E2976">
        <v>55</v>
      </c>
      <c r="F2976" t="s">
        <v>7337</v>
      </c>
      <c r="G2976" t="s">
        <v>7370</v>
      </c>
    </row>
    <row r="2977" spans="1:7" x14ac:dyDescent="0.25">
      <c r="A2977" t="s">
        <v>10318</v>
      </c>
      <c r="B2977">
        <v>45998</v>
      </c>
      <c r="C2977" t="s">
        <v>37</v>
      </c>
      <c r="D2977" t="s">
        <v>7341</v>
      </c>
      <c r="E2977">
        <v>27</v>
      </c>
      <c r="F2977" t="s">
        <v>7331</v>
      </c>
      <c r="G2977" t="s">
        <v>11280</v>
      </c>
    </row>
    <row r="2978" spans="1:7" x14ac:dyDescent="0.25">
      <c r="A2978" t="s">
        <v>10319</v>
      </c>
      <c r="B2978">
        <v>45998</v>
      </c>
      <c r="C2978" t="s">
        <v>55</v>
      </c>
      <c r="D2978" t="s">
        <v>7330</v>
      </c>
      <c r="E2978">
        <v>72</v>
      </c>
      <c r="F2978" t="s">
        <v>7331</v>
      </c>
      <c r="G2978" t="s">
        <v>7334</v>
      </c>
    </row>
    <row r="2979" spans="1:7" x14ac:dyDescent="0.25">
      <c r="A2979" t="s">
        <v>10320</v>
      </c>
      <c r="B2979">
        <v>45998</v>
      </c>
      <c r="C2979" t="s">
        <v>91</v>
      </c>
      <c r="D2979" t="s">
        <v>7330</v>
      </c>
      <c r="E2979">
        <v>69</v>
      </c>
      <c r="F2979" t="s">
        <v>7331</v>
      </c>
      <c r="G2979" t="s">
        <v>7343</v>
      </c>
    </row>
    <row r="2980" spans="1:7" x14ac:dyDescent="0.25">
      <c r="A2980" t="s">
        <v>10321</v>
      </c>
      <c r="B2980">
        <v>45998</v>
      </c>
      <c r="C2980" t="s">
        <v>204</v>
      </c>
      <c r="D2980" t="s">
        <v>7330</v>
      </c>
      <c r="E2980">
        <v>50</v>
      </c>
      <c r="F2980" t="s">
        <v>7331</v>
      </c>
      <c r="G2980" t="s">
        <v>7338</v>
      </c>
    </row>
    <row r="2981" spans="1:7" x14ac:dyDescent="0.25">
      <c r="A2981" t="s">
        <v>10322</v>
      </c>
      <c r="B2981">
        <v>45998</v>
      </c>
      <c r="C2981" t="s">
        <v>270</v>
      </c>
      <c r="D2981" t="s">
        <v>7330</v>
      </c>
      <c r="E2981">
        <v>18</v>
      </c>
      <c r="F2981" t="s">
        <v>7345</v>
      </c>
      <c r="G2981" t="s">
        <v>7355</v>
      </c>
    </row>
    <row r="2982" spans="1:7" x14ac:dyDescent="0.25">
      <c r="A2982" t="s">
        <v>10323</v>
      </c>
      <c r="B2982">
        <v>45998</v>
      </c>
      <c r="C2982" t="s">
        <v>390</v>
      </c>
      <c r="D2982" t="s">
        <v>7330</v>
      </c>
      <c r="E2982">
        <v>70</v>
      </c>
      <c r="F2982" t="s">
        <v>7337</v>
      </c>
      <c r="G2982" t="s">
        <v>7355</v>
      </c>
    </row>
    <row r="2983" spans="1:7" x14ac:dyDescent="0.25">
      <c r="A2983" t="s">
        <v>10324</v>
      </c>
      <c r="B2983">
        <v>45998</v>
      </c>
      <c r="C2983" t="s">
        <v>403</v>
      </c>
      <c r="D2983" t="s">
        <v>7330</v>
      </c>
      <c r="E2983">
        <v>28</v>
      </c>
      <c r="F2983" t="s">
        <v>7351</v>
      </c>
      <c r="G2983" t="s">
        <v>7370</v>
      </c>
    </row>
    <row r="2984" spans="1:7" x14ac:dyDescent="0.25">
      <c r="A2984" t="s">
        <v>10325</v>
      </c>
      <c r="B2984">
        <v>45998</v>
      </c>
      <c r="C2984" t="s">
        <v>439</v>
      </c>
      <c r="D2984" t="s">
        <v>7330</v>
      </c>
      <c r="E2984">
        <v>33</v>
      </c>
      <c r="F2984" t="s">
        <v>7345</v>
      </c>
      <c r="G2984" t="s">
        <v>7365</v>
      </c>
    </row>
    <row r="2985" spans="1:7" x14ac:dyDescent="0.25">
      <c r="A2985" t="s">
        <v>10326</v>
      </c>
      <c r="B2985">
        <v>45999</v>
      </c>
      <c r="C2985" t="s">
        <v>77</v>
      </c>
      <c r="D2985" t="s">
        <v>7330</v>
      </c>
      <c r="E2985">
        <v>105</v>
      </c>
      <c r="F2985" t="s">
        <v>7337</v>
      </c>
      <c r="G2985" t="s">
        <v>7334</v>
      </c>
    </row>
    <row r="2986" spans="1:7" x14ac:dyDescent="0.25">
      <c r="A2986" t="s">
        <v>10327</v>
      </c>
      <c r="B2986">
        <v>45999</v>
      </c>
      <c r="C2986" t="s">
        <v>87</v>
      </c>
      <c r="D2986" t="s">
        <v>7330</v>
      </c>
      <c r="E2986">
        <v>136</v>
      </c>
      <c r="F2986" t="s">
        <v>7337</v>
      </c>
      <c r="G2986" t="s">
        <v>7365</v>
      </c>
    </row>
    <row r="2987" spans="1:7" x14ac:dyDescent="0.25">
      <c r="A2987" t="s">
        <v>10328</v>
      </c>
      <c r="B2987">
        <v>45999</v>
      </c>
      <c r="C2987" t="s">
        <v>105</v>
      </c>
      <c r="D2987" t="s">
        <v>7341</v>
      </c>
      <c r="E2987">
        <v>18</v>
      </c>
      <c r="F2987" t="s">
        <v>7345</v>
      </c>
      <c r="G2987" t="s">
        <v>11280</v>
      </c>
    </row>
    <row r="2988" spans="1:7" x14ac:dyDescent="0.25">
      <c r="A2988" t="s">
        <v>10329</v>
      </c>
      <c r="B2988">
        <v>45999</v>
      </c>
      <c r="C2988" t="s">
        <v>142</v>
      </c>
      <c r="D2988" t="s">
        <v>7341</v>
      </c>
      <c r="E2988">
        <v>3</v>
      </c>
      <c r="F2988" t="s">
        <v>7331</v>
      </c>
      <c r="G2988" t="s">
        <v>11280</v>
      </c>
    </row>
    <row r="2989" spans="1:7" x14ac:dyDescent="0.25">
      <c r="A2989" t="s">
        <v>10330</v>
      </c>
      <c r="B2989">
        <v>45999</v>
      </c>
      <c r="C2989" t="s">
        <v>154</v>
      </c>
      <c r="D2989" t="s">
        <v>7330</v>
      </c>
      <c r="E2989">
        <v>42</v>
      </c>
      <c r="F2989" t="s">
        <v>7345</v>
      </c>
      <c r="G2989" t="s">
        <v>7365</v>
      </c>
    </row>
    <row r="2990" spans="1:7" x14ac:dyDescent="0.25">
      <c r="A2990" t="s">
        <v>10331</v>
      </c>
      <c r="B2990">
        <v>45999</v>
      </c>
      <c r="C2990" t="s">
        <v>174</v>
      </c>
      <c r="D2990" t="s">
        <v>7330</v>
      </c>
      <c r="E2990">
        <v>94</v>
      </c>
      <c r="F2990" t="s">
        <v>7331</v>
      </c>
      <c r="G2990" t="s">
        <v>7355</v>
      </c>
    </row>
    <row r="2991" spans="1:7" x14ac:dyDescent="0.25">
      <c r="A2991" t="s">
        <v>10332</v>
      </c>
      <c r="B2991">
        <v>45999</v>
      </c>
      <c r="C2991" t="s">
        <v>196</v>
      </c>
      <c r="D2991" t="s">
        <v>7330</v>
      </c>
      <c r="E2991">
        <v>120</v>
      </c>
      <c r="F2991" t="s">
        <v>7337</v>
      </c>
      <c r="G2991" t="s">
        <v>7348</v>
      </c>
    </row>
    <row r="2992" spans="1:7" x14ac:dyDescent="0.25">
      <c r="A2992" t="s">
        <v>10333</v>
      </c>
      <c r="B2992">
        <v>45999</v>
      </c>
      <c r="C2992" t="s">
        <v>202</v>
      </c>
      <c r="D2992" t="s">
        <v>7330</v>
      </c>
      <c r="E2992">
        <v>37</v>
      </c>
      <c r="F2992" t="s">
        <v>7337</v>
      </c>
      <c r="G2992" t="s">
        <v>7343</v>
      </c>
    </row>
    <row r="2993" spans="1:7" x14ac:dyDescent="0.25">
      <c r="A2993" t="s">
        <v>10334</v>
      </c>
      <c r="B2993">
        <v>45999</v>
      </c>
      <c r="C2993" t="s">
        <v>232</v>
      </c>
      <c r="D2993" t="s">
        <v>7330</v>
      </c>
      <c r="E2993">
        <v>107</v>
      </c>
      <c r="F2993" t="s">
        <v>7337</v>
      </c>
      <c r="G2993" t="s">
        <v>7343</v>
      </c>
    </row>
    <row r="2994" spans="1:7" x14ac:dyDescent="0.25">
      <c r="A2994" t="s">
        <v>10335</v>
      </c>
      <c r="B2994">
        <v>45999</v>
      </c>
      <c r="C2994" t="s">
        <v>374</v>
      </c>
      <c r="D2994" t="s">
        <v>7341</v>
      </c>
      <c r="E2994">
        <v>3</v>
      </c>
      <c r="F2994" t="s">
        <v>7345</v>
      </c>
      <c r="G2994" t="s">
        <v>11280</v>
      </c>
    </row>
    <row r="2995" spans="1:7" x14ac:dyDescent="0.25">
      <c r="A2995" t="s">
        <v>10336</v>
      </c>
      <c r="B2995">
        <v>45999</v>
      </c>
      <c r="C2995" t="s">
        <v>484</v>
      </c>
      <c r="D2995" t="s">
        <v>7330</v>
      </c>
      <c r="E2995">
        <v>63</v>
      </c>
      <c r="F2995" t="s">
        <v>7337</v>
      </c>
      <c r="G2995" t="s">
        <v>7348</v>
      </c>
    </row>
    <row r="2996" spans="1:7" x14ac:dyDescent="0.25">
      <c r="A2996" t="s">
        <v>10337</v>
      </c>
      <c r="B2996">
        <v>45999</v>
      </c>
      <c r="C2996" t="s">
        <v>484</v>
      </c>
      <c r="D2996" t="s">
        <v>7341</v>
      </c>
      <c r="E2996">
        <v>4</v>
      </c>
      <c r="F2996" t="s">
        <v>7345</v>
      </c>
      <c r="G2996" t="s">
        <v>11280</v>
      </c>
    </row>
    <row r="2997" spans="1:7" x14ac:dyDescent="0.25">
      <c r="A2997" t="s">
        <v>10338</v>
      </c>
      <c r="B2997">
        <v>46000</v>
      </c>
      <c r="C2997" t="s">
        <v>33</v>
      </c>
      <c r="D2997" t="s">
        <v>7341</v>
      </c>
      <c r="E2997">
        <v>33</v>
      </c>
      <c r="F2997" t="s">
        <v>7345</v>
      </c>
      <c r="G2997" t="s">
        <v>11280</v>
      </c>
    </row>
    <row r="2998" spans="1:7" x14ac:dyDescent="0.25">
      <c r="A2998" t="s">
        <v>10339</v>
      </c>
      <c r="B2998">
        <v>46000</v>
      </c>
      <c r="C2998" t="s">
        <v>41</v>
      </c>
      <c r="D2998" t="s">
        <v>7330</v>
      </c>
      <c r="E2998">
        <v>65</v>
      </c>
      <c r="F2998" t="s">
        <v>7337</v>
      </c>
      <c r="G2998" t="s">
        <v>7365</v>
      </c>
    </row>
    <row r="2999" spans="1:7" x14ac:dyDescent="0.25">
      <c r="A2999" t="s">
        <v>10340</v>
      </c>
      <c r="B2999">
        <v>46000</v>
      </c>
      <c r="C2999" t="s">
        <v>77</v>
      </c>
      <c r="D2999" t="s">
        <v>7330</v>
      </c>
      <c r="E2999">
        <v>129</v>
      </c>
      <c r="F2999" t="s">
        <v>7331</v>
      </c>
      <c r="G2999" t="s">
        <v>7365</v>
      </c>
    </row>
    <row r="3000" spans="1:7" x14ac:dyDescent="0.25">
      <c r="A3000" t="s">
        <v>10341</v>
      </c>
      <c r="B3000">
        <v>46000</v>
      </c>
      <c r="C3000" t="s">
        <v>128</v>
      </c>
      <c r="D3000" t="s">
        <v>7330</v>
      </c>
      <c r="E3000">
        <v>84</v>
      </c>
      <c r="F3000" t="s">
        <v>7337</v>
      </c>
      <c r="G3000" t="s">
        <v>7355</v>
      </c>
    </row>
    <row r="3001" spans="1:7" x14ac:dyDescent="0.25">
      <c r="A3001" t="s">
        <v>10342</v>
      </c>
      <c r="B3001">
        <v>46000</v>
      </c>
      <c r="C3001" t="s">
        <v>155</v>
      </c>
      <c r="D3001" t="s">
        <v>7330</v>
      </c>
      <c r="E3001">
        <v>74</v>
      </c>
      <c r="F3001" t="s">
        <v>7345</v>
      </c>
      <c r="G3001" t="s">
        <v>7343</v>
      </c>
    </row>
    <row r="3002" spans="1:7" x14ac:dyDescent="0.25">
      <c r="A3002" t="s">
        <v>10343</v>
      </c>
      <c r="B3002">
        <v>46000</v>
      </c>
      <c r="C3002" t="s">
        <v>234</v>
      </c>
      <c r="D3002" t="s">
        <v>7330</v>
      </c>
      <c r="E3002">
        <v>66</v>
      </c>
      <c r="F3002" t="s">
        <v>7337</v>
      </c>
      <c r="G3002" t="s">
        <v>7332</v>
      </c>
    </row>
    <row r="3003" spans="1:7" x14ac:dyDescent="0.25">
      <c r="A3003" t="s">
        <v>10344</v>
      </c>
      <c r="B3003">
        <v>46000</v>
      </c>
      <c r="C3003" t="s">
        <v>286</v>
      </c>
      <c r="D3003" t="s">
        <v>7330</v>
      </c>
      <c r="E3003">
        <v>77</v>
      </c>
      <c r="F3003" t="s">
        <v>7337</v>
      </c>
      <c r="G3003" t="s">
        <v>7370</v>
      </c>
    </row>
    <row r="3004" spans="1:7" x14ac:dyDescent="0.25">
      <c r="A3004" t="s">
        <v>10345</v>
      </c>
      <c r="B3004">
        <v>46000</v>
      </c>
      <c r="C3004" t="s">
        <v>411</v>
      </c>
      <c r="D3004" t="s">
        <v>7341</v>
      </c>
      <c r="E3004">
        <v>14</v>
      </c>
      <c r="F3004" t="s">
        <v>7345</v>
      </c>
      <c r="G3004" t="s">
        <v>11280</v>
      </c>
    </row>
    <row r="3005" spans="1:7" x14ac:dyDescent="0.25">
      <c r="A3005" t="s">
        <v>10346</v>
      </c>
      <c r="B3005">
        <v>46000</v>
      </c>
      <c r="C3005" t="s">
        <v>413</v>
      </c>
      <c r="D3005" t="s">
        <v>7341</v>
      </c>
      <c r="E3005">
        <v>11</v>
      </c>
      <c r="F3005" t="s">
        <v>7331</v>
      </c>
      <c r="G3005" t="s">
        <v>11280</v>
      </c>
    </row>
    <row r="3006" spans="1:7" x14ac:dyDescent="0.25">
      <c r="A3006" t="s">
        <v>10347</v>
      </c>
      <c r="B3006">
        <v>46001</v>
      </c>
      <c r="C3006" t="s">
        <v>43</v>
      </c>
      <c r="D3006" t="s">
        <v>7341</v>
      </c>
      <c r="E3006">
        <v>27</v>
      </c>
      <c r="F3006" t="s">
        <v>7331</v>
      </c>
      <c r="G3006" t="s">
        <v>11280</v>
      </c>
    </row>
    <row r="3007" spans="1:7" x14ac:dyDescent="0.25">
      <c r="A3007" t="s">
        <v>10348</v>
      </c>
      <c r="B3007">
        <v>46001</v>
      </c>
      <c r="C3007" t="s">
        <v>93</v>
      </c>
      <c r="D3007" t="s">
        <v>7330</v>
      </c>
      <c r="E3007">
        <v>91</v>
      </c>
      <c r="F3007" t="s">
        <v>7345</v>
      </c>
      <c r="G3007" t="s">
        <v>7355</v>
      </c>
    </row>
    <row r="3008" spans="1:7" x14ac:dyDescent="0.25">
      <c r="A3008" t="s">
        <v>10349</v>
      </c>
      <c r="B3008">
        <v>46001</v>
      </c>
      <c r="C3008" t="s">
        <v>172</v>
      </c>
      <c r="D3008" t="s">
        <v>7330</v>
      </c>
      <c r="E3008">
        <v>85</v>
      </c>
      <c r="F3008" t="s">
        <v>7345</v>
      </c>
      <c r="G3008" t="s">
        <v>7343</v>
      </c>
    </row>
    <row r="3009" spans="1:7" x14ac:dyDescent="0.25">
      <c r="A3009" t="s">
        <v>10350</v>
      </c>
      <c r="B3009">
        <v>46001</v>
      </c>
      <c r="C3009" t="s">
        <v>215</v>
      </c>
      <c r="D3009" t="s">
        <v>7330</v>
      </c>
      <c r="E3009">
        <v>37</v>
      </c>
      <c r="F3009" t="s">
        <v>7331</v>
      </c>
      <c r="G3009" t="s">
        <v>7355</v>
      </c>
    </row>
    <row r="3010" spans="1:7" x14ac:dyDescent="0.25">
      <c r="A3010" t="s">
        <v>10351</v>
      </c>
      <c r="B3010">
        <v>46001</v>
      </c>
      <c r="C3010" t="s">
        <v>266</v>
      </c>
      <c r="D3010" t="s">
        <v>7330</v>
      </c>
      <c r="E3010">
        <v>62</v>
      </c>
      <c r="F3010" t="s">
        <v>7337</v>
      </c>
      <c r="G3010" t="s">
        <v>7332</v>
      </c>
    </row>
    <row r="3011" spans="1:7" x14ac:dyDescent="0.25">
      <c r="A3011" t="s">
        <v>10352</v>
      </c>
      <c r="B3011">
        <v>46001</v>
      </c>
      <c r="C3011" t="s">
        <v>268</v>
      </c>
      <c r="D3011" t="s">
        <v>7341</v>
      </c>
      <c r="E3011">
        <v>7</v>
      </c>
      <c r="F3011" t="s">
        <v>7351</v>
      </c>
      <c r="G3011" t="s">
        <v>11280</v>
      </c>
    </row>
    <row r="3012" spans="1:7" x14ac:dyDescent="0.25">
      <c r="A3012" t="s">
        <v>10353</v>
      </c>
      <c r="B3012">
        <v>46001</v>
      </c>
      <c r="C3012" t="s">
        <v>272</v>
      </c>
      <c r="D3012" t="s">
        <v>7341</v>
      </c>
      <c r="E3012">
        <v>14</v>
      </c>
      <c r="F3012" t="s">
        <v>7331</v>
      </c>
      <c r="G3012" t="s">
        <v>11280</v>
      </c>
    </row>
    <row r="3013" spans="1:7" x14ac:dyDescent="0.25">
      <c r="A3013" t="s">
        <v>10354</v>
      </c>
      <c r="B3013">
        <v>46001</v>
      </c>
      <c r="C3013" t="s">
        <v>359</v>
      </c>
      <c r="D3013" t="s">
        <v>7330</v>
      </c>
      <c r="E3013">
        <v>66</v>
      </c>
      <c r="F3013" t="s">
        <v>7331</v>
      </c>
      <c r="G3013" t="s">
        <v>7343</v>
      </c>
    </row>
    <row r="3014" spans="1:7" x14ac:dyDescent="0.25">
      <c r="A3014" t="s">
        <v>10355</v>
      </c>
      <c r="B3014">
        <v>46001</v>
      </c>
      <c r="C3014" t="s">
        <v>362</v>
      </c>
      <c r="D3014" t="s">
        <v>7330</v>
      </c>
      <c r="E3014">
        <v>29</v>
      </c>
      <c r="F3014" t="s">
        <v>7351</v>
      </c>
      <c r="G3014" t="s">
        <v>7338</v>
      </c>
    </row>
    <row r="3015" spans="1:7" x14ac:dyDescent="0.25">
      <c r="A3015" t="s">
        <v>10356</v>
      </c>
      <c r="B3015">
        <v>46002</v>
      </c>
      <c r="C3015" t="s">
        <v>122</v>
      </c>
      <c r="D3015" t="s">
        <v>7341</v>
      </c>
      <c r="E3015">
        <v>8</v>
      </c>
      <c r="F3015" t="s">
        <v>7345</v>
      </c>
      <c r="G3015" t="s">
        <v>11280</v>
      </c>
    </row>
    <row r="3016" spans="1:7" x14ac:dyDescent="0.25">
      <c r="A3016" t="s">
        <v>10357</v>
      </c>
      <c r="B3016">
        <v>46002</v>
      </c>
      <c r="C3016" t="s">
        <v>134</v>
      </c>
      <c r="D3016" t="s">
        <v>7330</v>
      </c>
      <c r="E3016">
        <v>20</v>
      </c>
      <c r="F3016" t="s">
        <v>7337</v>
      </c>
      <c r="G3016" t="s">
        <v>7365</v>
      </c>
    </row>
    <row r="3017" spans="1:7" x14ac:dyDescent="0.25">
      <c r="A3017" t="s">
        <v>10358</v>
      </c>
      <c r="B3017">
        <v>46002</v>
      </c>
      <c r="C3017" t="s">
        <v>288</v>
      </c>
      <c r="D3017" t="s">
        <v>7330</v>
      </c>
      <c r="E3017">
        <v>21</v>
      </c>
      <c r="F3017" t="s">
        <v>7331</v>
      </c>
      <c r="G3017" t="s">
        <v>7355</v>
      </c>
    </row>
    <row r="3018" spans="1:7" x14ac:dyDescent="0.25">
      <c r="A3018" t="s">
        <v>10359</v>
      </c>
      <c r="B3018">
        <v>46002</v>
      </c>
      <c r="C3018" t="s">
        <v>450</v>
      </c>
      <c r="D3018" t="s">
        <v>7330</v>
      </c>
      <c r="E3018">
        <v>17</v>
      </c>
      <c r="F3018" t="s">
        <v>7331</v>
      </c>
      <c r="G3018" t="s">
        <v>7332</v>
      </c>
    </row>
    <row r="3019" spans="1:7" x14ac:dyDescent="0.25">
      <c r="A3019" t="s">
        <v>10360</v>
      </c>
      <c r="B3019">
        <v>46002</v>
      </c>
      <c r="C3019" t="s">
        <v>453</v>
      </c>
      <c r="D3019" t="s">
        <v>7330</v>
      </c>
      <c r="E3019">
        <v>72</v>
      </c>
      <c r="F3019" t="s">
        <v>7337</v>
      </c>
      <c r="G3019" t="s">
        <v>7365</v>
      </c>
    </row>
    <row r="3020" spans="1:7" x14ac:dyDescent="0.25">
      <c r="A3020" t="s">
        <v>10361</v>
      </c>
      <c r="B3020">
        <v>46002</v>
      </c>
      <c r="C3020" t="s">
        <v>464</v>
      </c>
      <c r="D3020" t="s">
        <v>7330</v>
      </c>
      <c r="E3020">
        <v>22</v>
      </c>
      <c r="F3020" t="s">
        <v>7351</v>
      </c>
      <c r="G3020" t="s">
        <v>7332</v>
      </c>
    </row>
    <row r="3021" spans="1:7" x14ac:dyDescent="0.25">
      <c r="A3021" t="s">
        <v>10362</v>
      </c>
      <c r="B3021">
        <v>46002</v>
      </c>
      <c r="C3021" t="s">
        <v>472</v>
      </c>
      <c r="D3021" t="s">
        <v>7341</v>
      </c>
      <c r="E3021">
        <v>2</v>
      </c>
      <c r="F3021" t="s">
        <v>7331</v>
      </c>
      <c r="G3021" t="s">
        <v>11280</v>
      </c>
    </row>
    <row r="3022" spans="1:7" x14ac:dyDescent="0.25">
      <c r="A3022" t="s">
        <v>10363</v>
      </c>
      <c r="B3022">
        <v>46003</v>
      </c>
      <c r="C3022" t="s">
        <v>49</v>
      </c>
      <c r="D3022" t="s">
        <v>7330</v>
      </c>
      <c r="E3022">
        <v>194</v>
      </c>
      <c r="F3022" t="s">
        <v>7331</v>
      </c>
      <c r="G3022" t="s">
        <v>7332</v>
      </c>
    </row>
    <row r="3023" spans="1:7" x14ac:dyDescent="0.25">
      <c r="A3023" t="s">
        <v>10364</v>
      </c>
      <c r="B3023">
        <v>46003</v>
      </c>
      <c r="C3023" t="s">
        <v>176</v>
      </c>
      <c r="D3023" t="s">
        <v>7341</v>
      </c>
      <c r="E3023">
        <v>7</v>
      </c>
      <c r="F3023" t="s">
        <v>7331</v>
      </c>
      <c r="G3023" t="s">
        <v>11280</v>
      </c>
    </row>
    <row r="3024" spans="1:7" x14ac:dyDescent="0.25">
      <c r="A3024" t="s">
        <v>10365</v>
      </c>
      <c r="B3024">
        <v>46003</v>
      </c>
      <c r="C3024" t="s">
        <v>272</v>
      </c>
      <c r="D3024" t="s">
        <v>7330</v>
      </c>
      <c r="E3024">
        <v>63</v>
      </c>
      <c r="F3024" t="s">
        <v>7345</v>
      </c>
      <c r="G3024" t="s">
        <v>7348</v>
      </c>
    </row>
    <row r="3025" spans="1:7" x14ac:dyDescent="0.25">
      <c r="A3025" t="s">
        <v>10366</v>
      </c>
      <c r="B3025">
        <v>46003</v>
      </c>
      <c r="C3025" t="s">
        <v>458</v>
      </c>
      <c r="D3025" t="s">
        <v>7341</v>
      </c>
      <c r="E3025">
        <v>7</v>
      </c>
      <c r="F3025" t="s">
        <v>7337</v>
      </c>
      <c r="G3025" t="s">
        <v>11280</v>
      </c>
    </row>
    <row r="3026" spans="1:7" x14ac:dyDescent="0.25">
      <c r="A3026" t="s">
        <v>10367</v>
      </c>
      <c r="B3026">
        <v>46004</v>
      </c>
      <c r="C3026" t="s">
        <v>25</v>
      </c>
      <c r="D3026" t="s">
        <v>7330</v>
      </c>
      <c r="E3026">
        <v>57</v>
      </c>
      <c r="F3026" t="s">
        <v>7345</v>
      </c>
      <c r="G3026" t="s">
        <v>7365</v>
      </c>
    </row>
    <row r="3027" spans="1:7" x14ac:dyDescent="0.25">
      <c r="A3027" t="s">
        <v>10368</v>
      </c>
      <c r="B3027">
        <v>46004</v>
      </c>
      <c r="C3027" t="s">
        <v>174</v>
      </c>
      <c r="D3027" t="s">
        <v>7341</v>
      </c>
      <c r="E3027">
        <v>18</v>
      </c>
      <c r="F3027" t="s">
        <v>7345</v>
      </c>
      <c r="G3027" t="s">
        <v>11280</v>
      </c>
    </row>
    <row r="3028" spans="1:7" x14ac:dyDescent="0.25">
      <c r="A3028" t="s">
        <v>10369</v>
      </c>
      <c r="B3028">
        <v>46004</v>
      </c>
      <c r="C3028" t="s">
        <v>190</v>
      </c>
      <c r="D3028" t="s">
        <v>7341</v>
      </c>
      <c r="E3028">
        <v>12</v>
      </c>
      <c r="F3028" t="s">
        <v>7331</v>
      </c>
      <c r="G3028" t="s">
        <v>11280</v>
      </c>
    </row>
    <row r="3029" spans="1:7" x14ac:dyDescent="0.25">
      <c r="A3029" t="s">
        <v>10370</v>
      </c>
      <c r="B3029">
        <v>46004</v>
      </c>
      <c r="C3029" t="s">
        <v>196</v>
      </c>
      <c r="D3029" t="s">
        <v>7330</v>
      </c>
      <c r="E3029">
        <v>67</v>
      </c>
      <c r="F3029" t="s">
        <v>7331</v>
      </c>
      <c r="G3029" t="s">
        <v>7355</v>
      </c>
    </row>
    <row r="3030" spans="1:7" x14ac:dyDescent="0.25">
      <c r="A3030" t="s">
        <v>10371</v>
      </c>
      <c r="B3030">
        <v>46004</v>
      </c>
      <c r="C3030" t="s">
        <v>330</v>
      </c>
      <c r="D3030" t="s">
        <v>7341</v>
      </c>
      <c r="E3030">
        <v>3</v>
      </c>
      <c r="F3030" t="s">
        <v>7345</v>
      </c>
      <c r="G3030" t="s">
        <v>11280</v>
      </c>
    </row>
    <row r="3031" spans="1:7" x14ac:dyDescent="0.25">
      <c r="A3031" t="s">
        <v>10372</v>
      </c>
      <c r="B3031">
        <v>46004</v>
      </c>
      <c r="C3031" t="s">
        <v>342</v>
      </c>
      <c r="D3031" t="s">
        <v>7330</v>
      </c>
      <c r="E3031">
        <v>27</v>
      </c>
      <c r="F3031" t="s">
        <v>7331</v>
      </c>
      <c r="G3031" t="s">
        <v>7370</v>
      </c>
    </row>
    <row r="3032" spans="1:7" x14ac:dyDescent="0.25">
      <c r="A3032" t="s">
        <v>10373</v>
      </c>
      <c r="B3032">
        <v>46004</v>
      </c>
      <c r="C3032" t="s">
        <v>403</v>
      </c>
      <c r="D3032" t="s">
        <v>7341</v>
      </c>
      <c r="E3032">
        <v>6</v>
      </c>
      <c r="F3032" t="s">
        <v>7331</v>
      </c>
      <c r="G3032" t="s">
        <v>11280</v>
      </c>
    </row>
    <row r="3033" spans="1:7" x14ac:dyDescent="0.25">
      <c r="A3033" t="s">
        <v>10374</v>
      </c>
      <c r="B3033">
        <v>46004</v>
      </c>
      <c r="C3033" t="s">
        <v>472</v>
      </c>
      <c r="D3033" t="s">
        <v>7330</v>
      </c>
      <c r="E3033">
        <v>77</v>
      </c>
      <c r="F3033" t="s">
        <v>7337</v>
      </c>
      <c r="G3033" t="s">
        <v>7334</v>
      </c>
    </row>
    <row r="3034" spans="1:7" x14ac:dyDescent="0.25">
      <c r="A3034" t="s">
        <v>10375</v>
      </c>
      <c r="B3034">
        <v>46004</v>
      </c>
      <c r="C3034" t="s">
        <v>484</v>
      </c>
      <c r="D3034" t="s">
        <v>7330</v>
      </c>
      <c r="E3034">
        <v>83</v>
      </c>
      <c r="F3034" t="s">
        <v>7345</v>
      </c>
      <c r="G3034" t="s">
        <v>7355</v>
      </c>
    </row>
    <row r="3035" spans="1:7" x14ac:dyDescent="0.25">
      <c r="A3035" t="s">
        <v>10376</v>
      </c>
      <c r="B3035">
        <v>46005</v>
      </c>
      <c r="C3035" t="s">
        <v>25</v>
      </c>
      <c r="D3035" t="s">
        <v>7330</v>
      </c>
      <c r="E3035">
        <v>128</v>
      </c>
      <c r="F3035" t="s">
        <v>7331</v>
      </c>
      <c r="G3035" t="s">
        <v>7355</v>
      </c>
    </row>
    <row r="3036" spans="1:7" x14ac:dyDescent="0.25">
      <c r="A3036" t="s">
        <v>10377</v>
      </c>
      <c r="B3036">
        <v>46005</v>
      </c>
      <c r="C3036" t="s">
        <v>33</v>
      </c>
      <c r="D3036" t="s">
        <v>7341</v>
      </c>
      <c r="E3036">
        <v>41</v>
      </c>
      <c r="F3036" t="s">
        <v>7331</v>
      </c>
      <c r="G3036" t="s">
        <v>11280</v>
      </c>
    </row>
    <row r="3037" spans="1:7" x14ac:dyDescent="0.25">
      <c r="A3037" t="s">
        <v>10378</v>
      </c>
      <c r="B3037">
        <v>46005</v>
      </c>
      <c r="C3037" t="s">
        <v>39</v>
      </c>
      <c r="D3037" t="s">
        <v>7330</v>
      </c>
      <c r="E3037">
        <v>80</v>
      </c>
      <c r="F3037" t="s">
        <v>7331</v>
      </c>
      <c r="G3037" t="s">
        <v>7355</v>
      </c>
    </row>
    <row r="3038" spans="1:7" x14ac:dyDescent="0.25">
      <c r="A3038" t="s">
        <v>10379</v>
      </c>
      <c r="B3038">
        <v>46005</v>
      </c>
      <c r="C3038" t="s">
        <v>47</v>
      </c>
      <c r="D3038" t="s">
        <v>7341</v>
      </c>
      <c r="E3038">
        <v>32</v>
      </c>
      <c r="F3038" t="s">
        <v>7331</v>
      </c>
      <c r="G3038" t="s">
        <v>11280</v>
      </c>
    </row>
    <row r="3039" spans="1:7" x14ac:dyDescent="0.25">
      <c r="A3039" t="s">
        <v>10380</v>
      </c>
      <c r="B3039">
        <v>46005</v>
      </c>
      <c r="C3039" t="s">
        <v>55</v>
      </c>
      <c r="D3039" t="s">
        <v>7330</v>
      </c>
      <c r="E3039">
        <v>155</v>
      </c>
      <c r="F3039" t="s">
        <v>7345</v>
      </c>
      <c r="G3039" t="s">
        <v>7355</v>
      </c>
    </row>
    <row r="3040" spans="1:7" x14ac:dyDescent="0.25">
      <c r="A3040" t="s">
        <v>10381</v>
      </c>
      <c r="B3040">
        <v>46005</v>
      </c>
      <c r="C3040" t="s">
        <v>70</v>
      </c>
      <c r="D3040" t="s">
        <v>7330</v>
      </c>
      <c r="E3040">
        <v>54</v>
      </c>
      <c r="F3040" t="s">
        <v>7345</v>
      </c>
      <c r="G3040" t="s">
        <v>7343</v>
      </c>
    </row>
    <row r="3041" spans="1:7" x14ac:dyDescent="0.25">
      <c r="A3041" t="s">
        <v>10382</v>
      </c>
      <c r="B3041">
        <v>46005</v>
      </c>
      <c r="C3041" t="s">
        <v>91</v>
      </c>
      <c r="D3041" t="s">
        <v>7341</v>
      </c>
      <c r="E3041">
        <v>10</v>
      </c>
      <c r="F3041" t="s">
        <v>7345</v>
      </c>
      <c r="G3041" t="s">
        <v>11280</v>
      </c>
    </row>
    <row r="3042" spans="1:7" x14ac:dyDescent="0.25">
      <c r="A3042" t="s">
        <v>10383</v>
      </c>
      <c r="B3042">
        <v>46005</v>
      </c>
      <c r="C3042" t="s">
        <v>128</v>
      </c>
      <c r="D3042" t="s">
        <v>7341</v>
      </c>
      <c r="E3042">
        <v>20</v>
      </c>
      <c r="F3042" t="s">
        <v>7337</v>
      </c>
      <c r="G3042" t="s">
        <v>11280</v>
      </c>
    </row>
    <row r="3043" spans="1:7" x14ac:dyDescent="0.25">
      <c r="A3043" t="s">
        <v>10384</v>
      </c>
      <c r="B3043">
        <v>46005</v>
      </c>
      <c r="C3043" t="s">
        <v>196</v>
      </c>
      <c r="D3043" t="s">
        <v>7341</v>
      </c>
      <c r="E3043">
        <v>21</v>
      </c>
      <c r="F3043" t="s">
        <v>7331</v>
      </c>
      <c r="G3043" t="s">
        <v>11280</v>
      </c>
    </row>
    <row r="3044" spans="1:7" x14ac:dyDescent="0.25">
      <c r="A3044" t="s">
        <v>10385</v>
      </c>
      <c r="B3044">
        <v>46005</v>
      </c>
      <c r="C3044" t="s">
        <v>228</v>
      </c>
      <c r="D3044" t="s">
        <v>7330</v>
      </c>
      <c r="E3044">
        <v>47</v>
      </c>
      <c r="F3044" t="s">
        <v>7331</v>
      </c>
      <c r="G3044" t="s">
        <v>7343</v>
      </c>
    </row>
    <row r="3045" spans="1:7" x14ac:dyDescent="0.25">
      <c r="A3045" t="s">
        <v>10386</v>
      </c>
      <c r="B3045">
        <v>46005</v>
      </c>
      <c r="C3045" t="s">
        <v>234</v>
      </c>
      <c r="D3045" t="s">
        <v>7341</v>
      </c>
      <c r="E3045">
        <v>16</v>
      </c>
      <c r="F3045" t="s">
        <v>7345</v>
      </c>
      <c r="G3045" t="s">
        <v>11280</v>
      </c>
    </row>
    <row r="3046" spans="1:7" x14ac:dyDescent="0.25">
      <c r="A3046" t="s">
        <v>10387</v>
      </c>
      <c r="B3046">
        <v>46005</v>
      </c>
      <c r="C3046" t="s">
        <v>330</v>
      </c>
      <c r="D3046" t="s">
        <v>7341</v>
      </c>
      <c r="E3046">
        <v>1</v>
      </c>
      <c r="F3046" t="s">
        <v>7337</v>
      </c>
      <c r="G3046" t="s">
        <v>11280</v>
      </c>
    </row>
    <row r="3047" spans="1:7" x14ac:dyDescent="0.25">
      <c r="A3047" t="s">
        <v>10388</v>
      </c>
      <c r="B3047">
        <v>46005</v>
      </c>
      <c r="C3047" t="s">
        <v>362</v>
      </c>
      <c r="D3047" t="s">
        <v>7330</v>
      </c>
      <c r="E3047">
        <v>21</v>
      </c>
      <c r="F3047" t="s">
        <v>7331</v>
      </c>
      <c r="G3047" t="s">
        <v>7370</v>
      </c>
    </row>
    <row r="3048" spans="1:7" x14ac:dyDescent="0.25">
      <c r="A3048" t="s">
        <v>10389</v>
      </c>
      <c r="B3048">
        <v>46005</v>
      </c>
      <c r="C3048" t="s">
        <v>372</v>
      </c>
      <c r="D3048" t="s">
        <v>7341</v>
      </c>
      <c r="E3048">
        <v>9</v>
      </c>
      <c r="F3048" t="s">
        <v>7331</v>
      </c>
      <c r="G3048" t="s">
        <v>11280</v>
      </c>
    </row>
    <row r="3049" spans="1:7" x14ac:dyDescent="0.25">
      <c r="A3049" t="s">
        <v>10390</v>
      </c>
      <c r="B3049">
        <v>46005</v>
      </c>
      <c r="C3049" t="s">
        <v>390</v>
      </c>
      <c r="D3049" t="s">
        <v>7330</v>
      </c>
      <c r="E3049">
        <v>30</v>
      </c>
      <c r="F3049" t="s">
        <v>7345</v>
      </c>
      <c r="G3049" t="s">
        <v>7355</v>
      </c>
    </row>
    <row r="3050" spans="1:7" x14ac:dyDescent="0.25">
      <c r="A3050" t="s">
        <v>10391</v>
      </c>
      <c r="B3050">
        <v>46005</v>
      </c>
      <c r="C3050" t="s">
        <v>395</v>
      </c>
      <c r="D3050" t="s">
        <v>7330</v>
      </c>
      <c r="E3050">
        <v>21</v>
      </c>
      <c r="F3050" t="s">
        <v>7337</v>
      </c>
      <c r="G3050" t="s">
        <v>7332</v>
      </c>
    </row>
    <row r="3051" spans="1:7" x14ac:dyDescent="0.25">
      <c r="A3051" t="s">
        <v>10392</v>
      </c>
      <c r="B3051">
        <v>46006</v>
      </c>
      <c r="C3051" t="s">
        <v>23</v>
      </c>
      <c r="D3051" t="s">
        <v>7341</v>
      </c>
      <c r="E3051">
        <v>24</v>
      </c>
      <c r="F3051" t="s">
        <v>7351</v>
      </c>
      <c r="G3051" t="s">
        <v>11280</v>
      </c>
    </row>
    <row r="3052" spans="1:7" x14ac:dyDescent="0.25">
      <c r="A3052" t="s">
        <v>10393</v>
      </c>
      <c r="B3052">
        <v>46006</v>
      </c>
      <c r="C3052" t="s">
        <v>25</v>
      </c>
      <c r="D3052" t="s">
        <v>7341</v>
      </c>
      <c r="E3052">
        <v>9</v>
      </c>
      <c r="F3052" t="s">
        <v>7337</v>
      </c>
      <c r="G3052" t="s">
        <v>11280</v>
      </c>
    </row>
    <row r="3053" spans="1:7" x14ac:dyDescent="0.25">
      <c r="A3053" t="s">
        <v>10394</v>
      </c>
      <c r="B3053">
        <v>46006</v>
      </c>
      <c r="C3053" t="s">
        <v>79</v>
      </c>
      <c r="D3053" t="s">
        <v>7330</v>
      </c>
      <c r="E3053">
        <v>123</v>
      </c>
      <c r="F3053" t="s">
        <v>7345</v>
      </c>
      <c r="G3053" t="s">
        <v>7338</v>
      </c>
    </row>
    <row r="3054" spans="1:7" x14ac:dyDescent="0.25">
      <c r="A3054" t="s">
        <v>10395</v>
      </c>
      <c r="B3054">
        <v>46006</v>
      </c>
      <c r="C3054" t="s">
        <v>101</v>
      </c>
      <c r="D3054" t="s">
        <v>7330</v>
      </c>
      <c r="E3054">
        <v>101</v>
      </c>
      <c r="F3054" t="s">
        <v>7331</v>
      </c>
      <c r="G3054" t="s">
        <v>7334</v>
      </c>
    </row>
    <row r="3055" spans="1:7" x14ac:dyDescent="0.25">
      <c r="A3055" t="s">
        <v>10396</v>
      </c>
      <c r="B3055">
        <v>46006</v>
      </c>
      <c r="C3055" t="s">
        <v>124</v>
      </c>
      <c r="D3055" t="s">
        <v>7341</v>
      </c>
      <c r="E3055">
        <v>6</v>
      </c>
      <c r="F3055" t="s">
        <v>7337</v>
      </c>
      <c r="G3055" t="s">
        <v>11280</v>
      </c>
    </row>
    <row r="3056" spans="1:7" x14ac:dyDescent="0.25">
      <c r="A3056" t="s">
        <v>10397</v>
      </c>
      <c r="B3056">
        <v>46006</v>
      </c>
      <c r="C3056" t="s">
        <v>148</v>
      </c>
      <c r="D3056" t="s">
        <v>7341</v>
      </c>
      <c r="E3056">
        <v>14</v>
      </c>
      <c r="F3056" t="s">
        <v>7351</v>
      </c>
      <c r="G3056" t="s">
        <v>11280</v>
      </c>
    </row>
    <row r="3057" spans="1:7" x14ac:dyDescent="0.25">
      <c r="A3057" t="s">
        <v>10398</v>
      </c>
      <c r="B3057">
        <v>46006</v>
      </c>
      <c r="C3057" t="s">
        <v>178</v>
      </c>
      <c r="D3057" t="s">
        <v>7330</v>
      </c>
      <c r="E3057">
        <v>117</v>
      </c>
      <c r="F3057" t="s">
        <v>7345</v>
      </c>
      <c r="G3057" t="s">
        <v>7338</v>
      </c>
    </row>
    <row r="3058" spans="1:7" x14ac:dyDescent="0.25">
      <c r="A3058" t="s">
        <v>10399</v>
      </c>
      <c r="B3058">
        <v>46006</v>
      </c>
      <c r="C3058" t="s">
        <v>222</v>
      </c>
      <c r="D3058" t="s">
        <v>7330</v>
      </c>
      <c r="E3058">
        <v>86</v>
      </c>
      <c r="F3058" t="s">
        <v>7331</v>
      </c>
      <c r="G3058" t="s">
        <v>7365</v>
      </c>
    </row>
    <row r="3059" spans="1:7" x14ac:dyDescent="0.25">
      <c r="A3059" t="s">
        <v>10400</v>
      </c>
      <c r="B3059">
        <v>46006</v>
      </c>
      <c r="C3059" t="s">
        <v>319</v>
      </c>
      <c r="D3059" t="s">
        <v>7341</v>
      </c>
      <c r="E3059">
        <v>3</v>
      </c>
      <c r="F3059" t="s">
        <v>7331</v>
      </c>
      <c r="G3059" t="s">
        <v>11280</v>
      </c>
    </row>
    <row r="3060" spans="1:7" x14ac:dyDescent="0.25">
      <c r="A3060" t="s">
        <v>10401</v>
      </c>
      <c r="B3060">
        <v>46006</v>
      </c>
      <c r="C3060" t="s">
        <v>388</v>
      </c>
      <c r="D3060" t="s">
        <v>7330</v>
      </c>
      <c r="E3060">
        <v>23</v>
      </c>
      <c r="F3060" t="s">
        <v>7351</v>
      </c>
      <c r="G3060" t="s">
        <v>7370</v>
      </c>
    </row>
    <row r="3061" spans="1:7" x14ac:dyDescent="0.25">
      <c r="A3061" t="s">
        <v>10402</v>
      </c>
      <c r="B3061">
        <v>46007</v>
      </c>
      <c r="C3061" t="s">
        <v>154</v>
      </c>
      <c r="D3061" t="s">
        <v>7330</v>
      </c>
      <c r="E3061">
        <v>75</v>
      </c>
      <c r="F3061" t="s">
        <v>7337</v>
      </c>
      <c r="G3061" t="s">
        <v>7332</v>
      </c>
    </row>
    <row r="3062" spans="1:7" x14ac:dyDescent="0.25">
      <c r="A3062" t="s">
        <v>10403</v>
      </c>
      <c r="B3062">
        <v>46007</v>
      </c>
      <c r="C3062" t="s">
        <v>167</v>
      </c>
      <c r="D3062" t="s">
        <v>7341</v>
      </c>
      <c r="E3062">
        <v>18</v>
      </c>
      <c r="F3062" t="s">
        <v>7345</v>
      </c>
      <c r="G3062" t="s">
        <v>11280</v>
      </c>
    </row>
    <row r="3063" spans="1:7" x14ac:dyDescent="0.25">
      <c r="A3063" t="s">
        <v>10404</v>
      </c>
      <c r="B3063">
        <v>46007</v>
      </c>
      <c r="C3063" t="s">
        <v>198</v>
      </c>
      <c r="D3063" t="s">
        <v>7341</v>
      </c>
      <c r="E3063">
        <v>8</v>
      </c>
      <c r="F3063" t="s">
        <v>7345</v>
      </c>
      <c r="G3063" t="s">
        <v>11280</v>
      </c>
    </row>
    <row r="3064" spans="1:7" x14ac:dyDescent="0.25">
      <c r="A3064" t="s">
        <v>10405</v>
      </c>
      <c r="B3064">
        <v>46007</v>
      </c>
      <c r="C3064" t="s">
        <v>263</v>
      </c>
      <c r="D3064" t="s">
        <v>7341</v>
      </c>
      <c r="E3064">
        <v>15</v>
      </c>
      <c r="F3064" t="s">
        <v>7345</v>
      </c>
      <c r="G3064" t="s">
        <v>11280</v>
      </c>
    </row>
    <row r="3065" spans="1:7" x14ac:dyDescent="0.25">
      <c r="A3065" t="s">
        <v>10406</v>
      </c>
      <c r="B3065">
        <v>46007</v>
      </c>
      <c r="C3065" t="s">
        <v>376</v>
      </c>
      <c r="D3065" t="s">
        <v>7341</v>
      </c>
      <c r="E3065">
        <v>1</v>
      </c>
      <c r="F3065" t="s">
        <v>7331</v>
      </c>
      <c r="G3065" t="s">
        <v>11280</v>
      </c>
    </row>
    <row r="3066" spans="1:7" x14ac:dyDescent="0.25">
      <c r="A3066" t="s">
        <v>10407</v>
      </c>
      <c r="B3066">
        <v>46008</v>
      </c>
      <c r="C3066" t="s">
        <v>27</v>
      </c>
      <c r="D3066" t="s">
        <v>7330</v>
      </c>
      <c r="E3066">
        <v>149</v>
      </c>
      <c r="F3066" t="s">
        <v>7345</v>
      </c>
      <c r="G3066" t="s">
        <v>7343</v>
      </c>
    </row>
    <row r="3067" spans="1:7" x14ac:dyDescent="0.25">
      <c r="A3067" t="s">
        <v>10408</v>
      </c>
      <c r="B3067">
        <v>46008</v>
      </c>
      <c r="C3067" t="s">
        <v>31</v>
      </c>
      <c r="D3067" t="s">
        <v>7330</v>
      </c>
      <c r="E3067">
        <v>199</v>
      </c>
      <c r="F3067" t="s">
        <v>7331</v>
      </c>
      <c r="G3067" t="s">
        <v>7370</v>
      </c>
    </row>
    <row r="3068" spans="1:7" x14ac:dyDescent="0.25">
      <c r="A3068" t="s">
        <v>10409</v>
      </c>
      <c r="B3068">
        <v>46008</v>
      </c>
      <c r="C3068" t="s">
        <v>59</v>
      </c>
      <c r="D3068" t="s">
        <v>7330</v>
      </c>
      <c r="E3068">
        <v>37</v>
      </c>
      <c r="F3068" t="s">
        <v>7337</v>
      </c>
      <c r="G3068" t="s">
        <v>7348</v>
      </c>
    </row>
    <row r="3069" spans="1:7" x14ac:dyDescent="0.25">
      <c r="A3069" t="s">
        <v>10410</v>
      </c>
      <c r="B3069">
        <v>46008</v>
      </c>
      <c r="C3069" t="s">
        <v>70</v>
      </c>
      <c r="D3069" t="s">
        <v>7341</v>
      </c>
      <c r="E3069">
        <v>19</v>
      </c>
      <c r="F3069" t="s">
        <v>7331</v>
      </c>
      <c r="G3069" t="s">
        <v>11280</v>
      </c>
    </row>
    <row r="3070" spans="1:7" x14ac:dyDescent="0.25">
      <c r="A3070" t="s">
        <v>10411</v>
      </c>
      <c r="B3070">
        <v>46008</v>
      </c>
      <c r="C3070" t="s">
        <v>266</v>
      </c>
      <c r="D3070" t="s">
        <v>7330</v>
      </c>
      <c r="E3070">
        <v>50</v>
      </c>
      <c r="F3070" t="s">
        <v>7331</v>
      </c>
      <c r="G3070" t="s">
        <v>7332</v>
      </c>
    </row>
    <row r="3071" spans="1:7" x14ac:dyDescent="0.25">
      <c r="A3071" t="s">
        <v>10412</v>
      </c>
      <c r="B3071">
        <v>46008</v>
      </c>
      <c r="C3071" t="s">
        <v>435</v>
      </c>
      <c r="D3071" t="s">
        <v>7330</v>
      </c>
      <c r="E3071">
        <v>50</v>
      </c>
      <c r="F3071" t="s">
        <v>7351</v>
      </c>
      <c r="G3071" t="s">
        <v>7370</v>
      </c>
    </row>
    <row r="3072" spans="1:7" x14ac:dyDescent="0.25">
      <c r="A3072" t="s">
        <v>10413</v>
      </c>
      <c r="B3072">
        <v>46008</v>
      </c>
      <c r="C3072" t="s">
        <v>435</v>
      </c>
      <c r="D3072" t="s">
        <v>7330</v>
      </c>
      <c r="E3072">
        <v>20</v>
      </c>
      <c r="F3072" t="s">
        <v>7337</v>
      </c>
      <c r="G3072" t="s">
        <v>7334</v>
      </c>
    </row>
    <row r="3073" spans="1:7" x14ac:dyDescent="0.25">
      <c r="A3073" t="s">
        <v>10414</v>
      </c>
      <c r="B3073">
        <v>46008</v>
      </c>
      <c r="C3073" t="s">
        <v>442</v>
      </c>
      <c r="D3073" t="s">
        <v>7330</v>
      </c>
      <c r="E3073">
        <v>25</v>
      </c>
      <c r="F3073" t="s">
        <v>7331</v>
      </c>
      <c r="G3073" t="s">
        <v>7355</v>
      </c>
    </row>
    <row r="3074" spans="1:7" x14ac:dyDescent="0.25">
      <c r="A3074" t="s">
        <v>10415</v>
      </c>
      <c r="B3074">
        <v>46009</v>
      </c>
      <c r="C3074" t="s">
        <v>23</v>
      </c>
      <c r="D3074" t="s">
        <v>7330</v>
      </c>
      <c r="E3074">
        <v>53</v>
      </c>
      <c r="F3074" t="s">
        <v>7331</v>
      </c>
      <c r="G3074" t="s">
        <v>7348</v>
      </c>
    </row>
    <row r="3075" spans="1:7" x14ac:dyDescent="0.25">
      <c r="A3075" t="s">
        <v>10416</v>
      </c>
      <c r="B3075">
        <v>46009</v>
      </c>
      <c r="C3075" t="s">
        <v>67</v>
      </c>
      <c r="D3075" t="s">
        <v>7341</v>
      </c>
      <c r="E3075">
        <v>21</v>
      </c>
      <c r="F3075" t="s">
        <v>7345</v>
      </c>
      <c r="G3075" t="s">
        <v>11280</v>
      </c>
    </row>
    <row r="3076" spans="1:7" x14ac:dyDescent="0.25">
      <c r="A3076" t="s">
        <v>10417</v>
      </c>
      <c r="B3076">
        <v>46009</v>
      </c>
      <c r="C3076" t="s">
        <v>108</v>
      </c>
      <c r="D3076" t="s">
        <v>7330</v>
      </c>
      <c r="E3076">
        <v>81</v>
      </c>
      <c r="F3076" t="s">
        <v>7331</v>
      </c>
      <c r="G3076" t="s">
        <v>7334</v>
      </c>
    </row>
    <row r="3077" spans="1:7" x14ac:dyDescent="0.25">
      <c r="A3077" t="s">
        <v>10418</v>
      </c>
      <c r="B3077">
        <v>46009</v>
      </c>
      <c r="C3077" t="s">
        <v>128</v>
      </c>
      <c r="D3077" t="s">
        <v>7330</v>
      </c>
      <c r="E3077">
        <v>79</v>
      </c>
      <c r="F3077" t="s">
        <v>7331</v>
      </c>
      <c r="G3077" t="s">
        <v>7348</v>
      </c>
    </row>
    <row r="3078" spans="1:7" x14ac:dyDescent="0.25">
      <c r="A3078" t="s">
        <v>10419</v>
      </c>
      <c r="B3078">
        <v>46009</v>
      </c>
      <c r="C3078" t="s">
        <v>142</v>
      </c>
      <c r="D3078" t="s">
        <v>7330</v>
      </c>
      <c r="E3078">
        <v>30</v>
      </c>
      <c r="F3078" t="s">
        <v>7337</v>
      </c>
      <c r="G3078" t="s">
        <v>7332</v>
      </c>
    </row>
    <row r="3079" spans="1:7" x14ac:dyDescent="0.25">
      <c r="A3079" t="s">
        <v>10420</v>
      </c>
      <c r="B3079">
        <v>46009</v>
      </c>
      <c r="C3079" t="s">
        <v>323</v>
      </c>
      <c r="D3079" t="s">
        <v>7330</v>
      </c>
      <c r="E3079">
        <v>78</v>
      </c>
      <c r="F3079" t="s">
        <v>7331</v>
      </c>
      <c r="G3079" t="s">
        <v>7348</v>
      </c>
    </row>
    <row r="3080" spans="1:7" x14ac:dyDescent="0.25">
      <c r="A3080" t="s">
        <v>10421</v>
      </c>
      <c r="B3080">
        <v>46009</v>
      </c>
      <c r="C3080" t="s">
        <v>338</v>
      </c>
      <c r="D3080" t="s">
        <v>7341</v>
      </c>
      <c r="E3080">
        <v>6</v>
      </c>
      <c r="F3080" t="s">
        <v>7337</v>
      </c>
      <c r="G3080" t="s">
        <v>11280</v>
      </c>
    </row>
    <row r="3081" spans="1:7" x14ac:dyDescent="0.25">
      <c r="A3081" t="s">
        <v>10422</v>
      </c>
      <c r="B3081">
        <v>46009</v>
      </c>
      <c r="C3081" t="s">
        <v>450</v>
      </c>
      <c r="D3081" t="s">
        <v>7330</v>
      </c>
      <c r="E3081">
        <v>75</v>
      </c>
      <c r="F3081" t="s">
        <v>7337</v>
      </c>
      <c r="G3081" t="s">
        <v>7332</v>
      </c>
    </row>
    <row r="3082" spans="1:7" x14ac:dyDescent="0.25">
      <c r="A3082" t="s">
        <v>10423</v>
      </c>
      <c r="B3082">
        <v>46009</v>
      </c>
      <c r="C3082" t="s">
        <v>470</v>
      </c>
      <c r="D3082" t="s">
        <v>7330</v>
      </c>
      <c r="E3082">
        <v>31</v>
      </c>
      <c r="F3082" t="s">
        <v>7331</v>
      </c>
      <c r="G3082" t="s">
        <v>7348</v>
      </c>
    </row>
    <row r="3083" spans="1:7" x14ac:dyDescent="0.25">
      <c r="A3083" t="s">
        <v>10424</v>
      </c>
      <c r="B3083">
        <v>46010</v>
      </c>
      <c r="C3083" t="s">
        <v>29</v>
      </c>
      <c r="D3083" t="s">
        <v>7330</v>
      </c>
      <c r="E3083">
        <v>95</v>
      </c>
      <c r="F3083" t="s">
        <v>7345</v>
      </c>
      <c r="G3083" t="s">
        <v>7343</v>
      </c>
    </row>
    <row r="3084" spans="1:7" x14ac:dyDescent="0.25">
      <c r="A3084" t="s">
        <v>10425</v>
      </c>
      <c r="B3084">
        <v>46010</v>
      </c>
      <c r="C3084" t="s">
        <v>35</v>
      </c>
      <c r="D3084" t="s">
        <v>7341</v>
      </c>
      <c r="E3084">
        <v>24</v>
      </c>
      <c r="F3084" t="s">
        <v>7351</v>
      </c>
      <c r="G3084" t="s">
        <v>11280</v>
      </c>
    </row>
    <row r="3085" spans="1:7" x14ac:dyDescent="0.25">
      <c r="A3085" t="s">
        <v>10426</v>
      </c>
      <c r="B3085">
        <v>46010</v>
      </c>
      <c r="C3085" t="s">
        <v>77</v>
      </c>
      <c r="D3085" t="s">
        <v>7330</v>
      </c>
      <c r="E3085">
        <v>74</v>
      </c>
      <c r="F3085" t="s">
        <v>7331</v>
      </c>
      <c r="G3085" t="s">
        <v>7334</v>
      </c>
    </row>
    <row r="3086" spans="1:7" x14ac:dyDescent="0.25">
      <c r="A3086" t="s">
        <v>10427</v>
      </c>
      <c r="B3086">
        <v>46010</v>
      </c>
      <c r="C3086" t="s">
        <v>81</v>
      </c>
      <c r="D3086" t="s">
        <v>7330</v>
      </c>
      <c r="E3086">
        <v>91</v>
      </c>
      <c r="F3086" t="s">
        <v>7331</v>
      </c>
      <c r="G3086" t="s">
        <v>7332</v>
      </c>
    </row>
    <row r="3087" spans="1:7" x14ac:dyDescent="0.25">
      <c r="A3087" t="s">
        <v>10428</v>
      </c>
      <c r="B3087">
        <v>46010</v>
      </c>
      <c r="C3087" t="s">
        <v>126</v>
      </c>
      <c r="D3087" t="s">
        <v>7330</v>
      </c>
      <c r="E3087">
        <v>27</v>
      </c>
      <c r="F3087" t="s">
        <v>7345</v>
      </c>
      <c r="G3087" t="s">
        <v>7370</v>
      </c>
    </row>
    <row r="3088" spans="1:7" x14ac:dyDescent="0.25">
      <c r="A3088" t="s">
        <v>10429</v>
      </c>
      <c r="B3088">
        <v>46010</v>
      </c>
      <c r="C3088" t="s">
        <v>164</v>
      </c>
      <c r="D3088" t="s">
        <v>7341</v>
      </c>
      <c r="E3088">
        <v>27</v>
      </c>
      <c r="F3088" t="s">
        <v>7351</v>
      </c>
      <c r="G3088" t="s">
        <v>11280</v>
      </c>
    </row>
    <row r="3089" spans="1:7" x14ac:dyDescent="0.25">
      <c r="A3089" t="s">
        <v>10430</v>
      </c>
      <c r="B3089">
        <v>46010</v>
      </c>
      <c r="C3089" t="s">
        <v>176</v>
      </c>
      <c r="D3089" t="s">
        <v>7330</v>
      </c>
      <c r="E3089">
        <v>38</v>
      </c>
      <c r="F3089" t="s">
        <v>7337</v>
      </c>
      <c r="G3089" t="s">
        <v>7370</v>
      </c>
    </row>
    <row r="3090" spans="1:7" x14ac:dyDescent="0.25">
      <c r="A3090" t="s">
        <v>10431</v>
      </c>
      <c r="B3090">
        <v>46010</v>
      </c>
      <c r="C3090" t="s">
        <v>184</v>
      </c>
      <c r="D3090" t="s">
        <v>7341</v>
      </c>
      <c r="E3090">
        <v>22</v>
      </c>
      <c r="F3090" t="s">
        <v>7345</v>
      </c>
      <c r="G3090" t="s">
        <v>11280</v>
      </c>
    </row>
    <row r="3091" spans="1:7" x14ac:dyDescent="0.25">
      <c r="A3091" t="s">
        <v>10432</v>
      </c>
      <c r="B3091">
        <v>46010</v>
      </c>
      <c r="C3091" t="s">
        <v>186</v>
      </c>
      <c r="D3091" t="s">
        <v>7341</v>
      </c>
      <c r="E3091">
        <v>18</v>
      </c>
      <c r="F3091" t="s">
        <v>7345</v>
      </c>
      <c r="G3091" t="s">
        <v>11280</v>
      </c>
    </row>
    <row r="3092" spans="1:7" x14ac:dyDescent="0.25">
      <c r="A3092" t="s">
        <v>10433</v>
      </c>
      <c r="B3092">
        <v>46010</v>
      </c>
      <c r="C3092" t="s">
        <v>236</v>
      </c>
      <c r="D3092" t="s">
        <v>7330</v>
      </c>
      <c r="E3092">
        <v>24</v>
      </c>
      <c r="F3092" t="s">
        <v>7345</v>
      </c>
      <c r="G3092" t="s">
        <v>7365</v>
      </c>
    </row>
    <row r="3093" spans="1:7" x14ac:dyDescent="0.25">
      <c r="A3093" t="s">
        <v>10434</v>
      </c>
      <c r="B3093">
        <v>46010</v>
      </c>
      <c r="C3093" t="s">
        <v>266</v>
      </c>
      <c r="D3093" t="s">
        <v>7341</v>
      </c>
      <c r="E3093">
        <v>14</v>
      </c>
      <c r="F3093" t="s">
        <v>7345</v>
      </c>
      <c r="G3093" t="s">
        <v>11280</v>
      </c>
    </row>
    <row r="3094" spans="1:7" x14ac:dyDescent="0.25">
      <c r="A3094" t="s">
        <v>10435</v>
      </c>
      <c r="B3094">
        <v>46010</v>
      </c>
      <c r="C3094" t="s">
        <v>290</v>
      </c>
      <c r="D3094" t="s">
        <v>7330</v>
      </c>
      <c r="E3094">
        <v>87</v>
      </c>
      <c r="F3094" t="s">
        <v>7331</v>
      </c>
      <c r="G3094" t="s">
        <v>7365</v>
      </c>
    </row>
    <row r="3095" spans="1:7" x14ac:dyDescent="0.25">
      <c r="A3095" t="s">
        <v>10436</v>
      </c>
      <c r="B3095">
        <v>46010</v>
      </c>
      <c r="C3095" t="s">
        <v>386</v>
      </c>
      <c r="D3095" t="s">
        <v>7330</v>
      </c>
      <c r="E3095">
        <v>58</v>
      </c>
      <c r="F3095" t="s">
        <v>7351</v>
      </c>
      <c r="G3095" t="s">
        <v>7355</v>
      </c>
    </row>
    <row r="3096" spans="1:7" x14ac:dyDescent="0.25">
      <c r="A3096" t="s">
        <v>10437</v>
      </c>
      <c r="B3096">
        <v>46010</v>
      </c>
      <c r="C3096" t="s">
        <v>395</v>
      </c>
      <c r="D3096" t="s">
        <v>7341</v>
      </c>
      <c r="E3096">
        <v>8</v>
      </c>
      <c r="F3096" t="s">
        <v>7345</v>
      </c>
      <c r="G3096" t="s">
        <v>11280</v>
      </c>
    </row>
    <row r="3097" spans="1:7" x14ac:dyDescent="0.25">
      <c r="A3097" t="s">
        <v>10438</v>
      </c>
      <c r="B3097">
        <v>46011</v>
      </c>
      <c r="C3097" t="s">
        <v>41</v>
      </c>
      <c r="D3097" t="s">
        <v>7330</v>
      </c>
      <c r="E3097">
        <v>155</v>
      </c>
      <c r="F3097" t="s">
        <v>7351</v>
      </c>
      <c r="G3097" t="s">
        <v>7338</v>
      </c>
    </row>
    <row r="3098" spans="1:7" x14ac:dyDescent="0.25">
      <c r="A3098" t="s">
        <v>10439</v>
      </c>
      <c r="B3098">
        <v>46011</v>
      </c>
      <c r="C3098" t="s">
        <v>43</v>
      </c>
      <c r="D3098" t="s">
        <v>7330</v>
      </c>
      <c r="E3098">
        <v>136</v>
      </c>
      <c r="F3098" t="s">
        <v>7331</v>
      </c>
      <c r="G3098" t="s">
        <v>7338</v>
      </c>
    </row>
    <row r="3099" spans="1:7" x14ac:dyDescent="0.25">
      <c r="A3099" t="s">
        <v>10440</v>
      </c>
      <c r="B3099">
        <v>46011</v>
      </c>
      <c r="C3099" t="s">
        <v>43</v>
      </c>
      <c r="D3099" t="s">
        <v>7330</v>
      </c>
      <c r="E3099">
        <v>107</v>
      </c>
      <c r="F3099" t="s">
        <v>7351</v>
      </c>
      <c r="G3099" t="s">
        <v>7348</v>
      </c>
    </row>
    <row r="3100" spans="1:7" x14ac:dyDescent="0.25">
      <c r="A3100" t="s">
        <v>10441</v>
      </c>
      <c r="B3100">
        <v>46011</v>
      </c>
      <c r="C3100" t="s">
        <v>55</v>
      </c>
      <c r="D3100" t="s">
        <v>7330</v>
      </c>
      <c r="E3100">
        <v>97</v>
      </c>
      <c r="F3100" t="s">
        <v>7345</v>
      </c>
      <c r="G3100" t="s">
        <v>7365</v>
      </c>
    </row>
    <row r="3101" spans="1:7" x14ac:dyDescent="0.25">
      <c r="A3101" t="s">
        <v>10442</v>
      </c>
      <c r="B3101">
        <v>46011</v>
      </c>
      <c r="C3101" t="s">
        <v>85</v>
      </c>
      <c r="D3101" t="s">
        <v>7341</v>
      </c>
      <c r="E3101">
        <v>8</v>
      </c>
      <c r="F3101" t="s">
        <v>7331</v>
      </c>
      <c r="G3101" t="s">
        <v>11280</v>
      </c>
    </row>
    <row r="3102" spans="1:7" x14ac:dyDescent="0.25">
      <c r="A3102" t="s">
        <v>10443</v>
      </c>
      <c r="B3102">
        <v>46011</v>
      </c>
      <c r="C3102" t="s">
        <v>103</v>
      </c>
      <c r="D3102" t="s">
        <v>7341</v>
      </c>
      <c r="E3102">
        <v>4</v>
      </c>
      <c r="F3102" t="s">
        <v>7337</v>
      </c>
      <c r="G3102" t="s">
        <v>11280</v>
      </c>
    </row>
    <row r="3103" spans="1:7" x14ac:dyDescent="0.25">
      <c r="A3103" t="s">
        <v>10444</v>
      </c>
      <c r="B3103">
        <v>46011</v>
      </c>
      <c r="C3103" t="s">
        <v>128</v>
      </c>
      <c r="D3103" t="s">
        <v>7330</v>
      </c>
      <c r="E3103">
        <v>81</v>
      </c>
      <c r="F3103" t="s">
        <v>7351</v>
      </c>
      <c r="G3103" t="s">
        <v>7355</v>
      </c>
    </row>
    <row r="3104" spans="1:7" x14ac:dyDescent="0.25">
      <c r="A3104" t="s">
        <v>10445</v>
      </c>
      <c r="B3104">
        <v>46011</v>
      </c>
      <c r="C3104" t="s">
        <v>134</v>
      </c>
      <c r="D3104" t="s">
        <v>7330</v>
      </c>
      <c r="E3104">
        <v>86</v>
      </c>
      <c r="F3104" t="s">
        <v>7331</v>
      </c>
      <c r="G3104" t="s">
        <v>7365</v>
      </c>
    </row>
    <row r="3105" spans="1:7" x14ac:dyDescent="0.25">
      <c r="A3105" t="s">
        <v>10446</v>
      </c>
      <c r="B3105">
        <v>46011</v>
      </c>
      <c r="C3105" t="s">
        <v>194</v>
      </c>
      <c r="D3105" t="s">
        <v>7330</v>
      </c>
      <c r="E3105">
        <v>101</v>
      </c>
      <c r="F3105" t="s">
        <v>7337</v>
      </c>
      <c r="G3105" t="s">
        <v>7370</v>
      </c>
    </row>
    <row r="3106" spans="1:7" x14ac:dyDescent="0.25">
      <c r="A3106" t="s">
        <v>10447</v>
      </c>
      <c r="B3106">
        <v>46011</v>
      </c>
      <c r="C3106" t="s">
        <v>228</v>
      </c>
      <c r="D3106" t="s">
        <v>7341</v>
      </c>
      <c r="E3106">
        <v>13</v>
      </c>
      <c r="F3106" t="s">
        <v>7351</v>
      </c>
      <c r="G3106" t="s">
        <v>11280</v>
      </c>
    </row>
    <row r="3107" spans="1:7" x14ac:dyDescent="0.25">
      <c r="A3107" t="s">
        <v>10448</v>
      </c>
      <c r="B3107">
        <v>46011</v>
      </c>
      <c r="C3107" t="s">
        <v>230</v>
      </c>
      <c r="D3107" t="s">
        <v>7341</v>
      </c>
      <c r="E3107">
        <v>3</v>
      </c>
      <c r="F3107" t="s">
        <v>7351</v>
      </c>
      <c r="G3107" t="s">
        <v>11280</v>
      </c>
    </row>
    <row r="3108" spans="1:7" x14ac:dyDescent="0.25">
      <c r="A3108" t="s">
        <v>10449</v>
      </c>
      <c r="B3108">
        <v>46011</v>
      </c>
      <c r="C3108" t="s">
        <v>232</v>
      </c>
      <c r="D3108" t="s">
        <v>7330</v>
      </c>
      <c r="E3108">
        <v>85</v>
      </c>
      <c r="F3108" t="s">
        <v>7331</v>
      </c>
      <c r="G3108" t="s">
        <v>7338</v>
      </c>
    </row>
    <row r="3109" spans="1:7" x14ac:dyDescent="0.25">
      <c r="A3109" t="s">
        <v>10450</v>
      </c>
      <c r="B3109">
        <v>46011</v>
      </c>
      <c r="C3109" t="s">
        <v>272</v>
      </c>
      <c r="D3109" t="s">
        <v>7341</v>
      </c>
      <c r="E3109">
        <v>10</v>
      </c>
      <c r="F3109" t="s">
        <v>7345</v>
      </c>
      <c r="G3109" t="s">
        <v>11280</v>
      </c>
    </row>
    <row r="3110" spans="1:7" x14ac:dyDescent="0.25">
      <c r="A3110" t="s">
        <v>10451</v>
      </c>
      <c r="B3110">
        <v>46011</v>
      </c>
      <c r="C3110" t="s">
        <v>278</v>
      </c>
      <c r="D3110" t="s">
        <v>7341</v>
      </c>
      <c r="E3110">
        <v>2</v>
      </c>
      <c r="F3110" t="s">
        <v>7331</v>
      </c>
      <c r="G3110" t="s">
        <v>11280</v>
      </c>
    </row>
    <row r="3111" spans="1:7" x14ac:dyDescent="0.25">
      <c r="A3111" t="s">
        <v>10452</v>
      </c>
      <c r="B3111">
        <v>46011</v>
      </c>
      <c r="C3111" t="s">
        <v>384</v>
      </c>
      <c r="D3111" t="s">
        <v>7330</v>
      </c>
      <c r="E3111">
        <v>51</v>
      </c>
      <c r="F3111" t="s">
        <v>7345</v>
      </c>
      <c r="G3111" t="s">
        <v>7348</v>
      </c>
    </row>
    <row r="3112" spans="1:7" x14ac:dyDescent="0.25">
      <c r="A3112" t="s">
        <v>10453</v>
      </c>
      <c r="B3112">
        <v>46011</v>
      </c>
      <c r="C3112" t="s">
        <v>462</v>
      </c>
      <c r="D3112" t="s">
        <v>7330</v>
      </c>
      <c r="E3112">
        <v>30</v>
      </c>
      <c r="F3112" t="s">
        <v>7331</v>
      </c>
      <c r="G3112" t="s">
        <v>7338</v>
      </c>
    </row>
    <row r="3113" spans="1:7" x14ac:dyDescent="0.25">
      <c r="A3113" t="s">
        <v>10454</v>
      </c>
      <c r="B3113">
        <v>46011</v>
      </c>
      <c r="C3113" t="s">
        <v>470</v>
      </c>
      <c r="D3113" t="s">
        <v>7330</v>
      </c>
      <c r="E3113">
        <v>32</v>
      </c>
      <c r="F3113" t="s">
        <v>7337</v>
      </c>
      <c r="G3113" t="s">
        <v>7348</v>
      </c>
    </row>
    <row r="3114" spans="1:7" x14ac:dyDescent="0.25">
      <c r="A3114" t="s">
        <v>10455</v>
      </c>
      <c r="B3114">
        <v>46012</v>
      </c>
      <c r="C3114" t="s">
        <v>27</v>
      </c>
      <c r="D3114" t="s">
        <v>7341</v>
      </c>
      <c r="E3114">
        <v>16</v>
      </c>
      <c r="F3114" t="s">
        <v>7345</v>
      </c>
      <c r="G3114" t="s">
        <v>11280</v>
      </c>
    </row>
    <row r="3115" spans="1:7" x14ac:dyDescent="0.25">
      <c r="A3115" t="s">
        <v>10456</v>
      </c>
      <c r="B3115">
        <v>46012</v>
      </c>
      <c r="C3115" t="s">
        <v>170</v>
      </c>
      <c r="D3115" t="s">
        <v>7330</v>
      </c>
      <c r="E3115">
        <v>52</v>
      </c>
      <c r="F3115" t="s">
        <v>7345</v>
      </c>
      <c r="G3115" t="s">
        <v>7348</v>
      </c>
    </row>
    <row r="3116" spans="1:7" x14ac:dyDescent="0.25">
      <c r="A3116" t="s">
        <v>10457</v>
      </c>
      <c r="B3116">
        <v>46012</v>
      </c>
      <c r="C3116" t="s">
        <v>170</v>
      </c>
      <c r="D3116" t="s">
        <v>7341</v>
      </c>
      <c r="E3116">
        <v>13</v>
      </c>
      <c r="F3116" t="s">
        <v>7345</v>
      </c>
      <c r="G3116" t="s">
        <v>11280</v>
      </c>
    </row>
    <row r="3117" spans="1:7" x14ac:dyDescent="0.25">
      <c r="A3117" t="s">
        <v>10458</v>
      </c>
      <c r="B3117">
        <v>46012</v>
      </c>
      <c r="C3117" t="s">
        <v>170</v>
      </c>
      <c r="D3117" t="s">
        <v>7341</v>
      </c>
      <c r="E3117">
        <v>9</v>
      </c>
      <c r="F3117" t="s">
        <v>7337</v>
      </c>
      <c r="G3117" t="s">
        <v>11280</v>
      </c>
    </row>
    <row r="3118" spans="1:7" x14ac:dyDescent="0.25">
      <c r="A3118" t="s">
        <v>10459</v>
      </c>
      <c r="B3118">
        <v>46012</v>
      </c>
      <c r="C3118" t="s">
        <v>180</v>
      </c>
      <c r="D3118" t="s">
        <v>7341</v>
      </c>
      <c r="E3118">
        <v>21</v>
      </c>
      <c r="F3118" t="s">
        <v>7331</v>
      </c>
      <c r="G3118" t="s">
        <v>11280</v>
      </c>
    </row>
    <row r="3119" spans="1:7" x14ac:dyDescent="0.25">
      <c r="A3119" t="s">
        <v>10460</v>
      </c>
      <c r="B3119">
        <v>46012</v>
      </c>
      <c r="C3119" t="s">
        <v>192</v>
      </c>
      <c r="D3119" t="s">
        <v>7341</v>
      </c>
      <c r="E3119">
        <v>20</v>
      </c>
      <c r="F3119" t="s">
        <v>7331</v>
      </c>
      <c r="G3119" t="s">
        <v>11280</v>
      </c>
    </row>
    <row r="3120" spans="1:7" x14ac:dyDescent="0.25">
      <c r="A3120" t="s">
        <v>10461</v>
      </c>
      <c r="B3120">
        <v>46012</v>
      </c>
      <c r="C3120" t="s">
        <v>218</v>
      </c>
      <c r="D3120" t="s">
        <v>7341</v>
      </c>
      <c r="E3120">
        <v>10</v>
      </c>
      <c r="F3120" t="s">
        <v>7331</v>
      </c>
      <c r="G3120" t="s">
        <v>11280</v>
      </c>
    </row>
    <row r="3121" spans="1:7" x14ac:dyDescent="0.25">
      <c r="A3121" t="s">
        <v>10462</v>
      </c>
      <c r="B3121">
        <v>46012</v>
      </c>
      <c r="C3121" t="s">
        <v>246</v>
      </c>
      <c r="D3121" t="s">
        <v>7330</v>
      </c>
      <c r="E3121">
        <v>68</v>
      </c>
      <c r="F3121" t="s">
        <v>7337</v>
      </c>
      <c r="G3121" t="s">
        <v>7338</v>
      </c>
    </row>
    <row r="3122" spans="1:7" x14ac:dyDescent="0.25">
      <c r="A3122" t="s">
        <v>10463</v>
      </c>
      <c r="B3122">
        <v>46012</v>
      </c>
      <c r="C3122" t="s">
        <v>246</v>
      </c>
      <c r="D3122" t="s">
        <v>7341</v>
      </c>
      <c r="E3122">
        <v>14</v>
      </c>
      <c r="F3122" t="s">
        <v>7331</v>
      </c>
      <c r="G3122" t="s">
        <v>11280</v>
      </c>
    </row>
    <row r="3123" spans="1:7" x14ac:dyDescent="0.25">
      <c r="A3123" t="s">
        <v>10464</v>
      </c>
      <c r="B3123">
        <v>46012</v>
      </c>
      <c r="C3123" t="s">
        <v>274</v>
      </c>
      <c r="D3123" t="s">
        <v>7330</v>
      </c>
      <c r="E3123">
        <v>24</v>
      </c>
      <c r="F3123" t="s">
        <v>7331</v>
      </c>
      <c r="G3123" t="s">
        <v>7370</v>
      </c>
    </row>
    <row r="3124" spans="1:7" x14ac:dyDescent="0.25">
      <c r="A3124" t="s">
        <v>10465</v>
      </c>
      <c r="B3124">
        <v>46012</v>
      </c>
      <c r="C3124" t="s">
        <v>284</v>
      </c>
      <c r="D3124" t="s">
        <v>7341</v>
      </c>
      <c r="E3124">
        <v>5</v>
      </c>
      <c r="F3124" t="s">
        <v>7345</v>
      </c>
      <c r="G3124" t="s">
        <v>11280</v>
      </c>
    </row>
    <row r="3125" spans="1:7" x14ac:dyDescent="0.25">
      <c r="A3125" t="s">
        <v>10466</v>
      </c>
      <c r="B3125">
        <v>46012</v>
      </c>
      <c r="C3125" t="s">
        <v>307</v>
      </c>
      <c r="D3125" t="s">
        <v>7341</v>
      </c>
      <c r="E3125">
        <v>1</v>
      </c>
      <c r="F3125" t="s">
        <v>7331</v>
      </c>
      <c r="G3125" t="s">
        <v>11280</v>
      </c>
    </row>
    <row r="3126" spans="1:7" x14ac:dyDescent="0.25">
      <c r="A3126" t="s">
        <v>10467</v>
      </c>
      <c r="B3126">
        <v>46012</v>
      </c>
      <c r="C3126" t="s">
        <v>346</v>
      </c>
      <c r="D3126" t="s">
        <v>7330</v>
      </c>
      <c r="E3126">
        <v>77</v>
      </c>
      <c r="F3126" t="s">
        <v>7351</v>
      </c>
      <c r="G3126" t="s">
        <v>7365</v>
      </c>
    </row>
    <row r="3127" spans="1:7" x14ac:dyDescent="0.25">
      <c r="A3127" t="s">
        <v>10468</v>
      </c>
      <c r="B3127">
        <v>46012</v>
      </c>
      <c r="C3127" t="s">
        <v>474</v>
      </c>
      <c r="D3127" t="s">
        <v>7341</v>
      </c>
      <c r="E3127">
        <v>5</v>
      </c>
      <c r="F3127" t="s">
        <v>7331</v>
      </c>
      <c r="G3127" t="s">
        <v>11280</v>
      </c>
    </row>
    <row r="3128" spans="1:7" x14ac:dyDescent="0.25">
      <c r="A3128" t="s">
        <v>10469</v>
      </c>
      <c r="B3128">
        <v>46013</v>
      </c>
      <c r="C3128" t="s">
        <v>57</v>
      </c>
      <c r="D3128" t="s">
        <v>7330</v>
      </c>
      <c r="E3128">
        <v>58</v>
      </c>
      <c r="F3128" t="s">
        <v>7331</v>
      </c>
      <c r="G3128" t="s">
        <v>7343</v>
      </c>
    </row>
    <row r="3129" spans="1:7" x14ac:dyDescent="0.25">
      <c r="A3129" t="s">
        <v>10470</v>
      </c>
      <c r="B3129">
        <v>46013</v>
      </c>
      <c r="C3129" t="s">
        <v>67</v>
      </c>
      <c r="D3129" t="s">
        <v>7341</v>
      </c>
      <c r="E3129">
        <v>21</v>
      </c>
      <c r="F3129" t="s">
        <v>7351</v>
      </c>
      <c r="G3129" t="s">
        <v>11280</v>
      </c>
    </row>
    <row r="3130" spans="1:7" x14ac:dyDescent="0.25">
      <c r="A3130" t="s">
        <v>10471</v>
      </c>
      <c r="B3130">
        <v>46013</v>
      </c>
      <c r="C3130" t="s">
        <v>77</v>
      </c>
      <c r="D3130" t="s">
        <v>7330</v>
      </c>
      <c r="E3130">
        <v>97</v>
      </c>
      <c r="F3130" t="s">
        <v>7351</v>
      </c>
      <c r="G3130" t="s">
        <v>7332</v>
      </c>
    </row>
    <row r="3131" spans="1:7" x14ac:dyDescent="0.25">
      <c r="A3131" t="s">
        <v>10472</v>
      </c>
      <c r="B3131">
        <v>46013</v>
      </c>
      <c r="C3131" t="s">
        <v>156</v>
      </c>
      <c r="D3131" t="s">
        <v>7330</v>
      </c>
      <c r="E3131">
        <v>38</v>
      </c>
      <c r="F3131" t="s">
        <v>7345</v>
      </c>
      <c r="G3131" t="s">
        <v>7365</v>
      </c>
    </row>
    <row r="3132" spans="1:7" x14ac:dyDescent="0.25">
      <c r="A3132" t="s">
        <v>10473</v>
      </c>
      <c r="B3132">
        <v>46013</v>
      </c>
      <c r="C3132" t="s">
        <v>164</v>
      </c>
      <c r="D3132" t="s">
        <v>7341</v>
      </c>
      <c r="E3132">
        <v>20</v>
      </c>
      <c r="F3132" t="s">
        <v>7331</v>
      </c>
      <c r="G3132" t="s">
        <v>11280</v>
      </c>
    </row>
    <row r="3133" spans="1:7" x14ac:dyDescent="0.25">
      <c r="A3133" t="s">
        <v>10474</v>
      </c>
      <c r="B3133">
        <v>46013</v>
      </c>
      <c r="C3133" t="s">
        <v>246</v>
      </c>
      <c r="D3133" t="s">
        <v>7341</v>
      </c>
      <c r="E3133">
        <v>6</v>
      </c>
      <c r="F3133" t="s">
        <v>7331</v>
      </c>
      <c r="G3133" t="s">
        <v>11280</v>
      </c>
    </row>
    <row r="3134" spans="1:7" x14ac:dyDescent="0.25">
      <c r="A3134" t="s">
        <v>10475</v>
      </c>
      <c r="B3134">
        <v>46014</v>
      </c>
      <c r="C3134" t="s">
        <v>99</v>
      </c>
      <c r="D3134" t="s">
        <v>7330</v>
      </c>
      <c r="E3134">
        <v>119</v>
      </c>
      <c r="F3134" t="s">
        <v>7331</v>
      </c>
      <c r="G3134" t="s">
        <v>7332</v>
      </c>
    </row>
    <row r="3135" spans="1:7" x14ac:dyDescent="0.25">
      <c r="A3135" t="s">
        <v>10476</v>
      </c>
      <c r="B3135">
        <v>46014</v>
      </c>
      <c r="C3135" t="s">
        <v>280</v>
      </c>
      <c r="D3135" t="s">
        <v>7341</v>
      </c>
      <c r="E3135">
        <v>10</v>
      </c>
      <c r="F3135" t="s">
        <v>7331</v>
      </c>
      <c r="G3135" t="s">
        <v>11280</v>
      </c>
    </row>
    <row r="3136" spans="1:7" x14ac:dyDescent="0.25">
      <c r="A3136" t="s">
        <v>10477</v>
      </c>
      <c r="B3136">
        <v>46014</v>
      </c>
      <c r="C3136" t="s">
        <v>315</v>
      </c>
      <c r="D3136" t="s">
        <v>7341</v>
      </c>
      <c r="E3136">
        <v>12</v>
      </c>
      <c r="F3136" t="s">
        <v>7331</v>
      </c>
      <c r="G3136" t="s">
        <v>11280</v>
      </c>
    </row>
    <row r="3137" spans="1:7" x14ac:dyDescent="0.25">
      <c r="A3137" t="s">
        <v>10478</v>
      </c>
      <c r="B3137">
        <v>46014</v>
      </c>
      <c r="C3137" t="s">
        <v>429</v>
      </c>
      <c r="D3137" t="s">
        <v>7341</v>
      </c>
      <c r="E3137">
        <v>10</v>
      </c>
      <c r="F3137" t="s">
        <v>7331</v>
      </c>
      <c r="G3137" t="s">
        <v>11280</v>
      </c>
    </row>
    <row r="3138" spans="1:7" x14ac:dyDescent="0.25">
      <c r="A3138" t="s">
        <v>10479</v>
      </c>
      <c r="B3138">
        <v>46014</v>
      </c>
      <c r="C3138" t="s">
        <v>476</v>
      </c>
      <c r="D3138" t="s">
        <v>7330</v>
      </c>
      <c r="E3138">
        <v>80</v>
      </c>
      <c r="F3138" t="s">
        <v>7331</v>
      </c>
      <c r="G3138" t="s">
        <v>7334</v>
      </c>
    </row>
    <row r="3139" spans="1:7" x14ac:dyDescent="0.25">
      <c r="A3139" t="s">
        <v>10480</v>
      </c>
      <c r="B3139">
        <v>46015</v>
      </c>
      <c r="C3139" t="s">
        <v>124</v>
      </c>
      <c r="D3139" t="s">
        <v>7330</v>
      </c>
      <c r="E3139">
        <v>24</v>
      </c>
      <c r="F3139" t="s">
        <v>7345</v>
      </c>
      <c r="G3139" t="s">
        <v>7348</v>
      </c>
    </row>
    <row r="3140" spans="1:7" x14ac:dyDescent="0.25">
      <c r="A3140" t="s">
        <v>10481</v>
      </c>
      <c r="B3140">
        <v>46015</v>
      </c>
      <c r="C3140" t="s">
        <v>150</v>
      </c>
      <c r="D3140" t="s">
        <v>7330</v>
      </c>
      <c r="E3140">
        <v>71</v>
      </c>
      <c r="F3140" t="s">
        <v>7337</v>
      </c>
      <c r="G3140" t="s">
        <v>7332</v>
      </c>
    </row>
    <row r="3141" spans="1:7" x14ac:dyDescent="0.25">
      <c r="A3141" t="s">
        <v>10482</v>
      </c>
      <c r="B3141">
        <v>46015</v>
      </c>
      <c r="C3141" t="s">
        <v>167</v>
      </c>
      <c r="D3141" t="s">
        <v>7330</v>
      </c>
      <c r="E3141">
        <v>106</v>
      </c>
      <c r="F3141" t="s">
        <v>7331</v>
      </c>
      <c r="G3141" t="s">
        <v>7343</v>
      </c>
    </row>
    <row r="3142" spans="1:7" x14ac:dyDescent="0.25">
      <c r="A3142" t="s">
        <v>10483</v>
      </c>
      <c r="B3142">
        <v>46015</v>
      </c>
      <c r="C3142" t="s">
        <v>200</v>
      </c>
      <c r="D3142" t="s">
        <v>7330</v>
      </c>
      <c r="E3142">
        <v>68</v>
      </c>
      <c r="F3142" t="s">
        <v>7345</v>
      </c>
      <c r="G3142" t="s">
        <v>7355</v>
      </c>
    </row>
    <row r="3143" spans="1:7" x14ac:dyDescent="0.25">
      <c r="A3143" t="s">
        <v>10484</v>
      </c>
      <c r="B3143">
        <v>46015</v>
      </c>
      <c r="C3143" t="s">
        <v>220</v>
      </c>
      <c r="D3143" t="s">
        <v>7341</v>
      </c>
      <c r="E3143">
        <v>17</v>
      </c>
      <c r="F3143" t="s">
        <v>7337</v>
      </c>
      <c r="G3143" t="s">
        <v>11280</v>
      </c>
    </row>
    <row r="3144" spans="1:7" x14ac:dyDescent="0.25">
      <c r="A3144" t="s">
        <v>10485</v>
      </c>
      <c r="B3144">
        <v>46015</v>
      </c>
      <c r="C3144" t="s">
        <v>476</v>
      </c>
      <c r="D3144" t="s">
        <v>7330</v>
      </c>
      <c r="E3144">
        <v>36</v>
      </c>
      <c r="F3144" t="s">
        <v>7337</v>
      </c>
      <c r="G3144" t="s">
        <v>7334</v>
      </c>
    </row>
    <row r="3145" spans="1:7" x14ac:dyDescent="0.25">
      <c r="A3145" t="s">
        <v>10486</v>
      </c>
      <c r="B3145">
        <v>46016</v>
      </c>
      <c r="C3145" t="s">
        <v>17</v>
      </c>
      <c r="D3145" t="s">
        <v>7330</v>
      </c>
      <c r="E3145">
        <v>80</v>
      </c>
      <c r="F3145" t="s">
        <v>7331</v>
      </c>
      <c r="G3145" t="s">
        <v>7355</v>
      </c>
    </row>
    <row r="3146" spans="1:7" x14ac:dyDescent="0.25">
      <c r="A3146" t="s">
        <v>10487</v>
      </c>
      <c r="B3146">
        <v>46016</v>
      </c>
      <c r="C3146" t="s">
        <v>51</v>
      </c>
      <c r="D3146" t="s">
        <v>7330</v>
      </c>
      <c r="E3146">
        <v>149</v>
      </c>
      <c r="F3146" t="s">
        <v>7351</v>
      </c>
      <c r="G3146" t="s">
        <v>7355</v>
      </c>
    </row>
    <row r="3147" spans="1:7" x14ac:dyDescent="0.25">
      <c r="A3147" t="s">
        <v>10488</v>
      </c>
      <c r="B3147">
        <v>46016</v>
      </c>
      <c r="C3147" t="s">
        <v>51</v>
      </c>
      <c r="D3147" t="s">
        <v>7341</v>
      </c>
      <c r="E3147">
        <v>21</v>
      </c>
      <c r="F3147" t="s">
        <v>7345</v>
      </c>
      <c r="G3147" t="s">
        <v>11280</v>
      </c>
    </row>
    <row r="3148" spans="1:7" x14ac:dyDescent="0.25">
      <c r="A3148" t="s">
        <v>10489</v>
      </c>
      <c r="B3148">
        <v>46016</v>
      </c>
      <c r="C3148" t="s">
        <v>77</v>
      </c>
      <c r="D3148" t="s">
        <v>7330</v>
      </c>
      <c r="E3148">
        <v>37</v>
      </c>
      <c r="F3148" t="s">
        <v>7337</v>
      </c>
      <c r="G3148" t="s">
        <v>7338</v>
      </c>
    </row>
    <row r="3149" spans="1:7" x14ac:dyDescent="0.25">
      <c r="A3149" t="s">
        <v>10490</v>
      </c>
      <c r="B3149">
        <v>46016</v>
      </c>
      <c r="C3149" t="s">
        <v>105</v>
      </c>
      <c r="D3149" t="s">
        <v>7330</v>
      </c>
      <c r="E3149">
        <v>62</v>
      </c>
      <c r="F3149" t="s">
        <v>7345</v>
      </c>
      <c r="G3149" t="s">
        <v>7348</v>
      </c>
    </row>
    <row r="3150" spans="1:7" x14ac:dyDescent="0.25">
      <c r="A3150" t="s">
        <v>10491</v>
      </c>
      <c r="B3150">
        <v>46016</v>
      </c>
      <c r="C3150" t="s">
        <v>142</v>
      </c>
      <c r="D3150" t="s">
        <v>7330</v>
      </c>
      <c r="E3150">
        <v>62</v>
      </c>
      <c r="F3150" t="s">
        <v>7337</v>
      </c>
      <c r="G3150" t="s">
        <v>7332</v>
      </c>
    </row>
    <row r="3151" spans="1:7" x14ac:dyDescent="0.25">
      <c r="A3151" t="s">
        <v>10492</v>
      </c>
      <c r="B3151">
        <v>46016</v>
      </c>
      <c r="C3151" t="s">
        <v>417</v>
      </c>
      <c r="D3151" t="s">
        <v>7330</v>
      </c>
      <c r="E3151">
        <v>90</v>
      </c>
      <c r="F3151" t="s">
        <v>7331</v>
      </c>
      <c r="G3151" t="s">
        <v>7370</v>
      </c>
    </row>
    <row r="3152" spans="1:7" x14ac:dyDescent="0.25">
      <c r="A3152" t="s">
        <v>10493</v>
      </c>
      <c r="B3152">
        <v>46016</v>
      </c>
      <c r="C3152" t="s">
        <v>474</v>
      </c>
      <c r="D3152" t="s">
        <v>7330</v>
      </c>
      <c r="E3152">
        <v>87</v>
      </c>
      <c r="F3152" t="s">
        <v>7345</v>
      </c>
      <c r="G3152" t="s">
        <v>7332</v>
      </c>
    </row>
    <row r="3153" spans="1:7" x14ac:dyDescent="0.25">
      <c r="A3153" t="s">
        <v>10494</v>
      </c>
      <c r="B3153">
        <v>46017</v>
      </c>
      <c r="C3153" t="s">
        <v>35</v>
      </c>
      <c r="D3153" t="s">
        <v>7341</v>
      </c>
      <c r="E3153">
        <v>14</v>
      </c>
      <c r="F3153" t="s">
        <v>7337</v>
      </c>
      <c r="G3153" t="s">
        <v>11280</v>
      </c>
    </row>
    <row r="3154" spans="1:7" x14ac:dyDescent="0.25">
      <c r="A3154" t="s">
        <v>10495</v>
      </c>
      <c r="B3154">
        <v>46017</v>
      </c>
      <c r="C3154" t="s">
        <v>91</v>
      </c>
      <c r="D3154" t="s">
        <v>7330</v>
      </c>
      <c r="E3154">
        <v>113</v>
      </c>
      <c r="F3154" t="s">
        <v>7331</v>
      </c>
      <c r="G3154" t="s">
        <v>7334</v>
      </c>
    </row>
    <row r="3155" spans="1:7" x14ac:dyDescent="0.25">
      <c r="A3155" t="s">
        <v>10496</v>
      </c>
      <c r="B3155">
        <v>46017</v>
      </c>
      <c r="C3155" t="s">
        <v>144</v>
      </c>
      <c r="D3155" t="s">
        <v>7341</v>
      </c>
      <c r="E3155">
        <v>8</v>
      </c>
      <c r="F3155" t="s">
        <v>7331</v>
      </c>
      <c r="G3155" t="s">
        <v>11280</v>
      </c>
    </row>
    <row r="3156" spans="1:7" x14ac:dyDescent="0.25">
      <c r="A3156" t="s">
        <v>10497</v>
      </c>
      <c r="B3156">
        <v>46017</v>
      </c>
      <c r="C3156" t="s">
        <v>174</v>
      </c>
      <c r="D3156" t="s">
        <v>7330</v>
      </c>
      <c r="E3156">
        <v>32</v>
      </c>
      <c r="F3156" t="s">
        <v>7337</v>
      </c>
      <c r="G3156" t="s">
        <v>7348</v>
      </c>
    </row>
    <row r="3157" spans="1:7" x14ac:dyDescent="0.25">
      <c r="A3157" t="s">
        <v>10498</v>
      </c>
      <c r="B3157">
        <v>46017</v>
      </c>
      <c r="C3157" t="s">
        <v>253</v>
      </c>
      <c r="D3157" t="s">
        <v>7341</v>
      </c>
      <c r="E3157">
        <v>7</v>
      </c>
      <c r="F3157" t="s">
        <v>7331</v>
      </c>
      <c r="G3157" t="s">
        <v>11280</v>
      </c>
    </row>
    <row r="3158" spans="1:7" x14ac:dyDescent="0.25">
      <c r="A3158" t="s">
        <v>10499</v>
      </c>
      <c r="B3158">
        <v>46017</v>
      </c>
      <c r="C3158" t="s">
        <v>317</v>
      </c>
      <c r="D3158" t="s">
        <v>7341</v>
      </c>
      <c r="E3158">
        <v>12</v>
      </c>
      <c r="F3158" t="s">
        <v>7351</v>
      </c>
      <c r="G3158" t="s">
        <v>11280</v>
      </c>
    </row>
    <row r="3159" spans="1:7" x14ac:dyDescent="0.25">
      <c r="A3159" t="s">
        <v>10500</v>
      </c>
      <c r="B3159">
        <v>46017</v>
      </c>
      <c r="C3159" t="s">
        <v>409</v>
      </c>
      <c r="D3159" t="s">
        <v>7341</v>
      </c>
      <c r="E3159">
        <v>14</v>
      </c>
      <c r="F3159" t="s">
        <v>7345</v>
      </c>
      <c r="G3159" t="s">
        <v>11280</v>
      </c>
    </row>
    <row r="3160" spans="1:7" x14ac:dyDescent="0.25">
      <c r="A3160" t="s">
        <v>10501</v>
      </c>
      <c r="B3160">
        <v>46018</v>
      </c>
      <c r="C3160" t="s">
        <v>51</v>
      </c>
      <c r="D3160" t="s">
        <v>7330</v>
      </c>
      <c r="E3160">
        <v>40</v>
      </c>
      <c r="F3160" t="s">
        <v>7345</v>
      </c>
      <c r="G3160" t="s">
        <v>7370</v>
      </c>
    </row>
    <row r="3161" spans="1:7" x14ac:dyDescent="0.25">
      <c r="A3161" t="s">
        <v>10502</v>
      </c>
      <c r="B3161">
        <v>46018</v>
      </c>
      <c r="C3161" t="s">
        <v>176</v>
      </c>
      <c r="D3161" t="s">
        <v>7341</v>
      </c>
      <c r="E3161">
        <v>14</v>
      </c>
      <c r="F3161" t="s">
        <v>7331</v>
      </c>
      <c r="G3161" t="s">
        <v>11280</v>
      </c>
    </row>
    <row r="3162" spans="1:7" x14ac:dyDescent="0.25">
      <c r="A3162" t="s">
        <v>10503</v>
      </c>
      <c r="B3162">
        <v>46018</v>
      </c>
      <c r="C3162" t="s">
        <v>230</v>
      </c>
      <c r="D3162" t="s">
        <v>7341</v>
      </c>
      <c r="E3162">
        <v>18</v>
      </c>
      <c r="F3162" t="s">
        <v>7331</v>
      </c>
      <c r="G3162" t="s">
        <v>11280</v>
      </c>
    </row>
    <row r="3163" spans="1:7" x14ac:dyDescent="0.25">
      <c r="A3163" t="s">
        <v>10504</v>
      </c>
      <c r="B3163">
        <v>46018</v>
      </c>
      <c r="C3163" t="s">
        <v>347</v>
      </c>
      <c r="D3163" t="s">
        <v>7341</v>
      </c>
      <c r="E3163">
        <v>9</v>
      </c>
      <c r="F3163" t="s">
        <v>7331</v>
      </c>
      <c r="G3163" t="s">
        <v>11280</v>
      </c>
    </row>
    <row r="3164" spans="1:7" x14ac:dyDescent="0.25">
      <c r="A3164" t="s">
        <v>10505</v>
      </c>
      <c r="B3164">
        <v>46018</v>
      </c>
      <c r="C3164" t="s">
        <v>366</v>
      </c>
      <c r="D3164" t="s">
        <v>7330</v>
      </c>
      <c r="E3164">
        <v>53</v>
      </c>
      <c r="F3164" t="s">
        <v>7331</v>
      </c>
      <c r="G3164" t="s">
        <v>7334</v>
      </c>
    </row>
    <row r="3165" spans="1:7" x14ac:dyDescent="0.25">
      <c r="A3165" t="s">
        <v>10506</v>
      </c>
      <c r="B3165">
        <v>46018</v>
      </c>
      <c r="C3165" t="s">
        <v>421</v>
      </c>
      <c r="D3165" t="s">
        <v>7330</v>
      </c>
      <c r="E3165">
        <v>36</v>
      </c>
      <c r="F3165" t="s">
        <v>7345</v>
      </c>
      <c r="G3165" t="s">
        <v>7355</v>
      </c>
    </row>
    <row r="3166" spans="1:7" x14ac:dyDescent="0.25">
      <c r="A3166" t="s">
        <v>10507</v>
      </c>
      <c r="B3166">
        <v>46018</v>
      </c>
      <c r="C3166" t="s">
        <v>482</v>
      </c>
      <c r="D3166" t="s">
        <v>7341</v>
      </c>
      <c r="E3166">
        <v>5</v>
      </c>
      <c r="F3166" t="s">
        <v>7345</v>
      </c>
      <c r="G3166" t="s">
        <v>11280</v>
      </c>
    </row>
    <row r="3167" spans="1:7" x14ac:dyDescent="0.25">
      <c r="A3167" t="s">
        <v>10508</v>
      </c>
      <c r="B3167">
        <v>46019</v>
      </c>
      <c r="C3167" t="s">
        <v>126</v>
      </c>
      <c r="D3167" t="s">
        <v>7341</v>
      </c>
      <c r="E3167">
        <v>8</v>
      </c>
      <c r="F3167" t="s">
        <v>7331</v>
      </c>
      <c r="G3167" t="s">
        <v>11280</v>
      </c>
    </row>
    <row r="3168" spans="1:7" x14ac:dyDescent="0.25">
      <c r="A3168" t="s">
        <v>10509</v>
      </c>
      <c r="B3168">
        <v>46019</v>
      </c>
      <c r="C3168" t="s">
        <v>152</v>
      </c>
      <c r="D3168" t="s">
        <v>7330</v>
      </c>
      <c r="E3168">
        <v>35</v>
      </c>
      <c r="F3168" t="s">
        <v>7345</v>
      </c>
      <c r="G3168" t="s">
        <v>7332</v>
      </c>
    </row>
    <row r="3169" spans="1:7" x14ac:dyDescent="0.25">
      <c r="A3169" t="s">
        <v>10510</v>
      </c>
      <c r="B3169">
        <v>46019</v>
      </c>
      <c r="C3169" t="s">
        <v>253</v>
      </c>
      <c r="D3169" t="s">
        <v>7330</v>
      </c>
      <c r="E3169">
        <v>41</v>
      </c>
      <c r="F3169" t="s">
        <v>7345</v>
      </c>
      <c r="G3169" t="s">
        <v>7370</v>
      </c>
    </row>
    <row r="3170" spans="1:7" x14ac:dyDescent="0.25">
      <c r="A3170" t="s">
        <v>10511</v>
      </c>
      <c r="B3170">
        <v>46019</v>
      </c>
      <c r="C3170" t="s">
        <v>290</v>
      </c>
      <c r="D3170" t="s">
        <v>7341</v>
      </c>
      <c r="E3170">
        <v>7</v>
      </c>
      <c r="F3170" t="s">
        <v>7331</v>
      </c>
      <c r="G3170" t="s">
        <v>11280</v>
      </c>
    </row>
    <row r="3171" spans="1:7" x14ac:dyDescent="0.25">
      <c r="A3171" t="s">
        <v>10512</v>
      </c>
      <c r="B3171">
        <v>46019</v>
      </c>
      <c r="C3171" t="s">
        <v>388</v>
      </c>
      <c r="D3171" t="s">
        <v>7341</v>
      </c>
      <c r="E3171">
        <v>1</v>
      </c>
      <c r="F3171" t="s">
        <v>7337</v>
      </c>
      <c r="G3171" t="s">
        <v>11280</v>
      </c>
    </row>
    <row r="3172" spans="1:7" x14ac:dyDescent="0.25">
      <c r="A3172" t="s">
        <v>10513</v>
      </c>
      <c r="B3172">
        <v>46019</v>
      </c>
      <c r="C3172" t="s">
        <v>450</v>
      </c>
      <c r="D3172" t="s">
        <v>7341</v>
      </c>
      <c r="E3172">
        <v>4</v>
      </c>
      <c r="F3172" t="s">
        <v>7337</v>
      </c>
      <c r="G3172" t="s">
        <v>11280</v>
      </c>
    </row>
    <row r="3173" spans="1:7" x14ac:dyDescent="0.25">
      <c r="A3173" t="s">
        <v>10514</v>
      </c>
      <c r="B3173">
        <v>46020</v>
      </c>
      <c r="C3173" t="s">
        <v>47</v>
      </c>
      <c r="D3173" t="s">
        <v>7330</v>
      </c>
      <c r="E3173">
        <v>66</v>
      </c>
      <c r="F3173" t="s">
        <v>7337</v>
      </c>
      <c r="G3173" t="s">
        <v>7348</v>
      </c>
    </row>
    <row r="3174" spans="1:7" x14ac:dyDescent="0.25">
      <c r="A3174" t="s">
        <v>10515</v>
      </c>
      <c r="B3174">
        <v>46020</v>
      </c>
      <c r="C3174" t="s">
        <v>47</v>
      </c>
      <c r="D3174" t="s">
        <v>7341</v>
      </c>
      <c r="E3174">
        <v>32</v>
      </c>
      <c r="F3174" t="s">
        <v>7331</v>
      </c>
      <c r="G3174" t="s">
        <v>11280</v>
      </c>
    </row>
    <row r="3175" spans="1:7" x14ac:dyDescent="0.25">
      <c r="A3175" t="s">
        <v>10516</v>
      </c>
      <c r="B3175">
        <v>46020</v>
      </c>
      <c r="C3175" t="s">
        <v>198</v>
      </c>
      <c r="D3175" t="s">
        <v>7341</v>
      </c>
      <c r="E3175">
        <v>9</v>
      </c>
      <c r="F3175" t="s">
        <v>7337</v>
      </c>
      <c r="G3175" t="s">
        <v>11280</v>
      </c>
    </row>
    <row r="3176" spans="1:7" x14ac:dyDescent="0.25">
      <c r="A3176" t="s">
        <v>10517</v>
      </c>
      <c r="B3176">
        <v>46020</v>
      </c>
      <c r="C3176" t="s">
        <v>268</v>
      </c>
      <c r="D3176" t="s">
        <v>7341</v>
      </c>
      <c r="E3176">
        <v>13</v>
      </c>
      <c r="F3176" t="s">
        <v>7337</v>
      </c>
      <c r="G3176" t="s">
        <v>11280</v>
      </c>
    </row>
    <row r="3177" spans="1:7" x14ac:dyDescent="0.25">
      <c r="A3177" t="s">
        <v>10518</v>
      </c>
      <c r="B3177">
        <v>46020</v>
      </c>
      <c r="C3177" t="s">
        <v>344</v>
      </c>
      <c r="D3177" t="s">
        <v>7341</v>
      </c>
      <c r="E3177">
        <v>4</v>
      </c>
      <c r="F3177" t="s">
        <v>7345</v>
      </c>
      <c r="G3177" t="s">
        <v>11280</v>
      </c>
    </row>
    <row r="3178" spans="1:7" x14ac:dyDescent="0.25">
      <c r="A3178" t="s">
        <v>10519</v>
      </c>
      <c r="B3178">
        <v>46020</v>
      </c>
      <c r="C3178" t="s">
        <v>400</v>
      </c>
      <c r="D3178" t="s">
        <v>7330</v>
      </c>
      <c r="E3178">
        <v>91</v>
      </c>
      <c r="F3178" t="s">
        <v>7337</v>
      </c>
      <c r="G3178" t="s">
        <v>7370</v>
      </c>
    </row>
    <row r="3179" spans="1:7" x14ac:dyDescent="0.25">
      <c r="A3179" t="s">
        <v>10520</v>
      </c>
      <c r="B3179">
        <v>46020</v>
      </c>
      <c r="C3179" t="s">
        <v>431</v>
      </c>
      <c r="D3179" t="s">
        <v>7330</v>
      </c>
      <c r="E3179">
        <v>38</v>
      </c>
      <c r="F3179" t="s">
        <v>7331</v>
      </c>
      <c r="G3179" t="s">
        <v>7338</v>
      </c>
    </row>
    <row r="3180" spans="1:7" x14ac:dyDescent="0.25">
      <c r="A3180" t="s">
        <v>10521</v>
      </c>
      <c r="B3180">
        <v>46020</v>
      </c>
      <c r="C3180" t="s">
        <v>433</v>
      </c>
      <c r="D3180" t="s">
        <v>7330</v>
      </c>
      <c r="E3180">
        <v>92</v>
      </c>
      <c r="F3180" t="s">
        <v>7337</v>
      </c>
      <c r="G3180" t="s">
        <v>7332</v>
      </c>
    </row>
    <row r="3181" spans="1:7" x14ac:dyDescent="0.25">
      <c r="A3181" t="s">
        <v>10522</v>
      </c>
      <c r="B3181">
        <v>46020</v>
      </c>
      <c r="C3181" t="s">
        <v>480</v>
      </c>
      <c r="D3181" t="s">
        <v>7341</v>
      </c>
      <c r="E3181">
        <v>8</v>
      </c>
      <c r="F3181" t="s">
        <v>7337</v>
      </c>
      <c r="G3181" t="s">
        <v>11280</v>
      </c>
    </row>
    <row r="3182" spans="1:7" x14ac:dyDescent="0.25">
      <c r="A3182" t="s">
        <v>10523</v>
      </c>
      <c r="B3182">
        <v>46021</v>
      </c>
      <c r="C3182" t="s">
        <v>23</v>
      </c>
      <c r="D3182" t="s">
        <v>7341</v>
      </c>
      <c r="E3182">
        <v>8</v>
      </c>
      <c r="F3182" t="s">
        <v>7331</v>
      </c>
      <c r="G3182" t="s">
        <v>11280</v>
      </c>
    </row>
    <row r="3183" spans="1:7" x14ac:dyDescent="0.25">
      <c r="A3183" t="s">
        <v>10524</v>
      </c>
      <c r="B3183">
        <v>46021</v>
      </c>
      <c r="C3183" t="s">
        <v>89</v>
      </c>
      <c r="D3183" t="s">
        <v>7341</v>
      </c>
      <c r="E3183">
        <v>20</v>
      </c>
      <c r="F3183" t="s">
        <v>7337</v>
      </c>
      <c r="G3183" t="s">
        <v>11280</v>
      </c>
    </row>
    <row r="3184" spans="1:7" x14ac:dyDescent="0.25">
      <c r="A3184" t="s">
        <v>10525</v>
      </c>
      <c r="B3184">
        <v>46021</v>
      </c>
      <c r="C3184" t="s">
        <v>93</v>
      </c>
      <c r="D3184" t="s">
        <v>7330</v>
      </c>
      <c r="E3184">
        <v>87</v>
      </c>
      <c r="F3184" t="s">
        <v>7331</v>
      </c>
      <c r="G3184" t="s">
        <v>7334</v>
      </c>
    </row>
    <row r="3185" spans="1:7" x14ac:dyDescent="0.25">
      <c r="A3185" t="s">
        <v>10526</v>
      </c>
      <c r="B3185">
        <v>46021</v>
      </c>
      <c r="C3185" t="s">
        <v>101</v>
      </c>
      <c r="D3185" t="s">
        <v>7330</v>
      </c>
      <c r="E3185">
        <v>114</v>
      </c>
      <c r="F3185" t="s">
        <v>7345</v>
      </c>
      <c r="G3185" t="s">
        <v>7338</v>
      </c>
    </row>
    <row r="3186" spans="1:7" x14ac:dyDescent="0.25">
      <c r="A3186" t="s">
        <v>10527</v>
      </c>
      <c r="B3186">
        <v>46021</v>
      </c>
      <c r="C3186" t="s">
        <v>156</v>
      </c>
      <c r="D3186" t="s">
        <v>7330</v>
      </c>
      <c r="E3186">
        <v>40</v>
      </c>
      <c r="F3186" t="s">
        <v>7331</v>
      </c>
      <c r="G3186" t="s">
        <v>7338</v>
      </c>
    </row>
    <row r="3187" spans="1:7" x14ac:dyDescent="0.25">
      <c r="A3187" t="s">
        <v>10528</v>
      </c>
      <c r="B3187">
        <v>46021</v>
      </c>
      <c r="C3187" t="s">
        <v>182</v>
      </c>
      <c r="D3187" t="s">
        <v>7341</v>
      </c>
      <c r="E3187">
        <v>20</v>
      </c>
      <c r="F3187" t="s">
        <v>7337</v>
      </c>
      <c r="G3187" t="s">
        <v>11280</v>
      </c>
    </row>
    <row r="3188" spans="1:7" x14ac:dyDescent="0.25">
      <c r="A3188" t="s">
        <v>10529</v>
      </c>
      <c r="B3188">
        <v>46021</v>
      </c>
      <c r="C3188" t="s">
        <v>186</v>
      </c>
      <c r="D3188" t="s">
        <v>7341</v>
      </c>
      <c r="E3188">
        <v>17</v>
      </c>
      <c r="F3188" t="s">
        <v>7331</v>
      </c>
      <c r="G3188" t="s">
        <v>11280</v>
      </c>
    </row>
    <row r="3189" spans="1:7" x14ac:dyDescent="0.25">
      <c r="A3189" t="s">
        <v>10530</v>
      </c>
      <c r="B3189">
        <v>46021</v>
      </c>
      <c r="C3189" t="s">
        <v>222</v>
      </c>
      <c r="D3189" t="s">
        <v>7330</v>
      </c>
      <c r="E3189">
        <v>77</v>
      </c>
      <c r="F3189" t="s">
        <v>7331</v>
      </c>
      <c r="G3189" t="s">
        <v>7370</v>
      </c>
    </row>
    <row r="3190" spans="1:7" x14ac:dyDescent="0.25">
      <c r="A3190" t="s">
        <v>10531</v>
      </c>
      <c r="B3190">
        <v>46021</v>
      </c>
      <c r="C3190" t="s">
        <v>236</v>
      </c>
      <c r="D3190" t="s">
        <v>7341</v>
      </c>
      <c r="E3190">
        <v>18</v>
      </c>
      <c r="F3190" t="s">
        <v>7337</v>
      </c>
      <c r="G3190" t="s">
        <v>11280</v>
      </c>
    </row>
    <row r="3191" spans="1:7" x14ac:dyDescent="0.25">
      <c r="A3191" t="s">
        <v>10532</v>
      </c>
      <c r="B3191">
        <v>46021</v>
      </c>
      <c r="C3191" t="s">
        <v>240</v>
      </c>
      <c r="D3191" t="s">
        <v>7330</v>
      </c>
      <c r="E3191">
        <v>60</v>
      </c>
      <c r="F3191" t="s">
        <v>7351</v>
      </c>
      <c r="G3191" t="s">
        <v>7338</v>
      </c>
    </row>
    <row r="3192" spans="1:7" x14ac:dyDescent="0.25">
      <c r="A3192" t="s">
        <v>10533</v>
      </c>
      <c r="B3192">
        <v>46021</v>
      </c>
      <c r="C3192" t="s">
        <v>421</v>
      </c>
      <c r="D3192" t="s">
        <v>7330</v>
      </c>
      <c r="E3192">
        <v>52</v>
      </c>
      <c r="F3192" t="s">
        <v>7331</v>
      </c>
      <c r="G3192" t="s">
        <v>7338</v>
      </c>
    </row>
    <row r="3193" spans="1:7" x14ac:dyDescent="0.25">
      <c r="A3193" t="s">
        <v>10534</v>
      </c>
      <c r="B3193">
        <v>46021</v>
      </c>
      <c r="C3193" t="s">
        <v>425</v>
      </c>
      <c r="D3193" t="s">
        <v>7341</v>
      </c>
      <c r="E3193">
        <v>7</v>
      </c>
      <c r="F3193" t="s">
        <v>7345</v>
      </c>
      <c r="G3193" t="s">
        <v>11280</v>
      </c>
    </row>
    <row r="3194" spans="1:7" x14ac:dyDescent="0.25">
      <c r="A3194" t="s">
        <v>10535</v>
      </c>
      <c r="B3194">
        <v>46022</v>
      </c>
      <c r="C3194" t="s">
        <v>43</v>
      </c>
      <c r="D3194" t="s">
        <v>7341</v>
      </c>
      <c r="E3194">
        <v>14</v>
      </c>
      <c r="F3194" t="s">
        <v>7345</v>
      </c>
      <c r="G3194" t="s">
        <v>11280</v>
      </c>
    </row>
    <row r="3195" spans="1:7" x14ac:dyDescent="0.25">
      <c r="A3195" t="s">
        <v>10536</v>
      </c>
      <c r="B3195">
        <v>46022</v>
      </c>
      <c r="C3195" t="s">
        <v>91</v>
      </c>
      <c r="D3195" t="s">
        <v>7341</v>
      </c>
      <c r="E3195">
        <v>25</v>
      </c>
      <c r="F3195" t="s">
        <v>7331</v>
      </c>
      <c r="G3195" t="s">
        <v>11280</v>
      </c>
    </row>
    <row r="3196" spans="1:7" x14ac:dyDescent="0.25">
      <c r="A3196" t="s">
        <v>10537</v>
      </c>
      <c r="B3196">
        <v>46022</v>
      </c>
      <c r="C3196" t="s">
        <v>310</v>
      </c>
      <c r="D3196" t="s">
        <v>7330</v>
      </c>
      <c r="E3196">
        <v>33</v>
      </c>
      <c r="F3196" t="s">
        <v>7331</v>
      </c>
      <c r="G3196" t="s">
        <v>7355</v>
      </c>
    </row>
    <row r="3197" spans="1:7" x14ac:dyDescent="0.25">
      <c r="A3197" t="s">
        <v>10538</v>
      </c>
      <c r="B3197">
        <v>46022</v>
      </c>
      <c r="C3197" t="s">
        <v>321</v>
      </c>
      <c r="D3197" t="s">
        <v>7330</v>
      </c>
      <c r="E3197">
        <v>39</v>
      </c>
      <c r="F3197" t="s">
        <v>7331</v>
      </c>
      <c r="G3197" t="s">
        <v>7338</v>
      </c>
    </row>
    <row r="3198" spans="1:7" x14ac:dyDescent="0.25">
      <c r="A3198" t="s">
        <v>10539</v>
      </c>
      <c r="B3198">
        <v>46022</v>
      </c>
      <c r="C3198" t="s">
        <v>334</v>
      </c>
      <c r="D3198" t="s">
        <v>7341</v>
      </c>
      <c r="E3198">
        <v>4</v>
      </c>
      <c r="F3198" t="s">
        <v>7351</v>
      </c>
      <c r="G3198" t="s">
        <v>11280</v>
      </c>
    </row>
    <row r="3199" spans="1:7" x14ac:dyDescent="0.25">
      <c r="A3199" t="s">
        <v>10540</v>
      </c>
      <c r="B3199">
        <v>46022</v>
      </c>
      <c r="C3199" t="s">
        <v>340</v>
      </c>
      <c r="D3199" t="s">
        <v>7330</v>
      </c>
      <c r="E3199">
        <v>76</v>
      </c>
      <c r="F3199" t="s">
        <v>7337</v>
      </c>
      <c r="G3199" t="s">
        <v>7338</v>
      </c>
    </row>
    <row r="3200" spans="1:7" x14ac:dyDescent="0.25">
      <c r="A3200" t="s">
        <v>10541</v>
      </c>
      <c r="B3200">
        <v>46022</v>
      </c>
      <c r="C3200" t="s">
        <v>366</v>
      </c>
      <c r="D3200" t="s">
        <v>7330</v>
      </c>
      <c r="E3200">
        <v>37</v>
      </c>
      <c r="F3200" t="s">
        <v>7331</v>
      </c>
      <c r="G3200" t="s">
        <v>7343</v>
      </c>
    </row>
    <row r="3201" spans="1:7" x14ac:dyDescent="0.25">
      <c r="A3201" t="s">
        <v>10542</v>
      </c>
      <c r="B3201">
        <v>46022</v>
      </c>
      <c r="C3201" t="s">
        <v>395</v>
      </c>
      <c r="D3201" t="s">
        <v>7330</v>
      </c>
      <c r="E3201">
        <v>29</v>
      </c>
      <c r="F3201" t="s">
        <v>7337</v>
      </c>
      <c r="G3201" t="s">
        <v>7348</v>
      </c>
    </row>
  </sheetData>
  <sheetProtection sheet="1" objects="1" scenarios="1" selectLockedCells="1" selectUnlockedCells="1"/>
  <conditionalFormatting sqref="A1:A3201">
    <cfRule type="duplicateValues" priority="1"/>
  </conditionalFormatting>
  <conditionalFormatting sqref="E2:E3201">
    <cfRule type="dataBar" priority="2">
      <dataBar>
        <cfvo type="min"/>
        <cfvo type="max"/>
        <color rgb="FFED7D31"/>
      </dataBar>
    </cfRule>
  </conditionalFormatting>
  <dataValidations count="3">
    <dataValidation type="list" allowBlank="1" sqref="D2:D3201" xr:uid="{00000000-0002-0000-0300-000001000000}">
      <formula1>"IN,OUT"</formula1>
    </dataValidation>
    <dataValidation type="list" allowBlank="1" sqref="F2:F3201" xr:uid="{00000000-0002-0000-0300-000002000000}">
      <formula1>"Baku WH,Ganja WH,Lankaran WH,Nakhchivan WH"</formula1>
    </dataValidation>
    <dataValidation type="list" allowBlank="1" sqref="G2:G3201 J2:J10" xr:uid="{00000000-0002-0000-0300-000003000000}">
      <formula1>"Caspian Goods,FreshRoute,Prime Distribution,South Agro,Northern Trade,West Supply,Atlas Import,Delta Retail,Unknown Supplier"</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Products!$A$2:$A$221</xm:f>
          </x14:formula1>
          <xm:sqref>C2:C3201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366"/>
  <sheetViews>
    <sheetView workbookViewId="0">
      <selection activeCell="A16" sqref="A16"/>
    </sheetView>
  </sheetViews>
  <sheetFormatPr defaultRowHeight="15" x14ac:dyDescent="0.25"/>
  <cols>
    <col min="1" max="1" width="12" customWidth="1"/>
    <col min="2" max="3" width="10" customWidth="1"/>
    <col min="4" max="4" width="16" customWidth="1"/>
    <col min="5" max="6" width="10" customWidth="1"/>
    <col min="7" max="7" width="16" customWidth="1"/>
  </cols>
  <sheetData>
    <row r="1" spans="1:7" ht="21.95" customHeight="1" x14ac:dyDescent="0.25">
      <c r="A1" t="s">
        <v>2810</v>
      </c>
      <c r="B1" t="s">
        <v>10543</v>
      </c>
      <c r="C1" t="s">
        <v>10544</v>
      </c>
      <c r="D1" t="s">
        <v>10545</v>
      </c>
      <c r="E1" t="s">
        <v>10546</v>
      </c>
      <c r="F1" t="s">
        <v>10547</v>
      </c>
      <c r="G1" t="s">
        <v>10548</v>
      </c>
    </row>
    <row r="2" spans="1:7" x14ac:dyDescent="0.25">
      <c r="A2" s="30">
        <v>45658</v>
      </c>
      <c r="B2">
        <f t="shared" ref="B2:B65" si="0">YEAR(A2)</f>
        <v>2025</v>
      </c>
      <c r="C2">
        <f t="shared" ref="C2:C65" si="1">MONTH(A2)</f>
        <v>1</v>
      </c>
      <c r="D2" t="str">
        <f t="shared" ref="D2:D65" si="2">TEXT(A2,"mmmm")</f>
        <v>January</v>
      </c>
      <c r="E2">
        <f>ROUNDUP(MONTH(A2)/3,0)</f>
        <v>1</v>
      </c>
      <c r="F2">
        <f t="shared" ref="F2:F65" si="3">WEEKDAY(A2,2)</f>
        <v>3</v>
      </c>
      <c r="G2" t="str">
        <f t="shared" ref="G2:G65" si="4">TEXT(A2,"dddd")</f>
        <v>Wednesday</v>
      </c>
    </row>
    <row r="3" spans="1:7" x14ac:dyDescent="0.25">
      <c r="A3" s="30">
        <v>45659</v>
      </c>
      <c r="B3">
        <f t="shared" si="0"/>
        <v>2025</v>
      </c>
      <c r="C3">
        <f t="shared" si="1"/>
        <v>1</v>
      </c>
      <c r="D3" t="str">
        <f t="shared" si="2"/>
        <v>January</v>
      </c>
      <c r="E3">
        <f t="shared" ref="E3:E66" si="5">ROUNDUP(MONTH(A3)/3,0)</f>
        <v>1</v>
      </c>
      <c r="F3">
        <f t="shared" si="3"/>
        <v>4</v>
      </c>
      <c r="G3" t="str">
        <f t="shared" si="4"/>
        <v>Thursday</v>
      </c>
    </row>
    <row r="4" spans="1:7" x14ac:dyDescent="0.25">
      <c r="A4" s="30">
        <v>45660</v>
      </c>
      <c r="B4">
        <f t="shared" si="0"/>
        <v>2025</v>
      </c>
      <c r="C4">
        <f t="shared" si="1"/>
        <v>1</v>
      </c>
      <c r="D4" t="str">
        <f t="shared" si="2"/>
        <v>January</v>
      </c>
      <c r="E4">
        <f t="shared" si="5"/>
        <v>1</v>
      </c>
      <c r="F4">
        <f t="shared" si="3"/>
        <v>5</v>
      </c>
      <c r="G4" t="str">
        <f t="shared" si="4"/>
        <v>Friday</v>
      </c>
    </row>
    <row r="5" spans="1:7" x14ac:dyDescent="0.25">
      <c r="A5" s="30">
        <v>45661</v>
      </c>
      <c r="B5">
        <f t="shared" si="0"/>
        <v>2025</v>
      </c>
      <c r="C5">
        <f t="shared" si="1"/>
        <v>1</v>
      </c>
      <c r="D5" t="str">
        <f t="shared" si="2"/>
        <v>January</v>
      </c>
      <c r="E5">
        <f t="shared" si="5"/>
        <v>1</v>
      </c>
      <c r="F5">
        <f t="shared" si="3"/>
        <v>6</v>
      </c>
      <c r="G5" t="str">
        <f t="shared" si="4"/>
        <v>Saturday</v>
      </c>
    </row>
    <row r="6" spans="1:7" x14ac:dyDescent="0.25">
      <c r="A6" s="30">
        <v>45662</v>
      </c>
      <c r="B6">
        <f t="shared" si="0"/>
        <v>2025</v>
      </c>
      <c r="C6">
        <f t="shared" si="1"/>
        <v>1</v>
      </c>
      <c r="D6" t="str">
        <f t="shared" si="2"/>
        <v>January</v>
      </c>
      <c r="E6">
        <f t="shared" si="5"/>
        <v>1</v>
      </c>
      <c r="F6">
        <f t="shared" si="3"/>
        <v>7</v>
      </c>
      <c r="G6" t="str">
        <f t="shared" si="4"/>
        <v>Sunday</v>
      </c>
    </row>
    <row r="7" spans="1:7" x14ac:dyDescent="0.25">
      <c r="A7" s="30">
        <v>45663</v>
      </c>
      <c r="B7">
        <f t="shared" si="0"/>
        <v>2025</v>
      </c>
      <c r="C7">
        <f t="shared" si="1"/>
        <v>1</v>
      </c>
      <c r="D7" t="str">
        <f t="shared" si="2"/>
        <v>January</v>
      </c>
      <c r="E7">
        <f t="shared" si="5"/>
        <v>1</v>
      </c>
      <c r="F7">
        <f t="shared" si="3"/>
        <v>1</v>
      </c>
      <c r="G7" t="str">
        <f t="shared" si="4"/>
        <v>Monday</v>
      </c>
    </row>
    <row r="8" spans="1:7" x14ac:dyDescent="0.25">
      <c r="A8" s="30">
        <v>45664</v>
      </c>
      <c r="B8">
        <f t="shared" si="0"/>
        <v>2025</v>
      </c>
      <c r="C8">
        <f t="shared" si="1"/>
        <v>1</v>
      </c>
      <c r="D8" t="str">
        <f t="shared" si="2"/>
        <v>January</v>
      </c>
      <c r="E8">
        <f t="shared" si="5"/>
        <v>1</v>
      </c>
      <c r="F8">
        <f t="shared" si="3"/>
        <v>2</v>
      </c>
      <c r="G8" t="str">
        <f t="shared" si="4"/>
        <v>Tuesday</v>
      </c>
    </row>
    <row r="9" spans="1:7" x14ac:dyDescent="0.25">
      <c r="A9" s="30">
        <v>45665</v>
      </c>
      <c r="B9">
        <f t="shared" si="0"/>
        <v>2025</v>
      </c>
      <c r="C9">
        <f t="shared" si="1"/>
        <v>1</v>
      </c>
      <c r="D9" t="str">
        <f t="shared" si="2"/>
        <v>January</v>
      </c>
      <c r="E9">
        <f t="shared" si="5"/>
        <v>1</v>
      </c>
      <c r="F9">
        <f t="shared" si="3"/>
        <v>3</v>
      </c>
      <c r="G9" t="str">
        <f t="shared" si="4"/>
        <v>Wednesday</v>
      </c>
    </row>
    <row r="10" spans="1:7" x14ac:dyDescent="0.25">
      <c r="A10" s="30">
        <v>45666</v>
      </c>
      <c r="B10">
        <f t="shared" si="0"/>
        <v>2025</v>
      </c>
      <c r="C10">
        <f t="shared" si="1"/>
        <v>1</v>
      </c>
      <c r="D10" t="str">
        <f t="shared" si="2"/>
        <v>January</v>
      </c>
      <c r="E10">
        <f t="shared" si="5"/>
        <v>1</v>
      </c>
      <c r="F10">
        <f t="shared" si="3"/>
        <v>4</v>
      </c>
      <c r="G10" t="str">
        <f t="shared" si="4"/>
        <v>Thursday</v>
      </c>
    </row>
    <row r="11" spans="1:7" x14ac:dyDescent="0.25">
      <c r="A11" s="30">
        <v>45667</v>
      </c>
      <c r="B11">
        <f t="shared" si="0"/>
        <v>2025</v>
      </c>
      <c r="C11">
        <f t="shared" si="1"/>
        <v>1</v>
      </c>
      <c r="D11" t="str">
        <f t="shared" si="2"/>
        <v>January</v>
      </c>
      <c r="E11">
        <f t="shared" si="5"/>
        <v>1</v>
      </c>
      <c r="F11">
        <f t="shared" si="3"/>
        <v>5</v>
      </c>
      <c r="G11" t="str">
        <f t="shared" si="4"/>
        <v>Friday</v>
      </c>
    </row>
    <row r="12" spans="1:7" x14ac:dyDescent="0.25">
      <c r="A12" s="30">
        <v>45668</v>
      </c>
      <c r="B12">
        <f t="shared" si="0"/>
        <v>2025</v>
      </c>
      <c r="C12">
        <f t="shared" si="1"/>
        <v>1</v>
      </c>
      <c r="D12" t="str">
        <f t="shared" si="2"/>
        <v>January</v>
      </c>
      <c r="E12">
        <f t="shared" si="5"/>
        <v>1</v>
      </c>
      <c r="F12">
        <f t="shared" si="3"/>
        <v>6</v>
      </c>
      <c r="G12" t="str">
        <f t="shared" si="4"/>
        <v>Saturday</v>
      </c>
    </row>
    <row r="13" spans="1:7" x14ac:dyDescent="0.25">
      <c r="A13" s="30">
        <v>45669</v>
      </c>
      <c r="B13">
        <f t="shared" si="0"/>
        <v>2025</v>
      </c>
      <c r="C13">
        <f t="shared" si="1"/>
        <v>1</v>
      </c>
      <c r="D13" t="str">
        <f t="shared" si="2"/>
        <v>January</v>
      </c>
      <c r="E13">
        <f t="shared" si="5"/>
        <v>1</v>
      </c>
      <c r="F13">
        <f t="shared" si="3"/>
        <v>7</v>
      </c>
      <c r="G13" t="str">
        <f t="shared" si="4"/>
        <v>Sunday</v>
      </c>
    </row>
    <row r="14" spans="1:7" x14ac:dyDescent="0.25">
      <c r="A14" s="30">
        <v>45670</v>
      </c>
      <c r="B14">
        <f t="shared" si="0"/>
        <v>2025</v>
      </c>
      <c r="C14">
        <f t="shared" si="1"/>
        <v>1</v>
      </c>
      <c r="D14" t="str">
        <f t="shared" si="2"/>
        <v>January</v>
      </c>
      <c r="E14">
        <f t="shared" si="5"/>
        <v>1</v>
      </c>
      <c r="F14">
        <f t="shared" si="3"/>
        <v>1</v>
      </c>
      <c r="G14" t="str">
        <f t="shared" si="4"/>
        <v>Monday</v>
      </c>
    </row>
    <row r="15" spans="1:7" x14ac:dyDescent="0.25">
      <c r="A15" s="30">
        <v>45671</v>
      </c>
      <c r="B15">
        <f t="shared" si="0"/>
        <v>2025</v>
      </c>
      <c r="C15">
        <f t="shared" si="1"/>
        <v>1</v>
      </c>
      <c r="D15" t="str">
        <f>TEXT(A15,"mmmm")</f>
        <v>January</v>
      </c>
      <c r="E15">
        <f t="shared" si="5"/>
        <v>1</v>
      </c>
      <c r="F15">
        <f t="shared" si="3"/>
        <v>2</v>
      </c>
      <c r="G15" t="str">
        <f t="shared" si="4"/>
        <v>Tuesday</v>
      </c>
    </row>
    <row r="16" spans="1:7" x14ac:dyDescent="0.25">
      <c r="A16" s="30">
        <v>45672</v>
      </c>
      <c r="B16">
        <f t="shared" si="0"/>
        <v>2025</v>
      </c>
      <c r="C16">
        <f t="shared" si="1"/>
        <v>1</v>
      </c>
      <c r="D16" t="str">
        <f t="shared" si="2"/>
        <v>January</v>
      </c>
      <c r="E16">
        <f t="shared" si="5"/>
        <v>1</v>
      </c>
      <c r="F16">
        <f t="shared" si="3"/>
        <v>3</v>
      </c>
      <c r="G16" t="str">
        <f t="shared" si="4"/>
        <v>Wednesday</v>
      </c>
    </row>
    <row r="17" spans="1:7" x14ac:dyDescent="0.25">
      <c r="A17" s="30">
        <v>45673</v>
      </c>
      <c r="B17">
        <f t="shared" si="0"/>
        <v>2025</v>
      </c>
      <c r="C17">
        <f t="shared" si="1"/>
        <v>1</v>
      </c>
      <c r="D17" t="str">
        <f t="shared" si="2"/>
        <v>January</v>
      </c>
      <c r="E17">
        <f t="shared" si="5"/>
        <v>1</v>
      </c>
      <c r="F17">
        <f t="shared" si="3"/>
        <v>4</v>
      </c>
      <c r="G17" t="str">
        <f t="shared" si="4"/>
        <v>Thursday</v>
      </c>
    </row>
    <row r="18" spans="1:7" x14ac:dyDescent="0.25">
      <c r="A18" s="30">
        <v>45674</v>
      </c>
      <c r="B18">
        <f t="shared" si="0"/>
        <v>2025</v>
      </c>
      <c r="C18">
        <f t="shared" si="1"/>
        <v>1</v>
      </c>
      <c r="D18" t="str">
        <f t="shared" si="2"/>
        <v>January</v>
      </c>
      <c r="E18">
        <f t="shared" si="5"/>
        <v>1</v>
      </c>
      <c r="F18">
        <f t="shared" si="3"/>
        <v>5</v>
      </c>
      <c r="G18" t="str">
        <f t="shared" si="4"/>
        <v>Friday</v>
      </c>
    </row>
    <row r="19" spans="1:7" x14ac:dyDescent="0.25">
      <c r="A19" s="30">
        <v>45675</v>
      </c>
      <c r="B19">
        <f t="shared" si="0"/>
        <v>2025</v>
      </c>
      <c r="C19">
        <f t="shared" si="1"/>
        <v>1</v>
      </c>
      <c r="D19" t="str">
        <f t="shared" si="2"/>
        <v>January</v>
      </c>
      <c r="E19">
        <f t="shared" si="5"/>
        <v>1</v>
      </c>
      <c r="F19">
        <f t="shared" si="3"/>
        <v>6</v>
      </c>
      <c r="G19" t="str">
        <f t="shared" si="4"/>
        <v>Saturday</v>
      </c>
    </row>
    <row r="20" spans="1:7" x14ac:dyDescent="0.25">
      <c r="A20" s="30">
        <v>45676</v>
      </c>
      <c r="B20">
        <f t="shared" si="0"/>
        <v>2025</v>
      </c>
      <c r="C20">
        <f t="shared" si="1"/>
        <v>1</v>
      </c>
      <c r="D20" t="str">
        <f t="shared" si="2"/>
        <v>January</v>
      </c>
      <c r="E20">
        <f t="shared" si="5"/>
        <v>1</v>
      </c>
      <c r="F20">
        <f t="shared" si="3"/>
        <v>7</v>
      </c>
      <c r="G20" t="str">
        <f t="shared" si="4"/>
        <v>Sunday</v>
      </c>
    </row>
    <row r="21" spans="1:7" x14ac:dyDescent="0.25">
      <c r="A21" s="30">
        <v>45677</v>
      </c>
      <c r="B21">
        <f t="shared" si="0"/>
        <v>2025</v>
      </c>
      <c r="C21">
        <f t="shared" si="1"/>
        <v>1</v>
      </c>
      <c r="D21" t="str">
        <f t="shared" si="2"/>
        <v>January</v>
      </c>
      <c r="E21">
        <f t="shared" si="5"/>
        <v>1</v>
      </c>
      <c r="F21">
        <f t="shared" si="3"/>
        <v>1</v>
      </c>
      <c r="G21" t="str">
        <f t="shared" si="4"/>
        <v>Monday</v>
      </c>
    </row>
    <row r="22" spans="1:7" x14ac:dyDescent="0.25">
      <c r="A22" s="30">
        <v>45678</v>
      </c>
      <c r="B22">
        <f t="shared" si="0"/>
        <v>2025</v>
      </c>
      <c r="C22">
        <f t="shared" si="1"/>
        <v>1</v>
      </c>
      <c r="D22" t="str">
        <f t="shared" si="2"/>
        <v>January</v>
      </c>
      <c r="E22">
        <f t="shared" si="5"/>
        <v>1</v>
      </c>
      <c r="F22">
        <f t="shared" si="3"/>
        <v>2</v>
      </c>
      <c r="G22" t="str">
        <f t="shared" si="4"/>
        <v>Tuesday</v>
      </c>
    </row>
    <row r="23" spans="1:7" x14ac:dyDescent="0.25">
      <c r="A23" s="30">
        <v>45679</v>
      </c>
      <c r="B23">
        <f t="shared" si="0"/>
        <v>2025</v>
      </c>
      <c r="C23">
        <f t="shared" si="1"/>
        <v>1</v>
      </c>
      <c r="D23" t="str">
        <f t="shared" si="2"/>
        <v>January</v>
      </c>
      <c r="E23">
        <f t="shared" si="5"/>
        <v>1</v>
      </c>
      <c r="F23">
        <f t="shared" si="3"/>
        <v>3</v>
      </c>
      <c r="G23" t="str">
        <f t="shared" si="4"/>
        <v>Wednesday</v>
      </c>
    </row>
    <row r="24" spans="1:7" x14ac:dyDescent="0.25">
      <c r="A24" s="30">
        <v>45680</v>
      </c>
      <c r="B24">
        <f t="shared" si="0"/>
        <v>2025</v>
      </c>
      <c r="C24">
        <f t="shared" si="1"/>
        <v>1</v>
      </c>
      <c r="D24" t="str">
        <f t="shared" si="2"/>
        <v>January</v>
      </c>
      <c r="E24">
        <f t="shared" si="5"/>
        <v>1</v>
      </c>
      <c r="F24">
        <f t="shared" si="3"/>
        <v>4</v>
      </c>
      <c r="G24" t="str">
        <f t="shared" si="4"/>
        <v>Thursday</v>
      </c>
    </row>
    <row r="25" spans="1:7" x14ac:dyDescent="0.25">
      <c r="A25" s="30">
        <v>45681</v>
      </c>
      <c r="B25">
        <f t="shared" si="0"/>
        <v>2025</v>
      </c>
      <c r="C25">
        <f t="shared" si="1"/>
        <v>1</v>
      </c>
      <c r="D25" t="str">
        <f t="shared" si="2"/>
        <v>January</v>
      </c>
      <c r="E25">
        <f t="shared" si="5"/>
        <v>1</v>
      </c>
      <c r="F25">
        <f t="shared" si="3"/>
        <v>5</v>
      </c>
      <c r="G25" t="str">
        <f t="shared" si="4"/>
        <v>Friday</v>
      </c>
    </row>
    <row r="26" spans="1:7" x14ac:dyDescent="0.25">
      <c r="A26" s="30">
        <v>45682</v>
      </c>
      <c r="B26">
        <f t="shared" si="0"/>
        <v>2025</v>
      </c>
      <c r="C26">
        <f t="shared" si="1"/>
        <v>1</v>
      </c>
      <c r="D26" t="str">
        <f t="shared" si="2"/>
        <v>January</v>
      </c>
      <c r="E26">
        <f t="shared" si="5"/>
        <v>1</v>
      </c>
      <c r="F26">
        <f t="shared" si="3"/>
        <v>6</v>
      </c>
      <c r="G26" t="str">
        <f t="shared" si="4"/>
        <v>Saturday</v>
      </c>
    </row>
    <row r="27" spans="1:7" x14ac:dyDescent="0.25">
      <c r="A27" s="30">
        <v>45683</v>
      </c>
      <c r="B27">
        <f t="shared" si="0"/>
        <v>2025</v>
      </c>
      <c r="C27">
        <f t="shared" si="1"/>
        <v>1</v>
      </c>
      <c r="D27" t="str">
        <f t="shared" si="2"/>
        <v>January</v>
      </c>
      <c r="E27">
        <f t="shared" si="5"/>
        <v>1</v>
      </c>
      <c r="F27">
        <f t="shared" si="3"/>
        <v>7</v>
      </c>
      <c r="G27" t="str">
        <f t="shared" si="4"/>
        <v>Sunday</v>
      </c>
    </row>
    <row r="28" spans="1:7" x14ac:dyDescent="0.25">
      <c r="A28" s="30">
        <v>45684</v>
      </c>
      <c r="B28">
        <f t="shared" si="0"/>
        <v>2025</v>
      </c>
      <c r="C28">
        <f t="shared" si="1"/>
        <v>1</v>
      </c>
      <c r="D28" t="str">
        <f t="shared" si="2"/>
        <v>January</v>
      </c>
      <c r="E28">
        <f t="shared" si="5"/>
        <v>1</v>
      </c>
      <c r="F28">
        <f t="shared" si="3"/>
        <v>1</v>
      </c>
      <c r="G28" t="str">
        <f t="shared" si="4"/>
        <v>Monday</v>
      </c>
    </row>
    <row r="29" spans="1:7" x14ac:dyDescent="0.25">
      <c r="A29" s="30">
        <v>45685</v>
      </c>
      <c r="B29">
        <f t="shared" si="0"/>
        <v>2025</v>
      </c>
      <c r="C29">
        <f t="shared" si="1"/>
        <v>1</v>
      </c>
      <c r="D29" t="str">
        <f t="shared" si="2"/>
        <v>January</v>
      </c>
      <c r="E29">
        <f t="shared" si="5"/>
        <v>1</v>
      </c>
      <c r="F29">
        <f t="shared" si="3"/>
        <v>2</v>
      </c>
      <c r="G29" t="str">
        <f t="shared" si="4"/>
        <v>Tuesday</v>
      </c>
    </row>
    <row r="30" spans="1:7" x14ac:dyDescent="0.25">
      <c r="A30" s="30">
        <v>45686</v>
      </c>
      <c r="B30">
        <f t="shared" si="0"/>
        <v>2025</v>
      </c>
      <c r="C30">
        <f t="shared" si="1"/>
        <v>1</v>
      </c>
      <c r="D30" t="str">
        <f t="shared" si="2"/>
        <v>January</v>
      </c>
      <c r="E30">
        <f t="shared" si="5"/>
        <v>1</v>
      </c>
      <c r="F30">
        <f t="shared" si="3"/>
        <v>3</v>
      </c>
      <c r="G30" t="str">
        <f t="shared" si="4"/>
        <v>Wednesday</v>
      </c>
    </row>
    <row r="31" spans="1:7" x14ac:dyDescent="0.25">
      <c r="A31" s="30">
        <v>45687</v>
      </c>
      <c r="B31">
        <f t="shared" si="0"/>
        <v>2025</v>
      </c>
      <c r="C31">
        <f t="shared" si="1"/>
        <v>1</v>
      </c>
      <c r="D31" t="str">
        <f t="shared" si="2"/>
        <v>January</v>
      </c>
      <c r="E31">
        <f t="shared" si="5"/>
        <v>1</v>
      </c>
      <c r="F31">
        <f t="shared" si="3"/>
        <v>4</v>
      </c>
      <c r="G31" t="str">
        <f t="shared" si="4"/>
        <v>Thursday</v>
      </c>
    </row>
    <row r="32" spans="1:7" x14ac:dyDescent="0.25">
      <c r="A32" s="30">
        <v>45688</v>
      </c>
      <c r="B32">
        <f t="shared" si="0"/>
        <v>2025</v>
      </c>
      <c r="C32">
        <f t="shared" si="1"/>
        <v>1</v>
      </c>
      <c r="D32" t="str">
        <f t="shared" si="2"/>
        <v>January</v>
      </c>
      <c r="E32">
        <f t="shared" si="5"/>
        <v>1</v>
      </c>
      <c r="F32">
        <f t="shared" si="3"/>
        <v>5</v>
      </c>
      <c r="G32" t="str">
        <f t="shared" si="4"/>
        <v>Friday</v>
      </c>
    </row>
    <row r="33" spans="1:7" x14ac:dyDescent="0.25">
      <c r="A33" s="30">
        <v>45689</v>
      </c>
      <c r="B33">
        <f t="shared" si="0"/>
        <v>2025</v>
      </c>
      <c r="C33">
        <f t="shared" si="1"/>
        <v>2</v>
      </c>
      <c r="D33" t="str">
        <f t="shared" si="2"/>
        <v>February</v>
      </c>
      <c r="E33">
        <f t="shared" si="5"/>
        <v>1</v>
      </c>
      <c r="F33">
        <f t="shared" si="3"/>
        <v>6</v>
      </c>
      <c r="G33" t="str">
        <f t="shared" si="4"/>
        <v>Saturday</v>
      </c>
    </row>
    <row r="34" spans="1:7" x14ac:dyDescent="0.25">
      <c r="A34" s="30">
        <v>45690</v>
      </c>
      <c r="B34">
        <f t="shared" si="0"/>
        <v>2025</v>
      </c>
      <c r="C34">
        <f t="shared" si="1"/>
        <v>2</v>
      </c>
      <c r="D34" t="str">
        <f t="shared" si="2"/>
        <v>February</v>
      </c>
      <c r="E34">
        <f t="shared" si="5"/>
        <v>1</v>
      </c>
      <c r="F34">
        <f t="shared" si="3"/>
        <v>7</v>
      </c>
      <c r="G34" t="str">
        <f t="shared" si="4"/>
        <v>Sunday</v>
      </c>
    </row>
    <row r="35" spans="1:7" x14ac:dyDescent="0.25">
      <c r="A35" s="30">
        <v>45691</v>
      </c>
      <c r="B35">
        <f t="shared" si="0"/>
        <v>2025</v>
      </c>
      <c r="C35">
        <f t="shared" si="1"/>
        <v>2</v>
      </c>
      <c r="D35" t="str">
        <f t="shared" si="2"/>
        <v>February</v>
      </c>
      <c r="E35">
        <f t="shared" si="5"/>
        <v>1</v>
      </c>
      <c r="F35">
        <f t="shared" si="3"/>
        <v>1</v>
      </c>
      <c r="G35" t="str">
        <f t="shared" si="4"/>
        <v>Monday</v>
      </c>
    </row>
    <row r="36" spans="1:7" x14ac:dyDescent="0.25">
      <c r="A36" s="30">
        <v>45692</v>
      </c>
      <c r="B36">
        <f t="shared" si="0"/>
        <v>2025</v>
      </c>
      <c r="C36">
        <f t="shared" si="1"/>
        <v>2</v>
      </c>
      <c r="D36" t="str">
        <f t="shared" si="2"/>
        <v>February</v>
      </c>
      <c r="E36">
        <f t="shared" si="5"/>
        <v>1</v>
      </c>
      <c r="F36">
        <f t="shared" si="3"/>
        <v>2</v>
      </c>
      <c r="G36" t="str">
        <f t="shared" si="4"/>
        <v>Tuesday</v>
      </c>
    </row>
    <row r="37" spans="1:7" x14ac:dyDescent="0.25">
      <c r="A37" s="30">
        <v>45693</v>
      </c>
      <c r="B37">
        <f t="shared" si="0"/>
        <v>2025</v>
      </c>
      <c r="C37">
        <f t="shared" si="1"/>
        <v>2</v>
      </c>
      <c r="D37" t="str">
        <f t="shared" si="2"/>
        <v>February</v>
      </c>
      <c r="E37">
        <f t="shared" si="5"/>
        <v>1</v>
      </c>
      <c r="F37">
        <f t="shared" si="3"/>
        <v>3</v>
      </c>
      <c r="G37" t="str">
        <f t="shared" si="4"/>
        <v>Wednesday</v>
      </c>
    </row>
    <row r="38" spans="1:7" x14ac:dyDescent="0.25">
      <c r="A38" s="30">
        <v>45694</v>
      </c>
      <c r="B38">
        <f t="shared" si="0"/>
        <v>2025</v>
      </c>
      <c r="C38">
        <f t="shared" si="1"/>
        <v>2</v>
      </c>
      <c r="D38" t="str">
        <f t="shared" si="2"/>
        <v>February</v>
      </c>
      <c r="E38">
        <f t="shared" si="5"/>
        <v>1</v>
      </c>
      <c r="F38">
        <f t="shared" si="3"/>
        <v>4</v>
      </c>
      <c r="G38" t="str">
        <f t="shared" si="4"/>
        <v>Thursday</v>
      </c>
    </row>
    <row r="39" spans="1:7" x14ac:dyDescent="0.25">
      <c r="A39" s="30">
        <v>45695</v>
      </c>
      <c r="B39">
        <f t="shared" si="0"/>
        <v>2025</v>
      </c>
      <c r="C39">
        <f t="shared" si="1"/>
        <v>2</v>
      </c>
      <c r="D39" t="str">
        <f t="shared" si="2"/>
        <v>February</v>
      </c>
      <c r="E39">
        <f t="shared" si="5"/>
        <v>1</v>
      </c>
      <c r="F39">
        <f t="shared" si="3"/>
        <v>5</v>
      </c>
      <c r="G39" t="str">
        <f t="shared" si="4"/>
        <v>Friday</v>
      </c>
    </row>
    <row r="40" spans="1:7" x14ac:dyDescent="0.25">
      <c r="A40" s="30">
        <v>45696</v>
      </c>
      <c r="B40">
        <f t="shared" si="0"/>
        <v>2025</v>
      </c>
      <c r="C40">
        <f t="shared" si="1"/>
        <v>2</v>
      </c>
      <c r="D40" t="str">
        <f t="shared" si="2"/>
        <v>February</v>
      </c>
      <c r="E40">
        <f t="shared" si="5"/>
        <v>1</v>
      </c>
      <c r="F40">
        <f t="shared" si="3"/>
        <v>6</v>
      </c>
      <c r="G40" t="str">
        <f t="shared" si="4"/>
        <v>Saturday</v>
      </c>
    </row>
    <row r="41" spans="1:7" x14ac:dyDescent="0.25">
      <c r="A41" s="30">
        <v>45697</v>
      </c>
      <c r="B41">
        <f t="shared" si="0"/>
        <v>2025</v>
      </c>
      <c r="C41">
        <f t="shared" si="1"/>
        <v>2</v>
      </c>
      <c r="D41" t="str">
        <f t="shared" si="2"/>
        <v>February</v>
      </c>
      <c r="E41">
        <f t="shared" si="5"/>
        <v>1</v>
      </c>
      <c r="F41">
        <f t="shared" si="3"/>
        <v>7</v>
      </c>
      <c r="G41" t="str">
        <f t="shared" si="4"/>
        <v>Sunday</v>
      </c>
    </row>
    <row r="42" spans="1:7" x14ac:dyDescent="0.25">
      <c r="A42" s="30">
        <v>45698</v>
      </c>
      <c r="B42">
        <f t="shared" si="0"/>
        <v>2025</v>
      </c>
      <c r="C42">
        <f t="shared" si="1"/>
        <v>2</v>
      </c>
      <c r="D42" t="str">
        <f t="shared" si="2"/>
        <v>February</v>
      </c>
      <c r="E42">
        <f t="shared" si="5"/>
        <v>1</v>
      </c>
      <c r="F42">
        <f t="shared" si="3"/>
        <v>1</v>
      </c>
      <c r="G42" t="str">
        <f t="shared" si="4"/>
        <v>Monday</v>
      </c>
    </row>
    <row r="43" spans="1:7" x14ac:dyDescent="0.25">
      <c r="A43" s="30">
        <v>45699</v>
      </c>
      <c r="B43">
        <f t="shared" si="0"/>
        <v>2025</v>
      </c>
      <c r="C43">
        <f t="shared" si="1"/>
        <v>2</v>
      </c>
      <c r="D43" t="str">
        <f t="shared" si="2"/>
        <v>February</v>
      </c>
      <c r="E43">
        <f t="shared" si="5"/>
        <v>1</v>
      </c>
      <c r="F43">
        <f t="shared" si="3"/>
        <v>2</v>
      </c>
      <c r="G43" t="str">
        <f t="shared" si="4"/>
        <v>Tuesday</v>
      </c>
    </row>
    <row r="44" spans="1:7" x14ac:dyDescent="0.25">
      <c r="A44" s="30">
        <v>45700</v>
      </c>
      <c r="B44">
        <f t="shared" si="0"/>
        <v>2025</v>
      </c>
      <c r="C44">
        <f t="shared" si="1"/>
        <v>2</v>
      </c>
      <c r="D44" t="str">
        <f t="shared" si="2"/>
        <v>February</v>
      </c>
      <c r="E44">
        <f t="shared" si="5"/>
        <v>1</v>
      </c>
      <c r="F44">
        <f t="shared" si="3"/>
        <v>3</v>
      </c>
      <c r="G44" t="str">
        <f t="shared" si="4"/>
        <v>Wednesday</v>
      </c>
    </row>
    <row r="45" spans="1:7" x14ac:dyDescent="0.25">
      <c r="A45" s="30">
        <v>45701</v>
      </c>
      <c r="B45">
        <f t="shared" si="0"/>
        <v>2025</v>
      </c>
      <c r="C45">
        <f t="shared" si="1"/>
        <v>2</v>
      </c>
      <c r="D45" t="str">
        <f t="shared" si="2"/>
        <v>February</v>
      </c>
      <c r="E45">
        <f t="shared" si="5"/>
        <v>1</v>
      </c>
      <c r="F45">
        <f t="shared" si="3"/>
        <v>4</v>
      </c>
      <c r="G45" t="str">
        <f t="shared" si="4"/>
        <v>Thursday</v>
      </c>
    </row>
    <row r="46" spans="1:7" x14ac:dyDescent="0.25">
      <c r="A46" s="30">
        <v>45702</v>
      </c>
      <c r="B46">
        <f t="shared" si="0"/>
        <v>2025</v>
      </c>
      <c r="C46">
        <f t="shared" si="1"/>
        <v>2</v>
      </c>
      <c r="D46" t="str">
        <f t="shared" si="2"/>
        <v>February</v>
      </c>
      <c r="E46">
        <f t="shared" si="5"/>
        <v>1</v>
      </c>
      <c r="F46">
        <f t="shared" si="3"/>
        <v>5</v>
      </c>
      <c r="G46" t="str">
        <f t="shared" si="4"/>
        <v>Friday</v>
      </c>
    </row>
    <row r="47" spans="1:7" x14ac:dyDescent="0.25">
      <c r="A47" s="30">
        <v>45703</v>
      </c>
      <c r="B47">
        <f t="shared" si="0"/>
        <v>2025</v>
      </c>
      <c r="C47">
        <f t="shared" si="1"/>
        <v>2</v>
      </c>
      <c r="D47" t="str">
        <f t="shared" si="2"/>
        <v>February</v>
      </c>
      <c r="E47">
        <f t="shared" si="5"/>
        <v>1</v>
      </c>
      <c r="F47">
        <f t="shared" si="3"/>
        <v>6</v>
      </c>
      <c r="G47" t="str">
        <f t="shared" si="4"/>
        <v>Saturday</v>
      </c>
    </row>
    <row r="48" spans="1:7" x14ac:dyDescent="0.25">
      <c r="A48" s="30">
        <v>45704</v>
      </c>
      <c r="B48">
        <f t="shared" si="0"/>
        <v>2025</v>
      </c>
      <c r="C48">
        <f t="shared" si="1"/>
        <v>2</v>
      </c>
      <c r="D48" t="str">
        <f t="shared" si="2"/>
        <v>February</v>
      </c>
      <c r="E48">
        <f t="shared" si="5"/>
        <v>1</v>
      </c>
      <c r="F48">
        <f t="shared" si="3"/>
        <v>7</v>
      </c>
      <c r="G48" t="str">
        <f t="shared" si="4"/>
        <v>Sunday</v>
      </c>
    </row>
    <row r="49" spans="1:7" x14ac:dyDescent="0.25">
      <c r="A49" s="30">
        <v>45705</v>
      </c>
      <c r="B49">
        <f t="shared" si="0"/>
        <v>2025</v>
      </c>
      <c r="C49">
        <f t="shared" si="1"/>
        <v>2</v>
      </c>
      <c r="D49" t="str">
        <f t="shared" si="2"/>
        <v>February</v>
      </c>
      <c r="E49">
        <f t="shared" si="5"/>
        <v>1</v>
      </c>
      <c r="F49">
        <f t="shared" si="3"/>
        <v>1</v>
      </c>
      <c r="G49" t="str">
        <f t="shared" si="4"/>
        <v>Monday</v>
      </c>
    </row>
    <row r="50" spans="1:7" x14ac:dyDescent="0.25">
      <c r="A50" s="30">
        <v>45706</v>
      </c>
      <c r="B50">
        <f t="shared" si="0"/>
        <v>2025</v>
      </c>
      <c r="C50">
        <f t="shared" si="1"/>
        <v>2</v>
      </c>
      <c r="D50" t="str">
        <f t="shared" si="2"/>
        <v>February</v>
      </c>
      <c r="E50">
        <f t="shared" si="5"/>
        <v>1</v>
      </c>
      <c r="F50">
        <f t="shared" si="3"/>
        <v>2</v>
      </c>
      <c r="G50" t="str">
        <f t="shared" si="4"/>
        <v>Tuesday</v>
      </c>
    </row>
    <row r="51" spans="1:7" x14ac:dyDescent="0.25">
      <c r="A51" s="30">
        <v>45707</v>
      </c>
      <c r="B51">
        <f t="shared" si="0"/>
        <v>2025</v>
      </c>
      <c r="C51">
        <f t="shared" si="1"/>
        <v>2</v>
      </c>
      <c r="D51" t="str">
        <f t="shared" si="2"/>
        <v>February</v>
      </c>
      <c r="E51">
        <f t="shared" si="5"/>
        <v>1</v>
      </c>
      <c r="F51">
        <f t="shared" si="3"/>
        <v>3</v>
      </c>
      <c r="G51" t="str">
        <f t="shared" si="4"/>
        <v>Wednesday</v>
      </c>
    </row>
    <row r="52" spans="1:7" x14ac:dyDescent="0.25">
      <c r="A52" s="30">
        <v>45708</v>
      </c>
      <c r="B52">
        <f t="shared" si="0"/>
        <v>2025</v>
      </c>
      <c r="C52">
        <f t="shared" si="1"/>
        <v>2</v>
      </c>
      <c r="D52" t="str">
        <f t="shared" si="2"/>
        <v>February</v>
      </c>
      <c r="E52">
        <f t="shared" si="5"/>
        <v>1</v>
      </c>
      <c r="F52">
        <f t="shared" si="3"/>
        <v>4</v>
      </c>
      <c r="G52" t="str">
        <f t="shared" si="4"/>
        <v>Thursday</v>
      </c>
    </row>
    <row r="53" spans="1:7" x14ac:dyDescent="0.25">
      <c r="A53" s="30">
        <v>45709</v>
      </c>
      <c r="B53">
        <f t="shared" si="0"/>
        <v>2025</v>
      </c>
      <c r="C53">
        <f t="shared" si="1"/>
        <v>2</v>
      </c>
      <c r="D53" t="str">
        <f t="shared" si="2"/>
        <v>February</v>
      </c>
      <c r="E53">
        <f t="shared" si="5"/>
        <v>1</v>
      </c>
      <c r="F53">
        <f t="shared" si="3"/>
        <v>5</v>
      </c>
      <c r="G53" t="str">
        <f t="shared" si="4"/>
        <v>Friday</v>
      </c>
    </row>
    <row r="54" spans="1:7" x14ac:dyDescent="0.25">
      <c r="A54" s="30">
        <v>45710</v>
      </c>
      <c r="B54">
        <f t="shared" si="0"/>
        <v>2025</v>
      </c>
      <c r="C54">
        <f t="shared" si="1"/>
        <v>2</v>
      </c>
      <c r="D54" t="str">
        <f t="shared" si="2"/>
        <v>February</v>
      </c>
      <c r="E54">
        <f t="shared" si="5"/>
        <v>1</v>
      </c>
      <c r="F54">
        <f t="shared" si="3"/>
        <v>6</v>
      </c>
      <c r="G54" t="str">
        <f t="shared" si="4"/>
        <v>Saturday</v>
      </c>
    </row>
    <row r="55" spans="1:7" x14ac:dyDescent="0.25">
      <c r="A55" s="30">
        <v>45711</v>
      </c>
      <c r="B55">
        <f t="shared" si="0"/>
        <v>2025</v>
      </c>
      <c r="C55">
        <f t="shared" si="1"/>
        <v>2</v>
      </c>
      <c r="D55" t="str">
        <f t="shared" si="2"/>
        <v>February</v>
      </c>
      <c r="E55">
        <f t="shared" si="5"/>
        <v>1</v>
      </c>
      <c r="F55">
        <f t="shared" si="3"/>
        <v>7</v>
      </c>
      <c r="G55" t="str">
        <f t="shared" si="4"/>
        <v>Sunday</v>
      </c>
    </row>
    <row r="56" spans="1:7" x14ac:dyDescent="0.25">
      <c r="A56" s="30">
        <v>45712</v>
      </c>
      <c r="B56">
        <f t="shared" si="0"/>
        <v>2025</v>
      </c>
      <c r="C56">
        <f t="shared" si="1"/>
        <v>2</v>
      </c>
      <c r="D56" t="str">
        <f t="shared" si="2"/>
        <v>February</v>
      </c>
      <c r="E56">
        <f t="shared" si="5"/>
        <v>1</v>
      </c>
      <c r="F56">
        <f t="shared" si="3"/>
        <v>1</v>
      </c>
      <c r="G56" t="str">
        <f t="shared" si="4"/>
        <v>Monday</v>
      </c>
    </row>
    <row r="57" spans="1:7" x14ac:dyDescent="0.25">
      <c r="A57" s="30">
        <v>45713</v>
      </c>
      <c r="B57">
        <f t="shared" si="0"/>
        <v>2025</v>
      </c>
      <c r="C57">
        <f t="shared" si="1"/>
        <v>2</v>
      </c>
      <c r="D57" t="str">
        <f t="shared" si="2"/>
        <v>February</v>
      </c>
      <c r="E57">
        <f t="shared" si="5"/>
        <v>1</v>
      </c>
      <c r="F57">
        <f t="shared" si="3"/>
        <v>2</v>
      </c>
      <c r="G57" t="str">
        <f t="shared" si="4"/>
        <v>Tuesday</v>
      </c>
    </row>
    <row r="58" spans="1:7" x14ac:dyDescent="0.25">
      <c r="A58" s="30">
        <v>45714</v>
      </c>
      <c r="B58">
        <f t="shared" si="0"/>
        <v>2025</v>
      </c>
      <c r="C58">
        <f t="shared" si="1"/>
        <v>2</v>
      </c>
      <c r="D58" t="str">
        <f t="shared" si="2"/>
        <v>February</v>
      </c>
      <c r="E58">
        <f t="shared" si="5"/>
        <v>1</v>
      </c>
      <c r="F58">
        <f t="shared" si="3"/>
        <v>3</v>
      </c>
      <c r="G58" t="str">
        <f t="shared" si="4"/>
        <v>Wednesday</v>
      </c>
    </row>
    <row r="59" spans="1:7" x14ac:dyDescent="0.25">
      <c r="A59" s="30">
        <v>45715</v>
      </c>
      <c r="B59">
        <f t="shared" si="0"/>
        <v>2025</v>
      </c>
      <c r="C59">
        <f t="shared" si="1"/>
        <v>2</v>
      </c>
      <c r="D59" t="str">
        <f t="shared" si="2"/>
        <v>February</v>
      </c>
      <c r="E59">
        <f t="shared" si="5"/>
        <v>1</v>
      </c>
      <c r="F59">
        <f t="shared" si="3"/>
        <v>4</v>
      </c>
      <c r="G59" t="str">
        <f t="shared" si="4"/>
        <v>Thursday</v>
      </c>
    </row>
    <row r="60" spans="1:7" x14ac:dyDescent="0.25">
      <c r="A60" s="30">
        <v>45716</v>
      </c>
      <c r="B60">
        <f t="shared" si="0"/>
        <v>2025</v>
      </c>
      <c r="C60">
        <f t="shared" si="1"/>
        <v>2</v>
      </c>
      <c r="D60" t="str">
        <f t="shared" si="2"/>
        <v>February</v>
      </c>
      <c r="E60">
        <f t="shared" si="5"/>
        <v>1</v>
      </c>
      <c r="F60">
        <f t="shared" si="3"/>
        <v>5</v>
      </c>
      <c r="G60" t="str">
        <f t="shared" si="4"/>
        <v>Friday</v>
      </c>
    </row>
    <row r="61" spans="1:7" x14ac:dyDescent="0.25">
      <c r="A61" s="30">
        <v>45717</v>
      </c>
      <c r="B61">
        <f t="shared" si="0"/>
        <v>2025</v>
      </c>
      <c r="C61">
        <f t="shared" si="1"/>
        <v>3</v>
      </c>
      <c r="D61" t="str">
        <f t="shared" si="2"/>
        <v>March</v>
      </c>
      <c r="E61">
        <f t="shared" si="5"/>
        <v>1</v>
      </c>
      <c r="F61">
        <f t="shared" si="3"/>
        <v>6</v>
      </c>
      <c r="G61" t="str">
        <f t="shared" si="4"/>
        <v>Saturday</v>
      </c>
    </row>
    <row r="62" spans="1:7" x14ac:dyDescent="0.25">
      <c r="A62" s="30">
        <v>45718</v>
      </c>
      <c r="B62">
        <f t="shared" si="0"/>
        <v>2025</v>
      </c>
      <c r="C62">
        <f t="shared" si="1"/>
        <v>3</v>
      </c>
      <c r="D62" t="str">
        <f t="shared" si="2"/>
        <v>March</v>
      </c>
      <c r="E62">
        <f t="shared" si="5"/>
        <v>1</v>
      </c>
      <c r="F62">
        <f t="shared" si="3"/>
        <v>7</v>
      </c>
      <c r="G62" t="str">
        <f t="shared" si="4"/>
        <v>Sunday</v>
      </c>
    </row>
    <row r="63" spans="1:7" x14ac:dyDescent="0.25">
      <c r="A63" s="30">
        <v>45719</v>
      </c>
      <c r="B63">
        <f t="shared" si="0"/>
        <v>2025</v>
      </c>
      <c r="C63">
        <f t="shared" si="1"/>
        <v>3</v>
      </c>
      <c r="D63" t="str">
        <f t="shared" si="2"/>
        <v>March</v>
      </c>
      <c r="E63">
        <f t="shared" si="5"/>
        <v>1</v>
      </c>
      <c r="F63">
        <f t="shared" si="3"/>
        <v>1</v>
      </c>
      <c r="G63" t="str">
        <f t="shared" si="4"/>
        <v>Monday</v>
      </c>
    </row>
    <row r="64" spans="1:7" x14ac:dyDescent="0.25">
      <c r="A64" s="30">
        <v>45720</v>
      </c>
      <c r="B64">
        <f t="shared" si="0"/>
        <v>2025</v>
      </c>
      <c r="C64">
        <f t="shared" si="1"/>
        <v>3</v>
      </c>
      <c r="D64" t="str">
        <f t="shared" si="2"/>
        <v>March</v>
      </c>
      <c r="E64">
        <f t="shared" si="5"/>
        <v>1</v>
      </c>
      <c r="F64">
        <f t="shared" si="3"/>
        <v>2</v>
      </c>
      <c r="G64" t="str">
        <f t="shared" si="4"/>
        <v>Tuesday</v>
      </c>
    </row>
    <row r="65" spans="1:7" x14ac:dyDescent="0.25">
      <c r="A65" s="30">
        <v>45721</v>
      </c>
      <c r="B65">
        <f t="shared" si="0"/>
        <v>2025</v>
      </c>
      <c r="C65">
        <f t="shared" si="1"/>
        <v>3</v>
      </c>
      <c r="D65" t="str">
        <f t="shared" si="2"/>
        <v>March</v>
      </c>
      <c r="E65">
        <f t="shared" si="5"/>
        <v>1</v>
      </c>
      <c r="F65">
        <f t="shared" si="3"/>
        <v>3</v>
      </c>
      <c r="G65" t="str">
        <f t="shared" si="4"/>
        <v>Wednesday</v>
      </c>
    </row>
    <row r="66" spans="1:7" x14ac:dyDescent="0.25">
      <c r="A66" s="30">
        <v>45722</v>
      </c>
      <c r="B66">
        <f t="shared" ref="B66:B129" si="6">YEAR(A66)</f>
        <v>2025</v>
      </c>
      <c r="C66">
        <f t="shared" ref="C66:C129" si="7">MONTH(A66)</f>
        <v>3</v>
      </c>
      <c r="D66" t="str">
        <f t="shared" ref="D66:D129" si="8">TEXT(A66,"mmmm")</f>
        <v>March</v>
      </c>
      <c r="E66">
        <f t="shared" si="5"/>
        <v>1</v>
      </c>
      <c r="F66">
        <f t="shared" ref="F66:F129" si="9">WEEKDAY(A66,2)</f>
        <v>4</v>
      </c>
      <c r="G66" t="str">
        <f t="shared" ref="G66:G129" si="10">TEXT(A66,"dddd")</f>
        <v>Thursday</v>
      </c>
    </row>
    <row r="67" spans="1:7" x14ac:dyDescent="0.25">
      <c r="A67" s="30">
        <v>45723</v>
      </c>
      <c r="B67">
        <f t="shared" si="6"/>
        <v>2025</v>
      </c>
      <c r="C67">
        <f t="shared" si="7"/>
        <v>3</v>
      </c>
      <c r="D67" t="str">
        <f t="shared" si="8"/>
        <v>March</v>
      </c>
      <c r="E67">
        <f t="shared" ref="E67:E130" si="11">ROUNDUP(MONTH(A67)/3,0)</f>
        <v>1</v>
      </c>
      <c r="F67">
        <f t="shared" si="9"/>
        <v>5</v>
      </c>
      <c r="G67" t="str">
        <f t="shared" si="10"/>
        <v>Friday</v>
      </c>
    </row>
    <row r="68" spans="1:7" x14ac:dyDescent="0.25">
      <c r="A68" s="30">
        <v>45724</v>
      </c>
      <c r="B68">
        <f t="shared" si="6"/>
        <v>2025</v>
      </c>
      <c r="C68">
        <f t="shared" si="7"/>
        <v>3</v>
      </c>
      <c r="D68" t="str">
        <f t="shared" si="8"/>
        <v>March</v>
      </c>
      <c r="E68">
        <f t="shared" si="11"/>
        <v>1</v>
      </c>
      <c r="F68">
        <f t="shared" si="9"/>
        <v>6</v>
      </c>
      <c r="G68" t="str">
        <f t="shared" si="10"/>
        <v>Saturday</v>
      </c>
    </row>
    <row r="69" spans="1:7" x14ac:dyDescent="0.25">
      <c r="A69" s="30">
        <v>45725</v>
      </c>
      <c r="B69">
        <f t="shared" si="6"/>
        <v>2025</v>
      </c>
      <c r="C69">
        <f t="shared" si="7"/>
        <v>3</v>
      </c>
      <c r="D69" t="str">
        <f t="shared" si="8"/>
        <v>March</v>
      </c>
      <c r="E69">
        <f t="shared" si="11"/>
        <v>1</v>
      </c>
      <c r="F69">
        <f t="shared" si="9"/>
        <v>7</v>
      </c>
      <c r="G69" t="str">
        <f t="shared" si="10"/>
        <v>Sunday</v>
      </c>
    </row>
    <row r="70" spans="1:7" x14ac:dyDescent="0.25">
      <c r="A70" s="30">
        <v>45726</v>
      </c>
      <c r="B70">
        <f t="shared" si="6"/>
        <v>2025</v>
      </c>
      <c r="C70">
        <f t="shared" si="7"/>
        <v>3</v>
      </c>
      <c r="D70" t="str">
        <f t="shared" si="8"/>
        <v>March</v>
      </c>
      <c r="E70">
        <f t="shared" si="11"/>
        <v>1</v>
      </c>
      <c r="F70">
        <f t="shared" si="9"/>
        <v>1</v>
      </c>
      <c r="G70" t="str">
        <f t="shared" si="10"/>
        <v>Monday</v>
      </c>
    </row>
    <row r="71" spans="1:7" x14ac:dyDescent="0.25">
      <c r="A71" s="30">
        <v>45727</v>
      </c>
      <c r="B71">
        <f t="shared" si="6"/>
        <v>2025</v>
      </c>
      <c r="C71">
        <f t="shared" si="7"/>
        <v>3</v>
      </c>
      <c r="D71" t="str">
        <f t="shared" si="8"/>
        <v>March</v>
      </c>
      <c r="E71">
        <f t="shared" si="11"/>
        <v>1</v>
      </c>
      <c r="F71">
        <f t="shared" si="9"/>
        <v>2</v>
      </c>
      <c r="G71" t="str">
        <f t="shared" si="10"/>
        <v>Tuesday</v>
      </c>
    </row>
    <row r="72" spans="1:7" x14ac:dyDescent="0.25">
      <c r="A72" s="30">
        <v>45728</v>
      </c>
      <c r="B72">
        <f t="shared" si="6"/>
        <v>2025</v>
      </c>
      <c r="C72">
        <f t="shared" si="7"/>
        <v>3</v>
      </c>
      <c r="D72" t="str">
        <f t="shared" si="8"/>
        <v>March</v>
      </c>
      <c r="E72">
        <f t="shared" si="11"/>
        <v>1</v>
      </c>
      <c r="F72">
        <f t="shared" si="9"/>
        <v>3</v>
      </c>
      <c r="G72" t="str">
        <f t="shared" si="10"/>
        <v>Wednesday</v>
      </c>
    </row>
    <row r="73" spans="1:7" x14ac:dyDescent="0.25">
      <c r="A73" s="30">
        <v>45729</v>
      </c>
      <c r="B73">
        <f t="shared" si="6"/>
        <v>2025</v>
      </c>
      <c r="C73">
        <f t="shared" si="7"/>
        <v>3</v>
      </c>
      <c r="D73" t="str">
        <f t="shared" si="8"/>
        <v>March</v>
      </c>
      <c r="E73">
        <f t="shared" si="11"/>
        <v>1</v>
      </c>
      <c r="F73">
        <f t="shared" si="9"/>
        <v>4</v>
      </c>
      <c r="G73" t="str">
        <f t="shared" si="10"/>
        <v>Thursday</v>
      </c>
    </row>
    <row r="74" spans="1:7" x14ac:dyDescent="0.25">
      <c r="A74" s="30">
        <v>45730</v>
      </c>
      <c r="B74">
        <f t="shared" si="6"/>
        <v>2025</v>
      </c>
      <c r="C74">
        <f t="shared" si="7"/>
        <v>3</v>
      </c>
      <c r="D74" t="str">
        <f t="shared" si="8"/>
        <v>March</v>
      </c>
      <c r="E74">
        <f t="shared" si="11"/>
        <v>1</v>
      </c>
      <c r="F74">
        <f t="shared" si="9"/>
        <v>5</v>
      </c>
      <c r="G74" t="str">
        <f t="shared" si="10"/>
        <v>Friday</v>
      </c>
    </row>
    <row r="75" spans="1:7" x14ac:dyDescent="0.25">
      <c r="A75" s="30">
        <v>45731</v>
      </c>
      <c r="B75">
        <f t="shared" si="6"/>
        <v>2025</v>
      </c>
      <c r="C75">
        <f t="shared" si="7"/>
        <v>3</v>
      </c>
      <c r="D75" t="str">
        <f t="shared" si="8"/>
        <v>March</v>
      </c>
      <c r="E75">
        <f t="shared" si="11"/>
        <v>1</v>
      </c>
      <c r="F75">
        <f t="shared" si="9"/>
        <v>6</v>
      </c>
      <c r="G75" t="str">
        <f t="shared" si="10"/>
        <v>Saturday</v>
      </c>
    </row>
    <row r="76" spans="1:7" x14ac:dyDescent="0.25">
      <c r="A76" s="30">
        <v>45732</v>
      </c>
      <c r="B76">
        <f t="shared" si="6"/>
        <v>2025</v>
      </c>
      <c r="C76">
        <f t="shared" si="7"/>
        <v>3</v>
      </c>
      <c r="D76" t="str">
        <f t="shared" si="8"/>
        <v>March</v>
      </c>
      <c r="E76">
        <f t="shared" si="11"/>
        <v>1</v>
      </c>
      <c r="F76">
        <f t="shared" si="9"/>
        <v>7</v>
      </c>
      <c r="G76" t="str">
        <f t="shared" si="10"/>
        <v>Sunday</v>
      </c>
    </row>
    <row r="77" spans="1:7" x14ac:dyDescent="0.25">
      <c r="A77" s="30">
        <v>45733</v>
      </c>
      <c r="B77">
        <f t="shared" si="6"/>
        <v>2025</v>
      </c>
      <c r="C77">
        <f t="shared" si="7"/>
        <v>3</v>
      </c>
      <c r="D77" t="str">
        <f t="shared" si="8"/>
        <v>March</v>
      </c>
      <c r="E77">
        <f t="shared" si="11"/>
        <v>1</v>
      </c>
      <c r="F77">
        <f t="shared" si="9"/>
        <v>1</v>
      </c>
      <c r="G77" t="str">
        <f t="shared" si="10"/>
        <v>Monday</v>
      </c>
    </row>
    <row r="78" spans="1:7" x14ac:dyDescent="0.25">
      <c r="A78" s="30">
        <v>45734</v>
      </c>
      <c r="B78">
        <f t="shared" si="6"/>
        <v>2025</v>
      </c>
      <c r="C78">
        <f t="shared" si="7"/>
        <v>3</v>
      </c>
      <c r="D78" t="str">
        <f t="shared" si="8"/>
        <v>March</v>
      </c>
      <c r="E78">
        <f t="shared" si="11"/>
        <v>1</v>
      </c>
      <c r="F78">
        <f t="shared" si="9"/>
        <v>2</v>
      </c>
      <c r="G78" t="str">
        <f t="shared" si="10"/>
        <v>Tuesday</v>
      </c>
    </row>
    <row r="79" spans="1:7" x14ac:dyDescent="0.25">
      <c r="A79" s="30">
        <v>45735</v>
      </c>
      <c r="B79">
        <f t="shared" si="6"/>
        <v>2025</v>
      </c>
      <c r="C79">
        <f t="shared" si="7"/>
        <v>3</v>
      </c>
      <c r="D79" t="str">
        <f t="shared" si="8"/>
        <v>March</v>
      </c>
      <c r="E79">
        <f t="shared" si="11"/>
        <v>1</v>
      </c>
      <c r="F79">
        <f t="shared" si="9"/>
        <v>3</v>
      </c>
      <c r="G79" t="str">
        <f t="shared" si="10"/>
        <v>Wednesday</v>
      </c>
    </row>
    <row r="80" spans="1:7" x14ac:dyDescent="0.25">
      <c r="A80" s="30">
        <v>45736</v>
      </c>
      <c r="B80">
        <f t="shared" si="6"/>
        <v>2025</v>
      </c>
      <c r="C80">
        <f t="shared" si="7"/>
        <v>3</v>
      </c>
      <c r="D80" t="str">
        <f t="shared" si="8"/>
        <v>March</v>
      </c>
      <c r="E80">
        <f t="shared" si="11"/>
        <v>1</v>
      </c>
      <c r="F80">
        <f t="shared" si="9"/>
        <v>4</v>
      </c>
      <c r="G80" t="str">
        <f t="shared" si="10"/>
        <v>Thursday</v>
      </c>
    </row>
    <row r="81" spans="1:7" x14ac:dyDescent="0.25">
      <c r="A81" s="30">
        <v>45737</v>
      </c>
      <c r="B81">
        <f t="shared" si="6"/>
        <v>2025</v>
      </c>
      <c r="C81">
        <f t="shared" si="7"/>
        <v>3</v>
      </c>
      <c r="D81" t="str">
        <f t="shared" si="8"/>
        <v>March</v>
      </c>
      <c r="E81">
        <f t="shared" si="11"/>
        <v>1</v>
      </c>
      <c r="F81">
        <f t="shared" si="9"/>
        <v>5</v>
      </c>
      <c r="G81" t="str">
        <f t="shared" si="10"/>
        <v>Friday</v>
      </c>
    </row>
    <row r="82" spans="1:7" x14ac:dyDescent="0.25">
      <c r="A82" s="30">
        <v>45738</v>
      </c>
      <c r="B82">
        <f t="shared" si="6"/>
        <v>2025</v>
      </c>
      <c r="C82">
        <f t="shared" si="7"/>
        <v>3</v>
      </c>
      <c r="D82" t="str">
        <f t="shared" si="8"/>
        <v>March</v>
      </c>
      <c r="E82">
        <f t="shared" si="11"/>
        <v>1</v>
      </c>
      <c r="F82">
        <f t="shared" si="9"/>
        <v>6</v>
      </c>
      <c r="G82" t="str">
        <f t="shared" si="10"/>
        <v>Saturday</v>
      </c>
    </row>
    <row r="83" spans="1:7" x14ac:dyDescent="0.25">
      <c r="A83" s="30">
        <v>45739</v>
      </c>
      <c r="B83">
        <f t="shared" si="6"/>
        <v>2025</v>
      </c>
      <c r="C83">
        <f t="shared" si="7"/>
        <v>3</v>
      </c>
      <c r="D83" t="str">
        <f t="shared" si="8"/>
        <v>March</v>
      </c>
      <c r="E83">
        <f t="shared" si="11"/>
        <v>1</v>
      </c>
      <c r="F83">
        <f t="shared" si="9"/>
        <v>7</v>
      </c>
      <c r="G83" t="str">
        <f t="shared" si="10"/>
        <v>Sunday</v>
      </c>
    </row>
    <row r="84" spans="1:7" x14ac:dyDescent="0.25">
      <c r="A84" s="30">
        <v>45740</v>
      </c>
      <c r="B84">
        <f t="shared" si="6"/>
        <v>2025</v>
      </c>
      <c r="C84">
        <f t="shared" si="7"/>
        <v>3</v>
      </c>
      <c r="D84" t="str">
        <f t="shared" si="8"/>
        <v>March</v>
      </c>
      <c r="E84">
        <f t="shared" si="11"/>
        <v>1</v>
      </c>
      <c r="F84">
        <f t="shared" si="9"/>
        <v>1</v>
      </c>
      <c r="G84" t="str">
        <f t="shared" si="10"/>
        <v>Monday</v>
      </c>
    </row>
    <row r="85" spans="1:7" x14ac:dyDescent="0.25">
      <c r="A85" s="30">
        <v>45741</v>
      </c>
      <c r="B85">
        <f t="shared" si="6"/>
        <v>2025</v>
      </c>
      <c r="C85">
        <f t="shared" si="7"/>
        <v>3</v>
      </c>
      <c r="D85" t="str">
        <f t="shared" si="8"/>
        <v>March</v>
      </c>
      <c r="E85">
        <f t="shared" si="11"/>
        <v>1</v>
      </c>
      <c r="F85">
        <f t="shared" si="9"/>
        <v>2</v>
      </c>
      <c r="G85" t="str">
        <f t="shared" si="10"/>
        <v>Tuesday</v>
      </c>
    </row>
    <row r="86" spans="1:7" x14ac:dyDescent="0.25">
      <c r="A86" s="30">
        <v>45742</v>
      </c>
      <c r="B86">
        <f t="shared" si="6"/>
        <v>2025</v>
      </c>
      <c r="C86">
        <f t="shared" si="7"/>
        <v>3</v>
      </c>
      <c r="D86" t="str">
        <f t="shared" si="8"/>
        <v>March</v>
      </c>
      <c r="E86">
        <f t="shared" si="11"/>
        <v>1</v>
      </c>
      <c r="F86">
        <f t="shared" si="9"/>
        <v>3</v>
      </c>
      <c r="G86" t="str">
        <f t="shared" si="10"/>
        <v>Wednesday</v>
      </c>
    </row>
    <row r="87" spans="1:7" x14ac:dyDescent="0.25">
      <c r="A87" s="30">
        <v>45743</v>
      </c>
      <c r="B87">
        <f t="shared" si="6"/>
        <v>2025</v>
      </c>
      <c r="C87">
        <f t="shared" si="7"/>
        <v>3</v>
      </c>
      <c r="D87" t="str">
        <f t="shared" si="8"/>
        <v>March</v>
      </c>
      <c r="E87">
        <f t="shared" si="11"/>
        <v>1</v>
      </c>
      <c r="F87">
        <f t="shared" si="9"/>
        <v>4</v>
      </c>
      <c r="G87" t="str">
        <f t="shared" si="10"/>
        <v>Thursday</v>
      </c>
    </row>
    <row r="88" spans="1:7" x14ac:dyDescent="0.25">
      <c r="A88" s="30">
        <v>45744</v>
      </c>
      <c r="B88">
        <f t="shared" si="6"/>
        <v>2025</v>
      </c>
      <c r="C88">
        <f t="shared" si="7"/>
        <v>3</v>
      </c>
      <c r="D88" t="str">
        <f t="shared" si="8"/>
        <v>March</v>
      </c>
      <c r="E88">
        <f t="shared" si="11"/>
        <v>1</v>
      </c>
      <c r="F88">
        <f t="shared" si="9"/>
        <v>5</v>
      </c>
      <c r="G88" t="str">
        <f t="shared" si="10"/>
        <v>Friday</v>
      </c>
    </row>
    <row r="89" spans="1:7" x14ac:dyDescent="0.25">
      <c r="A89" s="30">
        <v>45745</v>
      </c>
      <c r="B89">
        <f t="shared" si="6"/>
        <v>2025</v>
      </c>
      <c r="C89">
        <f t="shared" si="7"/>
        <v>3</v>
      </c>
      <c r="D89" t="str">
        <f t="shared" si="8"/>
        <v>March</v>
      </c>
      <c r="E89">
        <f t="shared" si="11"/>
        <v>1</v>
      </c>
      <c r="F89">
        <f t="shared" si="9"/>
        <v>6</v>
      </c>
      <c r="G89" t="str">
        <f t="shared" si="10"/>
        <v>Saturday</v>
      </c>
    </row>
    <row r="90" spans="1:7" x14ac:dyDescent="0.25">
      <c r="A90" s="30">
        <v>45746</v>
      </c>
      <c r="B90">
        <f t="shared" si="6"/>
        <v>2025</v>
      </c>
      <c r="C90">
        <f t="shared" si="7"/>
        <v>3</v>
      </c>
      <c r="D90" t="str">
        <f t="shared" si="8"/>
        <v>March</v>
      </c>
      <c r="E90">
        <f t="shared" si="11"/>
        <v>1</v>
      </c>
      <c r="F90">
        <f t="shared" si="9"/>
        <v>7</v>
      </c>
      <c r="G90" t="str">
        <f t="shared" si="10"/>
        <v>Sunday</v>
      </c>
    </row>
    <row r="91" spans="1:7" x14ac:dyDescent="0.25">
      <c r="A91" s="30">
        <v>45747</v>
      </c>
      <c r="B91">
        <f t="shared" si="6"/>
        <v>2025</v>
      </c>
      <c r="C91">
        <f t="shared" si="7"/>
        <v>3</v>
      </c>
      <c r="D91" t="str">
        <f t="shared" si="8"/>
        <v>March</v>
      </c>
      <c r="E91">
        <f t="shared" si="11"/>
        <v>1</v>
      </c>
      <c r="F91">
        <f t="shared" si="9"/>
        <v>1</v>
      </c>
      <c r="G91" t="str">
        <f t="shared" si="10"/>
        <v>Monday</v>
      </c>
    </row>
    <row r="92" spans="1:7" x14ac:dyDescent="0.25">
      <c r="A92" s="30">
        <v>45748</v>
      </c>
      <c r="B92">
        <f t="shared" si="6"/>
        <v>2025</v>
      </c>
      <c r="C92">
        <f t="shared" si="7"/>
        <v>4</v>
      </c>
      <c r="D92" t="str">
        <f t="shared" si="8"/>
        <v>April</v>
      </c>
      <c r="E92">
        <f t="shared" si="11"/>
        <v>2</v>
      </c>
      <c r="F92">
        <f t="shared" si="9"/>
        <v>2</v>
      </c>
      <c r="G92" t="str">
        <f t="shared" si="10"/>
        <v>Tuesday</v>
      </c>
    </row>
    <row r="93" spans="1:7" x14ac:dyDescent="0.25">
      <c r="A93" s="30">
        <v>45749</v>
      </c>
      <c r="B93">
        <f t="shared" si="6"/>
        <v>2025</v>
      </c>
      <c r="C93">
        <f t="shared" si="7"/>
        <v>4</v>
      </c>
      <c r="D93" t="str">
        <f t="shared" si="8"/>
        <v>April</v>
      </c>
      <c r="E93">
        <f t="shared" si="11"/>
        <v>2</v>
      </c>
      <c r="F93">
        <f t="shared" si="9"/>
        <v>3</v>
      </c>
      <c r="G93" t="str">
        <f t="shared" si="10"/>
        <v>Wednesday</v>
      </c>
    </row>
    <row r="94" spans="1:7" x14ac:dyDescent="0.25">
      <c r="A94" s="30">
        <v>45750</v>
      </c>
      <c r="B94">
        <f t="shared" si="6"/>
        <v>2025</v>
      </c>
      <c r="C94">
        <f t="shared" si="7"/>
        <v>4</v>
      </c>
      <c r="D94" t="str">
        <f t="shared" si="8"/>
        <v>April</v>
      </c>
      <c r="E94">
        <f t="shared" si="11"/>
        <v>2</v>
      </c>
      <c r="F94">
        <f t="shared" si="9"/>
        <v>4</v>
      </c>
      <c r="G94" t="str">
        <f t="shared" si="10"/>
        <v>Thursday</v>
      </c>
    </row>
    <row r="95" spans="1:7" x14ac:dyDescent="0.25">
      <c r="A95" s="30">
        <v>45751</v>
      </c>
      <c r="B95">
        <f t="shared" si="6"/>
        <v>2025</v>
      </c>
      <c r="C95">
        <f t="shared" si="7"/>
        <v>4</v>
      </c>
      <c r="D95" t="str">
        <f t="shared" si="8"/>
        <v>April</v>
      </c>
      <c r="E95">
        <f t="shared" si="11"/>
        <v>2</v>
      </c>
      <c r="F95">
        <f t="shared" si="9"/>
        <v>5</v>
      </c>
      <c r="G95" t="str">
        <f t="shared" si="10"/>
        <v>Friday</v>
      </c>
    </row>
    <row r="96" spans="1:7" x14ac:dyDescent="0.25">
      <c r="A96" s="30">
        <v>45752</v>
      </c>
      <c r="B96">
        <f t="shared" si="6"/>
        <v>2025</v>
      </c>
      <c r="C96">
        <f t="shared" si="7"/>
        <v>4</v>
      </c>
      <c r="D96" t="str">
        <f t="shared" si="8"/>
        <v>April</v>
      </c>
      <c r="E96">
        <f t="shared" si="11"/>
        <v>2</v>
      </c>
      <c r="F96">
        <f t="shared" si="9"/>
        <v>6</v>
      </c>
      <c r="G96" t="str">
        <f t="shared" si="10"/>
        <v>Saturday</v>
      </c>
    </row>
    <row r="97" spans="1:7" x14ac:dyDescent="0.25">
      <c r="A97" s="30">
        <v>45753</v>
      </c>
      <c r="B97">
        <f t="shared" si="6"/>
        <v>2025</v>
      </c>
      <c r="C97">
        <f t="shared" si="7"/>
        <v>4</v>
      </c>
      <c r="D97" t="str">
        <f t="shared" si="8"/>
        <v>April</v>
      </c>
      <c r="E97">
        <f t="shared" si="11"/>
        <v>2</v>
      </c>
      <c r="F97">
        <f t="shared" si="9"/>
        <v>7</v>
      </c>
      <c r="G97" t="str">
        <f t="shared" si="10"/>
        <v>Sunday</v>
      </c>
    </row>
    <row r="98" spans="1:7" x14ac:dyDescent="0.25">
      <c r="A98" s="30">
        <v>45754</v>
      </c>
      <c r="B98">
        <f t="shared" si="6"/>
        <v>2025</v>
      </c>
      <c r="C98">
        <f t="shared" si="7"/>
        <v>4</v>
      </c>
      <c r="D98" t="str">
        <f t="shared" si="8"/>
        <v>April</v>
      </c>
      <c r="E98">
        <f t="shared" si="11"/>
        <v>2</v>
      </c>
      <c r="F98">
        <f t="shared" si="9"/>
        <v>1</v>
      </c>
      <c r="G98" t="str">
        <f t="shared" si="10"/>
        <v>Monday</v>
      </c>
    </row>
    <row r="99" spans="1:7" x14ac:dyDescent="0.25">
      <c r="A99" s="30">
        <v>45755</v>
      </c>
      <c r="B99">
        <f t="shared" si="6"/>
        <v>2025</v>
      </c>
      <c r="C99">
        <f t="shared" si="7"/>
        <v>4</v>
      </c>
      <c r="D99" t="str">
        <f t="shared" si="8"/>
        <v>April</v>
      </c>
      <c r="E99">
        <f t="shared" si="11"/>
        <v>2</v>
      </c>
      <c r="F99">
        <f t="shared" si="9"/>
        <v>2</v>
      </c>
      <c r="G99" t="str">
        <f t="shared" si="10"/>
        <v>Tuesday</v>
      </c>
    </row>
    <row r="100" spans="1:7" x14ac:dyDescent="0.25">
      <c r="A100" s="30">
        <v>45756</v>
      </c>
      <c r="B100">
        <f t="shared" si="6"/>
        <v>2025</v>
      </c>
      <c r="C100">
        <f t="shared" si="7"/>
        <v>4</v>
      </c>
      <c r="D100" t="str">
        <f t="shared" si="8"/>
        <v>April</v>
      </c>
      <c r="E100">
        <f t="shared" si="11"/>
        <v>2</v>
      </c>
      <c r="F100">
        <f t="shared" si="9"/>
        <v>3</v>
      </c>
      <c r="G100" t="str">
        <f t="shared" si="10"/>
        <v>Wednesday</v>
      </c>
    </row>
    <row r="101" spans="1:7" x14ac:dyDescent="0.25">
      <c r="A101" s="30">
        <v>45757</v>
      </c>
      <c r="B101">
        <f t="shared" si="6"/>
        <v>2025</v>
      </c>
      <c r="C101">
        <f t="shared" si="7"/>
        <v>4</v>
      </c>
      <c r="D101" t="str">
        <f t="shared" si="8"/>
        <v>April</v>
      </c>
      <c r="E101">
        <f t="shared" si="11"/>
        <v>2</v>
      </c>
      <c r="F101">
        <f t="shared" si="9"/>
        <v>4</v>
      </c>
      <c r="G101" t="str">
        <f t="shared" si="10"/>
        <v>Thursday</v>
      </c>
    </row>
    <row r="102" spans="1:7" x14ac:dyDescent="0.25">
      <c r="A102" s="30">
        <v>45758</v>
      </c>
      <c r="B102">
        <f t="shared" si="6"/>
        <v>2025</v>
      </c>
      <c r="C102">
        <f t="shared" si="7"/>
        <v>4</v>
      </c>
      <c r="D102" t="str">
        <f t="shared" si="8"/>
        <v>April</v>
      </c>
      <c r="E102">
        <f t="shared" si="11"/>
        <v>2</v>
      </c>
      <c r="F102">
        <f t="shared" si="9"/>
        <v>5</v>
      </c>
      <c r="G102" t="str">
        <f t="shared" si="10"/>
        <v>Friday</v>
      </c>
    </row>
    <row r="103" spans="1:7" x14ac:dyDescent="0.25">
      <c r="A103" s="30">
        <v>45759</v>
      </c>
      <c r="B103">
        <f t="shared" si="6"/>
        <v>2025</v>
      </c>
      <c r="C103">
        <f t="shared" si="7"/>
        <v>4</v>
      </c>
      <c r="D103" t="str">
        <f t="shared" si="8"/>
        <v>April</v>
      </c>
      <c r="E103">
        <f t="shared" si="11"/>
        <v>2</v>
      </c>
      <c r="F103">
        <f t="shared" si="9"/>
        <v>6</v>
      </c>
      <c r="G103" t="str">
        <f t="shared" si="10"/>
        <v>Saturday</v>
      </c>
    </row>
    <row r="104" spans="1:7" x14ac:dyDescent="0.25">
      <c r="A104" s="30">
        <v>45760</v>
      </c>
      <c r="B104">
        <f t="shared" si="6"/>
        <v>2025</v>
      </c>
      <c r="C104">
        <f t="shared" si="7"/>
        <v>4</v>
      </c>
      <c r="D104" t="str">
        <f t="shared" si="8"/>
        <v>April</v>
      </c>
      <c r="E104">
        <f t="shared" si="11"/>
        <v>2</v>
      </c>
      <c r="F104">
        <f t="shared" si="9"/>
        <v>7</v>
      </c>
      <c r="G104" t="str">
        <f t="shared" si="10"/>
        <v>Sunday</v>
      </c>
    </row>
    <row r="105" spans="1:7" x14ac:dyDescent="0.25">
      <c r="A105" s="30">
        <v>45761</v>
      </c>
      <c r="B105">
        <f t="shared" si="6"/>
        <v>2025</v>
      </c>
      <c r="C105">
        <f t="shared" si="7"/>
        <v>4</v>
      </c>
      <c r="D105" t="str">
        <f t="shared" si="8"/>
        <v>April</v>
      </c>
      <c r="E105">
        <f t="shared" si="11"/>
        <v>2</v>
      </c>
      <c r="F105">
        <f t="shared" si="9"/>
        <v>1</v>
      </c>
      <c r="G105" t="str">
        <f t="shared" si="10"/>
        <v>Monday</v>
      </c>
    </row>
    <row r="106" spans="1:7" x14ac:dyDescent="0.25">
      <c r="A106" s="30">
        <v>45762</v>
      </c>
      <c r="B106">
        <f t="shared" si="6"/>
        <v>2025</v>
      </c>
      <c r="C106">
        <f t="shared" si="7"/>
        <v>4</v>
      </c>
      <c r="D106" t="str">
        <f t="shared" si="8"/>
        <v>April</v>
      </c>
      <c r="E106">
        <f t="shared" si="11"/>
        <v>2</v>
      </c>
      <c r="F106">
        <f t="shared" si="9"/>
        <v>2</v>
      </c>
      <c r="G106" t="str">
        <f t="shared" si="10"/>
        <v>Tuesday</v>
      </c>
    </row>
    <row r="107" spans="1:7" x14ac:dyDescent="0.25">
      <c r="A107" s="30">
        <v>45763</v>
      </c>
      <c r="B107">
        <f t="shared" si="6"/>
        <v>2025</v>
      </c>
      <c r="C107">
        <f t="shared" si="7"/>
        <v>4</v>
      </c>
      <c r="D107" t="str">
        <f t="shared" si="8"/>
        <v>April</v>
      </c>
      <c r="E107">
        <f t="shared" si="11"/>
        <v>2</v>
      </c>
      <c r="F107">
        <f t="shared" si="9"/>
        <v>3</v>
      </c>
      <c r="G107" t="str">
        <f t="shared" si="10"/>
        <v>Wednesday</v>
      </c>
    </row>
    <row r="108" spans="1:7" x14ac:dyDescent="0.25">
      <c r="A108" s="30">
        <v>45764</v>
      </c>
      <c r="B108">
        <f t="shared" si="6"/>
        <v>2025</v>
      </c>
      <c r="C108">
        <f t="shared" si="7"/>
        <v>4</v>
      </c>
      <c r="D108" t="str">
        <f t="shared" si="8"/>
        <v>April</v>
      </c>
      <c r="E108">
        <f t="shared" si="11"/>
        <v>2</v>
      </c>
      <c r="F108">
        <f t="shared" si="9"/>
        <v>4</v>
      </c>
      <c r="G108" t="str">
        <f t="shared" si="10"/>
        <v>Thursday</v>
      </c>
    </row>
    <row r="109" spans="1:7" x14ac:dyDescent="0.25">
      <c r="A109" s="30">
        <v>45765</v>
      </c>
      <c r="B109">
        <f t="shared" si="6"/>
        <v>2025</v>
      </c>
      <c r="C109">
        <f t="shared" si="7"/>
        <v>4</v>
      </c>
      <c r="D109" t="str">
        <f t="shared" si="8"/>
        <v>April</v>
      </c>
      <c r="E109">
        <f t="shared" si="11"/>
        <v>2</v>
      </c>
      <c r="F109">
        <f t="shared" si="9"/>
        <v>5</v>
      </c>
      <c r="G109" t="str">
        <f t="shared" si="10"/>
        <v>Friday</v>
      </c>
    </row>
    <row r="110" spans="1:7" x14ac:dyDescent="0.25">
      <c r="A110" s="30">
        <v>45766</v>
      </c>
      <c r="B110">
        <f t="shared" si="6"/>
        <v>2025</v>
      </c>
      <c r="C110">
        <f t="shared" si="7"/>
        <v>4</v>
      </c>
      <c r="D110" t="str">
        <f t="shared" si="8"/>
        <v>April</v>
      </c>
      <c r="E110">
        <f t="shared" si="11"/>
        <v>2</v>
      </c>
      <c r="F110">
        <f t="shared" si="9"/>
        <v>6</v>
      </c>
      <c r="G110" t="str">
        <f t="shared" si="10"/>
        <v>Saturday</v>
      </c>
    </row>
    <row r="111" spans="1:7" x14ac:dyDescent="0.25">
      <c r="A111" s="30">
        <v>45767</v>
      </c>
      <c r="B111">
        <f t="shared" si="6"/>
        <v>2025</v>
      </c>
      <c r="C111">
        <f t="shared" si="7"/>
        <v>4</v>
      </c>
      <c r="D111" t="str">
        <f t="shared" si="8"/>
        <v>April</v>
      </c>
      <c r="E111">
        <f t="shared" si="11"/>
        <v>2</v>
      </c>
      <c r="F111">
        <f t="shared" si="9"/>
        <v>7</v>
      </c>
      <c r="G111" t="str">
        <f t="shared" si="10"/>
        <v>Sunday</v>
      </c>
    </row>
    <row r="112" spans="1:7" x14ac:dyDescent="0.25">
      <c r="A112" s="30">
        <v>45768</v>
      </c>
      <c r="B112">
        <f t="shared" si="6"/>
        <v>2025</v>
      </c>
      <c r="C112">
        <f t="shared" si="7"/>
        <v>4</v>
      </c>
      <c r="D112" t="str">
        <f t="shared" si="8"/>
        <v>April</v>
      </c>
      <c r="E112">
        <f t="shared" si="11"/>
        <v>2</v>
      </c>
      <c r="F112">
        <f t="shared" si="9"/>
        <v>1</v>
      </c>
      <c r="G112" t="str">
        <f t="shared" si="10"/>
        <v>Monday</v>
      </c>
    </row>
    <row r="113" spans="1:7" x14ac:dyDescent="0.25">
      <c r="A113" s="30">
        <v>45769</v>
      </c>
      <c r="B113">
        <f t="shared" si="6"/>
        <v>2025</v>
      </c>
      <c r="C113">
        <f t="shared" si="7"/>
        <v>4</v>
      </c>
      <c r="D113" t="str">
        <f t="shared" si="8"/>
        <v>April</v>
      </c>
      <c r="E113">
        <f t="shared" si="11"/>
        <v>2</v>
      </c>
      <c r="F113">
        <f t="shared" si="9"/>
        <v>2</v>
      </c>
      <c r="G113" t="str">
        <f t="shared" si="10"/>
        <v>Tuesday</v>
      </c>
    </row>
    <row r="114" spans="1:7" x14ac:dyDescent="0.25">
      <c r="A114" s="30">
        <v>45770</v>
      </c>
      <c r="B114">
        <f t="shared" si="6"/>
        <v>2025</v>
      </c>
      <c r="C114">
        <f t="shared" si="7"/>
        <v>4</v>
      </c>
      <c r="D114" t="str">
        <f t="shared" si="8"/>
        <v>April</v>
      </c>
      <c r="E114">
        <f t="shared" si="11"/>
        <v>2</v>
      </c>
      <c r="F114">
        <f t="shared" si="9"/>
        <v>3</v>
      </c>
      <c r="G114" t="str">
        <f t="shared" si="10"/>
        <v>Wednesday</v>
      </c>
    </row>
    <row r="115" spans="1:7" x14ac:dyDescent="0.25">
      <c r="A115" s="30">
        <v>45771</v>
      </c>
      <c r="B115">
        <f t="shared" si="6"/>
        <v>2025</v>
      </c>
      <c r="C115">
        <f t="shared" si="7"/>
        <v>4</v>
      </c>
      <c r="D115" t="str">
        <f t="shared" si="8"/>
        <v>April</v>
      </c>
      <c r="E115">
        <f t="shared" si="11"/>
        <v>2</v>
      </c>
      <c r="F115">
        <f t="shared" si="9"/>
        <v>4</v>
      </c>
      <c r="G115" t="str">
        <f t="shared" si="10"/>
        <v>Thursday</v>
      </c>
    </row>
    <row r="116" spans="1:7" x14ac:dyDescent="0.25">
      <c r="A116" s="30">
        <v>45772</v>
      </c>
      <c r="B116">
        <f t="shared" si="6"/>
        <v>2025</v>
      </c>
      <c r="C116">
        <f t="shared" si="7"/>
        <v>4</v>
      </c>
      <c r="D116" t="str">
        <f t="shared" si="8"/>
        <v>April</v>
      </c>
      <c r="E116">
        <f t="shared" si="11"/>
        <v>2</v>
      </c>
      <c r="F116">
        <f t="shared" si="9"/>
        <v>5</v>
      </c>
      <c r="G116" t="str">
        <f t="shared" si="10"/>
        <v>Friday</v>
      </c>
    </row>
    <row r="117" spans="1:7" x14ac:dyDescent="0.25">
      <c r="A117" s="30">
        <v>45773</v>
      </c>
      <c r="B117">
        <f t="shared" si="6"/>
        <v>2025</v>
      </c>
      <c r="C117">
        <f t="shared" si="7"/>
        <v>4</v>
      </c>
      <c r="D117" t="str">
        <f t="shared" si="8"/>
        <v>April</v>
      </c>
      <c r="E117">
        <f t="shared" si="11"/>
        <v>2</v>
      </c>
      <c r="F117">
        <f t="shared" si="9"/>
        <v>6</v>
      </c>
      <c r="G117" t="str">
        <f t="shared" si="10"/>
        <v>Saturday</v>
      </c>
    </row>
    <row r="118" spans="1:7" x14ac:dyDescent="0.25">
      <c r="A118" s="30">
        <v>45774</v>
      </c>
      <c r="B118">
        <f t="shared" si="6"/>
        <v>2025</v>
      </c>
      <c r="C118">
        <f t="shared" si="7"/>
        <v>4</v>
      </c>
      <c r="D118" t="str">
        <f t="shared" si="8"/>
        <v>April</v>
      </c>
      <c r="E118">
        <f t="shared" si="11"/>
        <v>2</v>
      </c>
      <c r="F118">
        <f t="shared" si="9"/>
        <v>7</v>
      </c>
      <c r="G118" t="str">
        <f t="shared" si="10"/>
        <v>Sunday</v>
      </c>
    </row>
    <row r="119" spans="1:7" x14ac:dyDescent="0.25">
      <c r="A119" s="30">
        <v>45775</v>
      </c>
      <c r="B119">
        <f t="shared" si="6"/>
        <v>2025</v>
      </c>
      <c r="C119">
        <f t="shared" si="7"/>
        <v>4</v>
      </c>
      <c r="D119" t="str">
        <f t="shared" si="8"/>
        <v>April</v>
      </c>
      <c r="E119">
        <f t="shared" si="11"/>
        <v>2</v>
      </c>
      <c r="F119">
        <f t="shared" si="9"/>
        <v>1</v>
      </c>
      <c r="G119" t="str">
        <f t="shared" si="10"/>
        <v>Monday</v>
      </c>
    </row>
    <row r="120" spans="1:7" x14ac:dyDescent="0.25">
      <c r="A120" s="30">
        <v>45776</v>
      </c>
      <c r="B120">
        <f t="shared" si="6"/>
        <v>2025</v>
      </c>
      <c r="C120">
        <f t="shared" si="7"/>
        <v>4</v>
      </c>
      <c r="D120" t="str">
        <f t="shared" si="8"/>
        <v>April</v>
      </c>
      <c r="E120">
        <f t="shared" si="11"/>
        <v>2</v>
      </c>
      <c r="F120">
        <f t="shared" si="9"/>
        <v>2</v>
      </c>
      <c r="G120" t="str">
        <f t="shared" si="10"/>
        <v>Tuesday</v>
      </c>
    </row>
    <row r="121" spans="1:7" x14ac:dyDescent="0.25">
      <c r="A121" s="30">
        <v>45777</v>
      </c>
      <c r="B121">
        <f t="shared" si="6"/>
        <v>2025</v>
      </c>
      <c r="C121">
        <f t="shared" si="7"/>
        <v>4</v>
      </c>
      <c r="D121" t="str">
        <f t="shared" si="8"/>
        <v>April</v>
      </c>
      <c r="E121">
        <f t="shared" si="11"/>
        <v>2</v>
      </c>
      <c r="F121">
        <f t="shared" si="9"/>
        <v>3</v>
      </c>
      <c r="G121" t="str">
        <f t="shared" si="10"/>
        <v>Wednesday</v>
      </c>
    </row>
    <row r="122" spans="1:7" x14ac:dyDescent="0.25">
      <c r="A122" s="30">
        <v>45778</v>
      </c>
      <c r="B122">
        <f t="shared" si="6"/>
        <v>2025</v>
      </c>
      <c r="C122">
        <f t="shared" si="7"/>
        <v>5</v>
      </c>
      <c r="D122" t="str">
        <f t="shared" si="8"/>
        <v>May</v>
      </c>
      <c r="E122">
        <f t="shared" si="11"/>
        <v>2</v>
      </c>
      <c r="F122">
        <f t="shared" si="9"/>
        <v>4</v>
      </c>
      <c r="G122" t="str">
        <f t="shared" si="10"/>
        <v>Thursday</v>
      </c>
    </row>
    <row r="123" spans="1:7" x14ac:dyDescent="0.25">
      <c r="A123" s="30">
        <v>45779</v>
      </c>
      <c r="B123">
        <f t="shared" si="6"/>
        <v>2025</v>
      </c>
      <c r="C123">
        <f t="shared" si="7"/>
        <v>5</v>
      </c>
      <c r="D123" t="str">
        <f t="shared" si="8"/>
        <v>May</v>
      </c>
      <c r="E123">
        <f t="shared" si="11"/>
        <v>2</v>
      </c>
      <c r="F123">
        <f t="shared" si="9"/>
        <v>5</v>
      </c>
      <c r="G123" t="str">
        <f t="shared" si="10"/>
        <v>Friday</v>
      </c>
    </row>
    <row r="124" spans="1:7" x14ac:dyDescent="0.25">
      <c r="A124" s="30">
        <v>45780</v>
      </c>
      <c r="B124">
        <f t="shared" si="6"/>
        <v>2025</v>
      </c>
      <c r="C124">
        <f t="shared" si="7"/>
        <v>5</v>
      </c>
      <c r="D124" t="str">
        <f t="shared" si="8"/>
        <v>May</v>
      </c>
      <c r="E124">
        <f t="shared" si="11"/>
        <v>2</v>
      </c>
      <c r="F124">
        <f t="shared" si="9"/>
        <v>6</v>
      </c>
      <c r="G124" t="str">
        <f t="shared" si="10"/>
        <v>Saturday</v>
      </c>
    </row>
    <row r="125" spans="1:7" x14ac:dyDescent="0.25">
      <c r="A125" s="30">
        <v>45781</v>
      </c>
      <c r="B125">
        <f t="shared" si="6"/>
        <v>2025</v>
      </c>
      <c r="C125">
        <f t="shared" si="7"/>
        <v>5</v>
      </c>
      <c r="D125" t="str">
        <f t="shared" si="8"/>
        <v>May</v>
      </c>
      <c r="E125">
        <f t="shared" si="11"/>
        <v>2</v>
      </c>
      <c r="F125">
        <f t="shared" si="9"/>
        <v>7</v>
      </c>
      <c r="G125" t="str">
        <f t="shared" si="10"/>
        <v>Sunday</v>
      </c>
    </row>
    <row r="126" spans="1:7" x14ac:dyDescent="0.25">
      <c r="A126" s="30">
        <v>45782</v>
      </c>
      <c r="B126">
        <f t="shared" si="6"/>
        <v>2025</v>
      </c>
      <c r="C126">
        <f t="shared" si="7"/>
        <v>5</v>
      </c>
      <c r="D126" t="str">
        <f t="shared" si="8"/>
        <v>May</v>
      </c>
      <c r="E126">
        <f t="shared" si="11"/>
        <v>2</v>
      </c>
      <c r="F126">
        <f t="shared" si="9"/>
        <v>1</v>
      </c>
      <c r="G126" t="str">
        <f t="shared" si="10"/>
        <v>Monday</v>
      </c>
    </row>
    <row r="127" spans="1:7" x14ac:dyDescent="0.25">
      <c r="A127" s="30">
        <v>45783</v>
      </c>
      <c r="B127">
        <f t="shared" si="6"/>
        <v>2025</v>
      </c>
      <c r="C127">
        <f t="shared" si="7"/>
        <v>5</v>
      </c>
      <c r="D127" t="str">
        <f t="shared" si="8"/>
        <v>May</v>
      </c>
      <c r="E127">
        <f t="shared" si="11"/>
        <v>2</v>
      </c>
      <c r="F127">
        <f t="shared" si="9"/>
        <v>2</v>
      </c>
      <c r="G127" t="str">
        <f t="shared" si="10"/>
        <v>Tuesday</v>
      </c>
    </row>
    <row r="128" spans="1:7" x14ac:dyDescent="0.25">
      <c r="A128" s="30">
        <v>45784</v>
      </c>
      <c r="B128">
        <f t="shared" si="6"/>
        <v>2025</v>
      </c>
      <c r="C128">
        <f t="shared" si="7"/>
        <v>5</v>
      </c>
      <c r="D128" t="str">
        <f t="shared" si="8"/>
        <v>May</v>
      </c>
      <c r="E128">
        <f t="shared" si="11"/>
        <v>2</v>
      </c>
      <c r="F128">
        <f t="shared" si="9"/>
        <v>3</v>
      </c>
      <c r="G128" t="str">
        <f t="shared" si="10"/>
        <v>Wednesday</v>
      </c>
    </row>
    <row r="129" spans="1:7" x14ac:dyDescent="0.25">
      <c r="A129" s="30">
        <v>45785</v>
      </c>
      <c r="B129">
        <f t="shared" si="6"/>
        <v>2025</v>
      </c>
      <c r="C129">
        <f t="shared" si="7"/>
        <v>5</v>
      </c>
      <c r="D129" t="str">
        <f t="shared" si="8"/>
        <v>May</v>
      </c>
      <c r="E129">
        <f t="shared" si="11"/>
        <v>2</v>
      </c>
      <c r="F129">
        <f t="shared" si="9"/>
        <v>4</v>
      </c>
      <c r="G129" t="str">
        <f t="shared" si="10"/>
        <v>Thursday</v>
      </c>
    </row>
    <row r="130" spans="1:7" x14ac:dyDescent="0.25">
      <c r="A130" s="30">
        <v>45786</v>
      </c>
      <c r="B130">
        <f t="shared" ref="B130:B193" si="12">YEAR(A130)</f>
        <v>2025</v>
      </c>
      <c r="C130">
        <f t="shared" ref="C130:C193" si="13">MONTH(A130)</f>
        <v>5</v>
      </c>
      <c r="D130" t="str">
        <f t="shared" ref="D130:D193" si="14">TEXT(A130,"mmmm")</f>
        <v>May</v>
      </c>
      <c r="E130">
        <f t="shared" si="11"/>
        <v>2</v>
      </c>
      <c r="F130">
        <f t="shared" ref="F130:F193" si="15">WEEKDAY(A130,2)</f>
        <v>5</v>
      </c>
      <c r="G130" t="str">
        <f t="shared" ref="G130:G193" si="16">TEXT(A130,"dddd")</f>
        <v>Friday</v>
      </c>
    </row>
    <row r="131" spans="1:7" x14ac:dyDescent="0.25">
      <c r="A131" s="30">
        <v>45787</v>
      </c>
      <c r="B131">
        <f t="shared" si="12"/>
        <v>2025</v>
      </c>
      <c r="C131">
        <f t="shared" si="13"/>
        <v>5</v>
      </c>
      <c r="D131" t="str">
        <f t="shared" si="14"/>
        <v>May</v>
      </c>
      <c r="E131">
        <f t="shared" ref="E131:E194" si="17">ROUNDUP(MONTH(A131)/3,0)</f>
        <v>2</v>
      </c>
      <c r="F131">
        <f t="shared" si="15"/>
        <v>6</v>
      </c>
      <c r="G131" t="str">
        <f t="shared" si="16"/>
        <v>Saturday</v>
      </c>
    </row>
    <row r="132" spans="1:7" x14ac:dyDescent="0.25">
      <c r="A132" s="30">
        <v>45788</v>
      </c>
      <c r="B132">
        <f t="shared" si="12"/>
        <v>2025</v>
      </c>
      <c r="C132">
        <f t="shared" si="13"/>
        <v>5</v>
      </c>
      <c r="D132" t="str">
        <f t="shared" si="14"/>
        <v>May</v>
      </c>
      <c r="E132">
        <f t="shared" si="17"/>
        <v>2</v>
      </c>
      <c r="F132">
        <f t="shared" si="15"/>
        <v>7</v>
      </c>
      <c r="G132" t="str">
        <f t="shared" si="16"/>
        <v>Sunday</v>
      </c>
    </row>
    <row r="133" spans="1:7" x14ac:dyDescent="0.25">
      <c r="A133" s="30">
        <v>45789</v>
      </c>
      <c r="B133">
        <f t="shared" si="12"/>
        <v>2025</v>
      </c>
      <c r="C133">
        <f t="shared" si="13"/>
        <v>5</v>
      </c>
      <c r="D133" t="str">
        <f t="shared" si="14"/>
        <v>May</v>
      </c>
      <c r="E133">
        <f t="shared" si="17"/>
        <v>2</v>
      </c>
      <c r="F133">
        <f t="shared" si="15"/>
        <v>1</v>
      </c>
      <c r="G133" t="str">
        <f t="shared" si="16"/>
        <v>Monday</v>
      </c>
    </row>
    <row r="134" spans="1:7" x14ac:dyDescent="0.25">
      <c r="A134" s="30">
        <v>45790</v>
      </c>
      <c r="B134">
        <f t="shared" si="12"/>
        <v>2025</v>
      </c>
      <c r="C134">
        <f t="shared" si="13"/>
        <v>5</v>
      </c>
      <c r="D134" t="str">
        <f t="shared" si="14"/>
        <v>May</v>
      </c>
      <c r="E134">
        <f t="shared" si="17"/>
        <v>2</v>
      </c>
      <c r="F134">
        <f t="shared" si="15"/>
        <v>2</v>
      </c>
      <c r="G134" t="str">
        <f t="shared" si="16"/>
        <v>Tuesday</v>
      </c>
    </row>
    <row r="135" spans="1:7" x14ac:dyDescent="0.25">
      <c r="A135" s="30">
        <v>45791</v>
      </c>
      <c r="B135">
        <f t="shared" si="12"/>
        <v>2025</v>
      </c>
      <c r="C135">
        <f t="shared" si="13"/>
        <v>5</v>
      </c>
      <c r="D135" t="str">
        <f t="shared" si="14"/>
        <v>May</v>
      </c>
      <c r="E135">
        <f t="shared" si="17"/>
        <v>2</v>
      </c>
      <c r="F135">
        <f t="shared" si="15"/>
        <v>3</v>
      </c>
      <c r="G135" t="str">
        <f t="shared" si="16"/>
        <v>Wednesday</v>
      </c>
    </row>
    <row r="136" spans="1:7" x14ac:dyDescent="0.25">
      <c r="A136" s="30">
        <v>45792</v>
      </c>
      <c r="B136">
        <f t="shared" si="12"/>
        <v>2025</v>
      </c>
      <c r="C136">
        <f t="shared" si="13"/>
        <v>5</v>
      </c>
      <c r="D136" t="str">
        <f t="shared" si="14"/>
        <v>May</v>
      </c>
      <c r="E136">
        <f t="shared" si="17"/>
        <v>2</v>
      </c>
      <c r="F136">
        <f t="shared" si="15"/>
        <v>4</v>
      </c>
      <c r="G136" t="str">
        <f t="shared" si="16"/>
        <v>Thursday</v>
      </c>
    </row>
    <row r="137" spans="1:7" x14ac:dyDescent="0.25">
      <c r="A137" s="30">
        <v>45793</v>
      </c>
      <c r="B137">
        <f t="shared" si="12"/>
        <v>2025</v>
      </c>
      <c r="C137">
        <f t="shared" si="13"/>
        <v>5</v>
      </c>
      <c r="D137" t="str">
        <f t="shared" si="14"/>
        <v>May</v>
      </c>
      <c r="E137">
        <f t="shared" si="17"/>
        <v>2</v>
      </c>
      <c r="F137">
        <f t="shared" si="15"/>
        <v>5</v>
      </c>
      <c r="G137" t="str">
        <f t="shared" si="16"/>
        <v>Friday</v>
      </c>
    </row>
    <row r="138" spans="1:7" x14ac:dyDescent="0.25">
      <c r="A138" s="30">
        <v>45794</v>
      </c>
      <c r="B138">
        <f t="shared" si="12"/>
        <v>2025</v>
      </c>
      <c r="C138">
        <f t="shared" si="13"/>
        <v>5</v>
      </c>
      <c r="D138" t="str">
        <f t="shared" si="14"/>
        <v>May</v>
      </c>
      <c r="E138">
        <f t="shared" si="17"/>
        <v>2</v>
      </c>
      <c r="F138">
        <f t="shared" si="15"/>
        <v>6</v>
      </c>
      <c r="G138" t="str">
        <f t="shared" si="16"/>
        <v>Saturday</v>
      </c>
    </row>
    <row r="139" spans="1:7" x14ac:dyDescent="0.25">
      <c r="A139" s="30">
        <v>45795</v>
      </c>
      <c r="B139">
        <f t="shared" si="12"/>
        <v>2025</v>
      </c>
      <c r="C139">
        <f t="shared" si="13"/>
        <v>5</v>
      </c>
      <c r="D139" t="str">
        <f t="shared" si="14"/>
        <v>May</v>
      </c>
      <c r="E139">
        <f t="shared" si="17"/>
        <v>2</v>
      </c>
      <c r="F139">
        <f t="shared" si="15"/>
        <v>7</v>
      </c>
      <c r="G139" t="str">
        <f t="shared" si="16"/>
        <v>Sunday</v>
      </c>
    </row>
    <row r="140" spans="1:7" x14ac:dyDescent="0.25">
      <c r="A140" s="30">
        <v>45796</v>
      </c>
      <c r="B140">
        <f t="shared" si="12"/>
        <v>2025</v>
      </c>
      <c r="C140">
        <f t="shared" si="13"/>
        <v>5</v>
      </c>
      <c r="D140" t="str">
        <f t="shared" si="14"/>
        <v>May</v>
      </c>
      <c r="E140">
        <f t="shared" si="17"/>
        <v>2</v>
      </c>
      <c r="F140">
        <f t="shared" si="15"/>
        <v>1</v>
      </c>
      <c r="G140" t="str">
        <f t="shared" si="16"/>
        <v>Monday</v>
      </c>
    </row>
    <row r="141" spans="1:7" x14ac:dyDescent="0.25">
      <c r="A141" s="30">
        <v>45797</v>
      </c>
      <c r="B141">
        <f t="shared" si="12"/>
        <v>2025</v>
      </c>
      <c r="C141">
        <f t="shared" si="13"/>
        <v>5</v>
      </c>
      <c r="D141" t="str">
        <f t="shared" si="14"/>
        <v>May</v>
      </c>
      <c r="E141">
        <f t="shared" si="17"/>
        <v>2</v>
      </c>
      <c r="F141">
        <f t="shared" si="15"/>
        <v>2</v>
      </c>
      <c r="G141" t="str">
        <f t="shared" si="16"/>
        <v>Tuesday</v>
      </c>
    </row>
    <row r="142" spans="1:7" x14ac:dyDescent="0.25">
      <c r="A142" s="30">
        <v>45798</v>
      </c>
      <c r="B142">
        <f t="shared" si="12"/>
        <v>2025</v>
      </c>
      <c r="C142">
        <f t="shared" si="13"/>
        <v>5</v>
      </c>
      <c r="D142" t="str">
        <f t="shared" si="14"/>
        <v>May</v>
      </c>
      <c r="E142">
        <f t="shared" si="17"/>
        <v>2</v>
      </c>
      <c r="F142">
        <f t="shared" si="15"/>
        <v>3</v>
      </c>
      <c r="G142" t="str">
        <f t="shared" si="16"/>
        <v>Wednesday</v>
      </c>
    </row>
    <row r="143" spans="1:7" x14ac:dyDescent="0.25">
      <c r="A143" s="30">
        <v>45799</v>
      </c>
      <c r="B143">
        <f t="shared" si="12"/>
        <v>2025</v>
      </c>
      <c r="C143">
        <f t="shared" si="13"/>
        <v>5</v>
      </c>
      <c r="D143" t="str">
        <f t="shared" si="14"/>
        <v>May</v>
      </c>
      <c r="E143">
        <f t="shared" si="17"/>
        <v>2</v>
      </c>
      <c r="F143">
        <f t="shared" si="15"/>
        <v>4</v>
      </c>
      <c r="G143" t="str">
        <f t="shared" si="16"/>
        <v>Thursday</v>
      </c>
    </row>
    <row r="144" spans="1:7" x14ac:dyDescent="0.25">
      <c r="A144" s="30">
        <v>45800</v>
      </c>
      <c r="B144">
        <f t="shared" si="12"/>
        <v>2025</v>
      </c>
      <c r="C144">
        <f t="shared" si="13"/>
        <v>5</v>
      </c>
      <c r="D144" t="str">
        <f t="shared" si="14"/>
        <v>May</v>
      </c>
      <c r="E144">
        <f t="shared" si="17"/>
        <v>2</v>
      </c>
      <c r="F144">
        <f t="shared" si="15"/>
        <v>5</v>
      </c>
      <c r="G144" t="str">
        <f t="shared" si="16"/>
        <v>Friday</v>
      </c>
    </row>
    <row r="145" spans="1:7" x14ac:dyDescent="0.25">
      <c r="A145" s="30">
        <v>45801</v>
      </c>
      <c r="B145">
        <f t="shared" si="12"/>
        <v>2025</v>
      </c>
      <c r="C145">
        <f t="shared" si="13"/>
        <v>5</v>
      </c>
      <c r="D145" t="str">
        <f t="shared" si="14"/>
        <v>May</v>
      </c>
      <c r="E145">
        <f t="shared" si="17"/>
        <v>2</v>
      </c>
      <c r="F145">
        <f t="shared" si="15"/>
        <v>6</v>
      </c>
      <c r="G145" t="str">
        <f t="shared" si="16"/>
        <v>Saturday</v>
      </c>
    </row>
    <row r="146" spans="1:7" x14ac:dyDescent="0.25">
      <c r="A146" s="30">
        <v>45802</v>
      </c>
      <c r="B146">
        <f t="shared" si="12"/>
        <v>2025</v>
      </c>
      <c r="C146">
        <f t="shared" si="13"/>
        <v>5</v>
      </c>
      <c r="D146" t="str">
        <f t="shared" si="14"/>
        <v>May</v>
      </c>
      <c r="E146">
        <f t="shared" si="17"/>
        <v>2</v>
      </c>
      <c r="F146">
        <f t="shared" si="15"/>
        <v>7</v>
      </c>
      <c r="G146" t="str">
        <f t="shared" si="16"/>
        <v>Sunday</v>
      </c>
    </row>
    <row r="147" spans="1:7" x14ac:dyDescent="0.25">
      <c r="A147" s="30">
        <v>45803</v>
      </c>
      <c r="B147">
        <f t="shared" si="12"/>
        <v>2025</v>
      </c>
      <c r="C147">
        <f t="shared" si="13"/>
        <v>5</v>
      </c>
      <c r="D147" t="str">
        <f t="shared" si="14"/>
        <v>May</v>
      </c>
      <c r="E147">
        <f t="shared" si="17"/>
        <v>2</v>
      </c>
      <c r="F147">
        <f t="shared" si="15"/>
        <v>1</v>
      </c>
      <c r="G147" t="str">
        <f t="shared" si="16"/>
        <v>Monday</v>
      </c>
    </row>
    <row r="148" spans="1:7" x14ac:dyDescent="0.25">
      <c r="A148" s="30">
        <v>45804</v>
      </c>
      <c r="B148">
        <f t="shared" si="12"/>
        <v>2025</v>
      </c>
      <c r="C148">
        <f t="shared" si="13"/>
        <v>5</v>
      </c>
      <c r="D148" t="str">
        <f t="shared" si="14"/>
        <v>May</v>
      </c>
      <c r="E148">
        <f t="shared" si="17"/>
        <v>2</v>
      </c>
      <c r="F148">
        <f t="shared" si="15"/>
        <v>2</v>
      </c>
      <c r="G148" t="str">
        <f t="shared" si="16"/>
        <v>Tuesday</v>
      </c>
    </row>
    <row r="149" spans="1:7" x14ac:dyDescent="0.25">
      <c r="A149" s="30">
        <v>45805</v>
      </c>
      <c r="B149">
        <f t="shared" si="12"/>
        <v>2025</v>
      </c>
      <c r="C149">
        <f t="shared" si="13"/>
        <v>5</v>
      </c>
      <c r="D149" t="str">
        <f t="shared" si="14"/>
        <v>May</v>
      </c>
      <c r="E149">
        <f t="shared" si="17"/>
        <v>2</v>
      </c>
      <c r="F149">
        <f t="shared" si="15"/>
        <v>3</v>
      </c>
      <c r="G149" t="str">
        <f t="shared" si="16"/>
        <v>Wednesday</v>
      </c>
    </row>
    <row r="150" spans="1:7" x14ac:dyDescent="0.25">
      <c r="A150" s="30">
        <v>45806</v>
      </c>
      <c r="B150">
        <f t="shared" si="12"/>
        <v>2025</v>
      </c>
      <c r="C150">
        <f t="shared" si="13"/>
        <v>5</v>
      </c>
      <c r="D150" t="str">
        <f t="shared" si="14"/>
        <v>May</v>
      </c>
      <c r="E150">
        <f t="shared" si="17"/>
        <v>2</v>
      </c>
      <c r="F150">
        <f t="shared" si="15"/>
        <v>4</v>
      </c>
      <c r="G150" t="str">
        <f t="shared" si="16"/>
        <v>Thursday</v>
      </c>
    </row>
    <row r="151" spans="1:7" x14ac:dyDescent="0.25">
      <c r="A151" s="30">
        <v>45807</v>
      </c>
      <c r="B151">
        <f t="shared" si="12"/>
        <v>2025</v>
      </c>
      <c r="C151">
        <f t="shared" si="13"/>
        <v>5</v>
      </c>
      <c r="D151" t="str">
        <f t="shared" si="14"/>
        <v>May</v>
      </c>
      <c r="E151">
        <f t="shared" si="17"/>
        <v>2</v>
      </c>
      <c r="F151">
        <f t="shared" si="15"/>
        <v>5</v>
      </c>
      <c r="G151" t="str">
        <f t="shared" si="16"/>
        <v>Friday</v>
      </c>
    </row>
    <row r="152" spans="1:7" x14ac:dyDescent="0.25">
      <c r="A152" s="30">
        <v>45808</v>
      </c>
      <c r="B152">
        <f t="shared" si="12"/>
        <v>2025</v>
      </c>
      <c r="C152">
        <f t="shared" si="13"/>
        <v>5</v>
      </c>
      <c r="D152" t="str">
        <f t="shared" si="14"/>
        <v>May</v>
      </c>
      <c r="E152">
        <f t="shared" si="17"/>
        <v>2</v>
      </c>
      <c r="F152">
        <f t="shared" si="15"/>
        <v>6</v>
      </c>
      <c r="G152" t="str">
        <f t="shared" si="16"/>
        <v>Saturday</v>
      </c>
    </row>
    <row r="153" spans="1:7" x14ac:dyDescent="0.25">
      <c r="A153" s="30">
        <v>45809</v>
      </c>
      <c r="B153">
        <f t="shared" si="12"/>
        <v>2025</v>
      </c>
      <c r="C153">
        <f t="shared" si="13"/>
        <v>6</v>
      </c>
      <c r="D153" t="str">
        <f t="shared" si="14"/>
        <v>June</v>
      </c>
      <c r="E153">
        <f t="shared" si="17"/>
        <v>2</v>
      </c>
      <c r="F153">
        <f t="shared" si="15"/>
        <v>7</v>
      </c>
      <c r="G153" t="str">
        <f t="shared" si="16"/>
        <v>Sunday</v>
      </c>
    </row>
    <row r="154" spans="1:7" x14ac:dyDescent="0.25">
      <c r="A154" s="30">
        <v>45810</v>
      </c>
      <c r="B154">
        <f t="shared" si="12"/>
        <v>2025</v>
      </c>
      <c r="C154">
        <f t="shared" si="13"/>
        <v>6</v>
      </c>
      <c r="D154" t="str">
        <f t="shared" si="14"/>
        <v>June</v>
      </c>
      <c r="E154">
        <f t="shared" si="17"/>
        <v>2</v>
      </c>
      <c r="F154">
        <f t="shared" si="15"/>
        <v>1</v>
      </c>
      <c r="G154" t="str">
        <f t="shared" si="16"/>
        <v>Monday</v>
      </c>
    </row>
    <row r="155" spans="1:7" x14ac:dyDescent="0.25">
      <c r="A155" s="30">
        <v>45811</v>
      </c>
      <c r="B155">
        <f t="shared" si="12"/>
        <v>2025</v>
      </c>
      <c r="C155">
        <f t="shared" si="13"/>
        <v>6</v>
      </c>
      <c r="D155" t="str">
        <f t="shared" si="14"/>
        <v>June</v>
      </c>
      <c r="E155">
        <f t="shared" si="17"/>
        <v>2</v>
      </c>
      <c r="F155">
        <f t="shared" si="15"/>
        <v>2</v>
      </c>
      <c r="G155" t="str">
        <f t="shared" si="16"/>
        <v>Tuesday</v>
      </c>
    </row>
    <row r="156" spans="1:7" x14ac:dyDescent="0.25">
      <c r="A156" s="30">
        <v>45812</v>
      </c>
      <c r="B156">
        <f t="shared" si="12"/>
        <v>2025</v>
      </c>
      <c r="C156">
        <f t="shared" si="13"/>
        <v>6</v>
      </c>
      <c r="D156" t="str">
        <f t="shared" si="14"/>
        <v>June</v>
      </c>
      <c r="E156">
        <f t="shared" si="17"/>
        <v>2</v>
      </c>
      <c r="F156">
        <f t="shared" si="15"/>
        <v>3</v>
      </c>
      <c r="G156" t="str">
        <f t="shared" si="16"/>
        <v>Wednesday</v>
      </c>
    </row>
    <row r="157" spans="1:7" x14ac:dyDescent="0.25">
      <c r="A157" s="30">
        <v>45813</v>
      </c>
      <c r="B157">
        <f t="shared" si="12"/>
        <v>2025</v>
      </c>
      <c r="C157">
        <f t="shared" si="13"/>
        <v>6</v>
      </c>
      <c r="D157" t="str">
        <f t="shared" si="14"/>
        <v>June</v>
      </c>
      <c r="E157">
        <f t="shared" si="17"/>
        <v>2</v>
      </c>
      <c r="F157">
        <f t="shared" si="15"/>
        <v>4</v>
      </c>
      <c r="G157" t="str">
        <f t="shared" si="16"/>
        <v>Thursday</v>
      </c>
    </row>
    <row r="158" spans="1:7" x14ac:dyDescent="0.25">
      <c r="A158" s="30">
        <v>45814</v>
      </c>
      <c r="B158">
        <f t="shared" si="12"/>
        <v>2025</v>
      </c>
      <c r="C158">
        <f t="shared" si="13"/>
        <v>6</v>
      </c>
      <c r="D158" t="str">
        <f t="shared" si="14"/>
        <v>June</v>
      </c>
      <c r="E158">
        <f t="shared" si="17"/>
        <v>2</v>
      </c>
      <c r="F158">
        <f t="shared" si="15"/>
        <v>5</v>
      </c>
      <c r="G158" t="str">
        <f t="shared" si="16"/>
        <v>Friday</v>
      </c>
    </row>
    <row r="159" spans="1:7" x14ac:dyDescent="0.25">
      <c r="A159" s="30">
        <v>45815</v>
      </c>
      <c r="B159">
        <f t="shared" si="12"/>
        <v>2025</v>
      </c>
      <c r="C159">
        <f t="shared" si="13"/>
        <v>6</v>
      </c>
      <c r="D159" t="str">
        <f t="shared" si="14"/>
        <v>June</v>
      </c>
      <c r="E159">
        <f t="shared" si="17"/>
        <v>2</v>
      </c>
      <c r="F159">
        <f t="shared" si="15"/>
        <v>6</v>
      </c>
      <c r="G159" t="str">
        <f t="shared" si="16"/>
        <v>Saturday</v>
      </c>
    </row>
    <row r="160" spans="1:7" x14ac:dyDescent="0.25">
      <c r="A160" s="30">
        <v>45816</v>
      </c>
      <c r="B160">
        <f t="shared" si="12"/>
        <v>2025</v>
      </c>
      <c r="C160">
        <f t="shared" si="13"/>
        <v>6</v>
      </c>
      <c r="D160" t="str">
        <f t="shared" si="14"/>
        <v>June</v>
      </c>
      <c r="E160">
        <f t="shared" si="17"/>
        <v>2</v>
      </c>
      <c r="F160">
        <f t="shared" si="15"/>
        <v>7</v>
      </c>
      <c r="G160" t="str">
        <f t="shared" si="16"/>
        <v>Sunday</v>
      </c>
    </row>
    <row r="161" spans="1:7" x14ac:dyDescent="0.25">
      <c r="A161" s="30">
        <v>45817</v>
      </c>
      <c r="B161">
        <f t="shared" si="12"/>
        <v>2025</v>
      </c>
      <c r="C161">
        <f t="shared" si="13"/>
        <v>6</v>
      </c>
      <c r="D161" t="str">
        <f t="shared" si="14"/>
        <v>June</v>
      </c>
      <c r="E161">
        <f t="shared" si="17"/>
        <v>2</v>
      </c>
      <c r="F161">
        <f t="shared" si="15"/>
        <v>1</v>
      </c>
      <c r="G161" t="str">
        <f t="shared" si="16"/>
        <v>Monday</v>
      </c>
    </row>
    <row r="162" spans="1:7" x14ac:dyDescent="0.25">
      <c r="A162" s="30">
        <v>45818</v>
      </c>
      <c r="B162">
        <f t="shared" si="12"/>
        <v>2025</v>
      </c>
      <c r="C162">
        <f t="shared" si="13"/>
        <v>6</v>
      </c>
      <c r="D162" t="str">
        <f t="shared" si="14"/>
        <v>June</v>
      </c>
      <c r="E162">
        <f t="shared" si="17"/>
        <v>2</v>
      </c>
      <c r="F162">
        <f t="shared" si="15"/>
        <v>2</v>
      </c>
      <c r="G162" t="str">
        <f t="shared" si="16"/>
        <v>Tuesday</v>
      </c>
    </row>
    <row r="163" spans="1:7" x14ac:dyDescent="0.25">
      <c r="A163" s="30">
        <v>45819</v>
      </c>
      <c r="B163">
        <f t="shared" si="12"/>
        <v>2025</v>
      </c>
      <c r="C163">
        <f t="shared" si="13"/>
        <v>6</v>
      </c>
      <c r="D163" t="str">
        <f t="shared" si="14"/>
        <v>June</v>
      </c>
      <c r="E163">
        <f t="shared" si="17"/>
        <v>2</v>
      </c>
      <c r="F163">
        <f t="shared" si="15"/>
        <v>3</v>
      </c>
      <c r="G163" t="str">
        <f t="shared" si="16"/>
        <v>Wednesday</v>
      </c>
    </row>
    <row r="164" spans="1:7" x14ac:dyDescent="0.25">
      <c r="A164" s="30">
        <v>45820</v>
      </c>
      <c r="B164">
        <f t="shared" si="12"/>
        <v>2025</v>
      </c>
      <c r="C164">
        <f t="shared" si="13"/>
        <v>6</v>
      </c>
      <c r="D164" t="str">
        <f t="shared" si="14"/>
        <v>June</v>
      </c>
      <c r="E164">
        <f t="shared" si="17"/>
        <v>2</v>
      </c>
      <c r="F164">
        <f t="shared" si="15"/>
        <v>4</v>
      </c>
      <c r="G164" t="str">
        <f t="shared" si="16"/>
        <v>Thursday</v>
      </c>
    </row>
    <row r="165" spans="1:7" x14ac:dyDescent="0.25">
      <c r="A165" s="30">
        <v>45821</v>
      </c>
      <c r="B165">
        <f t="shared" si="12"/>
        <v>2025</v>
      </c>
      <c r="C165">
        <f t="shared" si="13"/>
        <v>6</v>
      </c>
      <c r="D165" t="str">
        <f t="shared" si="14"/>
        <v>June</v>
      </c>
      <c r="E165">
        <f t="shared" si="17"/>
        <v>2</v>
      </c>
      <c r="F165">
        <f t="shared" si="15"/>
        <v>5</v>
      </c>
      <c r="G165" t="str">
        <f t="shared" si="16"/>
        <v>Friday</v>
      </c>
    </row>
    <row r="166" spans="1:7" x14ac:dyDescent="0.25">
      <c r="A166" s="30">
        <v>45822</v>
      </c>
      <c r="B166">
        <f t="shared" si="12"/>
        <v>2025</v>
      </c>
      <c r="C166">
        <f t="shared" si="13"/>
        <v>6</v>
      </c>
      <c r="D166" t="str">
        <f t="shared" si="14"/>
        <v>June</v>
      </c>
      <c r="E166">
        <f t="shared" si="17"/>
        <v>2</v>
      </c>
      <c r="F166">
        <f t="shared" si="15"/>
        <v>6</v>
      </c>
      <c r="G166" t="str">
        <f t="shared" si="16"/>
        <v>Saturday</v>
      </c>
    </row>
    <row r="167" spans="1:7" x14ac:dyDescent="0.25">
      <c r="A167" s="30">
        <v>45823</v>
      </c>
      <c r="B167">
        <f t="shared" si="12"/>
        <v>2025</v>
      </c>
      <c r="C167">
        <f t="shared" si="13"/>
        <v>6</v>
      </c>
      <c r="D167" t="str">
        <f t="shared" si="14"/>
        <v>June</v>
      </c>
      <c r="E167">
        <f t="shared" si="17"/>
        <v>2</v>
      </c>
      <c r="F167">
        <f t="shared" si="15"/>
        <v>7</v>
      </c>
      <c r="G167" t="str">
        <f t="shared" si="16"/>
        <v>Sunday</v>
      </c>
    </row>
    <row r="168" spans="1:7" x14ac:dyDescent="0.25">
      <c r="A168" s="30">
        <v>45824</v>
      </c>
      <c r="B168">
        <f t="shared" si="12"/>
        <v>2025</v>
      </c>
      <c r="C168">
        <f t="shared" si="13"/>
        <v>6</v>
      </c>
      <c r="D168" t="str">
        <f t="shared" si="14"/>
        <v>June</v>
      </c>
      <c r="E168">
        <f t="shared" si="17"/>
        <v>2</v>
      </c>
      <c r="F168">
        <f t="shared" si="15"/>
        <v>1</v>
      </c>
      <c r="G168" t="str">
        <f t="shared" si="16"/>
        <v>Monday</v>
      </c>
    </row>
    <row r="169" spans="1:7" x14ac:dyDescent="0.25">
      <c r="A169" s="30">
        <v>45825</v>
      </c>
      <c r="B169">
        <f t="shared" si="12"/>
        <v>2025</v>
      </c>
      <c r="C169">
        <f t="shared" si="13"/>
        <v>6</v>
      </c>
      <c r="D169" t="str">
        <f t="shared" si="14"/>
        <v>June</v>
      </c>
      <c r="E169">
        <f t="shared" si="17"/>
        <v>2</v>
      </c>
      <c r="F169">
        <f t="shared" si="15"/>
        <v>2</v>
      </c>
      <c r="G169" t="str">
        <f t="shared" si="16"/>
        <v>Tuesday</v>
      </c>
    </row>
    <row r="170" spans="1:7" x14ac:dyDescent="0.25">
      <c r="A170" s="30">
        <v>45826</v>
      </c>
      <c r="B170">
        <f t="shared" si="12"/>
        <v>2025</v>
      </c>
      <c r="C170">
        <f t="shared" si="13"/>
        <v>6</v>
      </c>
      <c r="D170" t="str">
        <f t="shared" si="14"/>
        <v>June</v>
      </c>
      <c r="E170">
        <f t="shared" si="17"/>
        <v>2</v>
      </c>
      <c r="F170">
        <f t="shared" si="15"/>
        <v>3</v>
      </c>
      <c r="G170" t="str">
        <f t="shared" si="16"/>
        <v>Wednesday</v>
      </c>
    </row>
    <row r="171" spans="1:7" x14ac:dyDescent="0.25">
      <c r="A171" s="30">
        <v>45827</v>
      </c>
      <c r="B171">
        <f t="shared" si="12"/>
        <v>2025</v>
      </c>
      <c r="C171">
        <f t="shared" si="13"/>
        <v>6</v>
      </c>
      <c r="D171" t="str">
        <f t="shared" si="14"/>
        <v>June</v>
      </c>
      <c r="E171">
        <f t="shared" si="17"/>
        <v>2</v>
      </c>
      <c r="F171">
        <f t="shared" si="15"/>
        <v>4</v>
      </c>
      <c r="G171" t="str">
        <f t="shared" si="16"/>
        <v>Thursday</v>
      </c>
    </row>
    <row r="172" spans="1:7" x14ac:dyDescent="0.25">
      <c r="A172" s="30">
        <v>45828</v>
      </c>
      <c r="B172">
        <f t="shared" si="12"/>
        <v>2025</v>
      </c>
      <c r="C172">
        <f t="shared" si="13"/>
        <v>6</v>
      </c>
      <c r="D172" t="str">
        <f t="shared" si="14"/>
        <v>June</v>
      </c>
      <c r="E172">
        <f t="shared" si="17"/>
        <v>2</v>
      </c>
      <c r="F172">
        <f t="shared" si="15"/>
        <v>5</v>
      </c>
      <c r="G172" t="str">
        <f t="shared" si="16"/>
        <v>Friday</v>
      </c>
    </row>
    <row r="173" spans="1:7" x14ac:dyDescent="0.25">
      <c r="A173" s="30">
        <v>45829</v>
      </c>
      <c r="B173">
        <f t="shared" si="12"/>
        <v>2025</v>
      </c>
      <c r="C173">
        <f t="shared" si="13"/>
        <v>6</v>
      </c>
      <c r="D173" t="str">
        <f t="shared" si="14"/>
        <v>June</v>
      </c>
      <c r="E173">
        <f t="shared" si="17"/>
        <v>2</v>
      </c>
      <c r="F173">
        <f t="shared" si="15"/>
        <v>6</v>
      </c>
      <c r="G173" t="str">
        <f t="shared" si="16"/>
        <v>Saturday</v>
      </c>
    </row>
    <row r="174" spans="1:7" x14ac:dyDescent="0.25">
      <c r="A174" s="30">
        <v>45830</v>
      </c>
      <c r="B174">
        <f t="shared" si="12"/>
        <v>2025</v>
      </c>
      <c r="C174">
        <f t="shared" si="13"/>
        <v>6</v>
      </c>
      <c r="D174" t="str">
        <f t="shared" si="14"/>
        <v>June</v>
      </c>
      <c r="E174">
        <f t="shared" si="17"/>
        <v>2</v>
      </c>
      <c r="F174">
        <f t="shared" si="15"/>
        <v>7</v>
      </c>
      <c r="G174" t="str">
        <f t="shared" si="16"/>
        <v>Sunday</v>
      </c>
    </row>
    <row r="175" spans="1:7" x14ac:dyDescent="0.25">
      <c r="A175" s="30">
        <v>45831</v>
      </c>
      <c r="B175">
        <f t="shared" si="12"/>
        <v>2025</v>
      </c>
      <c r="C175">
        <f t="shared" si="13"/>
        <v>6</v>
      </c>
      <c r="D175" t="str">
        <f t="shared" si="14"/>
        <v>June</v>
      </c>
      <c r="E175">
        <f t="shared" si="17"/>
        <v>2</v>
      </c>
      <c r="F175">
        <f t="shared" si="15"/>
        <v>1</v>
      </c>
      <c r="G175" t="str">
        <f t="shared" si="16"/>
        <v>Monday</v>
      </c>
    </row>
    <row r="176" spans="1:7" x14ac:dyDescent="0.25">
      <c r="A176" s="30">
        <v>45832</v>
      </c>
      <c r="B176">
        <f t="shared" si="12"/>
        <v>2025</v>
      </c>
      <c r="C176">
        <f t="shared" si="13"/>
        <v>6</v>
      </c>
      <c r="D176" t="str">
        <f t="shared" si="14"/>
        <v>June</v>
      </c>
      <c r="E176">
        <f t="shared" si="17"/>
        <v>2</v>
      </c>
      <c r="F176">
        <f t="shared" si="15"/>
        <v>2</v>
      </c>
      <c r="G176" t="str">
        <f t="shared" si="16"/>
        <v>Tuesday</v>
      </c>
    </row>
    <row r="177" spans="1:7" x14ac:dyDescent="0.25">
      <c r="A177" s="30">
        <v>45833</v>
      </c>
      <c r="B177">
        <f t="shared" si="12"/>
        <v>2025</v>
      </c>
      <c r="C177">
        <f t="shared" si="13"/>
        <v>6</v>
      </c>
      <c r="D177" t="str">
        <f t="shared" si="14"/>
        <v>June</v>
      </c>
      <c r="E177">
        <f t="shared" si="17"/>
        <v>2</v>
      </c>
      <c r="F177">
        <f t="shared" si="15"/>
        <v>3</v>
      </c>
      <c r="G177" t="str">
        <f t="shared" si="16"/>
        <v>Wednesday</v>
      </c>
    </row>
    <row r="178" spans="1:7" x14ac:dyDescent="0.25">
      <c r="A178" s="30">
        <v>45834</v>
      </c>
      <c r="B178">
        <f t="shared" si="12"/>
        <v>2025</v>
      </c>
      <c r="C178">
        <f t="shared" si="13"/>
        <v>6</v>
      </c>
      <c r="D178" t="str">
        <f t="shared" si="14"/>
        <v>June</v>
      </c>
      <c r="E178">
        <f t="shared" si="17"/>
        <v>2</v>
      </c>
      <c r="F178">
        <f t="shared" si="15"/>
        <v>4</v>
      </c>
      <c r="G178" t="str">
        <f t="shared" si="16"/>
        <v>Thursday</v>
      </c>
    </row>
    <row r="179" spans="1:7" x14ac:dyDescent="0.25">
      <c r="A179" s="30">
        <v>45835</v>
      </c>
      <c r="B179">
        <f t="shared" si="12"/>
        <v>2025</v>
      </c>
      <c r="C179">
        <f t="shared" si="13"/>
        <v>6</v>
      </c>
      <c r="D179" t="str">
        <f t="shared" si="14"/>
        <v>June</v>
      </c>
      <c r="E179">
        <f t="shared" si="17"/>
        <v>2</v>
      </c>
      <c r="F179">
        <f t="shared" si="15"/>
        <v>5</v>
      </c>
      <c r="G179" t="str">
        <f t="shared" si="16"/>
        <v>Friday</v>
      </c>
    </row>
    <row r="180" spans="1:7" x14ac:dyDescent="0.25">
      <c r="A180" s="30">
        <v>45836</v>
      </c>
      <c r="B180">
        <f t="shared" si="12"/>
        <v>2025</v>
      </c>
      <c r="C180">
        <f t="shared" si="13"/>
        <v>6</v>
      </c>
      <c r="D180" t="str">
        <f t="shared" si="14"/>
        <v>June</v>
      </c>
      <c r="E180">
        <f t="shared" si="17"/>
        <v>2</v>
      </c>
      <c r="F180">
        <f t="shared" si="15"/>
        <v>6</v>
      </c>
      <c r="G180" t="str">
        <f t="shared" si="16"/>
        <v>Saturday</v>
      </c>
    </row>
    <row r="181" spans="1:7" x14ac:dyDescent="0.25">
      <c r="A181" s="30">
        <v>45837</v>
      </c>
      <c r="B181">
        <f t="shared" si="12"/>
        <v>2025</v>
      </c>
      <c r="C181">
        <f t="shared" si="13"/>
        <v>6</v>
      </c>
      <c r="D181" t="str">
        <f t="shared" si="14"/>
        <v>June</v>
      </c>
      <c r="E181">
        <f t="shared" si="17"/>
        <v>2</v>
      </c>
      <c r="F181">
        <f t="shared" si="15"/>
        <v>7</v>
      </c>
      <c r="G181" t="str">
        <f t="shared" si="16"/>
        <v>Sunday</v>
      </c>
    </row>
    <row r="182" spans="1:7" x14ac:dyDescent="0.25">
      <c r="A182" s="30">
        <v>45838</v>
      </c>
      <c r="B182">
        <f t="shared" si="12"/>
        <v>2025</v>
      </c>
      <c r="C182">
        <f t="shared" si="13"/>
        <v>6</v>
      </c>
      <c r="D182" t="str">
        <f t="shared" si="14"/>
        <v>June</v>
      </c>
      <c r="E182">
        <f t="shared" si="17"/>
        <v>2</v>
      </c>
      <c r="F182">
        <f t="shared" si="15"/>
        <v>1</v>
      </c>
      <c r="G182" t="str">
        <f t="shared" si="16"/>
        <v>Monday</v>
      </c>
    </row>
    <row r="183" spans="1:7" x14ac:dyDescent="0.25">
      <c r="A183" s="30">
        <v>45839</v>
      </c>
      <c r="B183">
        <f t="shared" si="12"/>
        <v>2025</v>
      </c>
      <c r="C183">
        <f t="shared" si="13"/>
        <v>7</v>
      </c>
      <c r="D183" t="str">
        <f t="shared" si="14"/>
        <v>July</v>
      </c>
      <c r="E183">
        <f t="shared" si="17"/>
        <v>3</v>
      </c>
      <c r="F183">
        <f t="shared" si="15"/>
        <v>2</v>
      </c>
      <c r="G183" t="str">
        <f t="shared" si="16"/>
        <v>Tuesday</v>
      </c>
    </row>
    <row r="184" spans="1:7" x14ac:dyDescent="0.25">
      <c r="A184" s="30">
        <v>45840</v>
      </c>
      <c r="B184">
        <f t="shared" si="12"/>
        <v>2025</v>
      </c>
      <c r="C184">
        <f t="shared" si="13"/>
        <v>7</v>
      </c>
      <c r="D184" t="str">
        <f t="shared" si="14"/>
        <v>July</v>
      </c>
      <c r="E184">
        <f t="shared" si="17"/>
        <v>3</v>
      </c>
      <c r="F184">
        <f t="shared" si="15"/>
        <v>3</v>
      </c>
      <c r="G184" t="str">
        <f t="shared" si="16"/>
        <v>Wednesday</v>
      </c>
    </row>
    <row r="185" spans="1:7" x14ac:dyDescent="0.25">
      <c r="A185" s="30">
        <v>45841</v>
      </c>
      <c r="B185">
        <f t="shared" si="12"/>
        <v>2025</v>
      </c>
      <c r="C185">
        <f t="shared" si="13"/>
        <v>7</v>
      </c>
      <c r="D185" t="str">
        <f t="shared" si="14"/>
        <v>July</v>
      </c>
      <c r="E185">
        <f t="shared" si="17"/>
        <v>3</v>
      </c>
      <c r="F185">
        <f t="shared" si="15"/>
        <v>4</v>
      </c>
      <c r="G185" t="str">
        <f t="shared" si="16"/>
        <v>Thursday</v>
      </c>
    </row>
    <row r="186" spans="1:7" x14ac:dyDescent="0.25">
      <c r="A186" s="30">
        <v>45842</v>
      </c>
      <c r="B186">
        <f t="shared" si="12"/>
        <v>2025</v>
      </c>
      <c r="C186">
        <f t="shared" si="13"/>
        <v>7</v>
      </c>
      <c r="D186" t="str">
        <f t="shared" si="14"/>
        <v>July</v>
      </c>
      <c r="E186">
        <f t="shared" si="17"/>
        <v>3</v>
      </c>
      <c r="F186">
        <f t="shared" si="15"/>
        <v>5</v>
      </c>
      <c r="G186" t="str">
        <f t="shared" si="16"/>
        <v>Friday</v>
      </c>
    </row>
    <row r="187" spans="1:7" x14ac:dyDescent="0.25">
      <c r="A187" s="30">
        <v>45843</v>
      </c>
      <c r="B187">
        <f t="shared" si="12"/>
        <v>2025</v>
      </c>
      <c r="C187">
        <f t="shared" si="13"/>
        <v>7</v>
      </c>
      <c r="D187" t="str">
        <f t="shared" si="14"/>
        <v>July</v>
      </c>
      <c r="E187">
        <f t="shared" si="17"/>
        <v>3</v>
      </c>
      <c r="F187">
        <f t="shared" si="15"/>
        <v>6</v>
      </c>
      <c r="G187" t="str">
        <f t="shared" si="16"/>
        <v>Saturday</v>
      </c>
    </row>
    <row r="188" spans="1:7" x14ac:dyDescent="0.25">
      <c r="A188" s="30">
        <v>45844</v>
      </c>
      <c r="B188">
        <f t="shared" si="12"/>
        <v>2025</v>
      </c>
      <c r="C188">
        <f t="shared" si="13"/>
        <v>7</v>
      </c>
      <c r="D188" t="str">
        <f t="shared" si="14"/>
        <v>July</v>
      </c>
      <c r="E188">
        <f t="shared" si="17"/>
        <v>3</v>
      </c>
      <c r="F188">
        <f t="shared" si="15"/>
        <v>7</v>
      </c>
      <c r="G188" t="str">
        <f t="shared" si="16"/>
        <v>Sunday</v>
      </c>
    </row>
    <row r="189" spans="1:7" x14ac:dyDescent="0.25">
      <c r="A189" s="30">
        <v>45845</v>
      </c>
      <c r="B189">
        <f t="shared" si="12"/>
        <v>2025</v>
      </c>
      <c r="C189">
        <f t="shared" si="13"/>
        <v>7</v>
      </c>
      <c r="D189" t="str">
        <f t="shared" si="14"/>
        <v>July</v>
      </c>
      <c r="E189">
        <f t="shared" si="17"/>
        <v>3</v>
      </c>
      <c r="F189">
        <f t="shared" si="15"/>
        <v>1</v>
      </c>
      <c r="G189" t="str">
        <f t="shared" si="16"/>
        <v>Monday</v>
      </c>
    </row>
    <row r="190" spans="1:7" x14ac:dyDescent="0.25">
      <c r="A190" s="30">
        <v>45846</v>
      </c>
      <c r="B190">
        <f t="shared" si="12"/>
        <v>2025</v>
      </c>
      <c r="C190">
        <f t="shared" si="13"/>
        <v>7</v>
      </c>
      <c r="D190" t="str">
        <f t="shared" si="14"/>
        <v>July</v>
      </c>
      <c r="E190">
        <f t="shared" si="17"/>
        <v>3</v>
      </c>
      <c r="F190">
        <f t="shared" si="15"/>
        <v>2</v>
      </c>
      <c r="G190" t="str">
        <f t="shared" si="16"/>
        <v>Tuesday</v>
      </c>
    </row>
    <row r="191" spans="1:7" x14ac:dyDescent="0.25">
      <c r="A191" s="30">
        <v>45847</v>
      </c>
      <c r="B191">
        <f t="shared" si="12"/>
        <v>2025</v>
      </c>
      <c r="C191">
        <f t="shared" si="13"/>
        <v>7</v>
      </c>
      <c r="D191" t="str">
        <f t="shared" si="14"/>
        <v>July</v>
      </c>
      <c r="E191">
        <f t="shared" si="17"/>
        <v>3</v>
      </c>
      <c r="F191">
        <f t="shared" si="15"/>
        <v>3</v>
      </c>
      <c r="G191" t="str">
        <f t="shared" si="16"/>
        <v>Wednesday</v>
      </c>
    </row>
    <row r="192" spans="1:7" x14ac:dyDescent="0.25">
      <c r="A192" s="30">
        <v>45848</v>
      </c>
      <c r="B192">
        <f t="shared" si="12"/>
        <v>2025</v>
      </c>
      <c r="C192">
        <f t="shared" si="13"/>
        <v>7</v>
      </c>
      <c r="D192" t="str">
        <f t="shared" si="14"/>
        <v>July</v>
      </c>
      <c r="E192">
        <f t="shared" si="17"/>
        <v>3</v>
      </c>
      <c r="F192">
        <f t="shared" si="15"/>
        <v>4</v>
      </c>
      <c r="G192" t="str">
        <f t="shared" si="16"/>
        <v>Thursday</v>
      </c>
    </row>
    <row r="193" spans="1:7" x14ac:dyDescent="0.25">
      <c r="A193" s="30">
        <v>45849</v>
      </c>
      <c r="B193">
        <f t="shared" si="12"/>
        <v>2025</v>
      </c>
      <c r="C193">
        <f t="shared" si="13"/>
        <v>7</v>
      </c>
      <c r="D193" t="str">
        <f t="shared" si="14"/>
        <v>July</v>
      </c>
      <c r="E193">
        <f t="shared" si="17"/>
        <v>3</v>
      </c>
      <c r="F193">
        <f t="shared" si="15"/>
        <v>5</v>
      </c>
      <c r="G193" t="str">
        <f t="shared" si="16"/>
        <v>Friday</v>
      </c>
    </row>
    <row r="194" spans="1:7" x14ac:dyDescent="0.25">
      <c r="A194" s="30">
        <v>45850</v>
      </c>
      <c r="B194">
        <f t="shared" ref="B194:B257" si="18">YEAR(A194)</f>
        <v>2025</v>
      </c>
      <c r="C194">
        <f t="shared" ref="C194:C257" si="19">MONTH(A194)</f>
        <v>7</v>
      </c>
      <c r="D194" t="str">
        <f t="shared" ref="D194:D257" si="20">TEXT(A194,"mmmm")</f>
        <v>July</v>
      </c>
      <c r="E194">
        <f t="shared" si="17"/>
        <v>3</v>
      </c>
      <c r="F194">
        <f t="shared" ref="F194:F257" si="21">WEEKDAY(A194,2)</f>
        <v>6</v>
      </c>
      <c r="G194" t="str">
        <f t="shared" ref="G194:G257" si="22">TEXT(A194,"dddd")</f>
        <v>Saturday</v>
      </c>
    </row>
    <row r="195" spans="1:7" x14ac:dyDescent="0.25">
      <c r="A195" s="30">
        <v>45851</v>
      </c>
      <c r="B195">
        <f t="shared" si="18"/>
        <v>2025</v>
      </c>
      <c r="C195">
        <f t="shared" si="19"/>
        <v>7</v>
      </c>
      <c r="D195" t="str">
        <f t="shared" si="20"/>
        <v>July</v>
      </c>
      <c r="E195">
        <f t="shared" ref="E195:E258" si="23">ROUNDUP(MONTH(A195)/3,0)</f>
        <v>3</v>
      </c>
      <c r="F195">
        <f t="shared" si="21"/>
        <v>7</v>
      </c>
      <c r="G195" t="str">
        <f t="shared" si="22"/>
        <v>Sunday</v>
      </c>
    </row>
    <row r="196" spans="1:7" x14ac:dyDescent="0.25">
      <c r="A196" s="30">
        <v>45852</v>
      </c>
      <c r="B196">
        <f t="shared" si="18"/>
        <v>2025</v>
      </c>
      <c r="C196">
        <f t="shared" si="19"/>
        <v>7</v>
      </c>
      <c r="D196" t="str">
        <f t="shared" si="20"/>
        <v>July</v>
      </c>
      <c r="E196">
        <f t="shared" si="23"/>
        <v>3</v>
      </c>
      <c r="F196">
        <f t="shared" si="21"/>
        <v>1</v>
      </c>
      <c r="G196" t="str">
        <f t="shared" si="22"/>
        <v>Monday</v>
      </c>
    </row>
    <row r="197" spans="1:7" x14ac:dyDescent="0.25">
      <c r="A197" s="30">
        <v>45853</v>
      </c>
      <c r="B197">
        <f t="shared" si="18"/>
        <v>2025</v>
      </c>
      <c r="C197">
        <f t="shared" si="19"/>
        <v>7</v>
      </c>
      <c r="D197" t="str">
        <f t="shared" si="20"/>
        <v>July</v>
      </c>
      <c r="E197">
        <f t="shared" si="23"/>
        <v>3</v>
      </c>
      <c r="F197">
        <f t="shared" si="21"/>
        <v>2</v>
      </c>
      <c r="G197" t="str">
        <f t="shared" si="22"/>
        <v>Tuesday</v>
      </c>
    </row>
    <row r="198" spans="1:7" x14ac:dyDescent="0.25">
      <c r="A198" s="30">
        <v>45854</v>
      </c>
      <c r="B198">
        <f t="shared" si="18"/>
        <v>2025</v>
      </c>
      <c r="C198">
        <f t="shared" si="19"/>
        <v>7</v>
      </c>
      <c r="D198" t="str">
        <f t="shared" si="20"/>
        <v>July</v>
      </c>
      <c r="E198">
        <f t="shared" si="23"/>
        <v>3</v>
      </c>
      <c r="F198">
        <f t="shared" si="21"/>
        <v>3</v>
      </c>
      <c r="G198" t="str">
        <f t="shared" si="22"/>
        <v>Wednesday</v>
      </c>
    </row>
    <row r="199" spans="1:7" x14ac:dyDescent="0.25">
      <c r="A199" s="30">
        <v>45855</v>
      </c>
      <c r="B199">
        <f t="shared" si="18"/>
        <v>2025</v>
      </c>
      <c r="C199">
        <f t="shared" si="19"/>
        <v>7</v>
      </c>
      <c r="D199" t="str">
        <f t="shared" si="20"/>
        <v>July</v>
      </c>
      <c r="E199">
        <f t="shared" si="23"/>
        <v>3</v>
      </c>
      <c r="F199">
        <f t="shared" si="21"/>
        <v>4</v>
      </c>
      <c r="G199" t="str">
        <f t="shared" si="22"/>
        <v>Thursday</v>
      </c>
    </row>
    <row r="200" spans="1:7" x14ac:dyDescent="0.25">
      <c r="A200" s="30">
        <v>45856</v>
      </c>
      <c r="B200">
        <f t="shared" si="18"/>
        <v>2025</v>
      </c>
      <c r="C200">
        <f t="shared" si="19"/>
        <v>7</v>
      </c>
      <c r="D200" t="str">
        <f t="shared" si="20"/>
        <v>July</v>
      </c>
      <c r="E200">
        <f t="shared" si="23"/>
        <v>3</v>
      </c>
      <c r="F200">
        <f t="shared" si="21"/>
        <v>5</v>
      </c>
      <c r="G200" t="str">
        <f t="shared" si="22"/>
        <v>Friday</v>
      </c>
    </row>
    <row r="201" spans="1:7" x14ac:dyDescent="0.25">
      <c r="A201" s="30">
        <v>45857</v>
      </c>
      <c r="B201">
        <f t="shared" si="18"/>
        <v>2025</v>
      </c>
      <c r="C201">
        <f t="shared" si="19"/>
        <v>7</v>
      </c>
      <c r="D201" t="str">
        <f t="shared" si="20"/>
        <v>July</v>
      </c>
      <c r="E201">
        <f t="shared" si="23"/>
        <v>3</v>
      </c>
      <c r="F201">
        <f t="shared" si="21"/>
        <v>6</v>
      </c>
      <c r="G201" t="str">
        <f t="shared" si="22"/>
        <v>Saturday</v>
      </c>
    </row>
    <row r="202" spans="1:7" x14ac:dyDescent="0.25">
      <c r="A202" s="30">
        <v>45858</v>
      </c>
      <c r="B202">
        <f t="shared" si="18"/>
        <v>2025</v>
      </c>
      <c r="C202">
        <f t="shared" si="19"/>
        <v>7</v>
      </c>
      <c r="D202" t="str">
        <f t="shared" si="20"/>
        <v>July</v>
      </c>
      <c r="E202">
        <f t="shared" si="23"/>
        <v>3</v>
      </c>
      <c r="F202">
        <f t="shared" si="21"/>
        <v>7</v>
      </c>
      <c r="G202" t="str">
        <f t="shared" si="22"/>
        <v>Sunday</v>
      </c>
    </row>
    <row r="203" spans="1:7" x14ac:dyDescent="0.25">
      <c r="A203" s="30">
        <v>45859</v>
      </c>
      <c r="B203">
        <f t="shared" si="18"/>
        <v>2025</v>
      </c>
      <c r="C203">
        <f t="shared" si="19"/>
        <v>7</v>
      </c>
      <c r="D203" t="str">
        <f t="shared" si="20"/>
        <v>July</v>
      </c>
      <c r="E203">
        <f t="shared" si="23"/>
        <v>3</v>
      </c>
      <c r="F203">
        <f t="shared" si="21"/>
        <v>1</v>
      </c>
      <c r="G203" t="str">
        <f t="shared" si="22"/>
        <v>Monday</v>
      </c>
    </row>
    <row r="204" spans="1:7" x14ac:dyDescent="0.25">
      <c r="A204" s="30">
        <v>45860</v>
      </c>
      <c r="B204">
        <f t="shared" si="18"/>
        <v>2025</v>
      </c>
      <c r="C204">
        <f t="shared" si="19"/>
        <v>7</v>
      </c>
      <c r="D204" t="str">
        <f t="shared" si="20"/>
        <v>July</v>
      </c>
      <c r="E204">
        <f t="shared" si="23"/>
        <v>3</v>
      </c>
      <c r="F204">
        <f t="shared" si="21"/>
        <v>2</v>
      </c>
      <c r="G204" t="str">
        <f t="shared" si="22"/>
        <v>Tuesday</v>
      </c>
    </row>
    <row r="205" spans="1:7" x14ac:dyDescent="0.25">
      <c r="A205" s="30">
        <v>45861</v>
      </c>
      <c r="B205">
        <f t="shared" si="18"/>
        <v>2025</v>
      </c>
      <c r="C205">
        <f t="shared" si="19"/>
        <v>7</v>
      </c>
      <c r="D205" t="str">
        <f t="shared" si="20"/>
        <v>July</v>
      </c>
      <c r="E205">
        <f t="shared" si="23"/>
        <v>3</v>
      </c>
      <c r="F205">
        <f t="shared" si="21"/>
        <v>3</v>
      </c>
      <c r="G205" t="str">
        <f t="shared" si="22"/>
        <v>Wednesday</v>
      </c>
    </row>
    <row r="206" spans="1:7" x14ac:dyDescent="0.25">
      <c r="A206" s="30">
        <v>45862</v>
      </c>
      <c r="B206">
        <f t="shared" si="18"/>
        <v>2025</v>
      </c>
      <c r="C206">
        <f t="shared" si="19"/>
        <v>7</v>
      </c>
      <c r="D206" t="str">
        <f t="shared" si="20"/>
        <v>July</v>
      </c>
      <c r="E206">
        <f t="shared" si="23"/>
        <v>3</v>
      </c>
      <c r="F206">
        <f t="shared" si="21"/>
        <v>4</v>
      </c>
      <c r="G206" t="str">
        <f t="shared" si="22"/>
        <v>Thursday</v>
      </c>
    </row>
    <row r="207" spans="1:7" x14ac:dyDescent="0.25">
      <c r="A207" s="30">
        <v>45863</v>
      </c>
      <c r="B207">
        <f t="shared" si="18"/>
        <v>2025</v>
      </c>
      <c r="C207">
        <f t="shared" si="19"/>
        <v>7</v>
      </c>
      <c r="D207" t="str">
        <f t="shared" si="20"/>
        <v>July</v>
      </c>
      <c r="E207">
        <f t="shared" si="23"/>
        <v>3</v>
      </c>
      <c r="F207">
        <f t="shared" si="21"/>
        <v>5</v>
      </c>
      <c r="G207" t="str">
        <f t="shared" si="22"/>
        <v>Friday</v>
      </c>
    </row>
    <row r="208" spans="1:7" x14ac:dyDescent="0.25">
      <c r="A208" s="30">
        <v>45864</v>
      </c>
      <c r="B208">
        <f t="shared" si="18"/>
        <v>2025</v>
      </c>
      <c r="C208">
        <f t="shared" si="19"/>
        <v>7</v>
      </c>
      <c r="D208" t="str">
        <f t="shared" si="20"/>
        <v>July</v>
      </c>
      <c r="E208">
        <f t="shared" si="23"/>
        <v>3</v>
      </c>
      <c r="F208">
        <f t="shared" si="21"/>
        <v>6</v>
      </c>
      <c r="G208" t="str">
        <f t="shared" si="22"/>
        <v>Saturday</v>
      </c>
    </row>
    <row r="209" spans="1:7" x14ac:dyDescent="0.25">
      <c r="A209" s="30">
        <v>45865</v>
      </c>
      <c r="B209">
        <f t="shared" si="18"/>
        <v>2025</v>
      </c>
      <c r="C209">
        <f t="shared" si="19"/>
        <v>7</v>
      </c>
      <c r="D209" t="str">
        <f t="shared" si="20"/>
        <v>July</v>
      </c>
      <c r="E209">
        <f t="shared" si="23"/>
        <v>3</v>
      </c>
      <c r="F209">
        <f t="shared" si="21"/>
        <v>7</v>
      </c>
      <c r="G209" t="str">
        <f t="shared" si="22"/>
        <v>Sunday</v>
      </c>
    </row>
    <row r="210" spans="1:7" x14ac:dyDescent="0.25">
      <c r="A210" s="30">
        <v>45866</v>
      </c>
      <c r="B210">
        <f t="shared" si="18"/>
        <v>2025</v>
      </c>
      <c r="C210">
        <f t="shared" si="19"/>
        <v>7</v>
      </c>
      <c r="D210" t="str">
        <f t="shared" si="20"/>
        <v>July</v>
      </c>
      <c r="E210">
        <f t="shared" si="23"/>
        <v>3</v>
      </c>
      <c r="F210">
        <f t="shared" si="21"/>
        <v>1</v>
      </c>
      <c r="G210" t="str">
        <f t="shared" si="22"/>
        <v>Monday</v>
      </c>
    </row>
    <row r="211" spans="1:7" x14ac:dyDescent="0.25">
      <c r="A211" s="30">
        <v>45867</v>
      </c>
      <c r="B211">
        <f t="shared" si="18"/>
        <v>2025</v>
      </c>
      <c r="C211">
        <f t="shared" si="19"/>
        <v>7</v>
      </c>
      <c r="D211" t="str">
        <f t="shared" si="20"/>
        <v>July</v>
      </c>
      <c r="E211">
        <f t="shared" si="23"/>
        <v>3</v>
      </c>
      <c r="F211">
        <f t="shared" si="21"/>
        <v>2</v>
      </c>
      <c r="G211" t="str">
        <f t="shared" si="22"/>
        <v>Tuesday</v>
      </c>
    </row>
    <row r="212" spans="1:7" x14ac:dyDescent="0.25">
      <c r="A212" s="30">
        <v>45868</v>
      </c>
      <c r="B212">
        <f t="shared" si="18"/>
        <v>2025</v>
      </c>
      <c r="C212">
        <f t="shared" si="19"/>
        <v>7</v>
      </c>
      <c r="D212" t="str">
        <f t="shared" si="20"/>
        <v>July</v>
      </c>
      <c r="E212">
        <f t="shared" si="23"/>
        <v>3</v>
      </c>
      <c r="F212">
        <f t="shared" si="21"/>
        <v>3</v>
      </c>
      <c r="G212" t="str">
        <f t="shared" si="22"/>
        <v>Wednesday</v>
      </c>
    </row>
    <row r="213" spans="1:7" x14ac:dyDescent="0.25">
      <c r="A213" s="30">
        <v>45869</v>
      </c>
      <c r="B213">
        <f t="shared" si="18"/>
        <v>2025</v>
      </c>
      <c r="C213">
        <f t="shared" si="19"/>
        <v>7</v>
      </c>
      <c r="D213" t="str">
        <f t="shared" si="20"/>
        <v>July</v>
      </c>
      <c r="E213">
        <f t="shared" si="23"/>
        <v>3</v>
      </c>
      <c r="F213">
        <f t="shared" si="21"/>
        <v>4</v>
      </c>
      <c r="G213" t="str">
        <f t="shared" si="22"/>
        <v>Thursday</v>
      </c>
    </row>
    <row r="214" spans="1:7" x14ac:dyDescent="0.25">
      <c r="A214" s="30">
        <v>45870</v>
      </c>
      <c r="B214">
        <f t="shared" si="18"/>
        <v>2025</v>
      </c>
      <c r="C214">
        <f t="shared" si="19"/>
        <v>8</v>
      </c>
      <c r="D214" t="str">
        <f t="shared" si="20"/>
        <v>August</v>
      </c>
      <c r="E214">
        <f t="shared" si="23"/>
        <v>3</v>
      </c>
      <c r="F214">
        <f t="shared" si="21"/>
        <v>5</v>
      </c>
      <c r="G214" t="str">
        <f t="shared" si="22"/>
        <v>Friday</v>
      </c>
    </row>
    <row r="215" spans="1:7" x14ac:dyDescent="0.25">
      <c r="A215" s="30">
        <v>45871</v>
      </c>
      <c r="B215">
        <f t="shared" si="18"/>
        <v>2025</v>
      </c>
      <c r="C215">
        <f t="shared" si="19"/>
        <v>8</v>
      </c>
      <c r="D215" t="str">
        <f t="shared" si="20"/>
        <v>August</v>
      </c>
      <c r="E215">
        <f t="shared" si="23"/>
        <v>3</v>
      </c>
      <c r="F215">
        <f t="shared" si="21"/>
        <v>6</v>
      </c>
      <c r="G215" t="str">
        <f t="shared" si="22"/>
        <v>Saturday</v>
      </c>
    </row>
    <row r="216" spans="1:7" x14ac:dyDescent="0.25">
      <c r="A216" s="30">
        <v>45872</v>
      </c>
      <c r="B216">
        <f t="shared" si="18"/>
        <v>2025</v>
      </c>
      <c r="C216">
        <f t="shared" si="19"/>
        <v>8</v>
      </c>
      <c r="D216" t="str">
        <f t="shared" si="20"/>
        <v>August</v>
      </c>
      <c r="E216">
        <f t="shared" si="23"/>
        <v>3</v>
      </c>
      <c r="F216">
        <f t="shared" si="21"/>
        <v>7</v>
      </c>
      <c r="G216" t="str">
        <f t="shared" si="22"/>
        <v>Sunday</v>
      </c>
    </row>
    <row r="217" spans="1:7" x14ac:dyDescent="0.25">
      <c r="A217" s="30">
        <v>45873</v>
      </c>
      <c r="B217">
        <f t="shared" si="18"/>
        <v>2025</v>
      </c>
      <c r="C217">
        <f t="shared" si="19"/>
        <v>8</v>
      </c>
      <c r="D217" t="str">
        <f t="shared" si="20"/>
        <v>August</v>
      </c>
      <c r="E217">
        <f t="shared" si="23"/>
        <v>3</v>
      </c>
      <c r="F217">
        <f t="shared" si="21"/>
        <v>1</v>
      </c>
      <c r="G217" t="str">
        <f t="shared" si="22"/>
        <v>Monday</v>
      </c>
    </row>
    <row r="218" spans="1:7" x14ac:dyDescent="0.25">
      <c r="A218" s="30">
        <v>45874</v>
      </c>
      <c r="B218">
        <f t="shared" si="18"/>
        <v>2025</v>
      </c>
      <c r="C218">
        <f t="shared" si="19"/>
        <v>8</v>
      </c>
      <c r="D218" t="str">
        <f t="shared" si="20"/>
        <v>August</v>
      </c>
      <c r="E218">
        <f t="shared" si="23"/>
        <v>3</v>
      </c>
      <c r="F218">
        <f t="shared" si="21"/>
        <v>2</v>
      </c>
      <c r="G218" t="str">
        <f t="shared" si="22"/>
        <v>Tuesday</v>
      </c>
    </row>
    <row r="219" spans="1:7" x14ac:dyDescent="0.25">
      <c r="A219" s="30">
        <v>45875</v>
      </c>
      <c r="B219">
        <f t="shared" si="18"/>
        <v>2025</v>
      </c>
      <c r="C219">
        <f t="shared" si="19"/>
        <v>8</v>
      </c>
      <c r="D219" t="str">
        <f t="shared" si="20"/>
        <v>August</v>
      </c>
      <c r="E219">
        <f t="shared" si="23"/>
        <v>3</v>
      </c>
      <c r="F219">
        <f t="shared" si="21"/>
        <v>3</v>
      </c>
      <c r="G219" t="str">
        <f t="shared" si="22"/>
        <v>Wednesday</v>
      </c>
    </row>
    <row r="220" spans="1:7" x14ac:dyDescent="0.25">
      <c r="A220" s="30">
        <v>45876</v>
      </c>
      <c r="B220">
        <f t="shared" si="18"/>
        <v>2025</v>
      </c>
      <c r="C220">
        <f t="shared" si="19"/>
        <v>8</v>
      </c>
      <c r="D220" t="str">
        <f t="shared" si="20"/>
        <v>August</v>
      </c>
      <c r="E220">
        <f t="shared" si="23"/>
        <v>3</v>
      </c>
      <c r="F220">
        <f t="shared" si="21"/>
        <v>4</v>
      </c>
      <c r="G220" t="str">
        <f t="shared" si="22"/>
        <v>Thursday</v>
      </c>
    </row>
    <row r="221" spans="1:7" x14ac:dyDescent="0.25">
      <c r="A221" s="30">
        <v>45877</v>
      </c>
      <c r="B221">
        <f t="shared" si="18"/>
        <v>2025</v>
      </c>
      <c r="C221">
        <f t="shared" si="19"/>
        <v>8</v>
      </c>
      <c r="D221" t="str">
        <f t="shared" si="20"/>
        <v>August</v>
      </c>
      <c r="E221">
        <f t="shared" si="23"/>
        <v>3</v>
      </c>
      <c r="F221">
        <f t="shared" si="21"/>
        <v>5</v>
      </c>
      <c r="G221" t="str">
        <f t="shared" si="22"/>
        <v>Friday</v>
      </c>
    </row>
    <row r="222" spans="1:7" x14ac:dyDescent="0.25">
      <c r="A222" s="30">
        <v>45878</v>
      </c>
      <c r="B222">
        <f t="shared" si="18"/>
        <v>2025</v>
      </c>
      <c r="C222">
        <f t="shared" si="19"/>
        <v>8</v>
      </c>
      <c r="D222" t="str">
        <f t="shared" si="20"/>
        <v>August</v>
      </c>
      <c r="E222">
        <f t="shared" si="23"/>
        <v>3</v>
      </c>
      <c r="F222">
        <f t="shared" si="21"/>
        <v>6</v>
      </c>
      <c r="G222" t="str">
        <f t="shared" si="22"/>
        <v>Saturday</v>
      </c>
    </row>
    <row r="223" spans="1:7" x14ac:dyDescent="0.25">
      <c r="A223" s="30">
        <v>45879</v>
      </c>
      <c r="B223">
        <f t="shared" si="18"/>
        <v>2025</v>
      </c>
      <c r="C223">
        <f t="shared" si="19"/>
        <v>8</v>
      </c>
      <c r="D223" t="str">
        <f t="shared" si="20"/>
        <v>August</v>
      </c>
      <c r="E223">
        <f t="shared" si="23"/>
        <v>3</v>
      </c>
      <c r="F223">
        <f t="shared" si="21"/>
        <v>7</v>
      </c>
      <c r="G223" t="str">
        <f t="shared" si="22"/>
        <v>Sunday</v>
      </c>
    </row>
    <row r="224" spans="1:7" x14ac:dyDescent="0.25">
      <c r="A224" s="30">
        <v>45880</v>
      </c>
      <c r="B224">
        <f t="shared" si="18"/>
        <v>2025</v>
      </c>
      <c r="C224">
        <f t="shared" si="19"/>
        <v>8</v>
      </c>
      <c r="D224" t="str">
        <f t="shared" si="20"/>
        <v>August</v>
      </c>
      <c r="E224">
        <f t="shared" si="23"/>
        <v>3</v>
      </c>
      <c r="F224">
        <f t="shared" si="21"/>
        <v>1</v>
      </c>
      <c r="G224" t="str">
        <f t="shared" si="22"/>
        <v>Monday</v>
      </c>
    </row>
    <row r="225" spans="1:7" x14ac:dyDescent="0.25">
      <c r="A225" s="30">
        <v>45881</v>
      </c>
      <c r="B225">
        <f t="shared" si="18"/>
        <v>2025</v>
      </c>
      <c r="C225">
        <f t="shared" si="19"/>
        <v>8</v>
      </c>
      <c r="D225" t="str">
        <f t="shared" si="20"/>
        <v>August</v>
      </c>
      <c r="E225">
        <f t="shared" si="23"/>
        <v>3</v>
      </c>
      <c r="F225">
        <f t="shared" si="21"/>
        <v>2</v>
      </c>
      <c r="G225" t="str">
        <f t="shared" si="22"/>
        <v>Tuesday</v>
      </c>
    </row>
    <row r="226" spans="1:7" x14ac:dyDescent="0.25">
      <c r="A226" s="30">
        <v>45882</v>
      </c>
      <c r="B226">
        <f t="shared" si="18"/>
        <v>2025</v>
      </c>
      <c r="C226">
        <f t="shared" si="19"/>
        <v>8</v>
      </c>
      <c r="D226" t="str">
        <f t="shared" si="20"/>
        <v>August</v>
      </c>
      <c r="E226">
        <f t="shared" si="23"/>
        <v>3</v>
      </c>
      <c r="F226">
        <f t="shared" si="21"/>
        <v>3</v>
      </c>
      <c r="G226" t="str">
        <f t="shared" si="22"/>
        <v>Wednesday</v>
      </c>
    </row>
    <row r="227" spans="1:7" x14ac:dyDescent="0.25">
      <c r="A227" s="30">
        <v>45883</v>
      </c>
      <c r="B227">
        <f t="shared" si="18"/>
        <v>2025</v>
      </c>
      <c r="C227">
        <f t="shared" si="19"/>
        <v>8</v>
      </c>
      <c r="D227" t="str">
        <f t="shared" si="20"/>
        <v>August</v>
      </c>
      <c r="E227">
        <f t="shared" si="23"/>
        <v>3</v>
      </c>
      <c r="F227">
        <f t="shared" si="21"/>
        <v>4</v>
      </c>
      <c r="G227" t="str">
        <f t="shared" si="22"/>
        <v>Thursday</v>
      </c>
    </row>
    <row r="228" spans="1:7" x14ac:dyDescent="0.25">
      <c r="A228" s="30">
        <v>45884</v>
      </c>
      <c r="B228">
        <f t="shared" si="18"/>
        <v>2025</v>
      </c>
      <c r="C228">
        <f t="shared" si="19"/>
        <v>8</v>
      </c>
      <c r="D228" t="str">
        <f t="shared" si="20"/>
        <v>August</v>
      </c>
      <c r="E228">
        <f t="shared" si="23"/>
        <v>3</v>
      </c>
      <c r="F228">
        <f t="shared" si="21"/>
        <v>5</v>
      </c>
      <c r="G228" t="str">
        <f t="shared" si="22"/>
        <v>Friday</v>
      </c>
    </row>
    <row r="229" spans="1:7" x14ac:dyDescent="0.25">
      <c r="A229" s="30">
        <v>45885</v>
      </c>
      <c r="B229">
        <f t="shared" si="18"/>
        <v>2025</v>
      </c>
      <c r="C229">
        <f t="shared" si="19"/>
        <v>8</v>
      </c>
      <c r="D229" t="str">
        <f t="shared" si="20"/>
        <v>August</v>
      </c>
      <c r="E229">
        <f t="shared" si="23"/>
        <v>3</v>
      </c>
      <c r="F229">
        <f t="shared" si="21"/>
        <v>6</v>
      </c>
      <c r="G229" t="str">
        <f t="shared" si="22"/>
        <v>Saturday</v>
      </c>
    </row>
    <row r="230" spans="1:7" x14ac:dyDescent="0.25">
      <c r="A230" s="30">
        <v>45886</v>
      </c>
      <c r="B230">
        <f t="shared" si="18"/>
        <v>2025</v>
      </c>
      <c r="C230">
        <f t="shared" si="19"/>
        <v>8</v>
      </c>
      <c r="D230" t="str">
        <f t="shared" si="20"/>
        <v>August</v>
      </c>
      <c r="E230">
        <f t="shared" si="23"/>
        <v>3</v>
      </c>
      <c r="F230">
        <f t="shared" si="21"/>
        <v>7</v>
      </c>
      <c r="G230" t="str">
        <f t="shared" si="22"/>
        <v>Sunday</v>
      </c>
    </row>
    <row r="231" spans="1:7" x14ac:dyDescent="0.25">
      <c r="A231" s="30">
        <v>45887</v>
      </c>
      <c r="B231">
        <f t="shared" si="18"/>
        <v>2025</v>
      </c>
      <c r="C231">
        <f t="shared" si="19"/>
        <v>8</v>
      </c>
      <c r="D231" t="str">
        <f t="shared" si="20"/>
        <v>August</v>
      </c>
      <c r="E231">
        <f t="shared" si="23"/>
        <v>3</v>
      </c>
      <c r="F231">
        <f t="shared" si="21"/>
        <v>1</v>
      </c>
      <c r="G231" t="str">
        <f t="shared" si="22"/>
        <v>Monday</v>
      </c>
    </row>
    <row r="232" spans="1:7" x14ac:dyDescent="0.25">
      <c r="A232" s="30">
        <v>45888</v>
      </c>
      <c r="B232">
        <f t="shared" si="18"/>
        <v>2025</v>
      </c>
      <c r="C232">
        <f t="shared" si="19"/>
        <v>8</v>
      </c>
      <c r="D232" t="str">
        <f t="shared" si="20"/>
        <v>August</v>
      </c>
      <c r="E232">
        <f t="shared" si="23"/>
        <v>3</v>
      </c>
      <c r="F232">
        <f t="shared" si="21"/>
        <v>2</v>
      </c>
      <c r="G232" t="str">
        <f t="shared" si="22"/>
        <v>Tuesday</v>
      </c>
    </row>
    <row r="233" spans="1:7" x14ac:dyDescent="0.25">
      <c r="A233" s="30">
        <v>45889</v>
      </c>
      <c r="B233">
        <f t="shared" si="18"/>
        <v>2025</v>
      </c>
      <c r="C233">
        <f t="shared" si="19"/>
        <v>8</v>
      </c>
      <c r="D233" t="str">
        <f t="shared" si="20"/>
        <v>August</v>
      </c>
      <c r="E233">
        <f t="shared" si="23"/>
        <v>3</v>
      </c>
      <c r="F233">
        <f t="shared" si="21"/>
        <v>3</v>
      </c>
      <c r="G233" t="str">
        <f t="shared" si="22"/>
        <v>Wednesday</v>
      </c>
    </row>
    <row r="234" spans="1:7" x14ac:dyDescent="0.25">
      <c r="A234" s="30">
        <v>45890</v>
      </c>
      <c r="B234">
        <f t="shared" si="18"/>
        <v>2025</v>
      </c>
      <c r="C234">
        <f t="shared" si="19"/>
        <v>8</v>
      </c>
      <c r="D234" t="str">
        <f t="shared" si="20"/>
        <v>August</v>
      </c>
      <c r="E234">
        <f t="shared" si="23"/>
        <v>3</v>
      </c>
      <c r="F234">
        <f t="shared" si="21"/>
        <v>4</v>
      </c>
      <c r="G234" t="str">
        <f t="shared" si="22"/>
        <v>Thursday</v>
      </c>
    </row>
    <row r="235" spans="1:7" x14ac:dyDescent="0.25">
      <c r="A235" s="30">
        <v>45891</v>
      </c>
      <c r="B235">
        <f t="shared" si="18"/>
        <v>2025</v>
      </c>
      <c r="C235">
        <f t="shared" si="19"/>
        <v>8</v>
      </c>
      <c r="D235" t="str">
        <f t="shared" si="20"/>
        <v>August</v>
      </c>
      <c r="E235">
        <f t="shared" si="23"/>
        <v>3</v>
      </c>
      <c r="F235">
        <f t="shared" si="21"/>
        <v>5</v>
      </c>
      <c r="G235" t="str">
        <f t="shared" si="22"/>
        <v>Friday</v>
      </c>
    </row>
    <row r="236" spans="1:7" x14ac:dyDescent="0.25">
      <c r="A236" s="30">
        <v>45892</v>
      </c>
      <c r="B236">
        <f t="shared" si="18"/>
        <v>2025</v>
      </c>
      <c r="C236">
        <f t="shared" si="19"/>
        <v>8</v>
      </c>
      <c r="D236" t="str">
        <f t="shared" si="20"/>
        <v>August</v>
      </c>
      <c r="E236">
        <f t="shared" si="23"/>
        <v>3</v>
      </c>
      <c r="F236">
        <f t="shared" si="21"/>
        <v>6</v>
      </c>
      <c r="G236" t="str">
        <f t="shared" si="22"/>
        <v>Saturday</v>
      </c>
    </row>
    <row r="237" spans="1:7" x14ac:dyDescent="0.25">
      <c r="A237" s="30">
        <v>45893</v>
      </c>
      <c r="B237">
        <f t="shared" si="18"/>
        <v>2025</v>
      </c>
      <c r="C237">
        <f t="shared" si="19"/>
        <v>8</v>
      </c>
      <c r="D237" t="str">
        <f t="shared" si="20"/>
        <v>August</v>
      </c>
      <c r="E237">
        <f t="shared" si="23"/>
        <v>3</v>
      </c>
      <c r="F237">
        <f t="shared" si="21"/>
        <v>7</v>
      </c>
      <c r="G237" t="str">
        <f t="shared" si="22"/>
        <v>Sunday</v>
      </c>
    </row>
    <row r="238" spans="1:7" x14ac:dyDescent="0.25">
      <c r="A238" s="30">
        <v>45894</v>
      </c>
      <c r="B238">
        <f t="shared" si="18"/>
        <v>2025</v>
      </c>
      <c r="C238">
        <f t="shared" si="19"/>
        <v>8</v>
      </c>
      <c r="D238" t="str">
        <f t="shared" si="20"/>
        <v>August</v>
      </c>
      <c r="E238">
        <f t="shared" si="23"/>
        <v>3</v>
      </c>
      <c r="F238">
        <f t="shared" si="21"/>
        <v>1</v>
      </c>
      <c r="G238" t="str">
        <f t="shared" si="22"/>
        <v>Monday</v>
      </c>
    </row>
    <row r="239" spans="1:7" x14ac:dyDescent="0.25">
      <c r="A239" s="30">
        <v>45895</v>
      </c>
      <c r="B239">
        <f t="shared" si="18"/>
        <v>2025</v>
      </c>
      <c r="C239">
        <f t="shared" si="19"/>
        <v>8</v>
      </c>
      <c r="D239" t="str">
        <f t="shared" si="20"/>
        <v>August</v>
      </c>
      <c r="E239">
        <f t="shared" si="23"/>
        <v>3</v>
      </c>
      <c r="F239">
        <f t="shared" si="21"/>
        <v>2</v>
      </c>
      <c r="G239" t="str">
        <f t="shared" si="22"/>
        <v>Tuesday</v>
      </c>
    </row>
    <row r="240" spans="1:7" x14ac:dyDescent="0.25">
      <c r="A240" s="30">
        <v>45896</v>
      </c>
      <c r="B240">
        <f t="shared" si="18"/>
        <v>2025</v>
      </c>
      <c r="C240">
        <f t="shared" si="19"/>
        <v>8</v>
      </c>
      <c r="D240" t="str">
        <f t="shared" si="20"/>
        <v>August</v>
      </c>
      <c r="E240">
        <f t="shared" si="23"/>
        <v>3</v>
      </c>
      <c r="F240">
        <f t="shared" si="21"/>
        <v>3</v>
      </c>
      <c r="G240" t="str">
        <f t="shared" si="22"/>
        <v>Wednesday</v>
      </c>
    </row>
    <row r="241" spans="1:7" x14ac:dyDescent="0.25">
      <c r="A241" s="30">
        <v>45897</v>
      </c>
      <c r="B241">
        <f t="shared" si="18"/>
        <v>2025</v>
      </c>
      <c r="C241">
        <f t="shared" si="19"/>
        <v>8</v>
      </c>
      <c r="D241" t="str">
        <f t="shared" si="20"/>
        <v>August</v>
      </c>
      <c r="E241">
        <f t="shared" si="23"/>
        <v>3</v>
      </c>
      <c r="F241">
        <f t="shared" si="21"/>
        <v>4</v>
      </c>
      <c r="G241" t="str">
        <f t="shared" si="22"/>
        <v>Thursday</v>
      </c>
    </row>
    <row r="242" spans="1:7" x14ac:dyDescent="0.25">
      <c r="A242" s="30">
        <v>45898</v>
      </c>
      <c r="B242">
        <f t="shared" si="18"/>
        <v>2025</v>
      </c>
      <c r="C242">
        <f t="shared" si="19"/>
        <v>8</v>
      </c>
      <c r="D242" t="str">
        <f t="shared" si="20"/>
        <v>August</v>
      </c>
      <c r="E242">
        <f t="shared" si="23"/>
        <v>3</v>
      </c>
      <c r="F242">
        <f t="shared" si="21"/>
        <v>5</v>
      </c>
      <c r="G242" t="str">
        <f t="shared" si="22"/>
        <v>Friday</v>
      </c>
    </row>
    <row r="243" spans="1:7" x14ac:dyDescent="0.25">
      <c r="A243" s="30">
        <v>45899</v>
      </c>
      <c r="B243">
        <f t="shared" si="18"/>
        <v>2025</v>
      </c>
      <c r="C243">
        <f t="shared" si="19"/>
        <v>8</v>
      </c>
      <c r="D243" t="str">
        <f t="shared" si="20"/>
        <v>August</v>
      </c>
      <c r="E243">
        <f t="shared" si="23"/>
        <v>3</v>
      </c>
      <c r="F243">
        <f t="shared" si="21"/>
        <v>6</v>
      </c>
      <c r="G243" t="str">
        <f t="shared" si="22"/>
        <v>Saturday</v>
      </c>
    </row>
    <row r="244" spans="1:7" x14ac:dyDescent="0.25">
      <c r="A244" s="30">
        <v>45900</v>
      </c>
      <c r="B244">
        <f t="shared" si="18"/>
        <v>2025</v>
      </c>
      <c r="C244">
        <f t="shared" si="19"/>
        <v>8</v>
      </c>
      <c r="D244" t="str">
        <f t="shared" si="20"/>
        <v>August</v>
      </c>
      <c r="E244">
        <f t="shared" si="23"/>
        <v>3</v>
      </c>
      <c r="F244">
        <f t="shared" si="21"/>
        <v>7</v>
      </c>
      <c r="G244" t="str">
        <f t="shared" si="22"/>
        <v>Sunday</v>
      </c>
    </row>
    <row r="245" spans="1:7" x14ac:dyDescent="0.25">
      <c r="A245" s="30">
        <v>45901</v>
      </c>
      <c r="B245">
        <f t="shared" si="18"/>
        <v>2025</v>
      </c>
      <c r="C245">
        <f t="shared" si="19"/>
        <v>9</v>
      </c>
      <c r="D245" t="str">
        <f t="shared" si="20"/>
        <v>September</v>
      </c>
      <c r="E245">
        <f t="shared" si="23"/>
        <v>3</v>
      </c>
      <c r="F245">
        <f t="shared" si="21"/>
        <v>1</v>
      </c>
      <c r="G245" t="str">
        <f t="shared" si="22"/>
        <v>Monday</v>
      </c>
    </row>
    <row r="246" spans="1:7" x14ac:dyDescent="0.25">
      <c r="A246" s="30">
        <v>45902</v>
      </c>
      <c r="B246">
        <f t="shared" si="18"/>
        <v>2025</v>
      </c>
      <c r="C246">
        <f t="shared" si="19"/>
        <v>9</v>
      </c>
      <c r="D246" t="str">
        <f t="shared" si="20"/>
        <v>September</v>
      </c>
      <c r="E246">
        <f t="shared" si="23"/>
        <v>3</v>
      </c>
      <c r="F246">
        <f t="shared" si="21"/>
        <v>2</v>
      </c>
      <c r="G246" t="str">
        <f t="shared" si="22"/>
        <v>Tuesday</v>
      </c>
    </row>
    <row r="247" spans="1:7" x14ac:dyDescent="0.25">
      <c r="A247" s="30">
        <v>45903</v>
      </c>
      <c r="B247">
        <f t="shared" si="18"/>
        <v>2025</v>
      </c>
      <c r="C247">
        <f t="shared" si="19"/>
        <v>9</v>
      </c>
      <c r="D247" t="str">
        <f t="shared" si="20"/>
        <v>September</v>
      </c>
      <c r="E247">
        <f t="shared" si="23"/>
        <v>3</v>
      </c>
      <c r="F247">
        <f t="shared" si="21"/>
        <v>3</v>
      </c>
      <c r="G247" t="str">
        <f t="shared" si="22"/>
        <v>Wednesday</v>
      </c>
    </row>
    <row r="248" spans="1:7" x14ac:dyDescent="0.25">
      <c r="A248" s="30">
        <v>45904</v>
      </c>
      <c r="B248">
        <f t="shared" si="18"/>
        <v>2025</v>
      </c>
      <c r="C248">
        <f t="shared" si="19"/>
        <v>9</v>
      </c>
      <c r="D248" t="str">
        <f t="shared" si="20"/>
        <v>September</v>
      </c>
      <c r="E248">
        <f t="shared" si="23"/>
        <v>3</v>
      </c>
      <c r="F248">
        <f t="shared" si="21"/>
        <v>4</v>
      </c>
      <c r="G248" t="str">
        <f t="shared" si="22"/>
        <v>Thursday</v>
      </c>
    </row>
    <row r="249" spans="1:7" x14ac:dyDescent="0.25">
      <c r="A249" s="30">
        <v>45905</v>
      </c>
      <c r="B249">
        <f t="shared" si="18"/>
        <v>2025</v>
      </c>
      <c r="C249">
        <f t="shared" si="19"/>
        <v>9</v>
      </c>
      <c r="D249" t="str">
        <f t="shared" si="20"/>
        <v>September</v>
      </c>
      <c r="E249">
        <f t="shared" si="23"/>
        <v>3</v>
      </c>
      <c r="F249">
        <f t="shared" si="21"/>
        <v>5</v>
      </c>
      <c r="G249" t="str">
        <f t="shared" si="22"/>
        <v>Friday</v>
      </c>
    </row>
    <row r="250" spans="1:7" x14ac:dyDescent="0.25">
      <c r="A250" s="30">
        <v>45906</v>
      </c>
      <c r="B250">
        <f t="shared" si="18"/>
        <v>2025</v>
      </c>
      <c r="C250">
        <f t="shared" si="19"/>
        <v>9</v>
      </c>
      <c r="D250" t="str">
        <f t="shared" si="20"/>
        <v>September</v>
      </c>
      <c r="E250">
        <f t="shared" si="23"/>
        <v>3</v>
      </c>
      <c r="F250">
        <f t="shared" si="21"/>
        <v>6</v>
      </c>
      <c r="G250" t="str">
        <f t="shared" si="22"/>
        <v>Saturday</v>
      </c>
    </row>
    <row r="251" spans="1:7" x14ac:dyDescent="0.25">
      <c r="A251" s="30">
        <v>45907</v>
      </c>
      <c r="B251">
        <f t="shared" si="18"/>
        <v>2025</v>
      </c>
      <c r="C251">
        <f t="shared" si="19"/>
        <v>9</v>
      </c>
      <c r="D251" t="str">
        <f t="shared" si="20"/>
        <v>September</v>
      </c>
      <c r="E251">
        <f t="shared" si="23"/>
        <v>3</v>
      </c>
      <c r="F251">
        <f t="shared" si="21"/>
        <v>7</v>
      </c>
      <c r="G251" t="str">
        <f t="shared" si="22"/>
        <v>Sunday</v>
      </c>
    </row>
    <row r="252" spans="1:7" x14ac:dyDescent="0.25">
      <c r="A252" s="30">
        <v>45908</v>
      </c>
      <c r="B252">
        <f t="shared" si="18"/>
        <v>2025</v>
      </c>
      <c r="C252">
        <f t="shared" si="19"/>
        <v>9</v>
      </c>
      <c r="D252" t="str">
        <f t="shared" si="20"/>
        <v>September</v>
      </c>
      <c r="E252">
        <f t="shared" si="23"/>
        <v>3</v>
      </c>
      <c r="F252">
        <f t="shared" si="21"/>
        <v>1</v>
      </c>
      <c r="G252" t="str">
        <f t="shared" si="22"/>
        <v>Monday</v>
      </c>
    </row>
    <row r="253" spans="1:7" x14ac:dyDescent="0.25">
      <c r="A253" s="30">
        <v>45909</v>
      </c>
      <c r="B253">
        <f t="shared" si="18"/>
        <v>2025</v>
      </c>
      <c r="C253">
        <f t="shared" si="19"/>
        <v>9</v>
      </c>
      <c r="D253" t="str">
        <f t="shared" si="20"/>
        <v>September</v>
      </c>
      <c r="E253">
        <f t="shared" si="23"/>
        <v>3</v>
      </c>
      <c r="F253">
        <f t="shared" si="21"/>
        <v>2</v>
      </c>
      <c r="G253" t="str">
        <f t="shared" si="22"/>
        <v>Tuesday</v>
      </c>
    </row>
    <row r="254" spans="1:7" x14ac:dyDescent="0.25">
      <c r="A254" s="30">
        <v>45910</v>
      </c>
      <c r="B254">
        <f t="shared" si="18"/>
        <v>2025</v>
      </c>
      <c r="C254">
        <f t="shared" si="19"/>
        <v>9</v>
      </c>
      <c r="D254" t="str">
        <f t="shared" si="20"/>
        <v>September</v>
      </c>
      <c r="E254">
        <f t="shared" si="23"/>
        <v>3</v>
      </c>
      <c r="F254">
        <f t="shared" si="21"/>
        <v>3</v>
      </c>
      <c r="G254" t="str">
        <f t="shared" si="22"/>
        <v>Wednesday</v>
      </c>
    </row>
    <row r="255" spans="1:7" x14ac:dyDescent="0.25">
      <c r="A255" s="30">
        <v>45911</v>
      </c>
      <c r="B255">
        <f t="shared" si="18"/>
        <v>2025</v>
      </c>
      <c r="C255">
        <f t="shared" si="19"/>
        <v>9</v>
      </c>
      <c r="D255" t="str">
        <f t="shared" si="20"/>
        <v>September</v>
      </c>
      <c r="E255">
        <f t="shared" si="23"/>
        <v>3</v>
      </c>
      <c r="F255">
        <f t="shared" si="21"/>
        <v>4</v>
      </c>
      <c r="G255" t="str">
        <f t="shared" si="22"/>
        <v>Thursday</v>
      </c>
    </row>
    <row r="256" spans="1:7" x14ac:dyDescent="0.25">
      <c r="A256" s="30">
        <v>45912</v>
      </c>
      <c r="B256">
        <f t="shared" si="18"/>
        <v>2025</v>
      </c>
      <c r="C256">
        <f t="shared" si="19"/>
        <v>9</v>
      </c>
      <c r="D256" t="str">
        <f t="shared" si="20"/>
        <v>September</v>
      </c>
      <c r="E256">
        <f t="shared" si="23"/>
        <v>3</v>
      </c>
      <c r="F256">
        <f t="shared" si="21"/>
        <v>5</v>
      </c>
      <c r="G256" t="str">
        <f t="shared" si="22"/>
        <v>Friday</v>
      </c>
    </row>
    <row r="257" spans="1:7" x14ac:dyDescent="0.25">
      <c r="A257" s="30">
        <v>45913</v>
      </c>
      <c r="B257">
        <f t="shared" si="18"/>
        <v>2025</v>
      </c>
      <c r="C257">
        <f t="shared" si="19"/>
        <v>9</v>
      </c>
      <c r="D257" t="str">
        <f t="shared" si="20"/>
        <v>September</v>
      </c>
      <c r="E257">
        <f t="shared" si="23"/>
        <v>3</v>
      </c>
      <c r="F257">
        <f t="shared" si="21"/>
        <v>6</v>
      </c>
      <c r="G257" t="str">
        <f t="shared" si="22"/>
        <v>Saturday</v>
      </c>
    </row>
    <row r="258" spans="1:7" x14ac:dyDescent="0.25">
      <c r="A258" s="30">
        <v>45914</v>
      </c>
      <c r="B258">
        <f t="shared" ref="B258:B321" si="24">YEAR(A258)</f>
        <v>2025</v>
      </c>
      <c r="C258">
        <f t="shared" ref="C258:C321" si="25">MONTH(A258)</f>
        <v>9</v>
      </c>
      <c r="D258" t="str">
        <f t="shared" ref="D258:D321" si="26">TEXT(A258,"mmmm")</f>
        <v>September</v>
      </c>
      <c r="E258">
        <f t="shared" si="23"/>
        <v>3</v>
      </c>
      <c r="F258">
        <f t="shared" ref="F258:F321" si="27">WEEKDAY(A258,2)</f>
        <v>7</v>
      </c>
      <c r="G258" t="str">
        <f t="shared" ref="G258:G321" si="28">TEXT(A258,"dddd")</f>
        <v>Sunday</v>
      </c>
    </row>
    <row r="259" spans="1:7" x14ac:dyDescent="0.25">
      <c r="A259" s="30">
        <v>45915</v>
      </c>
      <c r="B259">
        <f t="shared" si="24"/>
        <v>2025</v>
      </c>
      <c r="C259">
        <f t="shared" si="25"/>
        <v>9</v>
      </c>
      <c r="D259" t="str">
        <f t="shared" si="26"/>
        <v>September</v>
      </c>
      <c r="E259">
        <f t="shared" ref="E259:E322" si="29">ROUNDUP(MONTH(A259)/3,0)</f>
        <v>3</v>
      </c>
      <c r="F259">
        <f t="shared" si="27"/>
        <v>1</v>
      </c>
      <c r="G259" t="str">
        <f t="shared" si="28"/>
        <v>Monday</v>
      </c>
    </row>
    <row r="260" spans="1:7" x14ac:dyDescent="0.25">
      <c r="A260" s="30">
        <v>45916</v>
      </c>
      <c r="B260">
        <f t="shared" si="24"/>
        <v>2025</v>
      </c>
      <c r="C260">
        <f t="shared" si="25"/>
        <v>9</v>
      </c>
      <c r="D260" t="str">
        <f t="shared" si="26"/>
        <v>September</v>
      </c>
      <c r="E260">
        <f t="shared" si="29"/>
        <v>3</v>
      </c>
      <c r="F260">
        <f t="shared" si="27"/>
        <v>2</v>
      </c>
      <c r="G260" t="str">
        <f t="shared" si="28"/>
        <v>Tuesday</v>
      </c>
    </row>
    <row r="261" spans="1:7" x14ac:dyDescent="0.25">
      <c r="A261" s="30">
        <v>45917</v>
      </c>
      <c r="B261">
        <f t="shared" si="24"/>
        <v>2025</v>
      </c>
      <c r="C261">
        <f t="shared" si="25"/>
        <v>9</v>
      </c>
      <c r="D261" t="str">
        <f t="shared" si="26"/>
        <v>September</v>
      </c>
      <c r="E261">
        <f t="shared" si="29"/>
        <v>3</v>
      </c>
      <c r="F261">
        <f t="shared" si="27"/>
        <v>3</v>
      </c>
      <c r="G261" t="str">
        <f t="shared" si="28"/>
        <v>Wednesday</v>
      </c>
    </row>
    <row r="262" spans="1:7" x14ac:dyDescent="0.25">
      <c r="A262" s="30">
        <v>45918</v>
      </c>
      <c r="B262">
        <f t="shared" si="24"/>
        <v>2025</v>
      </c>
      <c r="C262">
        <f t="shared" si="25"/>
        <v>9</v>
      </c>
      <c r="D262" t="str">
        <f t="shared" si="26"/>
        <v>September</v>
      </c>
      <c r="E262">
        <f t="shared" si="29"/>
        <v>3</v>
      </c>
      <c r="F262">
        <f t="shared" si="27"/>
        <v>4</v>
      </c>
      <c r="G262" t="str">
        <f t="shared" si="28"/>
        <v>Thursday</v>
      </c>
    </row>
    <row r="263" spans="1:7" x14ac:dyDescent="0.25">
      <c r="A263" s="30">
        <v>45919</v>
      </c>
      <c r="B263">
        <f t="shared" si="24"/>
        <v>2025</v>
      </c>
      <c r="C263">
        <f t="shared" si="25"/>
        <v>9</v>
      </c>
      <c r="D263" t="str">
        <f t="shared" si="26"/>
        <v>September</v>
      </c>
      <c r="E263">
        <f t="shared" si="29"/>
        <v>3</v>
      </c>
      <c r="F263">
        <f t="shared" si="27"/>
        <v>5</v>
      </c>
      <c r="G263" t="str">
        <f t="shared" si="28"/>
        <v>Friday</v>
      </c>
    </row>
    <row r="264" spans="1:7" x14ac:dyDescent="0.25">
      <c r="A264" s="30">
        <v>45920</v>
      </c>
      <c r="B264">
        <f t="shared" si="24"/>
        <v>2025</v>
      </c>
      <c r="C264">
        <f t="shared" si="25"/>
        <v>9</v>
      </c>
      <c r="D264" t="str">
        <f t="shared" si="26"/>
        <v>September</v>
      </c>
      <c r="E264">
        <f t="shared" si="29"/>
        <v>3</v>
      </c>
      <c r="F264">
        <f t="shared" si="27"/>
        <v>6</v>
      </c>
      <c r="G264" t="str">
        <f t="shared" si="28"/>
        <v>Saturday</v>
      </c>
    </row>
    <row r="265" spans="1:7" x14ac:dyDescent="0.25">
      <c r="A265" s="30">
        <v>45921</v>
      </c>
      <c r="B265">
        <f t="shared" si="24"/>
        <v>2025</v>
      </c>
      <c r="C265">
        <f t="shared" si="25"/>
        <v>9</v>
      </c>
      <c r="D265" t="str">
        <f t="shared" si="26"/>
        <v>September</v>
      </c>
      <c r="E265">
        <f t="shared" si="29"/>
        <v>3</v>
      </c>
      <c r="F265">
        <f t="shared" si="27"/>
        <v>7</v>
      </c>
      <c r="G265" t="str">
        <f t="shared" si="28"/>
        <v>Sunday</v>
      </c>
    </row>
    <row r="266" spans="1:7" x14ac:dyDescent="0.25">
      <c r="A266" s="30">
        <v>45922</v>
      </c>
      <c r="B266">
        <f t="shared" si="24"/>
        <v>2025</v>
      </c>
      <c r="C266">
        <f t="shared" si="25"/>
        <v>9</v>
      </c>
      <c r="D266" t="str">
        <f t="shared" si="26"/>
        <v>September</v>
      </c>
      <c r="E266">
        <f t="shared" si="29"/>
        <v>3</v>
      </c>
      <c r="F266">
        <f t="shared" si="27"/>
        <v>1</v>
      </c>
      <c r="G266" t="str">
        <f t="shared" si="28"/>
        <v>Monday</v>
      </c>
    </row>
    <row r="267" spans="1:7" x14ac:dyDescent="0.25">
      <c r="A267" s="30">
        <v>45923</v>
      </c>
      <c r="B267">
        <f t="shared" si="24"/>
        <v>2025</v>
      </c>
      <c r="C267">
        <f t="shared" si="25"/>
        <v>9</v>
      </c>
      <c r="D267" t="str">
        <f t="shared" si="26"/>
        <v>September</v>
      </c>
      <c r="E267">
        <f t="shared" si="29"/>
        <v>3</v>
      </c>
      <c r="F267">
        <f t="shared" si="27"/>
        <v>2</v>
      </c>
      <c r="G267" t="str">
        <f t="shared" si="28"/>
        <v>Tuesday</v>
      </c>
    </row>
    <row r="268" spans="1:7" x14ac:dyDescent="0.25">
      <c r="A268" s="30">
        <v>45924</v>
      </c>
      <c r="B268">
        <f t="shared" si="24"/>
        <v>2025</v>
      </c>
      <c r="C268">
        <f t="shared" si="25"/>
        <v>9</v>
      </c>
      <c r="D268" t="str">
        <f t="shared" si="26"/>
        <v>September</v>
      </c>
      <c r="E268">
        <f t="shared" si="29"/>
        <v>3</v>
      </c>
      <c r="F268">
        <f t="shared" si="27"/>
        <v>3</v>
      </c>
      <c r="G268" t="str">
        <f t="shared" si="28"/>
        <v>Wednesday</v>
      </c>
    </row>
    <row r="269" spans="1:7" x14ac:dyDescent="0.25">
      <c r="A269" s="30">
        <v>45925</v>
      </c>
      <c r="B269">
        <f t="shared" si="24"/>
        <v>2025</v>
      </c>
      <c r="C269">
        <f t="shared" si="25"/>
        <v>9</v>
      </c>
      <c r="D269" t="str">
        <f t="shared" si="26"/>
        <v>September</v>
      </c>
      <c r="E269">
        <f t="shared" si="29"/>
        <v>3</v>
      </c>
      <c r="F269">
        <f t="shared" si="27"/>
        <v>4</v>
      </c>
      <c r="G269" t="str">
        <f t="shared" si="28"/>
        <v>Thursday</v>
      </c>
    </row>
    <row r="270" spans="1:7" x14ac:dyDescent="0.25">
      <c r="A270" s="30">
        <v>45926</v>
      </c>
      <c r="B270">
        <f t="shared" si="24"/>
        <v>2025</v>
      </c>
      <c r="C270">
        <f t="shared" si="25"/>
        <v>9</v>
      </c>
      <c r="D270" t="str">
        <f t="shared" si="26"/>
        <v>September</v>
      </c>
      <c r="E270">
        <f t="shared" si="29"/>
        <v>3</v>
      </c>
      <c r="F270">
        <f t="shared" si="27"/>
        <v>5</v>
      </c>
      <c r="G270" t="str">
        <f t="shared" si="28"/>
        <v>Friday</v>
      </c>
    </row>
    <row r="271" spans="1:7" x14ac:dyDescent="0.25">
      <c r="A271" s="30">
        <v>45927</v>
      </c>
      <c r="B271">
        <f t="shared" si="24"/>
        <v>2025</v>
      </c>
      <c r="C271">
        <f t="shared" si="25"/>
        <v>9</v>
      </c>
      <c r="D271" t="str">
        <f t="shared" si="26"/>
        <v>September</v>
      </c>
      <c r="E271">
        <f t="shared" si="29"/>
        <v>3</v>
      </c>
      <c r="F271">
        <f t="shared" si="27"/>
        <v>6</v>
      </c>
      <c r="G271" t="str">
        <f t="shared" si="28"/>
        <v>Saturday</v>
      </c>
    </row>
    <row r="272" spans="1:7" x14ac:dyDescent="0.25">
      <c r="A272" s="30">
        <v>45928</v>
      </c>
      <c r="B272">
        <f t="shared" si="24"/>
        <v>2025</v>
      </c>
      <c r="C272">
        <f t="shared" si="25"/>
        <v>9</v>
      </c>
      <c r="D272" t="str">
        <f t="shared" si="26"/>
        <v>September</v>
      </c>
      <c r="E272">
        <f t="shared" si="29"/>
        <v>3</v>
      </c>
      <c r="F272">
        <f t="shared" si="27"/>
        <v>7</v>
      </c>
      <c r="G272" t="str">
        <f t="shared" si="28"/>
        <v>Sunday</v>
      </c>
    </row>
    <row r="273" spans="1:7" x14ac:dyDescent="0.25">
      <c r="A273" s="30">
        <v>45929</v>
      </c>
      <c r="B273">
        <f t="shared" si="24"/>
        <v>2025</v>
      </c>
      <c r="C273">
        <f t="shared" si="25"/>
        <v>9</v>
      </c>
      <c r="D273" t="str">
        <f t="shared" si="26"/>
        <v>September</v>
      </c>
      <c r="E273">
        <f t="shared" si="29"/>
        <v>3</v>
      </c>
      <c r="F273">
        <f t="shared" si="27"/>
        <v>1</v>
      </c>
      <c r="G273" t="str">
        <f t="shared" si="28"/>
        <v>Monday</v>
      </c>
    </row>
    <row r="274" spans="1:7" x14ac:dyDescent="0.25">
      <c r="A274" s="30">
        <v>45930</v>
      </c>
      <c r="B274">
        <f t="shared" si="24"/>
        <v>2025</v>
      </c>
      <c r="C274">
        <f t="shared" si="25"/>
        <v>9</v>
      </c>
      <c r="D274" t="str">
        <f t="shared" si="26"/>
        <v>September</v>
      </c>
      <c r="E274">
        <f t="shared" si="29"/>
        <v>3</v>
      </c>
      <c r="F274">
        <f t="shared" si="27"/>
        <v>2</v>
      </c>
      <c r="G274" t="str">
        <f t="shared" si="28"/>
        <v>Tuesday</v>
      </c>
    </row>
    <row r="275" spans="1:7" x14ac:dyDescent="0.25">
      <c r="A275" s="30">
        <v>45931</v>
      </c>
      <c r="B275">
        <f t="shared" si="24"/>
        <v>2025</v>
      </c>
      <c r="C275">
        <f t="shared" si="25"/>
        <v>10</v>
      </c>
      <c r="D275" t="str">
        <f t="shared" si="26"/>
        <v>October</v>
      </c>
      <c r="E275">
        <f t="shared" si="29"/>
        <v>4</v>
      </c>
      <c r="F275">
        <f t="shared" si="27"/>
        <v>3</v>
      </c>
      <c r="G275" t="str">
        <f t="shared" si="28"/>
        <v>Wednesday</v>
      </c>
    </row>
    <row r="276" spans="1:7" x14ac:dyDescent="0.25">
      <c r="A276" s="30">
        <v>45932</v>
      </c>
      <c r="B276">
        <f t="shared" si="24"/>
        <v>2025</v>
      </c>
      <c r="C276">
        <f t="shared" si="25"/>
        <v>10</v>
      </c>
      <c r="D276" t="str">
        <f t="shared" si="26"/>
        <v>October</v>
      </c>
      <c r="E276">
        <f t="shared" si="29"/>
        <v>4</v>
      </c>
      <c r="F276">
        <f t="shared" si="27"/>
        <v>4</v>
      </c>
      <c r="G276" t="str">
        <f t="shared" si="28"/>
        <v>Thursday</v>
      </c>
    </row>
    <row r="277" spans="1:7" x14ac:dyDescent="0.25">
      <c r="A277" s="30">
        <v>45933</v>
      </c>
      <c r="B277">
        <f t="shared" si="24"/>
        <v>2025</v>
      </c>
      <c r="C277">
        <f t="shared" si="25"/>
        <v>10</v>
      </c>
      <c r="D277" t="str">
        <f t="shared" si="26"/>
        <v>October</v>
      </c>
      <c r="E277">
        <f t="shared" si="29"/>
        <v>4</v>
      </c>
      <c r="F277">
        <f t="shared" si="27"/>
        <v>5</v>
      </c>
      <c r="G277" t="str">
        <f t="shared" si="28"/>
        <v>Friday</v>
      </c>
    </row>
    <row r="278" spans="1:7" x14ac:dyDescent="0.25">
      <c r="A278" s="30">
        <v>45934</v>
      </c>
      <c r="B278">
        <f t="shared" si="24"/>
        <v>2025</v>
      </c>
      <c r="C278">
        <f t="shared" si="25"/>
        <v>10</v>
      </c>
      <c r="D278" t="str">
        <f t="shared" si="26"/>
        <v>October</v>
      </c>
      <c r="E278">
        <f t="shared" si="29"/>
        <v>4</v>
      </c>
      <c r="F278">
        <f t="shared" si="27"/>
        <v>6</v>
      </c>
      <c r="G278" t="str">
        <f t="shared" si="28"/>
        <v>Saturday</v>
      </c>
    </row>
    <row r="279" spans="1:7" x14ac:dyDescent="0.25">
      <c r="A279" s="30">
        <v>45935</v>
      </c>
      <c r="B279">
        <f t="shared" si="24"/>
        <v>2025</v>
      </c>
      <c r="C279">
        <f t="shared" si="25"/>
        <v>10</v>
      </c>
      <c r="D279" t="str">
        <f t="shared" si="26"/>
        <v>October</v>
      </c>
      <c r="E279">
        <f t="shared" si="29"/>
        <v>4</v>
      </c>
      <c r="F279">
        <f t="shared" si="27"/>
        <v>7</v>
      </c>
      <c r="G279" t="str">
        <f t="shared" si="28"/>
        <v>Sunday</v>
      </c>
    </row>
    <row r="280" spans="1:7" x14ac:dyDescent="0.25">
      <c r="A280" s="30">
        <v>45936</v>
      </c>
      <c r="B280">
        <f t="shared" si="24"/>
        <v>2025</v>
      </c>
      <c r="C280">
        <f t="shared" si="25"/>
        <v>10</v>
      </c>
      <c r="D280" t="str">
        <f t="shared" si="26"/>
        <v>October</v>
      </c>
      <c r="E280">
        <f t="shared" si="29"/>
        <v>4</v>
      </c>
      <c r="F280">
        <f t="shared" si="27"/>
        <v>1</v>
      </c>
      <c r="G280" t="str">
        <f t="shared" si="28"/>
        <v>Monday</v>
      </c>
    </row>
    <row r="281" spans="1:7" x14ac:dyDescent="0.25">
      <c r="A281" s="30">
        <v>45937</v>
      </c>
      <c r="B281">
        <f t="shared" si="24"/>
        <v>2025</v>
      </c>
      <c r="C281">
        <f t="shared" si="25"/>
        <v>10</v>
      </c>
      <c r="D281" t="str">
        <f t="shared" si="26"/>
        <v>October</v>
      </c>
      <c r="E281">
        <f t="shared" si="29"/>
        <v>4</v>
      </c>
      <c r="F281">
        <f t="shared" si="27"/>
        <v>2</v>
      </c>
      <c r="G281" t="str">
        <f t="shared" si="28"/>
        <v>Tuesday</v>
      </c>
    </row>
    <row r="282" spans="1:7" x14ac:dyDescent="0.25">
      <c r="A282" s="30">
        <v>45938</v>
      </c>
      <c r="B282">
        <f t="shared" si="24"/>
        <v>2025</v>
      </c>
      <c r="C282">
        <f t="shared" si="25"/>
        <v>10</v>
      </c>
      <c r="D282" t="str">
        <f t="shared" si="26"/>
        <v>October</v>
      </c>
      <c r="E282">
        <f t="shared" si="29"/>
        <v>4</v>
      </c>
      <c r="F282">
        <f t="shared" si="27"/>
        <v>3</v>
      </c>
      <c r="G282" t="str">
        <f t="shared" si="28"/>
        <v>Wednesday</v>
      </c>
    </row>
    <row r="283" spans="1:7" x14ac:dyDescent="0.25">
      <c r="A283" s="30">
        <v>45939</v>
      </c>
      <c r="B283">
        <f t="shared" si="24"/>
        <v>2025</v>
      </c>
      <c r="C283">
        <f t="shared" si="25"/>
        <v>10</v>
      </c>
      <c r="D283" t="str">
        <f t="shared" si="26"/>
        <v>October</v>
      </c>
      <c r="E283">
        <f t="shared" si="29"/>
        <v>4</v>
      </c>
      <c r="F283">
        <f t="shared" si="27"/>
        <v>4</v>
      </c>
      <c r="G283" t="str">
        <f t="shared" si="28"/>
        <v>Thursday</v>
      </c>
    </row>
    <row r="284" spans="1:7" x14ac:dyDescent="0.25">
      <c r="A284" s="30">
        <v>45940</v>
      </c>
      <c r="B284">
        <f t="shared" si="24"/>
        <v>2025</v>
      </c>
      <c r="C284">
        <f t="shared" si="25"/>
        <v>10</v>
      </c>
      <c r="D284" t="str">
        <f t="shared" si="26"/>
        <v>October</v>
      </c>
      <c r="E284">
        <f t="shared" si="29"/>
        <v>4</v>
      </c>
      <c r="F284">
        <f t="shared" si="27"/>
        <v>5</v>
      </c>
      <c r="G284" t="str">
        <f t="shared" si="28"/>
        <v>Friday</v>
      </c>
    </row>
    <row r="285" spans="1:7" x14ac:dyDescent="0.25">
      <c r="A285" s="30">
        <v>45941</v>
      </c>
      <c r="B285">
        <f t="shared" si="24"/>
        <v>2025</v>
      </c>
      <c r="C285">
        <f t="shared" si="25"/>
        <v>10</v>
      </c>
      <c r="D285" t="str">
        <f t="shared" si="26"/>
        <v>October</v>
      </c>
      <c r="E285">
        <f t="shared" si="29"/>
        <v>4</v>
      </c>
      <c r="F285">
        <f t="shared" si="27"/>
        <v>6</v>
      </c>
      <c r="G285" t="str">
        <f t="shared" si="28"/>
        <v>Saturday</v>
      </c>
    </row>
    <row r="286" spans="1:7" x14ac:dyDescent="0.25">
      <c r="A286" s="30">
        <v>45942</v>
      </c>
      <c r="B286">
        <f t="shared" si="24"/>
        <v>2025</v>
      </c>
      <c r="C286">
        <f t="shared" si="25"/>
        <v>10</v>
      </c>
      <c r="D286" t="str">
        <f t="shared" si="26"/>
        <v>October</v>
      </c>
      <c r="E286">
        <f t="shared" si="29"/>
        <v>4</v>
      </c>
      <c r="F286">
        <f t="shared" si="27"/>
        <v>7</v>
      </c>
      <c r="G286" t="str">
        <f t="shared" si="28"/>
        <v>Sunday</v>
      </c>
    </row>
    <row r="287" spans="1:7" x14ac:dyDescent="0.25">
      <c r="A287" s="30">
        <v>45943</v>
      </c>
      <c r="B287">
        <f t="shared" si="24"/>
        <v>2025</v>
      </c>
      <c r="C287">
        <f t="shared" si="25"/>
        <v>10</v>
      </c>
      <c r="D287" t="str">
        <f t="shared" si="26"/>
        <v>October</v>
      </c>
      <c r="E287">
        <f t="shared" si="29"/>
        <v>4</v>
      </c>
      <c r="F287">
        <f t="shared" si="27"/>
        <v>1</v>
      </c>
      <c r="G287" t="str">
        <f t="shared" si="28"/>
        <v>Monday</v>
      </c>
    </row>
    <row r="288" spans="1:7" x14ac:dyDescent="0.25">
      <c r="A288" s="30">
        <v>45944</v>
      </c>
      <c r="B288">
        <f t="shared" si="24"/>
        <v>2025</v>
      </c>
      <c r="C288">
        <f t="shared" si="25"/>
        <v>10</v>
      </c>
      <c r="D288" t="str">
        <f t="shared" si="26"/>
        <v>October</v>
      </c>
      <c r="E288">
        <f t="shared" si="29"/>
        <v>4</v>
      </c>
      <c r="F288">
        <f t="shared" si="27"/>
        <v>2</v>
      </c>
      <c r="G288" t="str">
        <f t="shared" si="28"/>
        <v>Tuesday</v>
      </c>
    </row>
    <row r="289" spans="1:7" x14ac:dyDescent="0.25">
      <c r="A289" s="30">
        <v>45945</v>
      </c>
      <c r="B289">
        <f t="shared" si="24"/>
        <v>2025</v>
      </c>
      <c r="C289">
        <f t="shared" si="25"/>
        <v>10</v>
      </c>
      <c r="D289" t="str">
        <f t="shared" si="26"/>
        <v>October</v>
      </c>
      <c r="E289">
        <f t="shared" si="29"/>
        <v>4</v>
      </c>
      <c r="F289">
        <f t="shared" si="27"/>
        <v>3</v>
      </c>
      <c r="G289" t="str">
        <f t="shared" si="28"/>
        <v>Wednesday</v>
      </c>
    </row>
    <row r="290" spans="1:7" x14ac:dyDescent="0.25">
      <c r="A290" s="30">
        <v>45946</v>
      </c>
      <c r="B290">
        <f t="shared" si="24"/>
        <v>2025</v>
      </c>
      <c r="C290">
        <f t="shared" si="25"/>
        <v>10</v>
      </c>
      <c r="D290" t="str">
        <f t="shared" si="26"/>
        <v>October</v>
      </c>
      <c r="E290">
        <f t="shared" si="29"/>
        <v>4</v>
      </c>
      <c r="F290">
        <f t="shared" si="27"/>
        <v>4</v>
      </c>
      <c r="G290" t="str">
        <f t="shared" si="28"/>
        <v>Thursday</v>
      </c>
    </row>
    <row r="291" spans="1:7" x14ac:dyDescent="0.25">
      <c r="A291" s="30">
        <v>45947</v>
      </c>
      <c r="B291">
        <f t="shared" si="24"/>
        <v>2025</v>
      </c>
      <c r="C291">
        <f t="shared" si="25"/>
        <v>10</v>
      </c>
      <c r="D291" t="str">
        <f t="shared" si="26"/>
        <v>October</v>
      </c>
      <c r="E291">
        <f t="shared" si="29"/>
        <v>4</v>
      </c>
      <c r="F291">
        <f t="shared" si="27"/>
        <v>5</v>
      </c>
      <c r="G291" t="str">
        <f t="shared" si="28"/>
        <v>Friday</v>
      </c>
    </row>
    <row r="292" spans="1:7" x14ac:dyDescent="0.25">
      <c r="A292" s="30">
        <v>45948</v>
      </c>
      <c r="B292">
        <f t="shared" si="24"/>
        <v>2025</v>
      </c>
      <c r="C292">
        <f t="shared" si="25"/>
        <v>10</v>
      </c>
      <c r="D292" t="str">
        <f t="shared" si="26"/>
        <v>October</v>
      </c>
      <c r="E292">
        <f t="shared" si="29"/>
        <v>4</v>
      </c>
      <c r="F292">
        <f t="shared" si="27"/>
        <v>6</v>
      </c>
      <c r="G292" t="str">
        <f t="shared" si="28"/>
        <v>Saturday</v>
      </c>
    </row>
    <row r="293" spans="1:7" x14ac:dyDescent="0.25">
      <c r="A293" s="30">
        <v>45949</v>
      </c>
      <c r="B293">
        <f t="shared" si="24"/>
        <v>2025</v>
      </c>
      <c r="C293">
        <f t="shared" si="25"/>
        <v>10</v>
      </c>
      <c r="D293" t="str">
        <f t="shared" si="26"/>
        <v>October</v>
      </c>
      <c r="E293">
        <f t="shared" si="29"/>
        <v>4</v>
      </c>
      <c r="F293">
        <f t="shared" si="27"/>
        <v>7</v>
      </c>
      <c r="G293" t="str">
        <f t="shared" si="28"/>
        <v>Sunday</v>
      </c>
    </row>
    <row r="294" spans="1:7" x14ac:dyDescent="0.25">
      <c r="A294" s="30">
        <v>45950</v>
      </c>
      <c r="B294">
        <f t="shared" si="24"/>
        <v>2025</v>
      </c>
      <c r="C294">
        <f t="shared" si="25"/>
        <v>10</v>
      </c>
      <c r="D294" t="str">
        <f t="shared" si="26"/>
        <v>October</v>
      </c>
      <c r="E294">
        <f t="shared" si="29"/>
        <v>4</v>
      </c>
      <c r="F294">
        <f t="shared" si="27"/>
        <v>1</v>
      </c>
      <c r="G294" t="str">
        <f t="shared" si="28"/>
        <v>Monday</v>
      </c>
    </row>
    <row r="295" spans="1:7" x14ac:dyDescent="0.25">
      <c r="A295" s="30">
        <v>45951</v>
      </c>
      <c r="B295">
        <f t="shared" si="24"/>
        <v>2025</v>
      </c>
      <c r="C295">
        <f t="shared" si="25"/>
        <v>10</v>
      </c>
      <c r="D295" t="str">
        <f t="shared" si="26"/>
        <v>October</v>
      </c>
      <c r="E295">
        <f t="shared" si="29"/>
        <v>4</v>
      </c>
      <c r="F295">
        <f t="shared" si="27"/>
        <v>2</v>
      </c>
      <c r="G295" t="str">
        <f t="shared" si="28"/>
        <v>Tuesday</v>
      </c>
    </row>
    <row r="296" spans="1:7" x14ac:dyDescent="0.25">
      <c r="A296" s="30">
        <v>45952</v>
      </c>
      <c r="B296">
        <f t="shared" si="24"/>
        <v>2025</v>
      </c>
      <c r="C296">
        <f t="shared" si="25"/>
        <v>10</v>
      </c>
      <c r="D296" t="str">
        <f t="shared" si="26"/>
        <v>October</v>
      </c>
      <c r="E296">
        <f t="shared" si="29"/>
        <v>4</v>
      </c>
      <c r="F296">
        <f t="shared" si="27"/>
        <v>3</v>
      </c>
      <c r="G296" t="str">
        <f t="shared" si="28"/>
        <v>Wednesday</v>
      </c>
    </row>
    <row r="297" spans="1:7" x14ac:dyDescent="0.25">
      <c r="A297" s="30">
        <v>45953</v>
      </c>
      <c r="B297">
        <f t="shared" si="24"/>
        <v>2025</v>
      </c>
      <c r="C297">
        <f t="shared" si="25"/>
        <v>10</v>
      </c>
      <c r="D297" t="str">
        <f t="shared" si="26"/>
        <v>October</v>
      </c>
      <c r="E297">
        <f t="shared" si="29"/>
        <v>4</v>
      </c>
      <c r="F297">
        <f t="shared" si="27"/>
        <v>4</v>
      </c>
      <c r="G297" t="str">
        <f t="shared" si="28"/>
        <v>Thursday</v>
      </c>
    </row>
    <row r="298" spans="1:7" x14ac:dyDescent="0.25">
      <c r="A298" s="30">
        <v>45954</v>
      </c>
      <c r="B298">
        <f t="shared" si="24"/>
        <v>2025</v>
      </c>
      <c r="C298">
        <f t="shared" si="25"/>
        <v>10</v>
      </c>
      <c r="D298" t="str">
        <f t="shared" si="26"/>
        <v>October</v>
      </c>
      <c r="E298">
        <f t="shared" si="29"/>
        <v>4</v>
      </c>
      <c r="F298">
        <f t="shared" si="27"/>
        <v>5</v>
      </c>
      <c r="G298" t="str">
        <f t="shared" si="28"/>
        <v>Friday</v>
      </c>
    </row>
    <row r="299" spans="1:7" x14ac:dyDescent="0.25">
      <c r="A299" s="30">
        <v>45955</v>
      </c>
      <c r="B299">
        <f t="shared" si="24"/>
        <v>2025</v>
      </c>
      <c r="C299">
        <f t="shared" si="25"/>
        <v>10</v>
      </c>
      <c r="D299" t="str">
        <f t="shared" si="26"/>
        <v>October</v>
      </c>
      <c r="E299">
        <f t="shared" si="29"/>
        <v>4</v>
      </c>
      <c r="F299">
        <f t="shared" si="27"/>
        <v>6</v>
      </c>
      <c r="G299" t="str">
        <f t="shared" si="28"/>
        <v>Saturday</v>
      </c>
    </row>
    <row r="300" spans="1:7" x14ac:dyDescent="0.25">
      <c r="A300" s="30">
        <v>45956</v>
      </c>
      <c r="B300">
        <f t="shared" si="24"/>
        <v>2025</v>
      </c>
      <c r="C300">
        <f t="shared" si="25"/>
        <v>10</v>
      </c>
      <c r="D300" t="str">
        <f t="shared" si="26"/>
        <v>October</v>
      </c>
      <c r="E300">
        <f t="shared" si="29"/>
        <v>4</v>
      </c>
      <c r="F300">
        <f t="shared" si="27"/>
        <v>7</v>
      </c>
      <c r="G300" t="str">
        <f t="shared" si="28"/>
        <v>Sunday</v>
      </c>
    </row>
    <row r="301" spans="1:7" x14ac:dyDescent="0.25">
      <c r="A301" s="30">
        <v>45957</v>
      </c>
      <c r="B301">
        <f t="shared" si="24"/>
        <v>2025</v>
      </c>
      <c r="C301">
        <f t="shared" si="25"/>
        <v>10</v>
      </c>
      <c r="D301" t="str">
        <f t="shared" si="26"/>
        <v>October</v>
      </c>
      <c r="E301">
        <f t="shared" si="29"/>
        <v>4</v>
      </c>
      <c r="F301">
        <f t="shared" si="27"/>
        <v>1</v>
      </c>
      <c r="G301" t="str">
        <f t="shared" si="28"/>
        <v>Monday</v>
      </c>
    </row>
    <row r="302" spans="1:7" x14ac:dyDescent="0.25">
      <c r="A302" s="30">
        <v>45958</v>
      </c>
      <c r="B302">
        <f t="shared" si="24"/>
        <v>2025</v>
      </c>
      <c r="C302">
        <f t="shared" si="25"/>
        <v>10</v>
      </c>
      <c r="D302" t="str">
        <f t="shared" si="26"/>
        <v>October</v>
      </c>
      <c r="E302">
        <f t="shared" si="29"/>
        <v>4</v>
      </c>
      <c r="F302">
        <f t="shared" si="27"/>
        <v>2</v>
      </c>
      <c r="G302" t="str">
        <f t="shared" si="28"/>
        <v>Tuesday</v>
      </c>
    </row>
    <row r="303" spans="1:7" x14ac:dyDescent="0.25">
      <c r="A303" s="30">
        <v>45959</v>
      </c>
      <c r="B303">
        <f t="shared" si="24"/>
        <v>2025</v>
      </c>
      <c r="C303">
        <f t="shared" si="25"/>
        <v>10</v>
      </c>
      <c r="D303" t="str">
        <f t="shared" si="26"/>
        <v>October</v>
      </c>
      <c r="E303">
        <f t="shared" si="29"/>
        <v>4</v>
      </c>
      <c r="F303">
        <f t="shared" si="27"/>
        <v>3</v>
      </c>
      <c r="G303" t="str">
        <f t="shared" si="28"/>
        <v>Wednesday</v>
      </c>
    </row>
    <row r="304" spans="1:7" x14ac:dyDescent="0.25">
      <c r="A304" s="30">
        <v>45960</v>
      </c>
      <c r="B304">
        <f t="shared" si="24"/>
        <v>2025</v>
      </c>
      <c r="C304">
        <f t="shared" si="25"/>
        <v>10</v>
      </c>
      <c r="D304" t="str">
        <f t="shared" si="26"/>
        <v>October</v>
      </c>
      <c r="E304">
        <f t="shared" si="29"/>
        <v>4</v>
      </c>
      <c r="F304">
        <f t="shared" si="27"/>
        <v>4</v>
      </c>
      <c r="G304" t="str">
        <f t="shared" si="28"/>
        <v>Thursday</v>
      </c>
    </row>
    <row r="305" spans="1:7" x14ac:dyDescent="0.25">
      <c r="A305" s="30">
        <v>45961</v>
      </c>
      <c r="B305">
        <f t="shared" si="24"/>
        <v>2025</v>
      </c>
      <c r="C305">
        <f t="shared" si="25"/>
        <v>10</v>
      </c>
      <c r="D305" t="str">
        <f t="shared" si="26"/>
        <v>October</v>
      </c>
      <c r="E305">
        <f t="shared" si="29"/>
        <v>4</v>
      </c>
      <c r="F305">
        <f t="shared" si="27"/>
        <v>5</v>
      </c>
      <c r="G305" t="str">
        <f t="shared" si="28"/>
        <v>Friday</v>
      </c>
    </row>
    <row r="306" spans="1:7" x14ac:dyDescent="0.25">
      <c r="A306" s="30">
        <v>45962</v>
      </c>
      <c r="B306">
        <f t="shared" si="24"/>
        <v>2025</v>
      </c>
      <c r="C306">
        <f t="shared" si="25"/>
        <v>11</v>
      </c>
      <c r="D306" t="str">
        <f t="shared" si="26"/>
        <v>November</v>
      </c>
      <c r="E306">
        <f t="shared" si="29"/>
        <v>4</v>
      </c>
      <c r="F306">
        <f t="shared" si="27"/>
        <v>6</v>
      </c>
      <c r="G306" t="str">
        <f t="shared" si="28"/>
        <v>Saturday</v>
      </c>
    </row>
    <row r="307" spans="1:7" x14ac:dyDescent="0.25">
      <c r="A307" s="30">
        <v>45963</v>
      </c>
      <c r="B307">
        <f t="shared" si="24"/>
        <v>2025</v>
      </c>
      <c r="C307">
        <f t="shared" si="25"/>
        <v>11</v>
      </c>
      <c r="D307" t="str">
        <f t="shared" si="26"/>
        <v>November</v>
      </c>
      <c r="E307">
        <f t="shared" si="29"/>
        <v>4</v>
      </c>
      <c r="F307">
        <f t="shared" si="27"/>
        <v>7</v>
      </c>
      <c r="G307" t="str">
        <f t="shared" si="28"/>
        <v>Sunday</v>
      </c>
    </row>
    <row r="308" spans="1:7" x14ac:dyDescent="0.25">
      <c r="A308" s="30">
        <v>45964</v>
      </c>
      <c r="B308">
        <f t="shared" si="24"/>
        <v>2025</v>
      </c>
      <c r="C308">
        <f t="shared" si="25"/>
        <v>11</v>
      </c>
      <c r="D308" t="str">
        <f t="shared" si="26"/>
        <v>November</v>
      </c>
      <c r="E308">
        <f t="shared" si="29"/>
        <v>4</v>
      </c>
      <c r="F308">
        <f t="shared" si="27"/>
        <v>1</v>
      </c>
      <c r="G308" t="str">
        <f t="shared" si="28"/>
        <v>Monday</v>
      </c>
    </row>
    <row r="309" spans="1:7" x14ac:dyDescent="0.25">
      <c r="A309" s="30">
        <v>45965</v>
      </c>
      <c r="B309">
        <f t="shared" si="24"/>
        <v>2025</v>
      </c>
      <c r="C309">
        <f t="shared" si="25"/>
        <v>11</v>
      </c>
      <c r="D309" t="str">
        <f t="shared" si="26"/>
        <v>November</v>
      </c>
      <c r="E309">
        <f t="shared" si="29"/>
        <v>4</v>
      </c>
      <c r="F309">
        <f t="shared" si="27"/>
        <v>2</v>
      </c>
      <c r="G309" t="str">
        <f t="shared" si="28"/>
        <v>Tuesday</v>
      </c>
    </row>
    <row r="310" spans="1:7" x14ac:dyDescent="0.25">
      <c r="A310" s="30">
        <v>45966</v>
      </c>
      <c r="B310">
        <f t="shared" si="24"/>
        <v>2025</v>
      </c>
      <c r="C310">
        <f t="shared" si="25"/>
        <v>11</v>
      </c>
      <c r="D310" t="str">
        <f t="shared" si="26"/>
        <v>November</v>
      </c>
      <c r="E310">
        <f t="shared" si="29"/>
        <v>4</v>
      </c>
      <c r="F310">
        <f t="shared" si="27"/>
        <v>3</v>
      </c>
      <c r="G310" t="str">
        <f t="shared" si="28"/>
        <v>Wednesday</v>
      </c>
    </row>
    <row r="311" spans="1:7" x14ac:dyDescent="0.25">
      <c r="A311" s="30">
        <v>45967</v>
      </c>
      <c r="B311">
        <f t="shared" si="24"/>
        <v>2025</v>
      </c>
      <c r="C311">
        <f t="shared" si="25"/>
        <v>11</v>
      </c>
      <c r="D311" t="str">
        <f t="shared" si="26"/>
        <v>November</v>
      </c>
      <c r="E311">
        <f t="shared" si="29"/>
        <v>4</v>
      </c>
      <c r="F311">
        <f t="shared" si="27"/>
        <v>4</v>
      </c>
      <c r="G311" t="str">
        <f t="shared" si="28"/>
        <v>Thursday</v>
      </c>
    </row>
    <row r="312" spans="1:7" x14ac:dyDescent="0.25">
      <c r="A312" s="30">
        <v>45968</v>
      </c>
      <c r="B312">
        <f t="shared" si="24"/>
        <v>2025</v>
      </c>
      <c r="C312">
        <f t="shared" si="25"/>
        <v>11</v>
      </c>
      <c r="D312" t="str">
        <f t="shared" si="26"/>
        <v>November</v>
      </c>
      <c r="E312">
        <f t="shared" si="29"/>
        <v>4</v>
      </c>
      <c r="F312">
        <f t="shared" si="27"/>
        <v>5</v>
      </c>
      <c r="G312" t="str">
        <f t="shared" si="28"/>
        <v>Friday</v>
      </c>
    </row>
    <row r="313" spans="1:7" x14ac:dyDescent="0.25">
      <c r="A313" s="30">
        <v>45969</v>
      </c>
      <c r="B313">
        <f t="shared" si="24"/>
        <v>2025</v>
      </c>
      <c r="C313">
        <f t="shared" si="25"/>
        <v>11</v>
      </c>
      <c r="D313" t="str">
        <f t="shared" si="26"/>
        <v>November</v>
      </c>
      <c r="E313">
        <f t="shared" si="29"/>
        <v>4</v>
      </c>
      <c r="F313">
        <f t="shared" si="27"/>
        <v>6</v>
      </c>
      <c r="G313" t="str">
        <f t="shared" si="28"/>
        <v>Saturday</v>
      </c>
    </row>
    <row r="314" spans="1:7" x14ac:dyDescent="0.25">
      <c r="A314" s="30">
        <v>45970</v>
      </c>
      <c r="B314">
        <f t="shared" si="24"/>
        <v>2025</v>
      </c>
      <c r="C314">
        <f t="shared" si="25"/>
        <v>11</v>
      </c>
      <c r="D314" t="str">
        <f t="shared" si="26"/>
        <v>November</v>
      </c>
      <c r="E314">
        <f t="shared" si="29"/>
        <v>4</v>
      </c>
      <c r="F314">
        <f t="shared" si="27"/>
        <v>7</v>
      </c>
      <c r="G314" t="str">
        <f t="shared" si="28"/>
        <v>Sunday</v>
      </c>
    </row>
    <row r="315" spans="1:7" x14ac:dyDescent="0.25">
      <c r="A315" s="30">
        <v>45971</v>
      </c>
      <c r="B315">
        <f t="shared" si="24"/>
        <v>2025</v>
      </c>
      <c r="C315">
        <f t="shared" si="25"/>
        <v>11</v>
      </c>
      <c r="D315" t="str">
        <f t="shared" si="26"/>
        <v>November</v>
      </c>
      <c r="E315">
        <f t="shared" si="29"/>
        <v>4</v>
      </c>
      <c r="F315">
        <f t="shared" si="27"/>
        <v>1</v>
      </c>
      <c r="G315" t="str">
        <f t="shared" si="28"/>
        <v>Monday</v>
      </c>
    </row>
    <row r="316" spans="1:7" x14ac:dyDescent="0.25">
      <c r="A316" s="30">
        <v>45972</v>
      </c>
      <c r="B316">
        <f t="shared" si="24"/>
        <v>2025</v>
      </c>
      <c r="C316">
        <f t="shared" si="25"/>
        <v>11</v>
      </c>
      <c r="D316" t="str">
        <f t="shared" si="26"/>
        <v>November</v>
      </c>
      <c r="E316">
        <f t="shared" si="29"/>
        <v>4</v>
      </c>
      <c r="F316">
        <f t="shared" si="27"/>
        <v>2</v>
      </c>
      <c r="G316" t="str">
        <f t="shared" si="28"/>
        <v>Tuesday</v>
      </c>
    </row>
    <row r="317" spans="1:7" x14ac:dyDescent="0.25">
      <c r="A317" s="30">
        <v>45973</v>
      </c>
      <c r="B317">
        <f t="shared" si="24"/>
        <v>2025</v>
      </c>
      <c r="C317">
        <f t="shared" si="25"/>
        <v>11</v>
      </c>
      <c r="D317" t="str">
        <f t="shared" si="26"/>
        <v>November</v>
      </c>
      <c r="E317">
        <f t="shared" si="29"/>
        <v>4</v>
      </c>
      <c r="F317">
        <f t="shared" si="27"/>
        <v>3</v>
      </c>
      <c r="G317" t="str">
        <f t="shared" si="28"/>
        <v>Wednesday</v>
      </c>
    </row>
    <row r="318" spans="1:7" x14ac:dyDescent="0.25">
      <c r="A318" s="30">
        <v>45974</v>
      </c>
      <c r="B318">
        <f t="shared" si="24"/>
        <v>2025</v>
      </c>
      <c r="C318">
        <f t="shared" si="25"/>
        <v>11</v>
      </c>
      <c r="D318" t="str">
        <f t="shared" si="26"/>
        <v>November</v>
      </c>
      <c r="E318">
        <f t="shared" si="29"/>
        <v>4</v>
      </c>
      <c r="F318">
        <f t="shared" si="27"/>
        <v>4</v>
      </c>
      <c r="G318" t="str">
        <f t="shared" si="28"/>
        <v>Thursday</v>
      </c>
    </row>
    <row r="319" spans="1:7" x14ac:dyDescent="0.25">
      <c r="A319" s="30">
        <v>45975</v>
      </c>
      <c r="B319">
        <f t="shared" si="24"/>
        <v>2025</v>
      </c>
      <c r="C319">
        <f t="shared" si="25"/>
        <v>11</v>
      </c>
      <c r="D319" t="str">
        <f t="shared" si="26"/>
        <v>November</v>
      </c>
      <c r="E319">
        <f t="shared" si="29"/>
        <v>4</v>
      </c>
      <c r="F319">
        <f t="shared" si="27"/>
        <v>5</v>
      </c>
      <c r="G319" t="str">
        <f t="shared" si="28"/>
        <v>Friday</v>
      </c>
    </row>
    <row r="320" spans="1:7" x14ac:dyDescent="0.25">
      <c r="A320" s="30">
        <v>45976</v>
      </c>
      <c r="B320">
        <f t="shared" si="24"/>
        <v>2025</v>
      </c>
      <c r="C320">
        <f t="shared" si="25"/>
        <v>11</v>
      </c>
      <c r="D320" t="str">
        <f t="shared" si="26"/>
        <v>November</v>
      </c>
      <c r="E320">
        <f t="shared" si="29"/>
        <v>4</v>
      </c>
      <c r="F320">
        <f t="shared" si="27"/>
        <v>6</v>
      </c>
      <c r="G320" t="str">
        <f t="shared" si="28"/>
        <v>Saturday</v>
      </c>
    </row>
    <row r="321" spans="1:7" x14ac:dyDescent="0.25">
      <c r="A321" s="30">
        <v>45977</v>
      </c>
      <c r="B321">
        <f t="shared" si="24"/>
        <v>2025</v>
      </c>
      <c r="C321">
        <f t="shared" si="25"/>
        <v>11</v>
      </c>
      <c r="D321" t="str">
        <f t="shared" si="26"/>
        <v>November</v>
      </c>
      <c r="E321">
        <f t="shared" si="29"/>
        <v>4</v>
      </c>
      <c r="F321">
        <f t="shared" si="27"/>
        <v>7</v>
      </c>
      <c r="G321" t="str">
        <f t="shared" si="28"/>
        <v>Sunday</v>
      </c>
    </row>
    <row r="322" spans="1:7" x14ac:dyDescent="0.25">
      <c r="A322" s="30">
        <v>45978</v>
      </c>
      <c r="B322">
        <f t="shared" ref="B322:B366" si="30">YEAR(A322)</f>
        <v>2025</v>
      </c>
      <c r="C322">
        <f t="shared" ref="C322:C366" si="31">MONTH(A322)</f>
        <v>11</v>
      </c>
      <c r="D322" t="str">
        <f t="shared" ref="D322:D366" si="32">TEXT(A322,"mmmm")</f>
        <v>November</v>
      </c>
      <c r="E322">
        <f t="shared" si="29"/>
        <v>4</v>
      </c>
      <c r="F322">
        <f t="shared" ref="F322:F366" si="33">WEEKDAY(A322,2)</f>
        <v>1</v>
      </c>
      <c r="G322" t="str">
        <f t="shared" ref="G322:G366" si="34">TEXT(A322,"dddd")</f>
        <v>Monday</v>
      </c>
    </row>
    <row r="323" spans="1:7" x14ac:dyDescent="0.25">
      <c r="A323" s="30">
        <v>45979</v>
      </c>
      <c r="B323">
        <f t="shared" si="30"/>
        <v>2025</v>
      </c>
      <c r="C323">
        <f t="shared" si="31"/>
        <v>11</v>
      </c>
      <c r="D323" t="str">
        <f t="shared" si="32"/>
        <v>November</v>
      </c>
      <c r="E323">
        <f t="shared" ref="E323:E366" si="35">ROUNDUP(MONTH(A323)/3,0)</f>
        <v>4</v>
      </c>
      <c r="F323">
        <f t="shared" si="33"/>
        <v>2</v>
      </c>
      <c r="G323" t="str">
        <f t="shared" si="34"/>
        <v>Tuesday</v>
      </c>
    </row>
    <row r="324" spans="1:7" x14ac:dyDescent="0.25">
      <c r="A324" s="30">
        <v>45980</v>
      </c>
      <c r="B324">
        <f t="shared" si="30"/>
        <v>2025</v>
      </c>
      <c r="C324">
        <f t="shared" si="31"/>
        <v>11</v>
      </c>
      <c r="D324" t="str">
        <f t="shared" si="32"/>
        <v>November</v>
      </c>
      <c r="E324">
        <f t="shared" si="35"/>
        <v>4</v>
      </c>
      <c r="F324">
        <f t="shared" si="33"/>
        <v>3</v>
      </c>
      <c r="G324" t="str">
        <f t="shared" si="34"/>
        <v>Wednesday</v>
      </c>
    </row>
    <row r="325" spans="1:7" x14ac:dyDescent="0.25">
      <c r="A325" s="30">
        <v>45981</v>
      </c>
      <c r="B325">
        <f t="shared" si="30"/>
        <v>2025</v>
      </c>
      <c r="C325">
        <f t="shared" si="31"/>
        <v>11</v>
      </c>
      <c r="D325" t="str">
        <f t="shared" si="32"/>
        <v>November</v>
      </c>
      <c r="E325">
        <f t="shared" si="35"/>
        <v>4</v>
      </c>
      <c r="F325">
        <f t="shared" si="33"/>
        <v>4</v>
      </c>
      <c r="G325" t="str">
        <f t="shared" si="34"/>
        <v>Thursday</v>
      </c>
    </row>
    <row r="326" spans="1:7" x14ac:dyDescent="0.25">
      <c r="A326" s="30">
        <v>45982</v>
      </c>
      <c r="B326">
        <f t="shared" si="30"/>
        <v>2025</v>
      </c>
      <c r="C326">
        <f t="shared" si="31"/>
        <v>11</v>
      </c>
      <c r="D326" t="str">
        <f t="shared" si="32"/>
        <v>November</v>
      </c>
      <c r="E326">
        <f t="shared" si="35"/>
        <v>4</v>
      </c>
      <c r="F326">
        <f t="shared" si="33"/>
        <v>5</v>
      </c>
      <c r="G326" t="str">
        <f t="shared" si="34"/>
        <v>Friday</v>
      </c>
    </row>
    <row r="327" spans="1:7" x14ac:dyDescent="0.25">
      <c r="A327" s="30">
        <v>45983</v>
      </c>
      <c r="B327">
        <f t="shared" si="30"/>
        <v>2025</v>
      </c>
      <c r="C327">
        <f t="shared" si="31"/>
        <v>11</v>
      </c>
      <c r="D327" t="str">
        <f t="shared" si="32"/>
        <v>November</v>
      </c>
      <c r="E327">
        <f t="shared" si="35"/>
        <v>4</v>
      </c>
      <c r="F327">
        <f t="shared" si="33"/>
        <v>6</v>
      </c>
      <c r="G327" t="str">
        <f t="shared" si="34"/>
        <v>Saturday</v>
      </c>
    </row>
    <row r="328" spans="1:7" x14ac:dyDescent="0.25">
      <c r="A328" s="30">
        <v>45984</v>
      </c>
      <c r="B328">
        <f t="shared" si="30"/>
        <v>2025</v>
      </c>
      <c r="C328">
        <f t="shared" si="31"/>
        <v>11</v>
      </c>
      <c r="D328" t="str">
        <f t="shared" si="32"/>
        <v>November</v>
      </c>
      <c r="E328">
        <f t="shared" si="35"/>
        <v>4</v>
      </c>
      <c r="F328">
        <f t="shared" si="33"/>
        <v>7</v>
      </c>
      <c r="G328" t="str">
        <f t="shared" si="34"/>
        <v>Sunday</v>
      </c>
    </row>
    <row r="329" spans="1:7" x14ac:dyDescent="0.25">
      <c r="A329" s="30">
        <v>45985</v>
      </c>
      <c r="B329">
        <f t="shared" si="30"/>
        <v>2025</v>
      </c>
      <c r="C329">
        <f t="shared" si="31"/>
        <v>11</v>
      </c>
      <c r="D329" t="str">
        <f t="shared" si="32"/>
        <v>November</v>
      </c>
      <c r="E329">
        <f t="shared" si="35"/>
        <v>4</v>
      </c>
      <c r="F329">
        <f t="shared" si="33"/>
        <v>1</v>
      </c>
      <c r="G329" t="str">
        <f t="shared" si="34"/>
        <v>Monday</v>
      </c>
    </row>
    <row r="330" spans="1:7" x14ac:dyDescent="0.25">
      <c r="A330" s="30">
        <v>45986</v>
      </c>
      <c r="B330">
        <f t="shared" si="30"/>
        <v>2025</v>
      </c>
      <c r="C330">
        <f t="shared" si="31"/>
        <v>11</v>
      </c>
      <c r="D330" t="str">
        <f t="shared" si="32"/>
        <v>November</v>
      </c>
      <c r="E330">
        <f t="shared" si="35"/>
        <v>4</v>
      </c>
      <c r="F330">
        <f t="shared" si="33"/>
        <v>2</v>
      </c>
      <c r="G330" t="str">
        <f t="shared" si="34"/>
        <v>Tuesday</v>
      </c>
    </row>
    <row r="331" spans="1:7" x14ac:dyDescent="0.25">
      <c r="A331" s="30">
        <v>45987</v>
      </c>
      <c r="B331">
        <f t="shared" si="30"/>
        <v>2025</v>
      </c>
      <c r="C331">
        <f t="shared" si="31"/>
        <v>11</v>
      </c>
      <c r="D331" t="str">
        <f t="shared" si="32"/>
        <v>November</v>
      </c>
      <c r="E331">
        <f t="shared" si="35"/>
        <v>4</v>
      </c>
      <c r="F331">
        <f t="shared" si="33"/>
        <v>3</v>
      </c>
      <c r="G331" t="str">
        <f t="shared" si="34"/>
        <v>Wednesday</v>
      </c>
    </row>
    <row r="332" spans="1:7" x14ac:dyDescent="0.25">
      <c r="A332" s="30">
        <v>45988</v>
      </c>
      <c r="B332">
        <f t="shared" si="30"/>
        <v>2025</v>
      </c>
      <c r="C332">
        <f t="shared" si="31"/>
        <v>11</v>
      </c>
      <c r="D332" t="str">
        <f t="shared" si="32"/>
        <v>November</v>
      </c>
      <c r="E332">
        <f t="shared" si="35"/>
        <v>4</v>
      </c>
      <c r="F332">
        <f t="shared" si="33"/>
        <v>4</v>
      </c>
      <c r="G332" t="str">
        <f t="shared" si="34"/>
        <v>Thursday</v>
      </c>
    </row>
    <row r="333" spans="1:7" x14ac:dyDescent="0.25">
      <c r="A333" s="30">
        <v>45989</v>
      </c>
      <c r="B333">
        <f t="shared" si="30"/>
        <v>2025</v>
      </c>
      <c r="C333">
        <f t="shared" si="31"/>
        <v>11</v>
      </c>
      <c r="D333" t="str">
        <f t="shared" si="32"/>
        <v>November</v>
      </c>
      <c r="E333">
        <f t="shared" si="35"/>
        <v>4</v>
      </c>
      <c r="F333">
        <f t="shared" si="33"/>
        <v>5</v>
      </c>
      <c r="G333" t="str">
        <f t="shared" si="34"/>
        <v>Friday</v>
      </c>
    </row>
    <row r="334" spans="1:7" x14ac:dyDescent="0.25">
      <c r="A334" s="30">
        <v>45990</v>
      </c>
      <c r="B334">
        <f t="shared" si="30"/>
        <v>2025</v>
      </c>
      <c r="C334">
        <f t="shared" si="31"/>
        <v>11</v>
      </c>
      <c r="D334" t="str">
        <f t="shared" si="32"/>
        <v>November</v>
      </c>
      <c r="E334">
        <f t="shared" si="35"/>
        <v>4</v>
      </c>
      <c r="F334">
        <f t="shared" si="33"/>
        <v>6</v>
      </c>
      <c r="G334" t="str">
        <f t="shared" si="34"/>
        <v>Saturday</v>
      </c>
    </row>
    <row r="335" spans="1:7" x14ac:dyDescent="0.25">
      <c r="A335" s="30">
        <v>45991</v>
      </c>
      <c r="B335">
        <f t="shared" si="30"/>
        <v>2025</v>
      </c>
      <c r="C335">
        <f t="shared" si="31"/>
        <v>11</v>
      </c>
      <c r="D335" t="str">
        <f t="shared" si="32"/>
        <v>November</v>
      </c>
      <c r="E335">
        <f t="shared" si="35"/>
        <v>4</v>
      </c>
      <c r="F335">
        <f t="shared" si="33"/>
        <v>7</v>
      </c>
      <c r="G335" t="str">
        <f t="shared" si="34"/>
        <v>Sunday</v>
      </c>
    </row>
    <row r="336" spans="1:7" x14ac:dyDescent="0.25">
      <c r="A336" s="30">
        <v>45992</v>
      </c>
      <c r="B336">
        <f t="shared" si="30"/>
        <v>2025</v>
      </c>
      <c r="C336">
        <f t="shared" si="31"/>
        <v>12</v>
      </c>
      <c r="D336" t="str">
        <f t="shared" si="32"/>
        <v>December</v>
      </c>
      <c r="E336">
        <f t="shared" si="35"/>
        <v>4</v>
      </c>
      <c r="F336">
        <f t="shared" si="33"/>
        <v>1</v>
      </c>
      <c r="G336" t="str">
        <f t="shared" si="34"/>
        <v>Monday</v>
      </c>
    </row>
    <row r="337" spans="1:7" x14ac:dyDescent="0.25">
      <c r="A337" s="30">
        <v>45993</v>
      </c>
      <c r="B337">
        <f t="shared" si="30"/>
        <v>2025</v>
      </c>
      <c r="C337">
        <f t="shared" si="31"/>
        <v>12</v>
      </c>
      <c r="D337" t="str">
        <f t="shared" si="32"/>
        <v>December</v>
      </c>
      <c r="E337">
        <f t="shared" si="35"/>
        <v>4</v>
      </c>
      <c r="F337">
        <f t="shared" si="33"/>
        <v>2</v>
      </c>
      <c r="G337" t="str">
        <f t="shared" si="34"/>
        <v>Tuesday</v>
      </c>
    </row>
    <row r="338" spans="1:7" x14ac:dyDescent="0.25">
      <c r="A338" s="30">
        <v>45994</v>
      </c>
      <c r="B338">
        <f t="shared" si="30"/>
        <v>2025</v>
      </c>
      <c r="C338">
        <f t="shared" si="31"/>
        <v>12</v>
      </c>
      <c r="D338" t="str">
        <f t="shared" si="32"/>
        <v>December</v>
      </c>
      <c r="E338">
        <f t="shared" si="35"/>
        <v>4</v>
      </c>
      <c r="F338">
        <f t="shared" si="33"/>
        <v>3</v>
      </c>
      <c r="G338" t="str">
        <f t="shared" si="34"/>
        <v>Wednesday</v>
      </c>
    </row>
    <row r="339" spans="1:7" x14ac:dyDescent="0.25">
      <c r="A339" s="30">
        <v>45995</v>
      </c>
      <c r="B339">
        <f t="shared" si="30"/>
        <v>2025</v>
      </c>
      <c r="C339">
        <f t="shared" si="31"/>
        <v>12</v>
      </c>
      <c r="D339" t="str">
        <f t="shared" si="32"/>
        <v>December</v>
      </c>
      <c r="E339">
        <f t="shared" si="35"/>
        <v>4</v>
      </c>
      <c r="F339">
        <f t="shared" si="33"/>
        <v>4</v>
      </c>
      <c r="G339" t="str">
        <f t="shared" si="34"/>
        <v>Thursday</v>
      </c>
    </row>
    <row r="340" spans="1:7" x14ac:dyDescent="0.25">
      <c r="A340" s="30">
        <v>45996</v>
      </c>
      <c r="B340">
        <f t="shared" si="30"/>
        <v>2025</v>
      </c>
      <c r="C340">
        <f t="shared" si="31"/>
        <v>12</v>
      </c>
      <c r="D340" t="str">
        <f t="shared" si="32"/>
        <v>December</v>
      </c>
      <c r="E340">
        <f t="shared" si="35"/>
        <v>4</v>
      </c>
      <c r="F340">
        <f t="shared" si="33"/>
        <v>5</v>
      </c>
      <c r="G340" t="str">
        <f t="shared" si="34"/>
        <v>Friday</v>
      </c>
    </row>
    <row r="341" spans="1:7" x14ac:dyDescent="0.25">
      <c r="A341" s="30">
        <v>45997</v>
      </c>
      <c r="B341">
        <f t="shared" si="30"/>
        <v>2025</v>
      </c>
      <c r="C341">
        <f t="shared" si="31"/>
        <v>12</v>
      </c>
      <c r="D341" t="str">
        <f t="shared" si="32"/>
        <v>December</v>
      </c>
      <c r="E341">
        <f t="shared" si="35"/>
        <v>4</v>
      </c>
      <c r="F341">
        <f t="shared" si="33"/>
        <v>6</v>
      </c>
      <c r="G341" t="str">
        <f t="shared" si="34"/>
        <v>Saturday</v>
      </c>
    </row>
    <row r="342" spans="1:7" x14ac:dyDescent="0.25">
      <c r="A342" s="30">
        <v>45998</v>
      </c>
      <c r="B342">
        <f t="shared" si="30"/>
        <v>2025</v>
      </c>
      <c r="C342">
        <f t="shared" si="31"/>
        <v>12</v>
      </c>
      <c r="D342" t="str">
        <f t="shared" si="32"/>
        <v>December</v>
      </c>
      <c r="E342">
        <f t="shared" si="35"/>
        <v>4</v>
      </c>
      <c r="F342">
        <f t="shared" si="33"/>
        <v>7</v>
      </c>
      <c r="G342" t="str">
        <f t="shared" si="34"/>
        <v>Sunday</v>
      </c>
    </row>
    <row r="343" spans="1:7" x14ac:dyDescent="0.25">
      <c r="A343" s="30">
        <v>45999</v>
      </c>
      <c r="B343">
        <f t="shared" si="30"/>
        <v>2025</v>
      </c>
      <c r="C343">
        <f t="shared" si="31"/>
        <v>12</v>
      </c>
      <c r="D343" t="str">
        <f t="shared" si="32"/>
        <v>December</v>
      </c>
      <c r="E343">
        <f t="shared" si="35"/>
        <v>4</v>
      </c>
      <c r="F343">
        <f t="shared" si="33"/>
        <v>1</v>
      </c>
      <c r="G343" t="str">
        <f t="shared" si="34"/>
        <v>Monday</v>
      </c>
    </row>
    <row r="344" spans="1:7" x14ac:dyDescent="0.25">
      <c r="A344" s="30">
        <v>46000</v>
      </c>
      <c r="B344">
        <f t="shared" si="30"/>
        <v>2025</v>
      </c>
      <c r="C344">
        <f t="shared" si="31"/>
        <v>12</v>
      </c>
      <c r="D344" t="str">
        <f t="shared" si="32"/>
        <v>December</v>
      </c>
      <c r="E344">
        <f t="shared" si="35"/>
        <v>4</v>
      </c>
      <c r="F344">
        <f t="shared" si="33"/>
        <v>2</v>
      </c>
      <c r="G344" t="str">
        <f t="shared" si="34"/>
        <v>Tuesday</v>
      </c>
    </row>
    <row r="345" spans="1:7" x14ac:dyDescent="0.25">
      <c r="A345" s="30">
        <v>46001</v>
      </c>
      <c r="B345">
        <f t="shared" si="30"/>
        <v>2025</v>
      </c>
      <c r="C345">
        <f t="shared" si="31"/>
        <v>12</v>
      </c>
      <c r="D345" t="str">
        <f t="shared" si="32"/>
        <v>December</v>
      </c>
      <c r="E345">
        <f t="shared" si="35"/>
        <v>4</v>
      </c>
      <c r="F345">
        <f t="shared" si="33"/>
        <v>3</v>
      </c>
      <c r="G345" t="str">
        <f t="shared" si="34"/>
        <v>Wednesday</v>
      </c>
    </row>
    <row r="346" spans="1:7" x14ac:dyDescent="0.25">
      <c r="A346" s="30">
        <v>46002</v>
      </c>
      <c r="B346">
        <f t="shared" si="30"/>
        <v>2025</v>
      </c>
      <c r="C346">
        <f t="shared" si="31"/>
        <v>12</v>
      </c>
      <c r="D346" t="str">
        <f t="shared" si="32"/>
        <v>December</v>
      </c>
      <c r="E346">
        <f t="shared" si="35"/>
        <v>4</v>
      </c>
      <c r="F346">
        <f t="shared" si="33"/>
        <v>4</v>
      </c>
      <c r="G346" t="str">
        <f t="shared" si="34"/>
        <v>Thursday</v>
      </c>
    </row>
    <row r="347" spans="1:7" x14ac:dyDescent="0.25">
      <c r="A347" s="30">
        <v>46003</v>
      </c>
      <c r="B347">
        <f t="shared" si="30"/>
        <v>2025</v>
      </c>
      <c r="C347">
        <f t="shared" si="31"/>
        <v>12</v>
      </c>
      <c r="D347" t="str">
        <f t="shared" si="32"/>
        <v>December</v>
      </c>
      <c r="E347">
        <f t="shared" si="35"/>
        <v>4</v>
      </c>
      <c r="F347">
        <f t="shared" si="33"/>
        <v>5</v>
      </c>
      <c r="G347" t="str">
        <f t="shared" si="34"/>
        <v>Friday</v>
      </c>
    </row>
    <row r="348" spans="1:7" x14ac:dyDescent="0.25">
      <c r="A348" s="30">
        <v>46004</v>
      </c>
      <c r="B348">
        <f t="shared" si="30"/>
        <v>2025</v>
      </c>
      <c r="C348">
        <f t="shared" si="31"/>
        <v>12</v>
      </c>
      <c r="D348" t="str">
        <f t="shared" si="32"/>
        <v>December</v>
      </c>
      <c r="E348">
        <f t="shared" si="35"/>
        <v>4</v>
      </c>
      <c r="F348">
        <f t="shared" si="33"/>
        <v>6</v>
      </c>
      <c r="G348" t="str">
        <f t="shared" si="34"/>
        <v>Saturday</v>
      </c>
    </row>
    <row r="349" spans="1:7" x14ac:dyDescent="0.25">
      <c r="A349" s="30">
        <v>46005</v>
      </c>
      <c r="B349">
        <f t="shared" si="30"/>
        <v>2025</v>
      </c>
      <c r="C349">
        <f t="shared" si="31"/>
        <v>12</v>
      </c>
      <c r="D349" t="str">
        <f t="shared" si="32"/>
        <v>December</v>
      </c>
      <c r="E349">
        <f t="shared" si="35"/>
        <v>4</v>
      </c>
      <c r="F349">
        <f t="shared" si="33"/>
        <v>7</v>
      </c>
      <c r="G349" t="str">
        <f t="shared" si="34"/>
        <v>Sunday</v>
      </c>
    </row>
    <row r="350" spans="1:7" x14ac:dyDescent="0.25">
      <c r="A350" s="30">
        <v>46006</v>
      </c>
      <c r="B350">
        <f t="shared" si="30"/>
        <v>2025</v>
      </c>
      <c r="C350">
        <f t="shared" si="31"/>
        <v>12</v>
      </c>
      <c r="D350" t="str">
        <f t="shared" si="32"/>
        <v>December</v>
      </c>
      <c r="E350">
        <f t="shared" si="35"/>
        <v>4</v>
      </c>
      <c r="F350">
        <f t="shared" si="33"/>
        <v>1</v>
      </c>
      <c r="G350" t="str">
        <f t="shared" si="34"/>
        <v>Monday</v>
      </c>
    </row>
    <row r="351" spans="1:7" x14ac:dyDescent="0.25">
      <c r="A351" s="30">
        <v>46007</v>
      </c>
      <c r="B351">
        <f t="shared" si="30"/>
        <v>2025</v>
      </c>
      <c r="C351">
        <f t="shared" si="31"/>
        <v>12</v>
      </c>
      <c r="D351" t="str">
        <f t="shared" si="32"/>
        <v>December</v>
      </c>
      <c r="E351">
        <f t="shared" si="35"/>
        <v>4</v>
      </c>
      <c r="F351">
        <f t="shared" si="33"/>
        <v>2</v>
      </c>
      <c r="G351" t="str">
        <f t="shared" si="34"/>
        <v>Tuesday</v>
      </c>
    </row>
    <row r="352" spans="1:7" x14ac:dyDescent="0.25">
      <c r="A352" s="30">
        <v>46008</v>
      </c>
      <c r="B352">
        <f t="shared" si="30"/>
        <v>2025</v>
      </c>
      <c r="C352">
        <f t="shared" si="31"/>
        <v>12</v>
      </c>
      <c r="D352" t="str">
        <f t="shared" si="32"/>
        <v>December</v>
      </c>
      <c r="E352">
        <f t="shared" si="35"/>
        <v>4</v>
      </c>
      <c r="F352">
        <f t="shared" si="33"/>
        <v>3</v>
      </c>
      <c r="G352" t="str">
        <f t="shared" si="34"/>
        <v>Wednesday</v>
      </c>
    </row>
    <row r="353" spans="1:7" x14ac:dyDescent="0.25">
      <c r="A353" s="30">
        <v>46009</v>
      </c>
      <c r="B353">
        <f t="shared" si="30"/>
        <v>2025</v>
      </c>
      <c r="C353">
        <f t="shared" si="31"/>
        <v>12</v>
      </c>
      <c r="D353" t="str">
        <f t="shared" si="32"/>
        <v>December</v>
      </c>
      <c r="E353">
        <f t="shared" si="35"/>
        <v>4</v>
      </c>
      <c r="F353">
        <f t="shared" si="33"/>
        <v>4</v>
      </c>
      <c r="G353" t="str">
        <f t="shared" si="34"/>
        <v>Thursday</v>
      </c>
    </row>
    <row r="354" spans="1:7" x14ac:dyDescent="0.25">
      <c r="A354" s="30">
        <v>46010</v>
      </c>
      <c r="B354">
        <f t="shared" si="30"/>
        <v>2025</v>
      </c>
      <c r="C354">
        <f t="shared" si="31"/>
        <v>12</v>
      </c>
      <c r="D354" t="str">
        <f t="shared" si="32"/>
        <v>December</v>
      </c>
      <c r="E354">
        <f t="shared" si="35"/>
        <v>4</v>
      </c>
      <c r="F354">
        <f t="shared" si="33"/>
        <v>5</v>
      </c>
      <c r="G354" t="str">
        <f t="shared" si="34"/>
        <v>Friday</v>
      </c>
    </row>
    <row r="355" spans="1:7" x14ac:dyDescent="0.25">
      <c r="A355" s="30">
        <v>46011</v>
      </c>
      <c r="B355">
        <f t="shared" si="30"/>
        <v>2025</v>
      </c>
      <c r="C355">
        <f t="shared" si="31"/>
        <v>12</v>
      </c>
      <c r="D355" t="str">
        <f t="shared" si="32"/>
        <v>December</v>
      </c>
      <c r="E355">
        <f t="shared" si="35"/>
        <v>4</v>
      </c>
      <c r="F355">
        <f t="shared" si="33"/>
        <v>6</v>
      </c>
      <c r="G355" t="str">
        <f t="shared" si="34"/>
        <v>Saturday</v>
      </c>
    </row>
    <row r="356" spans="1:7" x14ac:dyDescent="0.25">
      <c r="A356" s="30">
        <v>46012</v>
      </c>
      <c r="B356">
        <f t="shared" si="30"/>
        <v>2025</v>
      </c>
      <c r="C356">
        <f t="shared" si="31"/>
        <v>12</v>
      </c>
      <c r="D356" t="str">
        <f t="shared" si="32"/>
        <v>December</v>
      </c>
      <c r="E356">
        <f t="shared" si="35"/>
        <v>4</v>
      </c>
      <c r="F356">
        <f t="shared" si="33"/>
        <v>7</v>
      </c>
      <c r="G356" t="str">
        <f t="shared" si="34"/>
        <v>Sunday</v>
      </c>
    </row>
    <row r="357" spans="1:7" x14ac:dyDescent="0.25">
      <c r="A357" s="30">
        <v>46013</v>
      </c>
      <c r="B357">
        <f t="shared" si="30"/>
        <v>2025</v>
      </c>
      <c r="C357">
        <f t="shared" si="31"/>
        <v>12</v>
      </c>
      <c r="D357" t="str">
        <f t="shared" si="32"/>
        <v>December</v>
      </c>
      <c r="E357">
        <f t="shared" si="35"/>
        <v>4</v>
      </c>
      <c r="F357">
        <f t="shared" si="33"/>
        <v>1</v>
      </c>
      <c r="G357" t="str">
        <f t="shared" si="34"/>
        <v>Monday</v>
      </c>
    </row>
    <row r="358" spans="1:7" x14ac:dyDescent="0.25">
      <c r="A358" s="30">
        <v>46014</v>
      </c>
      <c r="B358">
        <f t="shared" si="30"/>
        <v>2025</v>
      </c>
      <c r="C358">
        <f t="shared" si="31"/>
        <v>12</v>
      </c>
      <c r="D358" t="str">
        <f t="shared" si="32"/>
        <v>December</v>
      </c>
      <c r="E358">
        <f t="shared" si="35"/>
        <v>4</v>
      </c>
      <c r="F358">
        <f t="shared" si="33"/>
        <v>2</v>
      </c>
      <c r="G358" t="str">
        <f t="shared" si="34"/>
        <v>Tuesday</v>
      </c>
    </row>
    <row r="359" spans="1:7" x14ac:dyDescent="0.25">
      <c r="A359" s="30">
        <v>46015</v>
      </c>
      <c r="B359">
        <f t="shared" si="30"/>
        <v>2025</v>
      </c>
      <c r="C359">
        <f t="shared" si="31"/>
        <v>12</v>
      </c>
      <c r="D359" t="str">
        <f t="shared" si="32"/>
        <v>December</v>
      </c>
      <c r="E359">
        <f t="shared" si="35"/>
        <v>4</v>
      </c>
      <c r="F359">
        <f t="shared" si="33"/>
        <v>3</v>
      </c>
      <c r="G359" t="str">
        <f t="shared" si="34"/>
        <v>Wednesday</v>
      </c>
    </row>
    <row r="360" spans="1:7" x14ac:dyDescent="0.25">
      <c r="A360" s="30">
        <v>46016</v>
      </c>
      <c r="B360">
        <f t="shared" si="30"/>
        <v>2025</v>
      </c>
      <c r="C360">
        <f t="shared" si="31"/>
        <v>12</v>
      </c>
      <c r="D360" t="str">
        <f t="shared" si="32"/>
        <v>December</v>
      </c>
      <c r="E360">
        <f t="shared" si="35"/>
        <v>4</v>
      </c>
      <c r="F360">
        <f t="shared" si="33"/>
        <v>4</v>
      </c>
      <c r="G360" t="str">
        <f t="shared" si="34"/>
        <v>Thursday</v>
      </c>
    </row>
    <row r="361" spans="1:7" x14ac:dyDescent="0.25">
      <c r="A361" s="30">
        <v>46017</v>
      </c>
      <c r="B361">
        <f t="shared" si="30"/>
        <v>2025</v>
      </c>
      <c r="C361">
        <f t="shared" si="31"/>
        <v>12</v>
      </c>
      <c r="D361" t="str">
        <f t="shared" si="32"/>
        <v>December</v>
      </c>
      <c r="E361">
        <f t="shared" si="35"/>
        <v>4</v>
      </c>
      <c r="F361">
        <f t="shared" si="33"/>
        <v>5</v>
      </c>
      <c r="G361" t="str">
        <f t="shared" si="34"/>
        <v>Friday</v>
      </c>
    </row>
    <row r="362" spans="1:7" x14ac:dyDescent="0.25">
      <c r="A362" s="30">
        <v>46018</v>
      </c>
      <c r="B362">
        <f t="shared" si="30"/>
        <v>2025</v>
      </c>
      <c r="C362">
        <f t="shared" si="31"/>
        <v>12</v>
      </c>
      <c r="D362" t="str">
        <f t="shared" si="32"/>
        <v>December</v>
      </c>
      <c r="E362">
        <f t="shared" si="35"/>
        <v>4</v>
      </c>
      <c r="F362">
        <f t="shared" si="33"/>
        <v>6</v>
      </c>
      <c r="G362" t="str">
        <f t="shared" si="34"/>
        <v>Saturday</v>
      </c>
    </row>
    <row r="363" spans="1:7" x14ac:dyDescent="0.25">
      <c r="A363" s="30">
        <v>46019</v>
      </c>
      <c r="B363">
        <f t="shared" si="30"/>
        <v>2025</v>
      </c>
      <c r="C363">
        <f t="shared" si="31"/>
        <v>12</v>
      </c>
      <c r="D363" t="str">
        <f t="shared" si="32"/>
        <v>December</v>
      </c>
      <c r="E363">
        <f t="shared" si="35"/>
        <v>4</v>
      </c>
      <c r="F363">
        <f t="shared" si="33"/>
        <v>7</v>
      </c>
      <c r="G363" t="str">
        <f t="shared" si="34"/>
        <v>Sunday</v>
      </c>
    </row>
    <row r="364" spans="1:7" x14ac:dyDescent="0.25">
      <c r="A364" s="30">
        <v>46020</v>
      </c>
      <c r="B364">
        <f t="shared" si="30"/>
        <v>2025</v>
      </c>
      <c r="C364">
        <f t="shared" si="31"/>
        <v>12</v>
      </c>
      <c r="D364" t="str">
        <f t="shared" si="32"/>
        <v>December</v>
      </c>
      <c r="E364">
        <f t="shared" si="35"/>
        <v>4</v>
      </c>
      <c r="F364">
        <f t="shared" si="33"/>
        <v>1</v>
      </c>
      <c r="G364" t="str">
        <f t="shared" si="34"/>
        <v>Monday</v>
      </c>
    </row>
    <row r="365" spans="1:7" x14ac:dyDescent="0.25">
      <c r="A365" s="30">
        <v>46021</v>
      </c>
      <c r="B365">
        <f t="shared" si="30"/>
        <v>2025</v>
      </c>
      <c r="C365">
        <f t="shared" si="31"/>
        <v>12</v>
      </c>
      <c r="D365" t="str">
        <f t="shared" si="32"/>
        <v>December</v>
      </c>
      <c r="E365">
        <f t="shared" si="35"/>
        <v>4</v>
      </c>
      <c r="F365">
        <f t="shared" si="33"/>
        <v>2</v>
      </c>
      <c r="G365" t="str">
        <f t="shared" si="34"/>
        <v>Tuesday</v>
      </c>
    </row>
    <row r="366" spans="1:7" x14ac:dyDescent="0.25">
      <c r="A366" s="30">
        <v>46022</v>
      </c>
      <c r="B366">
        <f t="shared" si="30"/>
        <v>2025</v>
      </c>
      <c r="C366">
        <f t="shared" si="31"/>
        <v>12</v>
      </c>
      <c r="D366" t="str">
        <f t="shared" si="32"/>
        <v>December</v>
      </c>
      <c r="E366">
        <f t="shared" si="35"/>
        <v>4</v>
      </c>
      <c r="F366">
        <f t="shared" si="33"/>
        <v>3</v>
      </c>
      <c r="G366" t="str">
        <f t="shared" si="34"/>
        <v>Wednesday</v>
      </c>
    </row>
  </sheetData>
  <sheetProtection sheet="1" objects="1" selectLockedCells="1" selectUnlockedCells="1"/>
  <conditionalFormatting sqref="A2:A366">
    <cfRule type="duplicateValues" priority="4"/>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FCEC8-11FA-47C9-B001-EE43FA7020C9}">
  <sheetPr codeName="Sheet6"/>
  <dimension ref="B1:R54"/>
  <sheetViews>
    <sheetView zoomScale="55" zoomScaleNormal="55" workbookViewId="0">
      <selection activeCell="Q1" sqref="Q1:R2"/>
    </sheetView>
  </sheetViews>
  <sheetFormatPr defaultRowHeight="15" x14ac:dyDescent="0.25"/>
  <cols>
    <col min="1" max="1" width="2.28515625" customWidth="1"/>
    <col min="2" max="2" width="19.85546875" bestFit="1" customWidth="1"/>
    <col min="3" max="3" width="13.42578125" bestFit="1" customWidth="1"/>
    <col min="4" max="4" width="20.85546875" bestFit="1" customWidth="1"/>
    <col min="5" max="5" width="24.85546875" bestFit="1" customWidth="1"/>
    <col min="6" max="6" width="23.5703125" bestFit="1" customWidth="1"/>
    <col min="7" max="7" width="15.42578125" bestFit="1" customWidth="1"/>
    <col min="8" max="8" width="11.5703125" bestFit="1" customWidth="1"/>
    <col min="9" max="9" width="12.140625" bestFit="1" customWidth="1"/>
    <col min="10" max="10" width="14.140625" bestFit="1" customWidth="1"/>
    <col min="11" max="11" width="16.28515625" bestFit="1" customWidth="1"/>
    <col min="12" max="12" width="19.85546875" bestFit="1" customWidth="1"/>
    <col min="13" max="13" width="17" bestFit="1" customWidth="1"/>
    <col min="14" max="14" width="20.85546875" bestFit="1" customWidth="1"/>
    <col min="15" max="15" width="12.7109375" customWidth="1"/>
    <col min="16" max="16" width="19.85546875" bestFit="1" customWidth="1"/>
    <col min="17" max="17" width="17" bestFit="1" customWidth="1"/>
    <col min="18" max="18" width="20.85546875" style="57" bestFit="1" customWidth="1"/>
    <col min="19" max="19" width="22" bestFit="1" customWidth="1"/>
    <col min="20" max="20" width="30.85546875" bestFit="1" customWidth="1"/>
    <col min="21" max="21" width="30.28515625" bestFit="1" customWidth="1"/>
  </cols>
  <sheetData>
    <row r="1" spans="2:18" x14ac:dyDescent="0.25">
      <c r="Q1" s="75" t="s">
        <v>11362</v>
      </c>
      <c r="R1" s="74">
        <f ca="1">TODAY()</f>
        <v>46134</v>
      </c>
    </row>
    <row r="2" spans="2:18" x14ac:dyDescent="0.25">
      <c r="B2" s="1" t="s">
        <v>11295</v>
      </c>
      <c r="C2" t="s">
        <v>11296</v>
      </c>
      <c r="E2" s="1" t="s">
        <v>11281</v>
      </c>
      <c r="F2" t="s">
        <v>11296</v>
      </c>
      <c r="H2" s="1" t="s">
        <v>11281</v>
      </c>
      <c r="I2" t="s">
        <v>11303</v>
      </c>
      <c r="J2" t="s">
        <v>11304</v>
      </c>
      <c r="K2" t="s">
        <v>11305</v>
      </c>
      <c r="L2" t="s">
        <v>11306</v>
      </c>
      <c r="M2" t="s">
        <v>11307</v>
      </c>
      <c r="N2" t="s">
        <v>11308</v>
      </c>
      <c r="Q2" s="75"/>
      <c r="R2" s="74"/>
    </row>
    <row r="3" spans="2:18" x14ac:dyDescent="0.25">
      <c r="B3" s="2" t="s">
        <v>11287</v>
      </c>
      <c r="C3" s="4">
        <v>14305.455999999996</v>
      </c>
      <c r="E3" s="2" t="s">
        <v>531</v>
      </c>
      <c r="F3" s="4">
        <v>15542.516000000001</v>
      </c>
      <c r="H3" s="2" t="s">
        <v>158</v>
      </c>
      <c r="I3" s="3">
        <v>16611</v>
      </c>
      <c r="J3" s="3">
        <v>3299</v>
      </c>
      <c r="K3" s="3">
        <v>13312</v>
      </c>
      <c r="L3" s="4">
        <v>12334.3</v>
      </c>
      <c r="M3" s="3"/>
      <c r="N3" s="3"/>
      <c r="R3"/>
    </row>
    <row r="4" spans="2:18" x14ac:dyDescent="0.25">
      <c r="B4" s="2" t="s">
        <v>11286</v>
      </c>
      <c r="C4" s="4">
        <v>11030.163000000002</v>
      </c>
      <c r="E4" s="2" t="s">
        <v>521</v>
      </c>
      <c r="F4" s="4">
        <v>48856.081900000041</v>
      </c>
      <c r="H4" s="2" t="s">
        <v>10</v>
      </c>
      <c r="I4" s="3">
        <v>32117</v>
      </c>
      <c r="J4" s="3">
        <v>4316</v>
      </c>
      <c r="K4" s="3">
        <v>27801</v>
      </c>
      <c r="L4" s="4">
        <v>43568</v>
      </c>
      <c r="M4" s="3"/>
      <c r="N4" s="3"/>
      <c r="R4"/>
    </row>
    <row r="5" spans="2:18" x14ac:dyDescent="0.25">
      <c r="B5" s="2" t="s">
        <v>11290</v>
      </c>
      <c r="C5" s="4">
        <v>13640.535999999998</v>
      </c>
      <c r="E5" s="2" t="s">
        <v>499</v>
      </c>
      <c r="F5" s="4">
        <v>21384.483199999995</v>
      </c>
      <c r="H5" s="2" t="s">
        <v>398</v>
      </c>
      <c r="I5" s="3">
        <v>6953</v>
      </c>
      <c r="J5" s="3">
        <v>1002</v>
      </c>
      <c r="K5" s="3">
        <v>5951</v>
      </c>
      <c r="L5" s="4">
        <v>15447.76</v>
      </c>
      <c r="M5" s="3"/>
      <c r="N5" s="3">
        <v>1</v>
      </c>
      <c r="R5"/>
    </row>
    <row r="6" spans="2:18" ht="18" customHeight="1" x14ac:dyDescent="0.25">
      <c r="B6" s="2" t="s">
        <v>11283</v>
      </c>
      <c r="C6" s="4">
        <v>12448.501700000003</v>
      </c>
      <c r="E6" s="2" t="s">
        <v>516</v>
      </c>
      <c r="F6" s="4">
        <v>16151.496899999993</v>
      </c>
      <c r="H6" s="2" t="s">
        <v>445</v>
      </c>
      <c r="I6" s="3">
        <v>6697</v>
      </c>
      <c r="J6" s="3">
        <v>522</v>
      </c>
      <c r="K6" s="3">
        <v>6175</v>
      </c>
      <c r="L6" s="4">
        <v>19837.990000000002</v>
      </c>
      <c r="M6" s="3"/>
      <c r="N6" s="3"/>
      <c r="R6"/>
    </row>
    <row r="7" spans="2:18" x14ac:dyDescent="0.25">
      <c r="B7" s="2" t="s">
        <v>11291</v>
      </c>
      <c r="C7" s="4">
        <v>12486.38160000001</v>
      </c>
      <c r="E7" s="2" t="s">
        <v>511</v>
      </c>
      <c r="F7" s="4">
        <v>17675.946700000004</v>
      </c>
      <c r="H7" s="2" t="s">
        <v>110</v>
      </c>
      <c r="I7" s="3">
        <v>11651</v>
      </c>
      <c r="J7" s="3">
        <v>1578</v>
      </c>
      <c r="K7" s="3">
        <v>10073</v>
      </c>
      <c r="L7" s="4">
        <v>20704.070000000007</v>
      </c>
      <c r="M7" s="3"/>
      <c r="N7" s="3"/>
      <c r="R7"/>
    </row>
    <row r="8" spans="2:18" x14ac:dyDescent="0.25">
      <c r="B8" s="2" t="s">
        <v>11289</v>
      </c>
      <c r="C8" s="4">
        <v>12753.027600000001</v>
      </c>
      <c r="E8" s="2" t="s">
        <v>541</v>
      </c>
      <c r="F8" s="4">
        <v>9579.1865999999936</v>
      </c>
      <c r="H8" s="2" t="s">
        <v>350</v>
      </c>
      <c r="I8" s="3">
        <v>5584</v>
      </c>
      <c r="J8" s="3">
        <v>497</v>
      </c>
      <c r="K8" s="3">
        <v>5087</v>
      </c>
      <c r="L8" s="4">
        <v>19411.090000000004</v>
      </c>
      <c r="M8" s="3">
        <v>1</v>
      </c>
      <c r="N8" s="3"/>
      <c r="R8"/>
    </row>
    <row r="9" spans="2:18" x14ac:dyDescent="0.25">
      <c r="B9" s="2" t="s">
        <v>11288</v>
      </c>
      <c r="C9" s="4">
        <v>11793.649099999997</v>
      </c>
      <c r="E9" s="2" t="s">
        <v>663</v>
      </c>
      <c r="F9" s="4">
        <v>13977.534000000001</v>
      </c>
      <c r="H9" s="2" t="s">
        <v>206</v>
      </c>
      <c r="I9" s="3">
        <v>13007</v>
      </c>
      <c r="J9" s="3">
        <v>1626</v>
      </c>
      <c r="K9" s="3">
        <v>11381</v>
      </c>
      <c r="L9" s="4">
        <v>34471.989999999991</v>
      </c>
      <c r="M9" s="3"/>
      <c r="N9" s="3"/>
      <c r="R9"/>
    </row>
    <row r="10" spans="2:18" x14ac:dyDescent="0.25">
      <c r="B10" s="2" t="s">
        <v>11284</v>
      </c>
      <c r="C10" s="4">
        <v>12880.035999999998</v>
      </c>
      <c r="E10" s="2" t="s">
        <v>505</v>
      </c>
      <c r="F10" s="4">
        <v>6066.9651000000003</v>
      </c>
      <c r="H10" s="2" t="s">
        <v>255</v>
      </c>
      <c r="I10" s="3">
        <v>11748</v>
      </c>
      <c r="J10" s="3">
        <v>1222</v>
      </c>
      <c r="K10" s="3">
        <v>10526</v>
      </c>
      <c r="L10" s="4">
        <v>15959.199999999999</v>
      </c>
      <c r="M10" s="3"/>
      <c r="N10" s="3"/>
      <c r="R10"/>
    </row>
    <row r="11" spans="2:18" x14ac:dyDescent="0.25">
      <c r="B11" s="2" t="s">
        <v>11294</v>
      </c>
      <c r="C11" s="4">
        <v>11616.129199999998</v>
      </c>
      <c r="E11" s="2" t="s">
        <v>11282</v>
      </c>
      <c r="F11" s="4">
        <v>149234.21040000004</v>
      </c>
      <c r="H11" s="2" t="s">
        <v>302</v>
      </c>
      <c r="I11" s="3">
        <v>6808</v>
      </c>
      <c r="J11" s="3">
        <v>657</v>
      </c>
      <c r="K11" s="3">
        <v>6151</v>
      </c>
      <c r="L11" s="4">
        <v>14749.8</v>
      </c>
      <c r="M11" s="3"/>
      <c r="N11" s="3"/>
      <c r="R11"/>
    </row>
    <row r="12" spans="2:18" x14ac:dyDescent="0.25">
      <c r="B12" s="2" t="s">
        <v>11293</v>
      </c>
      <c r="C12" s="4">
        <v>11456.969999999992</v>
      </c>
      <c r="H12" s="2" t="s">
        <v>61</v>
      </c>
      <c r="I12" s="3">
        <v>20127</v>
      </c>
      <c r="J12" s="3">
        <v>3166</v>
      </c>
      <c r="K12" s="3">
        <v>16961</v>
      </c>
      <c r="L12" s="4">
        <v>27469.31</v>
      </c>
      <c r="M12" s="3"/>
      <c r="N12" s="3"/>
      <c r="R12"/>
    </row>
    <row r="13" spans="2:18" x14ac:dyDescent="0.25">
      <c r="B13" s="2" t="s">
        <v>11292</v>
      </c>
      <c r="C13" s="4">
        <v>11869.543599999995</v>
      </c>
      <c r="E13" s="1" t="s">
        <v>11281</v>
      </c>
      <c r="F13" t="s">
        <v>11296</v>
      </c>
      <c r="H13" s="2" t="s">
        <v>11282</v>
      </c>
      <c r="I13" s="3">
        <v>131303</v>
      </c>
      <c r="J13" s="3">
        <v>17885</v>
      </c>
      <c r="K13" s="3">
        <v>113418</v>
      </c>
      <c r="L13" s="4">
        <v>223953.50999999989</v>
      </c>
      <c r="M13" s="3">
        <v>1</v>
      </c>
      <c r="N13" s="3">
        <v>1</v>
      </c>
      <c r="R13"/>
    </row>
    <row r="14" spans="2:18" x14ac:dyDescent="0.25">
      <c r="B14" s="2" t="s">
        <v>11285</v>
      </c>
      <c r="C14" s="4">
        <v>12953.816600000015</v>
      </c>
      <c r="E14" s="2" t="s">
        <v>2870</v>
      </c>
      <c r="F14" s="4">
        <v>16744.195600000006</v>
      </c>
      <c r="R14"/>
    </row>
    <row r="15" spans="2:18" ht="18" customHeight="1" x14ac:dyDescent="0.25">
      <c r="B15" s="2" t="s">
        <v>11282</v>
      </c>
      <c r="C15" s="4">
        <v>149234.21040000004</v>
      </c>
      <c r="E15" s="2" t="s">
        <v>2837</v>
      </c>
      <c r="F15" s="4">
        <v>17368.823600000014</v>
      </c>
      <c r="H15" s="1" t="s">
        <v>11281</v>
      </c>
      <c r="I15" t="s">
        <v>11303</v>
      </c>
      <c r="J15" t="s">
        <v>11304</v>
      </c>
      <c r="L15" s="1" t="s">
        <v>11281</v>
      </c>
      <c r="M15" t="s">
        <v>11299</v>
      </c>
      <c r="N15" t="s">
        <v>11300</v>
      </c>
      <c r="P15" s="1" t="s">
        <v>11281</v>
      </c>
      <c r="Q15" t="s">
        <v>11299</v>
      </c>
      <c r="R15" t="s">
        <v>11300</v>
      </c>
    </row>
    <row r="16" spans="2:18" x14ac:dyDescent="0.25">
      <c r="E16" s="2" t="s">
        <v>2824</v>
      </c>
      <c r="F16" s="4">
        <v>17567.313399999995</v>
      </c>
      <c r="H16" s="2" t="s">
        <v>350</v>
      </c>
      <c r="I16" s="3">
        <v>5584</v>
      </c>
      <c r="J16" s="3">
        <v>497</v>
      </c>
      <c r="L16" s="2" t="s">
        <v>10</v>
      </c>
      <c r="M16" s="4">
        <v>13216.738200000054</v>
      </c>
      <c r="N16" s="5">
        <v>0.40974030370216924</v>
      </c>
      <c r="P16" s="2" t="s">
        <v>206</v>
      </c>
      <c r="Q16" s="4">
        <v>5921.1300999999839</v>
      </c>
      <c r="R16" s="5">
        <v>0.29265352830954822</v>
      </c>
    </row>
    <row r="17" spans="2:18" x14ac:dyDescent="0.25">
      <c r="B17" s="1" t="s">
        <v>11281</v>
      </c>
      <c r="C17" t="s">
        <v>11296</v>
      </c>
      <c r="E17" s="2" t="s">
        <v>2830</v>
      </c>
      <c r="F17" s="4">
        <v>18460.361600000007</v>
      </c>
      <c r="H17" s="2" t="s">
        <v>445</v>
      </c>
      <c r="I17" s="3">
        <v>6697</v>
      </c>
      <c r="J17" s="3">
        <v>522</v>
      </c>
      <c r="L17" s="2" t="s">
        <v>61</v>
      </c>
      <c r="M17" s="4">
        <v>8469.8914999999688</v>
      </c>
      <c r="N17" s="5">
        <v>0.42026647667269029</v>
      </c>
      <c r="P17" s="2" t="s">
        <v>110</v>
      </c>
      <c r="Q17" s="4">
        <v>5043.8794999999882</v>
      </c>
      <c r="R17" s="5">
        <v>0.33454843289598285</v>
      </c>
    </row>
    <row r="18" spans="2:18" x14ac:dyDescent="0.25">
      <c r="B18" s="2" t="s">
        <v>255</v>
      </c>
      <c r="C18" s="4">
        <v>7876.0985000000019</v>
      </c>
      <c r="E18" s="2" t="s">
        <v>2827</v>
      </c>
      <c r="F18" s="4">
        <v>19266.411600000014</v>
      </c>
      <c r="H18" s="2" t="s">
        <v>302</v>
      </c>
      <c r="I18" s="3">
        <v>6808</v>
      </c>
      <c r="J18" s="3">
        <v>657</v>
      </c>
      <c r="L18" s="2" t="s">
        <v>206</v>
      </c>
      <c r="M18" s="4">
        <v>5921.1300999999839</v>
      </c>
      <c r="N18" s="5">
        <v>0.29265352830954822</v>
      </c>
      <c r="P18" s="2" t="s">
        <v>10</v>
      </c>
      <c r="Q18" s="4">
        <v>13216.738200000054</v>
      </c>
      <c r="R18" s="5">
        <v>0.40974030370216924</v>
      </c>
    </row>
    <row r="19" spans="2:18" x14ac:dyDescent="0.25">
      <c r="B19" s="2" t="s">
        <v>445</v>
      </c>
      <c r="C19" s="4">
        <v>8330.9464999999982</v>
      </c>
      <c r="E19" s="2" t="s">
        <v>2841</v>
      </c>
      <c r="F19" s="4">
        <v>19611.071799999983</v>
      </c>
      <c r="H19" s="2" t="s">
        <v>398</v>
      </c>
      <c r="I19" s="3">
        <v>6953</v>
      </c>
      <c r="J19" s="3">
        <v>1002</v>
      </c>
      <c r="L19" s="2" t="s">
        <v>158</v>
      </c>
      <c r="M19" s="4">
        <v>5486.6339000000071</v>
      </c>
      <c r="N19" s="5">
        <v>0.4149551385564284</v>
      </c>
      <c r="P19" s="2" t="s">
        <v>158</v>
      </c>
      <c r="Q19" s="4">
        <v>5486.6339000000071</v>
      </c>
      <c r="R19" s="5">
        <v>0.4149551385564284</v>
      </c>
    </row>
    <row r="20" spans="2:18" x14ac:dyDescent="0.25">
      <c r="B20" s="2" t="s">
        <v>302</v>
      </c>
      <c r="C20" s="4">
        <v>9052.8248000000003</v>
      </c>
      <c r="E20" s="2" t="s">
        <v>2818</v>
      </c>
      <c r="F20" s="4">
        <v>20065.857600000021</v>
      </c>
      <c r="H20" s="2" t="s">
        <v>110</v>
      </c>
      <c r="I20" s="3">
        <v>11651</v>
      </c>
      <c r="J20" s="3">
        <v>1578</v>
      </c>
      <c r="L20" s="2" t="s">
        <v>110</v>
      </c>
      <c r="M20" s="4">
        <v>5043.8794999999882</v>
      </c>
      <c r="N20" s="5">
        <v>0.33454843289598285</v>
      </c>
      <c r="P20" s="2" t="s">
        <v>61</v>
      </c>
      <c r="Q20" s="4">
        <v>8469.8914999999688</v>
      </c>
      <c r="R20" s="5">
        <v>0.42026647667269029</v>
      </c>
    </row>
    <row r="21" spans="2:18" x14ac:dyDescent="0.25">
      <c r="B21" s="2" t="s">
        <v>350</v>
      </c>
      <c r="C21" s="4">
        <v>11225.692199999992</v>
      </c>
      <c r="E21" s="2" t="s">
        <v>2820</v>
      </c>
      <c r="F21" s="4">
        <v>20150.175199999991</v>
      </c>
      <c r="H21" s="2" t="s">
        <v>255</v>
      </c>
      <c r="I21" s="3">
        <v>11748</v>
      </c>
      <c r="J21" s="3">
        <v>1222</v>
      </c>
      <c r="L21" s="2" t="s">
        <v>11282</v>
      </c>
      <c r="M21" s="4">
        <v>38138.273199999981</v>
      </c>
      <c r="N21" s="5">
        <v>0.37782560518445041</v>
      </c>
      <c r="P21" s="2" t="s">
        <v>11282</v>
      </c>
      <c r="Q21" s="4">
        <v>38138.273199999981</v>
      </c>
      <c r="R21" s="5">
        <v>0.37782560518445041</v>
      </c>
    </row>
    <row r="22" spans="2:18" x14ac:dyDescent="0.25">
      <c r="B22" s="2" t="s">
        <v>398</v>
      </c>
      <c r="C22" s="4">
        <v>11807.175199999994</v>
      </c>
      <c r="E22" s="2" t="s">
        <v>11282</v>
      </c>
      <c r="F22" s="4">
        <v>149234.21040000004</v>
      </c>
      <c r="H22" s="2" t="s">
        <v>206</v>
      </c>
      <c r="I22" s="3">
        <v>13007</v>
      </c>
      <c r="J22" s="3">
        <v>1626</v>
      </c>
      <c r="R22"/>
    </row>
    <row r="23" spans="2:18" x14ac:dyDescent="0.25">
      <c r="B23" s="2" t="s">
        <v>158</v>
      </c>
      <c r="C23" s="4">
        <v>13222.233900000007</v>
      </c>
      <c r="H23" s="2" t="s">
        <v>158</v>
      </c>
      <c r="I23" s="3">
        <v>16611</v>
      </c>
      <c r="J23" s="3">
        <v>3299</v>
      </c>
      <c r="R23"/>
    </row>
    <row r="24" spans="2:18" x14ac:dyDescent="0.25">
      <c r="B24" s="2" t="s">
        <v>110</v>
      </c>
      <c r="C24" s="4">
        <v>15076.679499999993</v>
      </c>
      <c r="E24" t="s">
        <v>11332</v>
      </c>
      <c r="F24" t="s">
        <v>10549</v>
      </c>
      <c r="H24" s="2" t="s">
        <v>61</v>
      </c>
      <c r="I24" s="3">
        <v>20127</v>
      </c>
      <c r="J24" s="3">
        <v>3166</v>
      </c>
      <c r="R24"/>
    </row>
    <row r="25" spans="2:18" x14ac:dyDescent="0.25">
      <c r="B25" s="2" t="s">
        <v>61</v>
      </c>
      <c r="C25" s="4">
        <v>20153.621499999976</v>
      </c>
      <c r="E25" t="s">
        <v>11333</v>
      </c>
      <c r="F25">
        <f>GETPIVOTDATA("[Measures].[Gross Sales]",KPISheet!$B$3)</f>
        <v>157289.33999999985</v>
      </c>
      <c r="H25" s="2" t="s">
        <v>10</v>
      </c>
      <c r="I25" s="3">
        <v>32117</v>
      </c>
      <c r="J25" s="3">
        <v>4316</v>
      </c>
      <c r="R25"/>
    </row>
    <row r="26" spans="2:18" x14ac:dyDescent="0.25">
      <c r="B26" s="2" t="s">
        <v>206</v>
      </c>
      <c r="C26" s="4">
        <v>20232.560099999995</v>
      </c>
      <c r="E26" t="s">
        <v>11334</v>
      </c>
      <c r="F26">
        <f>GETPIVOTDATA("[Measures].[Discount Amount]",KPISheet!$B$3)*(-1)</f>
        <v>-8055.1295999999975</v>
      </c>
      <c r="H26" s="2" t="s">
        <v>11282</v>
      </c>
      <c r="I26" s="3">
        <v>131303</v>
      </c>
      <c r="J26" s="3">
        <v>17885</v>
      </c>
      <c r="M26" s="1" t="s">
        <v>11281</v>
      </c>
      <c r="R26"/>
    </row>
    <row r="27" spans="2:18" x14ac:dyDescent="0.25">
      <c r="B27" s="2" t="s">
        <v>10</v>
      </c>
      <c r="C27" s="4">
        <v>32256.378200000057</v>
      </c>
      <c r="E27" t="s">
        <v>11296</v>
      </c>
      <c r="F27">
        <f>GETPIVOTDATA("[Measures].[Net Sales]",KPISheet!$B$3)</f>
        <v>149234.21040000004</v>
      </c>
      <c r="M27" s="2" t="s">
        <v>11287</v>
      </c>
      <c r="R27"/>
    </row>
    <row r="28" spans="2:18" x14ac:dyDescent="0.25">
      <c r="B28" s="2" t="s">
        <v>11282</v>
      </c>
      <c r="C28" s="4">
        <v>149234.21040000004</v>
      </c>
      <c r="E28" t="s">
        <v>11335</v>
      </c>
      <c r="F28">
        <f>GETPIVOTDATA("[Measures].[COGS]",KPISheet!$B$3)*(-1)</f>
        <v>-92961.539999999819</v>
      </c>
      <c r="M28" s="2" t="s">
        <v>11286</v>
      </c>
      <c r="R28"/>
    </row>
    <row r="29" spans="2:18" x14ac:dyDescent="0.25">
      <c r="E29" t="s">
        <v>11336</v>
      </c>
      <c r="F29">
        <f>GETPIVOTDATA("[Measures].[Gross Profit]",KPISheet!$B$3)</f>
        <v>56272.670399999974</v>
      </c>
      <c r="M29" s="2" t="s">
        <v>11290</v>
      </c>
      <c r="R29"/>
    </row>
    <row r="30" spans="2:18" x14ac:dyDescent="0.25">
      <c r="B30" s="1" t="s">
        <v>11281</v>
      </c>
      <c r="C30" t="s">
        <v>11306</v>
      </c>
      <c r="M30" s="2" t="s">
        <v>11283</v>
      </c>
      <c r="R30"/>
    </row>
    <row r="31" spans="2:18" x14ac:dyDescent="0.25">
      <c r="B31" s="2" t="s">
        <v>158</v>
      </c>
      <c r="C31" s="4">
        <v>12334.3</v>
      </c>
      <c r="E31" s="1" t="s">
        <v>11299</v>
      </c>
      <c r="F31" s="1" t="s">
        <v>11314</v>
      </c>
      <c r="M31" s="2" t="s">
        <v>11291</v>
      </c>
      <c r="R31"/>
    </row>
    <row r="32" spans="2:18" x14ac:dyDescent="0.25">
      <c r="B32" s="2" t="s">
        <v>302</v>
      </c>
      <c r="C32" s="4">
        <v>14749.8</v>
      </c>
      <c r="E32" s="1" t="s">
        <v>11281</v>
      </c>
      <c r="F32" t="s">
        <v>501</v>
      </c>
      <c r="G32" t="s">
        <v>598</v>
      </c>
      <c r="H32" t="s">
        <v>537</v>
      </c>
      <c r="I32" t="s">
        <v>523</v>
      </c>
      <c r="J32" t="s">
        <v>507</v>
      </c>
      <c r="K32" t="s">
        <v>11282</v>
      </c>
      <c r="M32" s="2" t="s">
        <v>11289</v>
      </c>
      <c r="R32"/>
    </row>
    <row r="33" spans="2:13" x14ac:dyDescent="0.25">
      <c r="B33" s="2" t="s">
        <v>398</v>
      </c>
      <c r="C33" s="4">
        <v>15447.76</v>
      </c>
      <c r="E33" s="2" t="s">
        <v>521</v>
      </c>
      <c r="F33" s="4">
        <v>1551.869900000002</v>
      </c>
      <c r="G33" s="4">
        <v>1968.1459000000004</v>
      </c>
      <c r="H33" s="4">
        <v>420.87219999999991</v>
      </c>
      <c r="I33" s="4">
        <v>10079.842700000003</v>
      </c>
      <c r="J33" s="4">
        <v>4599.0112000000117</v>
      </c>
      <c r="K33" s="4">
        <v>18619.741900000048</v>
      </c>
      <c r="L33" s="9"/>
      <c r="M33" s="2" t="s">
        <v>11288</v>
      </c>
    </row>
    <row r="34" spans="2:13" x14ac:dyDescent="0.25">
      <c r="B34" s="2" t="s">
        <v>255</v>
      </c>
      <c r="C34" s="4">
        <v>15959.199999999999</v>
      </c>
      <c r="E34" s="2" t="s">
        <v>499</v>
      </c>
      <c r="F34" s="4">
        <v>520.495</v>
      </c>
      <c r="G34" s="4">
        <v>1220.4913000000008</v>
      </c>
      <c r="H34" s="4">
        <v>182.89369999999991</v>
      </c>
      <c r="I34" s="4">
        <v>4007.5241000000015</v>
      </c>
      <c r="J34" s="4">
        <v>2175.7191000000048</v>
      </c>
      <c r="K34" s="4">
        <v>8107.1231999999909</v>
      </c>
      <c r="L34" s="10"/>
      <c r="M34" s="2" t="s">
        <v>11284</v>
      </c>
    </row>
    <row r="35" spans="2:13" x14ac:dyDescent="0.25">
      <c r="B35" s="2" t="s">
        <v>350</v>
      </c>
      <c r="C35" s="4">
        <v>19411.090000000004</v>
      </c>
      <c r="E35" s="2" t="s">
        <v>516</v>
      </c>
      <c r="F35" s="4">
        <v>465.28329999999926</v>
      </c>
      <c r="G35" s="4">
        <v>1036.2002</v>
      </c>
      <c r="H35" s="4">
        <v>107.08099999999999</v>
      </c>
      <c r="I35" s="4">
        <v>2915.7889000000005</v>
      </c>
      <c r="J35" s="4">
        <v>1655.7335000000003</v>
      </c>
      <c r="K35" s="4">
        <v>6180.0868999999911</v>
      </c>
      <c r="M35" s="2" t="s">
        <v>11294</v>
      </c>
    </row>
    <row r="36" spans="2:13" x14ac:dyDescent="0.25">
      <c r="B36" s="2" t="s">
        <v>445</v>
      </c>
      <c r="C36" s="4">
        <v>19837.990000000002</v>
      </c>
      <c r="E36" s="2" t="s">
        <v>511</v>
      </c>
      <c r="F36" s="4">
        <v>491.97710000000029</v>
      </c>
      <c r="G36" s="4">
        <v>922.25860000000125</v>
      </c>
      <c r="H36" s="4">
        <v>447.52480000000014</v>
      </c>
      <c r="I36" s="4">
        <v>3415.590500000003</v>
      </c>
      <c r="J36" s="4">
        <v>1278.3756999999982</v>
      </c>
      <c r="K36" s="4">
        <v>6555.7266999999883</v>
      </c>
      <c r="M36" s="2" t="s">
        <v>11293</v>
      </c>
    </row>
    <row r="37" spans="2:13" x14ac:dyDescent="0.25">
      <c r="B37" s="2" t="s">
        <v>110</v>
      </c>
      <c r="C37" s="4">
        <v>20704.070000000007</v>
      </c>
      <c r="E37" s="2" t="s">
        <v>541</v>
      </c>
      <c r="F37" s="4">
        <v>445.14229999999964</v>
      </c>
      <c r="G37" s="4">
        <v>571.8544999999998</v>
      </c>
      <c r="H37" s="4">
        <v>81.054699999999997</v>
      </c>
      <c r="I37" s="4">
        <v>1754.270100000002</v>
      </c>
      <c r="J37" s="4">
        <v>741.16499999999928</v>
      </c>
      <c r="K37" s="4">
        <v>3593.4865999999947</v>
      </c>
      <c r="M37" s="2" t="s">
        <v>11292</v>
      </c>
    </row>
    <row r="38" spans="2:13" x14ac:dyDescent="0.25">
      <c r="B38" s="2" t="s">
        <v>61</v>
      </c>
      <c r="C38" s="4">
        <v>27469.31</v>
      </c>
      <c r="E38" s="2" t="s">
        <v>663</v>
      </c>
      <c r="F38" s="4">
        <v>347.49629999999979</v>
      </c>
      <c r="G38" s="4">
        <v>660.52899999999977</v>
      </c>
      <c r="H38" s="4">
        <v>80.429899999999975</v>
      </c>
      <c r="I38" s="4">
        <v>2659.6225000000022</v>
      </c>
      <c r="J38" s="4">
        <v>1416.206299999998</v>
      </c>
      <c r="K38" s="4">
        <v>5164.2839999999978</v>
      </c>
      <c r="M38" s="2" t="s">
        <v>11285</v>
      </c>
    </row>
    <row r="39" spans="2:13" x14ac:dyDescent="0.25">
      <c r="B39" s="2" t="s">
        <v>206</v>
      </c>
      <c r="C39" s="4">
        <v>34471.989999999991</v>
      </c>
      <c r="E39" s="2" t="s">
        <v>505</v>
      </c>
      <c r="F39" s="4">
        <v>172.7442999999999</v>
      </c>
      <c r="G39" s="4">
        <v>431.08899999999994</v>
      </c>
      <c r="H39" s="4">
        <v>16.802199999999992</v>
      </c>
      <c r="I39" s="4">
        <v>929.50289999999927</v>
      </c>
      <c r="J39" s="4">
        <v>696.04670000000078</v>
      </c>
      <c r="K39" s="4">
        <v>2246.1850999999983</v>
      </c>
      <c r="M39" s="2" t="s">
        <v>11282</v>
      </c>
    </row>
    <row r="40" spans="2:13" x14ac:dyDescent="0.25">
      <c r="B40" s="2" t="s">
        <v>10</v>
      </c>
      <c r="C40" s="4">
        <v>43568</v>
      </c>
      <c r="E40" s="2" t="s">
        <v>531</v>
      </c>
      <c r="F40" s="4">
        <v>510.44759999999974</v>
      </c>
      <c r="G40" s="4">
        <v>511.69810000000007</v>
      </c>
      <c r="H40" s="4">
        <v>261.12439999999981</v>
      </c>
      <c r="I40" s="4">
        <v>3157.5018999999966</v>
      </c>
      <c r="J40" s="4">
        <v>1365.2640000000001</v>
      </c>
      <c r="K40" s="4">
        <v>5806.0360000000019</v>
      </c>
    </row>
    <row r="41" spans="2:13" x14ac:dyDescent="0.25">
      <c r="B41" s="2" t="s">
        <v>11282</v>
      </c>
      <c r="C41" s="4">
        <v>223953.50999999989</v>
      </c>
      <c r="E41" s="2" t="s">
        <v>11282</v>
      </c>
      <c r="F41" s="4">
        <v>4505.4557999999979</v>
      </c>
      <c r="G41" s="4">
        <v>7322.2665999999972</v>
      </c>
      <c r="H41" s="4">
        <v>1597.7829000000024</v>
      </c>
      <c r="I41" s="4">
        <v>28919.643600000047</v>
      </c>
      <c r="J41" s="4">
        <v>13927.521499999959</v>
      </c>
      <c r="K41" s="4">
        <v>56272.670399999974</v>
      </c>
    </row>
    <row r="43" spans="2:13" x14ac:dyDescent="0.25">
      <c r="B43" s="1" t="s">
        <v>11281</v>
      </c>
      <c r="C43" t="s">
        <v>11296</v>
      </c>
      <c r="D43" t="s">
        <v>11300</v>
      </c>
      <c r="F43" s="1" t="s">
        <v>11281</v>
      </c>
      <c r="G43" t="s">
        <v>11299</v>
      </c>
    </row>
    <row r="44" spans="2:13" x14ac:dyDescent="0.25">
      <c r="B44" s="2" t="s">
        <v>158</v>
      </c>
      <c r="C44" s="4">
        <v>13222.233900000007</v>
      </c>
      <c r="D44" s="5">
        <v>0.4149551385564284</v>
      </c>
      <c r="F44" s="2" t="s">
        <v>505</v>
      </c>
      <c r="G44" s="4">
        <v>2246.1850999999983</v>
      </c>
      <c r="I44" s="1" t="s">
        <v>11281</v>
      </c>
      <c r="J44" t="s">
        <v>11299</v>
      </c>
    </row>
    <row r="45" spans="2:13" x14ac:dyDescent="0.25">
      <c r="B45" s="2" t="s">
        <v>10</v>
      </c>
      <c r="C45" s="4">
        <v>32256.378200000057</v>
      </c>
      <c r="D45" s="5">
        <v>0.40974030370216924</v>
      </c>
      <c r="F45" s="2" t="s">
        <v>541</v>
      </c>
      <c r="G45" s="4">
        <v>3593.4865999999947</v>
      </c>
      <c r="I45" s="2" t="s">
        <v>10</v>
      </c>
      <c r="J45" s="4">
        <v>13216.738200000054</v>
      </c>
    </row>
    <row r="46" spans="2:13" x14ac:dyDescent="0.25">
      <c r="B46" s="2" t="s">
        <v>398</v>
      </c>
      <c r="C46" s="4">
        <v>11807.175199999994</v>
      </c>
      <c r="D46" s="5">
        <v>0.36204046502164194</v>
      </c>
      <c r="F46" s="2" t="s">
        <v>663</v>
      </c>
      <c r="G46" s="4">
        <v>5164.2839999999978</v>
      </c>
      <c r="I46" s="2" t="s">
        <v>61</v>
      </c>
      <c r="J46" s="4">
        <v>8469.8914999999688</v>
      </c>
    </row>
    <row r="47" spans="2:13" x14ac:dyDescent="0.25">
      <c r="B47" s="2" t="s">
        <v>445</v>
      </c>
      <c r="C47" s="4">
        <v>8330.9464999999982</v>
      </c>
      <c r="D47" s="5">
        <v>0.36295473749591328</v>
      </c>
      <c r="F47" s="2" t="s">
        <v>531</v>
      </c>
      <c r="G47" s="4">
        <v>5806.0360000000019</v>
      </c>
      <c r="I47" s="2" t="s">
        <v>206</v>
      </c>
      <c r="J47" s="4">
        <v>5921.1300999999839</v>
      </c>
    </row>
    <row r="48" spans="2:13" x14ac:dyDescent="0.25">
      <c r="B48" s="2" t="s">
        <v>110</v>
      </c>
      <c r="C48" s="4">
        <v>15076.679499999993</v>
      </c>
      <c r="D48" s="5">
        <v>0.33454843289598285</v>
      </c>
      <c r="F48" s="2" t="s">
        <v>516</v>
      </c>
      <c r="G48" s="4">
        <v>6180.0868999999911</v>
      </c>
      <c r="I48" s="2" t="s">
        <v>158</v>
      </c>
      <c r="J48" s="4">
        <v>5486.6339000000071</v>
      </c>
    </row>
    <row r="49" spans="2:10" x14ac:dyDescent="0.25">
      <c r="B49" s="2" t="s">
        <v>350</v>
      </c>
      <c r="C49" s="4">
        <v>11225.692199999992</v>
      </c>
      <c r="D49" s="5">
        <v>0.37279413379960608</v>
      </c>
      <c r="F49" s="2" t="s">
        <v>511</v>
      </c>
      <c r="G49" s="4">
        <v>6555.7266999999883</v>
      </c>
      <c r="I49" s="2" t="s">
        <v>110</v>
      </c>
      <c r="J49" s="4">
        <v>5043.8794999999882</v>
      </c>
    </row>
    <row r="50" spans="2:10" x14ac:dyDescent="0.25">
      <c r="B50" s="2" t="s">
        <v>206</v>
      </c>
      <c r="C50" s="4">
        <v>20232.560099999995</v>
      </c>
      <c r="D50" s="5">
        <v>0.29265352830954822</v>
      </c>
      <c r="F50" s="2" t="s">
        <v>499</v>
      </c>
      <c r="G50" s="4">
        <v>8107.1231999999909</v>
      </c>
      <c r="I50" s="2" t="s">
        <v>11282</v>
      </c>
      <c r="J50" s="4">
        <v>38138.273199999981</v>
      </c>
    </row>
    <row r="51" spans="2:10" x14ac:dyDescent="0.25">
      <c r="B51" s="2" t="s">
        <v>255</v>
      </c>
      <c r="C51" s="4">
        <v>7876.0985000000019</v>
      </c>
      <c r="D51" s="5">
        <v>0.38276292507007076</v>
      </c>
      <c r="F51" s="2" t="s">
        <v>521</v>
      </c>
      <c r="G51" s="4">
        <v>18619.741900000048</v>
      </c>
    </row>
    <row r="52" spans="2:10" x14ac:dyDescent="0.25">
      <c r="B52" s="2" t="s">
        <v>302</v>
      </c>
      <c r="C52" s="4">
        <v>9052.8248000000003</v>
      </c>
      <c r="D52" s="5">
        <v>0.40168841000877403</v>
      </c>
      <c r="F52" s="27" t="s">
        <v>11282</v>
      </c>
      <c r="G52" s="28">
        <v>56272.670399999974</v>
      </c>
    </row>
    <row r="53" spans="2:10" x14ac:dyDescent="0.25">
      <c r="B53" s="2" t="s">
        <v>61</v>
      </c>
      <c r="C53" s="4">
        <v>20153.621499999976</v>
      </c>
      <c r="D53" s="5">
        <v>0.42026647667269029</v>
      </c>
    </row>
    <row r="54" spans="2:10" x14ac:dyDescent="0.25">
      <c r="B54" s="2" t="s">
        <v>11282</v>
      </c>
      <c r="C54" s="4">
        <v>149234.21040000004</v>
      </c>
      <c r="D54" s="5">
        <v>0.37707620959811744</v>
      </c>
    </row>
  </sheetData>
  <mergeCells count="2">
    <mergeCell ref="R1:R2"/>
    <mergeCell ref="Q1:Q2"/>
  </mergeCells>
  <conditionalFormatting pivot="1" sqref="F33:J40">
    <cfRule type="colorScale" priority="1">
      <colorScale>
        <cfvo type="min"/>
        <cfvo type="max"/>
        <color rgb="FFFCFCFF"/>
        <color rgb="FFF8696B"/>
      </colorScale>
    </cfRule>
  </conditionalFormatting>
  <pageMargins left="0.7" right="0.7" top="0.75" bottom="0.75" header="0.3" footer="0.3"/>
  <pageSetup paperSize="9" orientation="portrait" r:id="rId15"/>
  <tableParts count="1">
    <tablePart r:id="rId1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69007-4117-4052-B4BC-25A02916C1C0}">
  <sheetPr codeName="Sheet7"/>
  <dimension ref="A1:AS44"/>
  <sheetViews>
    <sheetView zoomScale="70" zoomScaleNormal="70" workbookViewId="0">
      <selection activeCell="H21" sqref="H21"/>
    </sheetView>
  </sheetViews>
  <sheetFormatPr defaultRowHeight="15" x14ac:dyDescent="0.25"/>
  <cols>
    <col min="2" max="2" width="27.85546875" bestFit="1" customWidth="1"/>
    <col min="3" max="3" width="10.5703125" bestFit="1" customWidth="1"/>
    <col min="4" max="15" width="21.7109375" customWidth="1"/>
    <col min="16" max="16" width="14" customWidth="1"/>
    <col min="17" max="45" width="21.7109375" customWidth="1"/>
  </cols>
  <sheetData>
    <row r="1" spans="1:45" ht="39" customHeight="1" x14ac:dyDescent="0.25">
      <c r="A1" s="45"/>
      <c r="B1" s="45"/>
      <c r="C1" s="45"/>
      <c r="D1" s="45" t="str">
        <f>B4</f>
        <v>Net Sales</v>
      </c>
      <c r="E1" s="45" t="str">
        <f>B5</f>
        <v>Gross Profit</v>
      </c>
      <c r="F1" s="45" t="str">
        <f>B6</f>
        <v>Gross Margin %</v>
      </c>
      <c r="G1" s="45" t="str">
        <f>B7</f>
        <v>Order Count</v>
      </c>
      <c r="H1" s="45" t="str">
        <f>B8</f>
        <v>Unique Customers</v>
      </c>
      <c r="I1" s="45" t="str">
        <f>B9</f>
        <v>Average Order Value</v>
      </c>
      <c r="J1" s="45" t="str">
        <f>B10</f>
        <v>Current Stock Value</v>
      </c>
      <c r="K1" s="45" t="str">
        <f>B11</f>
        <v>Low Stock Products</v>
      </c>
      <c r="L1" s="45" t="str">
        <f>B12</f>
        <v>Out of Stock Products</v>
      </c>
      <c r="M1" s="45" t="str">
        <f>B13</f>
        <v>MTD Sales</v>
      </c>
      <c r="N1" s="45" t="str">
        <f>B14</f>
        <v>YTD Sales</v>
      </c>
      <c r="O1" s="45" t="str">
        <f>B15</f>
        <v>Discount Rate %</v>
      </c>
      <c r="P1" s="46"/>
      <c r="Q1" s="45" t="s">
        <v>11305</v>
      </c>
      <c r="R1" s="45" t="s">
        <v>11303</v>
      </c>
      <c r="S1" s="45" t="s">
        <v>11304</v>
      </c>
      <c r="T1" s="45" t="s">
        <v>11333</v>
      </c>
      <c r="U1" s="45" t="s">
        <v>11334</v>
      </c>
      <c r="V1" s="45" t="s">
        <v>11335</v>
      </c>
      <c r="W1" s="45" t="s">
        <v>11338</v>
      </c>
      <c r="X1" s="45" t="s">
        <v>11339</v>
      </c>
      <c r="Y1" s="45" t="s">
        <v>11340</v>
      </c>
      <c r="Z1" s="45" t="s">
        <v>11341</v>
      </c>
      <c r="AA1" s="45" t="s">
        <v>11342</v>
      </c>
      <c r="AB1" s="45" t="s">
        <v>11343</v>
      </c>
      <c r="AC1" s="45" t="s">
        <v>11344</v>
      </c>
      <c r="AD1" s="45" t="s">
        <v>11337</v>
      </c>
      <c r="AE1" s="45" t="s">
        <v>11345</v>
      </c>
      <c r="AF1" s="45" t="s">
        <v>11346</v>
      </c>
      <c r="AG1" s="45" t="s">
        <v>11347</v>
      </c>
      <c r="AH1" s="45" t="s">
        <v>11348</v>
      </c>
      <c r="AI1" s="45" t="s">
        <v>11349</v>
      </c>
      <c r="AJ1" s="45" t="s">
        <v>11350</v>
      </c>
      <c r="AK1" s="45" t="s">
        <v>11351</v>
      </c>
      <c r="AL1" s="45" t="s">
        <v>11352</v>
      </c>
      <c r="AM1" s="45" t="s">
        <v>11353</v>
      </c>
      <c r="AN1" s="45" t="s">
        <v>11354</v>
      </c>
      <c r="AO1" s="45" t="s">
        <v>11355</v>
      </c>
      <c r="AP1" s="45" t="s">
        <v>11356</v>
      </c>
      <c r="AQ1" s="45" t="s">
        <v>11357</v>
      </c>
      <c r="AR1" s="45" t="s">
        <v>11358</v>
      </c>
      <c r="AS1" s="45" t="s">
        <v>11359</v>
      </c>
    </row>
    <row r="2" spans="1:45" ht="33.950000000000003" customHeight="1" x14ac:dyDescent="0.25">
      <c r="A2" s="47"/>
      <c r="B2" s="47"/>
      <c r="C2" s="47"/>
      <c r="D2" s="48">
        <f>GETPIVOTDATA("[Measures].[Net Sales]",$B$3)</f>
        <v>149234.21040000004</v>
      </c>
      <c r="E2" s="48">
        <f>GETPIVOTDATA("[Measures].[Gross Profit]",$B$3)</f>
        <v>56272.670399999974</v>
      </c>
      <c r="F2" s="49">
        <f>GETPIVOTDATA("[Measures].[Gross Margin %]",$B$3)</f>
        <v>0.37707620959811744</v>
      </c>
      <c r="G2" s="50">
        <f>GETPIVOTDATA("[Measures].[Order Count]",$B$3)</f>
        <v>4500</v>
      </c>
      <c r="H2" s="50">
        <f>GETPIVOTDATA("[Measures].[Unique Customers]",$B$3)</f>
        <v>747</v>
      </c>
      <c r="I2" s="51">
        <f>GETPIVOTDATA("[Measures].[Average Order Value]",$B$3)</f>
        <v>33.163157866666673</v>
      </c>
      <c r="J2" s="48">
        <f>GETPIVOTDATA("[Measures].[Current Stock Value]",$B$3)</f>
        <v>223953.50999999989</v>
      </c>
      <c r="K2" s="50">
        <f>GETPIVOTDATA("[Measures].[Low Stock Products]",$B$3)</f>
        <v>1</v>
      </c>
      <c r="L2" s="50">
        <f>GETPIVOTDATA("[Measures].[Out of Stock Products]",$B$3)</f>
        <v>1</v>
      </c>
      <c r="M2" s="52">
        <f>GETPIVOTDATA("[Measures].[MTD Sales]",$B$3)</f>
        <v>12953.816600000002</v>
      </c>
      <c r="N2" s="52">
        <f>GETPIVOTDATA("[Measures].[MTD Sales]",$B$3)</f>
        <v>12953.816600000002</v>
      </c>
      <c r="O2" s="49">
        <f>GETPIVOTDATA("[Measures].[Discount Rate %]",$B$3)</f>
        <v>5.1212177506752818E-2</v>
      </c>
      <c r="P2" s="53"/>
      <c r="Q2" s="56">
        <v>113418</v>
      </c>
      <c r="R2" s="50">
        <v>131303</v>
      </c>
      <c r="S2" s="56">
        <v>17885</v>
      </c>
      <c r="T2" s="54">
        <v>157289.33999999985</v>
      </c>
      <c r="U2" s="54">
        <v>8055.1295999999975</v>
      </c>
      <c r="V2" s="54">
        <v>92961.539999999819</v>
      </c>
      <c r="W2" s="56">
        <v>113418</v>
      </c>
      <c r="X2" s="54">
        <v>121.5</v>
      </c>
      <c r="Y2" s="50">
        <v>220</v>
      </c>
      <c r="Z2" s="50">
        <v>8</v>
      </c>
      <c r="AA2" s="54">
        <v>1.7900287999999995</v>
      </c>
      <c r="AB2" s="54">
        <v>75.331553413654589</v>
      </c>
      <c r="AC2" s="54">
        <v>12.50503786666666</v>
      </c>
      <c r="AD2" s="54">
        <v>4806.8966000000019</v>
      </c>
      <c r="AE2" s="47">
        <v>2</v>
      </c>
      <c r="AF2" s="54">
        <v>149235.06</v>
      </c>
      <c r="AG2" s="54">
        <v>-0.84959999995771796</v>
      </c>
      <c r="AH2" s="50">
        <v>48676</v>
      </c>
      <c r="AI2" s="54">
        <v>3.0658684033199122</v>
      </c>
      <c r="AJ2" s="50">
        <v>220</v>
      </c>
      <c r="AK2" s="54">
        <v>199.77805943775107</v>
      </c>
      <c r="AL2" s="55">
        <v>10.816888888888888</v>
      </c>
      <c r="AM2" s="54">
        <v>136280.39380000002</v>
      </c>
      <c r="AN2" s="54">
        <v>12953.81660000002</v>
      </c>
      <c r="AO2" s="49">
        <v>9.5052679543988952E-2</v>
      </c>
      <c r="AP2" s="54">
        <v>56272.670399999974</v>
      </c>
      <c r="AQ2" s="54"/>
      <c r="AR2" s="54"/>
      <c r="AS2" s="49"/>
    </row>
    <row r="3" spans="1:45" x14ac:dyDescent="0.25">
      <c r="B3" s="1" t="s">
        <v>11313</v>
      </c>
    </row>
    <row r="4" spans="1:45" x14ac:dyDescent="0.25">
      <c r="B4" s="2" t="s">
        <v>11296</v>
      </c>
      <c r="C4" s="4">
        <v>149234.21040000004</v>
      </c>
    </row>
    <row r="5" spans="1:45" x14ac:dyDescent="0.25">
      <c r="B5" s="2" t="s">
        <v>11299</v>
      </c>
      <c r="C5" s="4">
        <v>56272.670399999974</v>
      </c>
    </row>
    <row r="6" spans="1:45" x14ac:dyDescent="0.25">
      <c r="B6" s="2" t="s">
        <v>11300</v>
      </c>
      <c r="C6" s="5">
        <v>0.37707620959811744</v>
      </c>
    </row>
    <row r="7" spans="1:45" x14ac:dyDescent="0.25">
      <c r="B7" s="2" t="s">
        <v>11311</v>
      </c>
      <c r="C7" s="3">
        <v>4500</v>
      </c>
    </row>
    <row r="8" spans="1:45" x14ac:dyDescent="0.25">
      <c r="B8" s="2" t="s">
        <v>11301</v>
      </c>
      <c r="C8" s="3">
        <v>747</v>
      </c>
    </row>
    <row r="9" spans="1:45" x14ac:dyDescent="0.25">
      <c r="B9" s="2" t="s">
        <v>11302</v>
      </c>
      <c r="C9" s="4">
        <v>33.163157866666673</v>
      </c>
    </row>
    <row r="10" spans="1:45" x14ac:dyDescent="0.25">
      <c r="B10" s="2" t="s">
        <v>11306</v>
      </c>
      <c r="C10" s="4">
        <v>223953.50999999989</v>
      </c>
    </row>
    <row r="11" spans="1:45" x14ac:dyDescent="0.25">
      <c r="B11" s="2" t="s">
        <v>11307</v>
      </c>
      <c r="C11" s="3">
        <v>1</v>
      </c>
    </row>
    <row r="12" spans="1:45" x14ac:dyDescent="0.25">
      <c r="B12" s="2" t="s">
        <v>11308</v>
      </c>
      <c r="C12" s="3">
        <v>1</v>
      </c>
    </row>
    <row r="13" spans="1:45" x14ac:dyDescent="0.25">
      <c r="B13" s="2" t="s">
        <v>11297</v>
      </c>
      <c r="C13" s="4">
        <v>12953.816600000002</v>
      </c>
    </row>
    <row r="14" spans="1:45" x14ac:dyDescent="0.25">
      <c r="B14" s="2" t="s">
        <v>11298</v>
      </c>
      <c r="C14" s="4">
        <v>149234.21040000004</v>
      </c>
    </row>
    <row r="15" spans="1:45" x14ac:dyDescent="0.25">
      <c r="B15" s="2" t="s">
        <v>11312</v>
      </c>
      <c r="C15" s="5">
        <v>5.1212177506752818E-2</v>
      </c>
    </row>
    <row r="16" spans="1:45" x14ac:dyDescent="0.25">
      <c r="B16" s="2" t="s">
        <v>11305</v>
      </c>
      <c r="C16" s="3">
        <v>113418</v>
      </c>
    </row>
    <row r="17" spans="2:3" x14ac:dyDescent="0.25">
      <c r="B17" s="2" t="s">
        <v>11303</v>
      </c>
      <c r="C17" s="3">
        <v>131303</v>
      </c>
    </row>
    <row r="18" spans="2:3" x14ac:dyDescent="0.25">
      <c r="B18" s="2" t="s">
        <v>11304</v>
      </c>
      <c r="C18" s="3">
        <v>17885</v>
      </c>
    </row>
    <row r="19" spans="2:3" x14ac:dyDescent="0.25">
      <c r="B19" s="2" t="s">
        <v>11333</v>
      </c>
      <c r="C19" s="4">
        <v>157289.33999999985</v>
      </c>
    </row>
    <row r="20" spans="2:3" x14ac:dyDescent="0.25">
      <c r="B20" s="2" t="s">
        <v>11334</v>
      </c>
      <c r="C20" s="4">
        <v>8055.1295999999975</v>
      </c>
    </row>
    <row r="21" spans="2:3" x14ac:dyDescent="0.25">
      <c r="B21" s="2" t="s">
        <v>11335</v>
      </c>
      <c r="C21" s="4">
        <v>92961.539999999819</v>
      </c>
    </row>
    <row r="22" spans="2:3" x14ac:dyDescent="0.25">
      <c r="B22" s="2" t="s">
        <v>11338</v>
      </c>
      <c r="C22" s="3">
        <v>113418</v>
      </c>
    </row>
    <row r="23" spans="2:3" x14ac:dyDescent="0.25">
      <c r="B23" s="2" t="s">
        <v>11339</v>
      </c>
      <c r="C23" s="4">
        <v>121.5</v>
      </c>
    </row>
    <row r="24" spans="2:3" x14ac:dyDescent="0.25">
      <c r="B24" s="2" t="s">
        <v>11340</v>
      </c>
      <c r="C24" s="3">
        <v>220</v>
      </c>
    </row>
    <row r="25" spans="2:3" x14ac:dyDescent="0.25">
      <c r="B25" s="2" t="s">
        <v>11341</v>
      </c>
      <c r="C25" s="3">
        <v>8</v>
      </c>
    </row>
    <row r="26" spans="2:3" x14ac:dyDescent="0.25">
      <c r="B26" s="2" t="s">
        <v>11342</v>
      </c>
      <c r="C26" s="4">
        <v>1.7900287999999995</v>
      </c>
    </row>
    <row r="27" spans="2:3" x14ac:dyDescent="0.25">
      <c r="B27" s="2" t="s">
        <v>11343</v>
      </c>
      <c r="C27" s="4">
        <v>75.331553413654589</v>
      </c>
    </row>
    <row r="28" spans="2:3" x14ac:dyDescent="0.25">
      <c r="B28" s="2" t="s">
        <v>11344</v>
      </c>
      <c r="C28" s="4">
        <v>12.50503786666666</v>
      </c>
    </row>
    <row r="29" spans="2:3" x14ac:dyDescent="0.25">
      <c r="B29" s="2" t="s">
        <v>11337</v>
      </c>
      <c r="C29" s="4">
        <v>4806.8966000000019</v>
      </c>
    </row>
    <row r="30" spans="2:3" x14ac:dyDescent="0.25">
      <c r="B30" s="2" t="s">
        <v>11345</v>
      </c>
      <c r="C30" s="76">
        <v>2</v>
      </c>
    </row>
    <row r="31" spans="2:3" x14ac:dyDescent="0.25">
      <c r="B31" s="2" t="s">
        <v>11346</v>
      </c>
      <c r="C31" s="4">
        <v>149235.06</v>
      </c>
    </row>
    <row r="32" spans="2:3" x14ac:dyDescent="0.25">
      <c r="B32" s="2" t="s">
        <v>11347</v>
      </c>
      <c r="C32" s="4">
        <v>-0.84959999995771796</v>
      </c>
    </row>
    <row r="33" spans="2:3" x14ac:dyDescent="0.25">
      <c r="B33" s="2" t="s">
        <v>11348</v>
      </c>
      <c r="C33" s="3">
        <v>48676</v>
      </c>
    </row>
    <row r="34" spans="2:3" x14ac:dyDescent="0.25">
      <c r="B34" s="2" t="s">
        <v>11349</v>
      </c>
      <c r="C34" s="4">
        <v>3.0658684033199122</v>
      </c>
    </row>
    <row r="35" spans="2:3" x14ac:dyDescent="0.25">
      <c r="B35" s="2" t="s">
        <v>11350</v>
      </c>
      <c r="C35" s="3">
        <v>220</v>
      </c>
    </row>
    <row r="36" spans="2:3" x14ac:dyDescent="0.25">
      <c r="B36" s="2" t="s">
        <v>11351</v>
      </c>
      <c r="C36" s="4">
        <v>199.77805943775107</v>
      </c>
    </row>
    <row r="37" spans="2:3" x14ac:dyDescent="0.25">
      <c r="B37" s="2" t="s">
        <v>11352</v>
      </c>
      <c r="C37" s="29">
        <v>10.816888888888888</v>
      </c>
    </row>
    <row r="38" spans="2:3" x14ac:dyDescent="0.25">
      <c r="B38" s="2" t="s">
        <v>11353</v>
      </c>
      <c r="C38" s="4">
        <v>136280.39380000002</v>
      </c>
    </row>
    <row r="39" spans="2:3" x14ac:dyDescent="0.25">
      <c r="B39" s="2" t="s">
        <v>11354</v>
      </c>
      <c r="C39" s="4">
        <v>12953.81660000002</v>
      </c>
    </row>
    <row r="40" spans="2:3" x14ac:dyDescent="0.25">
      <c r="B40" s="2" t="s">
        <v>11355</v>
      </c>
      <c r="C40" s="5">
        <v>9.5052679543988952E-2</v>
      </c>
    </row>
    <row r="41" spans="2:3" x14ac:dyDescent="0.25">
      <c r="B41" s="2" t="s">
        <v>11356</v>
      </c>
      <c r="C41" s="4">
        <v>56272.670399999974</v>
      </c>
    </row>
    <row r="42" spans="2:3" x14ac:dyDescent="0.25">
      <c r="B42" s="2" t="s">
        <v>11357</v>
      </c>
      <c r="C42" s="4"/>
    </row>
    <row r="43" spans="2:3" x14ac:dyDescent="0.25">
      <c r="B43" s="2" t="s">
        <v>11358</v>
      </c>
      <c r="C43" s="4"/>
    </row>
    <row r="44" spans="2:3" x14ac:dyDescent="0.25">
      <c r="B44" s="2" t="s">
        <v>11359</v>
      </c>
      <c r="C44" s="5"/>
    </row>
  </sheetData>
  <sheetProtection selectLockedCells="1" selectUnlockedCells="1"/>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Props1.xml><?xml version="1.0" encoding="utf-8"?>
<ds:datastoreItem xmlns:ds="http://schemas.openxmlformats.org/officeDocument/2006/customXml" ds:itemID="{56D18292-AAF8-407C-8F66-A73A7E865808}">
  <ds:schemaRefs/>
</ds:datastoreItem>
</file>

<file path=customXml/itemProps2.xml><?xml version="1.0" encoding="utf-8"?>
<ds:datastoreItem xmlns:ds="http://schemas.openxmlformats.org/officeDocument/2006/customXml" ds:itemID="{9FE226C5-C512-415B-B71A-56BB4DE0A09D}">
  <ds:schemaRefs/>
</ds:datastoreItem>
</file>

<file path=customXml/itemProps3.xml><?xml version="1.0" encoding="utf-8"?>
<ds:datastoreItem xmlns:ds="http://schemas.openxmlformats.org/officeDocument/2006/customXml" ds:itemID="{92B91833-2B29-4E5C-A312-252BC32930C5}">
  <ds:schemaRefs/>
</ds:datastoreItem>
</file>

<file path=customXml/itemProps4.xml><?xml version="1.0" encoding="utf-8"?>
<ds:datastoreItem xmlns:ds="http://schemas.openxmlformats.org/officeDocument/2006/customXml" ds:itemID="{96935964-84B3-48F1-B09F-053CC65B40A6}">
  <ds:schemaRefs/>
</ds:datastoreItem>
</file>

<file path=customXml/itemProps5.xml><?xml version="1.0" encoding="utf-8"?>
<ds:datastoreItem xmlns:ds="http://schemas.openxmlformats.org/officeDocument/2006/customXml" ds:itemID="{E2C29D6E-D450-4273-8681-BE3EC580C53F}">
  <ds:schemaRefs/>
</ds:datastoreItem>
</file>

<file path=customXml/itemProps6.xml><?xml version="1.0" encoding="utf-8"?>
<ds:datastoreItem xmlns:ds="http://schemas.openxmlformats.org/officeDocument/2006/customXml" ds:itemID="{2B714670-4E36-4B5E-988E-CCB5E2214FDF}">
  <ds:schemaRefs/>
</ds:datastoreItem>
</file>

<file path=customXml/itemProps7.xml><?xml version="1.0" encoding="utf-8"?>
<ds:datastoreItem xmlns:ds="http://schemas.openxmlformats.org/officeDocument/2006/customXml" ds:itemID="{380226C7-C6CC-426C-8F41-998CF1E9E1A4}">
  <ds:schemaRefs/>
</ds:datastoreItem>
</file>

<file path=customXml/itemProps8.xml><?xml version="1.0" encoding="utf-8"?>
<ds:datastoreItem xmlns:ds="http://schemas.openxmlformats.org/officeDocument/2006/customXml" ds:itemID="{6AAA165F-F953-4315-85A8-E96C5D96F08A}">
  <ds:schemaRefs/>
</ds:datastoreItem>
</file>

<file path=customXml/itemProps9.xml><?xml version="1.0" encoding="utf-8"?>
<ds:datastoreItem xmlns:ds="http://schemas.openxmlformats.org/officeDocument/2006/customXml" ds:itemID="{7EDDAD80-2384-49C8-AEC5-1551641ED05F}">
  <ds:schemaRefs/>
</ds:datastoreItem>
</file>

<file path=customXml/itemProps10.xml><?xml version="1.0" encoding="utf-8"?>
<ds:datastoreItem xmlns:ds="http://schemas.openxmlformats.org/officeDocument/2006/customXml" ds:itemID="{B51BBA1D-7847-4A56-B6BF-92F17B1ED15F}">
  <ds:schemaRefs/>
</ds:datastoreItem>
</file>

<file path=customXml/itemProps11.xml><?xml version="1.0" encoding="utf-8"?>
<ds:datastoreItem xmlns:ds="http://schemas.openxmlformats.org/officeDocument/2006/customXml" ds:itemID="{7C1CCACE-B33E-478E-874B-A37BA56ABC70}">
  <ds:schemaRefs/>
</ds:datastoreItem>
</file>

<file path=customXml/itemProps12.xml><?xml version="1.0" encoding="utf-8"?>
<ds:datastoreItem xmlns:ds="http://schemas.openxmlformats.org/officeDocument/2006/customXml" ds:itemID="{49FCC79A-2F30-480D-A30C-B35DCE7FAE2B}">
  <ds:schemaRefs/>
</ds:datastoreItem>
</file>

<file path=customXml/itemProps13.xml><?xml version="1.0" encoding="utf-8"?>
<ds:datastoreItem xmlns:ds="http://schemas.openxmlformats.org/officeDocument/2006/customXml" ds:itemID="{1B50D188-A6BF-4086-84FB-7372346CA330}">
  <ds:schemaRefs/>
</ds:datastoreItem>
</file>

<file path=customXml/itemProps14.xml><?xml version="1.0" encoding="utf-8"?>
<ds:datastoreItem xmlns:ds="http://schemas.openxmlformats.org/officeDocument/2006/customXml" ds:itemID="{1195773F-CBF2-4CEF-ADEE-23DF6A24EAAE}">
  <ds:schemaRefs/>
</ds:datastoreItem>
</file>

<file path=customXml/itemProps15.xml><?xml version="1.0" encoding="utf-8"?>
<ds:datastoreItem xmlns:ds="http://schemas.openxmlformats.org/officeDocument/2006/customXml" ds:itemID="{F8FFA282-412A-4498-B5D8-EFC2087A9DDF}">
  <ds:schemaRefs/>
</ds:datastoreItem>
</file>

<file path=customXml/itemProps16.xml><?xml version="1.0" encoding="utf-8"?>
<ds:datastoreItem xmlns:ds="http://schemas.openxmlformats.org/officeDocument/2006/customXml" ds:itemID="{2C66B477-001E-4481-9E80-DC913CD0FFF2}">
  <ds:schemaRefs/>
</ds:datastoreItem>
</file>

<file path=customXml/itemProps17.xml><?xml version="1.0" encoding="utf-8"?>
<ds:datastoreItem xmlns:ds="http://schemas.openxmlformats.org/officeDocument/2006/customXml" ds:itemID="{5EE302E4-802C-4E0D-9A42-4868AB493856}">
  <ds:schemaRefs/>
</ds:datastoreItem>
</file>

<file path=customXml/itemProps18.xml><?xml version="1.0" encoding="utf-8"?>
<ds:datastoreItem xmlns:ds="http://schemas.openxmlformats.org/officeDocument/2006/customXml" ds:itemID="{A318866B-9C64-4C9D-9211-D78288CF47A1}">
  <ds:schemaRefs/>
</ds:datastoreItem>
</file>

<file path=customXml/itemProps19.xml><?xml version="1.0" encoding="utf-8"?>
<ds:datastoreItem xmlns:ds="http://schemas.openxmlformats.org/officeDocument/2006/customXml" ds:itemID="{895E7CEE-D941-4400-9AC0-AD55420B67E3}">
  <ds:schemaRefs/>
</ds:datastoreItem>
</file>

<file path=customXml/itemProps20.xml><?xml version="1.0" encoding="utf-8"?>
<ds:datastoreItem xmlns:ds="http://schemas.openxmlformats.org/officeDocument/2006/customXml" ds:itemID="{CB7B8A29-67F7-44B1-AAB3-E7330D572464}">
  <ds:schemaRefs/>
</ds:datastoreItem>
</file>

<file path=customXml/itemProps21.xml><?xml version="1.0" encoding="utf-8"?>
<ds:datastoreItem xmlns:ds="http://schemas.openxmlformats.org/officeDocument/2006/customXml" ds:itemID="{7161E1AD-BF6E-43A3-B355-2843098E18CC}">
  <ds:schemaRefs/>
</ds:datastoreItem>
</file>

<file path=customXml/itemProps22.xml><?xml version="1.0" encoding="utf-8"?>
<ds:datastoreItem xmlns:ds="http://schemas.openxmlformats.org/officeDocument/2006/customXml" ds:itemID="{129B3158-4D65-43C0-A55C-74B61F300A7D}">
  <ds:schemaRefs/>
</ds:datastoreItem>
</file>

<file path=customXml/itemProps23.xml><?xml version="1.0" encoding="utf-8"?>
<ds:datastoreItem xmlns:ds="http://schemas.openxmlformats.org/officeDocument/2006/customXml" ds:itemID="{2507F502-1D72-49AA-8F06-A90A24406FF5}">
  <ds:schemaRefs/>
</ds:datastoreItem>
</file>

<file path=customXml/itemProps24.xml><?xml version="1.0" encoding="utf-8"?>
<ds:datastoreItem xmlns:ds="http://schemas.openxmlformats.org/officeDocument/2006/customXml" ds:itemID="{0951EE80-781A-4E3C-9A19-E620C83F468B}">
  <ds:schemaRefs/>
</ds:datastoreItem>
</file>

<file path=customXml/itemProps25.xml><?xml version="1.0" encoding="utf-8"?>
<ds:datastoreItem xmlns:ds="http://schemas.openxmlformats.org/officeDocument/2006/customXml" ds:itemID="{05EEB59C-6079-4374-B03A-D705B4D43EE2}">
  <ds:schemaRefs/>
</ds:datastoreItem>
</file>

<file path=customXml/itemProps26.xml><?xml version="1.0" encoding="utf-8"?>
<ds:datastoreItem xmlns:ds="http://schemas.openxmlformats.org/officeDocument/2006/customXml" ds:itemID="{1ABDB54D-E440-4A25-80E8-65D482604F40}">
  <ds:schemaRefs/>
</ds:datastoreItem>
</file>

<file path=customXml/itemProps27.xml><?xml version="1.0" encoding="utf-8"?>
<ds:datastoreItem xmlns:ds="http://schemas.openxmlformats.org/officeDocument/2006/customXml" ds:itemID="{46485728-7AC1-4675-9844-E8A8B0AFCB8D}">
  <ds:schemaRefs/>
</ds:datastoreItem>
</file>

<file path=customXml/itemProps28.xml><?xml version="1.0" encoding="utf-8"?>
<ds:datastoreItem xmlns:ds="http://schemas.openxmlformats.org/officeDocument/2006/customXml" ds:itemID="{A89DE616-4156-4C38-ADBD-4002DAA8FD41}">
  <ds:schemaRefs/>
</ds:datastoreItem>
</file>

<file path=customXml/itemProps29.xml><?xml version="1.0" encoding="utf-8"?>
<ds:datastoreItem xmlns:ds="http://schemas.openxmlformats.org/officeDocument/2006/customXml" ds:itemID="{3939EF01-858B-495F-819B-E3BF4ADCAEDC}">
  <ds:schemaRefs/>
</ds:datastoreItem>
</file>

<file path=customXml/itemProps30.xml><?xml version="1.0" encoding="utf-8"?>
<ds:datastoreItem xmlns:ds="http://schemas.openxmlformats.org/officeDocument/2006/customXml" ds:itemID="{A5D515E1-F90A-4F04-97D9-2FB393D43006}">
  <ds:schemaRefs/>
</ds:datastoreItem>
</file>

<file path=customXml/itemProps31.xml><?xml version="1.0" encoding="utf-8"?>
<ds:datastoreItem xmlns:ds="http://schemas.openxmlformats.org/officeDocument/2006/customXml" ds:itemID="{F0EB2216-975B-47CF-8EBA-E17A3CE3F4F1}">
  <ds:schemaRefs/>
</ds:datastoreItem>
</file>

<file path=customXml/itemProps32.xml><?xml version="1.0" encoding="utf-8"?>
<ds:datastoreItem xmlns:ds="http://schemas.openxmlformats.org/officeDocument/2006/customXml" ds:itemID="{0B906BAC-E7DC-4EE8-8EA8-BAFECDA59358}">
  <ds:schemaRefs/>
</ds:datastoreItem>
</file>

<file path=customXml/itemProps33.xml><?xml version="1.0" encoding="utf-8"?>
<ds:datastoreItem xmlns:ds="http://schemas.openxmlformats.org/officeDocument/2006/customXml" ds:itemID="{070590EB-3E43-497E-A797-6097BA182491}">
  <ds:schemaRefs/>
</ds:datastoreItem>
</file>

<file path=customXml/itemProps34.xml><?xml version="1.0" encoding="utf-8"?>
<ds:datastoreItem xmlns:ds="http://schemas.openxmlformats.org/officeDocument/2006/customXml" ds:itemID="{23A70F68-AB50-471E-A932-D49575AB3FA6}">
  <ds:schemaRefs/>
</ds:datastoreItem>
</file>

<file path=customXml/itemProps35.xml><?xml version="1.0" encoding="utf-8"?>
<ds:datastoreItem xmlns:ds="http://schemas.openxmlformats.org/officeDocument/2006/customXml" ds:itemID="{055FD8EC-8679-44F9-A2CB-A853E451F1EE}">
  <ds:schemaRefs/>
</ds:datastoreItem>
</file>

<file path=customXml/itemProps36.xml><?xml version="1.0" encoding="utf-8"?>
<ds:datastoreItem xmlns:ds="http://schemas.openxmlformats.org/officeDocument/2006/customXml" ds:itemID="{8EDDFF98-BA16-49F6-A7F5-5471A3AA8681}">
  <ds:schemaRefs/>
</ds:datastoreItem>
</file>

<file path=customXml/itemProps37.xml><?xml version="1.0" encoding="utf-8"?>
<ds:datastoreItem xmlns:ds="http://schemas.openxmlformats.org/officeDocument/2006/customXml" ds:itemID="{51086BB7-40D5-4A45-ADA9-DA3D6AD56144}">
  <ds:schemaRefs/>
</ds:datastoreItem>
</file>

<file path=customXml/itemProps38.xml><?xml version="1.0" encoding="utf-8"?>
<ds:datastoreItem xmlns:ds="http://schemas.openxmlformats.org/officeDocument/2006/customXml" ds:itemID="{1D0CE7C5-425C-45B1-A938-5E1F3AE461CB}">
  <ds:schemaRefs/>
</ds:datastoreItem>
</file>

<file path=customXml/itemProps39.xml><?xml version="1.0" encoding="utf-8"?>
<ds:datastoreItem xmlns:ds="http://schemas.openxmlformats.org/officeDocument/2006/customXml" ds:itemID="{65098A02-D137-424E-AC9D-56EC9AE768FB}">
  <ds:schemaRefs/>
</ds:datastoreItem>
</file>

<file path=customXml/itemProps40.xml><?xml version="1.0" encoding="utf-8"?>
<ds:datastoreItem xmlns:ds="http://schemas.openxmlformats.org/officeDocument/2006/customXml" ds:itemID="{6E2F6ACB-8CF2-4855-A279-4A19C574F47C}">
  <ds:schemaRefs/>
</ds:datastoreItem>
</file>

<file path=customXml/itemProps41.xml><?xml version="1.0" encoding="utf-8"?>
<ds:datastoreItem xmlns:ds="http://schemas.openxmlformats.org/officeDocument/2006/customXml" ds:itemID="{A401F896-E594-4F55-B8F1-C1CA8AD5A661}">
  <ds:schemaRefs/>
</ds:datastoreItem>
</file>

<file path=customXml/itemProps42.xml><?xml version="1.0" encoding="utf-8"?>
<ds:datastoreItem xmlns:ds="http://schemas.openxmlformats.org/officeDocument/2006/customXml" ds:itemID="{EC13D2E9-A5C5-4F5D-A1BC-F343C80EEF00}">
  <ds:schemaRefs/>
</ds:datastoreItem>
</file>

<file path=customXml/itemProps43.xml><?xml version="1.0" encoding="utf-8"?>
<ds:datastoreItem xmlns:ds="http://schemas.openxmlformats.org/officeDocument/2006/customXml" ds:itemID="{D9D1DEF8-E66E-4CAE-94FB-2DA33E7E61CE}">
  <ds:schemaRefs/>
</ds:datastoreItem>
</file>

<file path=customXml/itemProps44.xml><?xml version="1.0" encoding="utf-8"?>
<ds:datastoreItem xmlns:ds="http://schemas.openxmlformats.org/officeDocument/2006/customXml" ds:itemID="{90F1F617-570D-48AC-98C3-ED7B49ADC6B0}">
  <ds:schemaRefs/>
</ds:datastoreItem>
</file>

<file path=customXml/itemProps45.xml><?xml version="1.0" encoding="utf-8"?>
<ds:datastoreItem xmlns:ds="http://schemas.openxmlformats.org/officeDocument/2006/customXml" ds:itemID="{3DB8E9AF-5C22-4669-B2E3-E63B588837F6}">
  <ds:schemaRefs/>
</ds:datastoreItem>
</file>

<file path=customXml/itemProps46.xml><?xml version="1.0" encoding="utf-8"?>
<ds:datastoreItem xmlns:ds="http://schemas.openxmlformats.org/officeDocument/2006/customXml" ds:itemID="{5138A2AD-D856-486D-B9ED-ABE04DF552D9}">
  <ds:schemaRefs/>
</ds:datastoreItem>
</file>

<file path=customXml/itemProps47.xml><?xml version="1.0" encoding="utf-8"?>
<ds:datastoreItem xmlns:ds="http://schemas.openxmlformats.org/officeDocument/2006/customXml" ds:itemID="{D34BD515-F522-47C5-B669-3C505EFE3EA5}">
  <ds:schemaRefs/>
</ds:datastoreItem>
</file>

<file path=customXml/itemProps48.xml><?xml version="1.0" encoding="utf-8"?>
<ds:datastoreItem xmlns:ds="http://schemas.openxmlformats.org/officeDocument/2006/customXml" ds:itemID="{AEB2F238-D182-4346-90C2-C1186AB16A84}">
  <ds:schemaRefs/>
</ds:datastoreItem>
</file>

<file path=customXml/itemProps49.xml><?xml version="1.0" encoding="utf-8"?>
<ds:datastoreItem xmlns:ds="http://schemas.openxmlformats.org/officeDocument/2006/customXml" ds:itemID="{75436E8F-D471-4371-B33B-5F3179CEC119}">
  <ds:schemaRefs/>
</ds:datastoreItem>
</file>

<file path=customXml/itemProps50.xml><?xml version="1.0" encoding="utf-8"?>
<ds:datastoreItem xmlns:ds="http://schemas.openxmlformats.org/officeDocument/2006/customXml" ds:itemID="{7C6948C3-4313-4918-AA14-0703233323BA}">
  <ds:schemaRefs/>
</ds:datastoreItem>
</file>

<file path=customXml/itemProps51.xml><?xml version="1.0" encoding="utf-8"?>
<ds:datastoreItem xmlns:ds="http://schemas.openxmlformats.org/officeDocument/2006/customXml" ds:itemID="{840F40F2-FFB8-4A45-85D0-8F2C85FD6B9D}">
  <ds:schemaRefs/>
</ds:datastoreItem>
</file>

<file path=customXml/itemProps52.xml><?xml version="1.0" encoding="utf-8"?>
<ds:datastoreItem xmlns:ds="http://schemas.openxmlformats.org/officeDocument/2006/customXml" ds:itemID="{FF195B0A-4930-44FC-9201-B01EFA8602F2}">
  <ds:schemaRefs/>
</ds:datastoreItem>
</file>

<file path=customXml/itemProps53.xml><?xml version="1.0" encoding="utf-8"?>
<ds:datastoreItem xmlns:ds="http://schemas.openxmlformats.org/officeDocument/2006/customXml" ds:itemID="{7CFC36BA-B120-43F7-B16C-121DDDD1F3DB}">
  <ds:schemaRefs/>
</ds:datastoreItem>
</file>

<file path=customXml/itemProps54.xml><?xml version="1.0" encoding="utf-8"?>
<ds:datastoreItem xmlns:ds="http://schemas.openxmlformats.org/officeDocument/2006/customXml" ds:itemID="{68DD6671-B393-4026-AEE2-0E21596A8EBC}">
  <ds:schemaRefs/>
</ds:datastoreItem>
</file>

<file path=customXml/itemProps55.xml><?xml version="1.0" encoding="utf-8"?>
<ds:datastoreItem xmlns:ds="http://schemas.openxmlformats.org/officeDocument/2006/customXml" ds:itemID="{18467D84-291C-4E23-90F1-DA1B88A8C5DF}">
  <ds:schemaRefs/>
</ds:datastoreItem>
</file>

<file path=customXml/itemProps56.xml><?xml version="1.0" encoding="utf-8"?>
<ds:datastoreItem xmlns:ds="http://schemas.openxmlformats.org/officeDocument/2006/customXml" ds:itemID="{F2DFB17B-F36E-4905-864E-CE81C4FD33E4}">
  <ds:schemaRefs/>
</ds:datastoreItem>
</file>

<file path=customXml/itemProps57.xml><?xml version="1.0" encoding="utf-8"?>
<ds:datastoreItem xmlns:ds="http://schemas.openxmlformats.org/officeDocument/2006/customXml" ds:itemID="{C4E034CD-16C5-4B45-9AAC-5EFF43B4B669}">
  <ds:schemaRefs/>
</ds:datastoreItem>
</file>

<file path=customXml/itemProps58.xml><?xml version="1.0" encoding="utf-8"?>
<ds:datastoreItem xmlns:ds="http://schemas.openxmlformats.org/officeDocument/2006/customXml" ds:itemID="{96E27169-BAAB-432C-8FBB-492DA32A738A}">
  <ds:schemaRefs/>
</ds:datastoreItem>
</file>

<file path=customXml/itemProps59.xml><?xml version="1.0" encoding="utf-8"?>
<ds:datastoreItem xmlns:ds="http://schemas.openxmlformats.org/officeDocument/2006/customXml" ds:itemID="{CFEA59F3-DE8D-41CF-B76C-C58A483C41F9}">
  <ds:schemaRefs/>
</ds:datastoreItem>
</file>

<file path=customXml/itemProps60.xml><?xml version="1.0" encoding="utf-8"?>
<ds:datastoreItem xmlns:ds="http://schemas.openxmlformats.org/officeDocument/2006/customXml" ds:itemID="{99E1E7F2-B306-4D4C-AA02-EC0214320276}">
  <ds:schemaRefs/>
</ds:datastoreItem>
</file>

<file path=customXml/itemProps61.xml><?xml version="1.0" encoding="utf-8"?>
<ds:datastoreItem xmlns:ds="http://schemas.openxmlformats.org/officeDocument/2006/customXml" ds:itemID="{665E5505-F7FC-48F2-A93D-68BEAB3E0E9D}">
  <ds:schemaRefs/>
</ds:datastoreItem>
</file>

<file path=customXml/itemProps62.xml><?xml version="1.0" encoding="utf-8"?>
<ds:datastoreItem xmlns:ds="http://schemas.openxmlformats.org/officeDocument/2006/customXml" ds:itemID="{F8FAEDD4-C631-4448-876C-25A8D5F88082}">
  <ds:schemaRefs/>
</ds:datastoreItem>
</file>

<file path=customXml/itemProps63.xml><?xml version="1.0" encoding="utf-8"?>
<ds:datastoreItem xmlns:ds="http://schemas.openxmlformats.org/officeDocument/2006/customXml" ds:itemID="{8FB9573D-0AAD-4962-BE8C-C81E64AB79D2}">
  <ds:schemaRefs/>
</ds:datastoreItem>
</file>

<file path=customXml/itemProps64.xml><?xml version="1.0" encoding="utf-8"?>
<ds:datastoreItem xmlns:ds="http://schemas.openxmlformats.org/officeDocument/2006/customXml" ds:itemID="{86E379E8-9853-4E17-A3BD-F3D4163C9239}">
  <ds:schemaRefs/>
</ds:datastoreItem>
</file>

<file path=customXml/itemProps65.xml><?xml version="1.0" encoding="utf-8"?>
<ds:datastoreItem xmlns:ds="http://schemas.openxmlformats.org/officeDocument/2006/customXml" ds:itemID="{44722E33-881C-403D-B3FF-B8759E6257C2}">
  <ds:schemaRefs/>
</ds:datastoreItem>
</file>

<file path=customXml/itemProps66.xml><?xml version="1.0" encoding="utf-8"?>
<ds:datastoreItem xmlns:ds="http://schemas.openxmlformats.org/officeDocument/2006/customXml" ds:itemID="{E4A1EA16-DE02-47AB-AB65-DCD337F302D2}">
  <ds:schemaRefs/>
</ds:datastoreItem>
</file>

<file path=customXml/itemProps67.xml><?xml version="1.0" encoding="utf-8"?>
<ds:datastoreItem xmlns:ds="http://schemas.openxmlformats.org/officeDocument/2006/customXml" ds:itemID="{8A83AAB1-083A-4029-8A84-31D54F9EC1DD}">
  <ds:schemaRefs/>
</ds:datastoreItem>
</file>

<file path=customXml/itemProps68.xml><?xml version="1.0" encoding="utf-8"?>
<ds:datastoreItem xmlns:ds="http://schemas.openxmlformats.org/officeDocument/2006/customXml" ds:itemID="{0F12D615-0304-468B-A005-4E7A88BF213E}">
  <ds:schemaRefs/>
</ds:datastoreItem>
</file>

<file path=customXml/itemProps69.xml><?xml version="1.0" encoding="utf-8"?>
<ds:datastoreItem xmlns:ds="http://schemas.openxmlformats.org/officeDocument/2006/customXml" ds:itemID="{431040A7-D01B-45E9-8284-EE9E279D3E15}">
  <ds:schemaRefs/>
</ds:datastoreItem>
</file>

<file path=customXml/itemProps70.xml><?xml version="1.0" encoding="utf-8"?>
<ds:datastoreItem xmlns:ds="http://schemas.openxmlformats.org/officeDocument/2006/customXml" ds:itemID="{E2742BA0-7DB9-4D3D-881F-7CB95A5D7A76}">
  <ds:schemaRefs/>
</ds:datastoreItem>
</file>

<file path=customXml/itemProps71.xml><?xml version="1.0" encoding="utf-8"?>
<ds:datastoreItem xmlns:ds="http://schemas.openxmlformats.org/officeDocument/2006/customXml" ds:itemID="{E9ECA213-01EB-47F1-9807-E1809ADE10B6}">
  <ds:schemaRefs/>
</ds:datastoreItem>
</file>

<file path=customXml/itemProps72.xml><?xml version="1.0" encoding="utf-8"?>
<ds:datastoreItem xmlns:ds="http://schemas.openxmlformats.org/officeDocument/2006/customXml" ds:itemID="{8E3F4271-6952-42DD-9FFE-AF497DCF93A5}">
  <ds:schemaRefs>
    <ds:schemaRef ds:uri="http://schemas.microsoft.com/DataMashup"/>
  </ds:schemaRefs>
</ds:datastoreItem>
</file>

<file path=customXml/itemProps73.xml><?xml version="1.0" encoding="utf-8"?>
<ds:datastoreItem xmlns:ds="http://schemas.openxmlformats.org/officeDocument/2006/customXml" ds:itemID="{FB4C375B-8552-4379-A689-C837E62A26D8}">
  <ds:schemaRefs/>
</ds:datastoreItem>
</file>

<file path=customXml/itemProps74.xml><?xml version="1.0" encoding="utf-8"?>
<ds:datastoreItem xmlns:ds="http://schemas.openxmlformats.org/officeDocument/2006/customXml" ds:itemID="{69845EAF-3F7D-4928-8595-CE6595C20937}">
  <ds:schemaRefs/>
</ds:datastoreItem>
</file>

<file path=customXml/itemProps75.xml><?xml version="1.0" encoding="utf-8"?>
<ds:datastoreItem xmlns:ds="http://schemas.openxmlformats.org/officeDocument/2006/customXml" ds:itemID="{C562C028-0A4F-4985-B5A9-9EB95DAE5FD5}">
  <ds:schemaRefs/>
</ds:datastoreItem>
</file>

<file path=customXml/itemProps76.xml><?xml version="1.0" encoding="utf-8"?>
<ds:datastoreItem xmlns:ds="http://schemas.openxmlformats.org/officeDocument/2006/customXml" ds:itemID="{4175C4C8-F1C2-44C3-8B54-4E0D5A22B7B6}">
  <ds:schemaRefs/>
</ds:datastoreItem>
</file>

<file path=customXml/itemProps77.xml><?xml version="1.0" encoding="utf-8"?>
<ds:datastoreItem xmlns:ds="http://schemas.openxmlformats.org/officeDocument/2006/customXml" ds:itemID="{FC5D8AEB-7B89-4631-B35A-0A8BDF9CE9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Project Hub</vt:lpstr>
      <vt:lpstr>Executive Dashboard</vt:lpstr>
      <vt:lpstr>Inventory Dashboard</vt:lpstr>
      <vt:lpstr>Profitability Dashboard</vt:lpstr>
      <vt:lpstr>Risk Table Source</vt:lpstr>
      <vt:lpstr>Products</vt:lpstr>
      <vt:lpstr>Customers</vt:lpstr>
      <vt:lpstr>Sales</vt:lpstr>
      <vt:lpstr>Inventory_Movements</vt:lpstr>
      <vt:lpstr>Calendar</vt:lpstr>
      <vt:lpstr>Pivot_Source</vt:lpstr>
      <vt:lpstr>KPISheet</vt:lpstr>
      <vt:lpstr>'Project Hub'!Print_Area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cp:lastPrinted>2026-04-21T23:47:46Z</cp:lastPrinted>
  <dcterms:created xsi:type="dcterms:W3CDTF">2026-04-02T14:58:24Z</dcterms:created>
  <dcterms:modified xsi:type="dcterms:W3CDTF">2026-04-21T23:53:54Z</dcterms:modified>
</cp:coreProperties>
</file>