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ickstarter_Cleaned Data" sheetId="1" r:id="rId4"/>
    <sheet state="visible" name="Categories with Most Successful" sheetId="2" r:id="rId5"/>
    <sheet state="visible" name="Outlier Handeling" sheetId="3" r:id="rId6"/>
    <sheet state="visible" name="Campains by Year" sheetId="4" r:id="rId7"/>
    <sheet state="visible" name="Feature of Successful Campians" sheetId="5" r:id="rId8"/>
    <sheet state="visible" name="Campain Failure Probs" sheetId="6" r:id="rId9"/>
    <sheet state="visible" name="Most Succesful Campains" sheetId="7" r:id="rId10"/>
    <sheet state="visible" name="Cleaning" sheetId="8" r:id="rId11"/>
    <sheet state="visible" name="Summary Stats" sheetId="9" r:id="rId12"/>
    <sheet state="visible" name="Visualization" sheetId="10" r:id="rId13"/>
    <sheet state="visible" name="Dashboard" sheetId="11" r:id="rId14"/>
  </sheets>
  <definedNames>
    <definedName hidden="1" localSheetId="0" name="_xlnm._FilterDatabase">'kickstarter_Cleaned Data'!$O$1:$O$1003</definedName>
    <definedName hidden="1" localSheetId="1" name="_xlnm._FilterDatabase">'Categories with Most Successful'!$G$1:$G$1000</definedName>
  </definedNames>
  <calcPr/>
  <pivotCaches>
    <pivotCache cacheId="0" r:id="rId15"/>
  </pivotCaches>
</workbook>
</file>

<file path=xl/sharedStrings.xml><?xml version="1.0" encoding="utf-8"?>
<sst xmlns="http://schemas.openxmlformats.org/spreadsheetml/2006/main" count="5100" uniqueCount="1162">
  <si>
    <t>ID</t>
  </si>
  <si>
    <t>Name</t>
  </si>
  <si>
    <t>Category</t>
  </si>
  <si>
    <t>Subcategory</t>
  </si>
  <si>
    <t>Country</t>
  </si>
  <si>
    <t>Year</t>
  </si>
  <si>
    <t>Launched</t>
  </si>
  <si>
    <t>Deadline</t>
  </si>
  <si>
    <t>Duration</t>
  </si>
  <si>
    <t>Goal</t>
  </si>
  <si>
    <t>Pledged</t>
  </si>
  <si>
    <t>Pledged vs. Goal Status</t>
  </si>
  <si>
    <t>Percent Goal Achieved</t>
  </si>
  <si>
    <t>Backers</t>
  </si>
  <si>
    <t>State</t>
  </si>
  <si>
    <t>Green Graffiti! Mud Stenciling Shakespeare's King Phycus in the city of Chicago!</t>
  </si>
  <si>
    <t>Theater</t>
  </si>
  <si>
    <t>United States</t>
  </si>
  <si>
    <t>Successful</t>
  </si>
  <si>
    <t>SlimJig: the wallet size phone, phablet and tablet stand.</t>
  </si>
  <si>
    <t>Design</t>
  </si>
  <si>
    <t>Product Design</t>
  </si>
  <si>
    <t>Failed</t>
  </si>
  <si>
    <t>Sunburst Trout: Sustaining "Out-Of-The-Raceway" Aquaculture</t>
  </si>
  <si>
    <t>Food</t>
  </si>
  <si>
    <t>John Emery's EP</t>
  </si>
  <si>
    <t>Music</t>
  </si>
  <si>
    <t>Country &amp; Folk</t>
  </si>
  <si>
    <t>Volume 21 - a film by Marc Oliver (Canceled)</t>
  </si>
  <si>
    <t>Film &amp; Video</t>
  </si>
  <si>
    <t>Narrative Film</t>
  </si>
  <si>
    <t>Canceled</t>
  </si>
  <si>
    <t>A Bucket of Blood</t>
  </si>
  <si>
    <t>Night Running</t>
  </si>
  <si>
    <t>Publishing</t>
  </si>
  <si>
    <t>Nonfiction</t>
  </si>
  <si>
    <t>BLAKE STANDARD - Now Launching Menswear! (Canceled)</t>
  </si>
  <si>
    <t>Fashion</t>
  </si>
  <si>
    <t>Stress Free Great Tool for Breadboard:Wire Stripping Gauge!!</t>
  </si>
  <si>
    <t>Technology</t>
  </si>
  <si>
    <t>Verrado Electric Drift Trike by Local Motors</t>
  </si>
  <si>
    <t>Hardware</t>
  </si>
  <si>
    <t>Roaming, Loving, living.</t>
  </si>
  <si>
    <t>Everybody Hoops but me...</t>
  </si>
  <si>
    <t>Children's Books</t>
  </si>
  <si>
    <t>Kursiv Clothing</t>
  </si>
  <si>
    <t>Fate Of The Gods - Graphic novel</t>
  </si>
  <si>
    <t>Comics</t>
  </si>
  <si>
    <t>United Kingdom</t>
  </si>
  <si>
    <t>MaricopaCon 2014</t>
  </si>
  <si>
    <t>Games</t>
  </si>
  <si>
    <t>CAMP - The Center for Advanced Media Production</t>
  </si>
  <si>
    <t>The Demise of Blockbuster Entertainment (Book)</t>
  </si>
  <si>
    <t>Back UStreetPubCrawls.com To Launch Night of The Undead</t>
  </si>
  <si>
    <t>Festivals</t>
  </si>
  <si>
    <t>Tee-Bones</t>
  </si>
  <si>
    <t>Crafts</t>
  </si>
  <si>
    <t>Kill County</t>
  </si>
  <si>
    <t>Support M.I.A the play</t>
  </si>
  <si>
    <t>Deleted! (Canceled)</t>
  </si>
  <si>
    <t>Apps</t>
  </si>
  <si>
    <t>Home When the Raven's Gone</t>
  </si>
  <si>
    <t>AppleStack: Hand-Stackable Layered Bamboo iPhone Case.</t>
  </si>
  <si>
    <t>Rites of Cabbage: Feed the Artists at Burning Man 2011</t>
  </si>
  <si>
    <t>Heggs Halloween House:  Creating Memories</t>
  </si>
  <si>
    <t>Documentary</t>
  </si>
  <si>
    <t>STUBBLE: The Story Of An Ex-Bearded Lady, MN FRINGE</t>
  </si>
  <si>
    <t>Flip! - Rummy with a Twist!</t>
  </si>
  <si>
    <t>Tabletop Games</t>
  </si>
  <si>
    <t>Virgin's Handbook on Virtual Relationships</t>
  </si>
  <si>
    <t>I Hear Ya, Syria.</t>
  </si>
  <si>
    <t>Graphic Design</t>
  </si>
  <si>
    <t>Lost Worlds' Princesses &amp; More (Mars/Barsoom)</t>
  </si>
  <si>
    <t>ALEX BOYE is RECORDING A NEW ALBUM!!!</t>
  </si>
  <si>
    <t>Pop</t>
  </si>
  <si>
    <t>forb(i)dden: Undocumented &amp; Queer in Rural America</t>
  </si>
  <si>
    <t>Jenny MacDonald's "Bye, Bye, Mr. Bluesman" Album Fund</t>
  </si>
  <si>
    <t>Jazz</t>
  </si>
  <si>
    <t>Introducing Chantel Lorayne with"Life in the Key of Grace"</t>
  </si>
  <si>
    <t>More Than Maple Syrup: A Film About Being Canadian</t>
  </si>
  <si>
    <t>Canada</t>
  </si>
  <si>
    <t>Shift - Acorn Project's 4th Full Length Studio Album</t>
  </si>
  <si>
    <t>Rock</t>
  </si>
  <si>
    <t>"While You Were at School"</t>
  </si>
  <si>
    <t>Shorts</t>
  </si>
  <si>
    <t>The Daggers EP</t>
  </si>
  <si>
    <t>Spiritual Conflict: Completing an Installation</t>
  </si>
  <si>
    <t>Art</t>
  </si>
  <si>
    <t>Mixed Media</t>
  </si>
  <si>
    <t>RISE - The Story of Augustines</t>
  </si>
  <si>
    <t>Help Bring My Novel to Life</t>
  </si>
  <si>
    <t>Project 24: 24 Photographers. 24 Hrs. Solstice SF 12.21.2011</t>
  </si>
  <si>
    <t>Photography</t>
  </si>
  <si>
    <t>Bull &amp; Dragon's Pop-Up Restaurant Project</t>
  </si>
  <si>
    <t>35 Minutes to Assassination (Canceled)</t>
  </si>
  <si>
    <t>RichLife Clothing Line</t>
  </si>
  <si>
    <t>Adrien Gray Clothing</t>
  </si>
  <si>
    <t>Apparel</t>
  </si>
  <si>
    <t>The Hot Tub Dialogues: A Subterranean Gallery Lecture Series</t>
  </si>
  <si>
    <t>TheAlley - An Unopenable Pop-up Book</t>
  </si>
  <si>
    <t>Protein2o by Fear The Fighter</t>
  </si>
  <si>
    <t>Drinks</t>
  </si>
  <si>
    <t>Modern Mod Debut Album- Tunnels</t>
  </si>
  <si>
    <t>Indie Rock</t>
  </si>
  <si>
    <t>MIAMI JAZZ PROJECT: TEST OF TIME RECORDING</t>
  </si>
  <si>
    <t>Send the Uncommon Charter HS Sabers to Scotland in July 2012</t>
  </si>
  <si>
    <t>NIV Live- Experience the Bible like never before (Canceled)</t>
  </si>
  <si>
    <t>SCHOEN BY YU (Canceled)</t>
  </si>
  <si>
    <t>Pool On "Ice" Billiard Table</t>
  </si>
  <si>
    <t>Live Games</t>
  </si>
  <si>
    <t>The Kickback: Debut Album 'Sorry All Over The Place'</t>
  </si>
  <si>
    <t>"Boys Of the World"  to record 1st N. American Album!</t>
  </si>
  <si>
    <t>Teramyyd: Earthsphere</t>
  </si>
  <si>
    <t>Fill Our Blank Canvas</t>
  </si>
  <si>
    <t>Dance</t>
  </si>
  <si>
    <t>Shifter's Hope: Historical Paranormal Fiction</t>
  </si>
  <si>
    <t>Fiction</t>
  </si>
  <si>
    <t>Jobert's Painting - a feature length thriller</t>
  </si>
  <si>
    <t>Magenta Skies</t>
  </si>
  <si>
    <t>Noteworthy Music Movement!!!</t>
  </si>
  <si>
    <t>Hip-Hop</t>
  </si>
  <si>
    <t>Super World Karts GP - 16-bit mode7 style karts!</t>
  </si>
  <si>
    <t>Video Games</t>
  </si>
  <si>
    <t>Australia</t>
  </si>
  <si>
    <t>The Final Frame</t>
  </si>
  <si>
    <t>Operation Classy Glass</t>
  </si>
  <si>
    <t>Glass</t>
  </si>
  <si>
    <t>Zypic Apparel - Ready For The Next Step</t>
  </si>
  <si>
    <t>VF-124 Gunfighters Commemorative Challenge Coin</t>
  </si>
  <si>
    <t>Conceptual Art</t>
  </si>
  <si>
    <t>ABD Goes to Russia for Intercultural Dance Festival</t>
  </si>
  <si>
    <t>Empire - a tale of taking over</t>
  </si>
  <si>
    <t>The Ultimate Pro Boxing Simulation (Canceled)</t>
  </si>
  <si>
    <t>Born From Ruins - New Single "Save Me" with music video</t>
  </si>
  <si>
    <t>Natural Hair Project</t>
  </si>
  <si>
    <t>An Oversimplification of Her Beauty</t>
  </si>
  <si>
    <t>Deli Man: A freshly made documentary by Erik Greenberg Anjou</t>
  </si>
  <si>
    <t>Mystic Revolution Book 4 Kickstarter!</t>
  </si>
  <si>
    <t>Elliot Knapp: "Anadromous"</t>
  </si>
  <si>
    <t>Montague Collection Inventors Playing Cards</t>
  </si>
  <si>
    <t>Playing Cards</t>
  </si>
  <si>
    <t>All about LOVE.  - Monica Raye's Live Album Recording</t>
  </si>
  <si>
    <t>Legacy - A Graphic Novel</t>
  </si>
  <si>
    <t>Focused Fire: Planetary Assault</t>
  </si>
  <si>
    <t>Briton Sky's Debut Album Project (Canceled)</t>
  </si>
  <si>
    <t>Slanted People are recording an album!</t>
  </si>
  <si>
    <t>Electronic Music</t>
  </si>
  <si>
    <t>Dream Wedding Photo's</t>
  </si>
  <si>
    <t>Fine Art</t>
  </si>
  <si>
    <t>A Tiger's Last Song</t>
  </si>
  <si>
    <t>Me &amp; My Big Brother: A Mentorship Story</t>
  </si>
  <si>
    <t>130ft mural in the belly of The Pearl. New rewards added!</t>
  </si>
  <si>
    <t>Public Art</t>
  </si>
  <si>
    <t>Crafted - Gourmet Sauces Coming to a Shelf Near You!</t>
  </si>
  <si>
    <t>Help Me Raise Money to Design the Cover and Publish My Book</t>
  </si>
  <si>
    <t>Subject Zed: Dreams Of Depression</t>
  </si>
  <si>
    <t>Open Sky to Skyscrapers: Talented South Dakota Teenagers Photograph NYC</t>
  </si>
  <si>
    <t>Sinners Vodka Smoothies (Canceled)</t>
  </si>
  <si>
    <t>VELO 0.2.1 (Canceled)</t>
  </si>
  <si>
    <t>Software</t>
  </si>
  <si>
    <t>Buckeye Knoll: The Road to Album Number Two</t>
  </si>
  <si>
    <t>Shut Up and Dance:  a photo retrospective gallery exhibition</t>
  </si>
  <si>
    <t>50 Portraits in a Year</t>
  </si>
  <si>
    <t>Painting</t>
  </si>
  <si>
    <t>Sandquest: now with free demo!</t>
  </si>
  <si>
    <t>Kids Garden for The Doctor Yum Project (Phase 1)</t>
  </si>
  <si>
    <t>Community Gardens</t>
  </si>
  <si>
    <t>The Vanni (Canceled)</t>
  </si>
  <si>
    <t>BLEAK</t>
  </si>
  <si>
    <t>Pearls &amp; Twine: four short comics about women.</t>
  </si>
  <si>
    <t>Take the Power Back!   Guy Fawkes 1 oz. Silver Round</t>
  </si>
  <si>
    <t>Whose Apple is it, Anyway!</t>
  </si>
  <si>
    <t>Ashlyn Maine's Debut Album</t>
  </si>
  <si>
    <t>BABES IN ADLAND</t>
  </si>
  <si>
    <t>Orange Hanky Productions' "Day of the Dad"</t>
  </si>
  <si>
    <t>Eternity Cellars</t>
  </si>
  <si>
    <t>UX101: A Primer on User Experience Design</t>
  </si>
  <si>
    <t>Stumbling Towards Damascus</t>
  </si>
  <si>
    <t>Bonus Rounds for iPhone</t>
  </si>
  <si>
    <t>newmusicnow.pdx: the newest voices in classical music</t>
  </si>
  <si>
    <t>Classical Music</t>
  </si>
  <si>
    <t>Jack Minchin - 'Master' Album</t>
  </si>
  <si>
    <t>Helping A Loved One Die</t>
  </si>
  <si>
    <t>Stop Motion Canterbury Tales</t>
  </si>
  <si>
    <t>Comedy</t>
  </si>
  <si>
    <t>Produce a Hip-Hop Classic: SOHO KINGS First Album</t>
  </si>
  <si>
    <t>Heart The Film</t>
  </si>
  <si>
    <t>Evolution X</t>
  </si>
  <si>
    <t>Up Late with Steve Guy</t>
  </si>
  <si>
    <t>Black Forest Games &amp; Collectables</t>
  </si>
  <si>
    <t>Paddle for the North</t>
  </si>
  <si>
    <t>New Zealand</t>
  </si>
  <si>
    <t>I Heart Local Music: Putting Lawrence bands in the spotlight</t>
  </si>
  <si>
    <t>Journalism</t>
  </si>
  <si>
    <t>Unknow You (Debut Album)</t>
  </si>
  <si>
    <t>Greed is the eternal enemy of hope, bringing Hope In Hell.</t>
  </si>
  <si>
    <t>ZVR APOCALYPSE</t>
  </si>
  <si>
    <t>ISBN for Anthology on Motherhood and Loss</t>
  </si>
  <si>
    <t>Colour Our Cities</t>
  </si>
  <si>
    <t>Lima's Funniest Lady - Stand-Up's Next Comediennes</t>
  </si>
  <si>
    <t>"Hero" the Story of Eddy Caballero</t>
  </si>
  <si>
    <t>Eyes of Africa</t>
  </si>
  <si>
    <t>CTHULHU: The Great Old One - Quick-play Card Game (Canceled)</t>
  </si>
  <si>
    <t>Black Rock Disc Golf Club Presents: The Mushroom Forest</t>
  </si>
  <si>
    <t>My Summer "Opera"-tunity!</t>
  </si>
  <si>
    <t>FUND NOTHING</t>
  </si>
  <si>
    <t>Take Apart Paddleboard</t>
  </si>
  <si>
    <t>Hell is Where the Heart Is - World Premiere this June in NYC</t>
  </si>
  <si>
    <t>Wanderlust Circus Tour West Coast 2013</t>
  </si>
  <si>
    <t>Performance Art</t>
  </si>
  <si>
    <t>Wicked Dogs' Awesome Hot Dog Cart!</t>
  </si>
  <si>
    <t>GetReal Food Company SoCal Launch</t>
  </si>
  <si>
    <t>Tainted: A Contemporary Fantasy Novel (Canceled)</t>
  </si>
  <si>
    <t>The Curse of ReVista Vasta - Central Florida Horror Film</t>
  </si>
  <si>
    <t>Laptop Riser &amp; Keyboard Pad</t>
  </si>
  <si>
    <t>The Russian Sleep Experiment</t>
  </si>
  <si>
    <t>Handmade Poker Chip Tray by Solano Woodworks.</t>
  </si>
  <si>
    <t>BONG-ALONG</t>
  </si>
  <si>
    <t>Animated Comic "The Evil Twin: Wicked Revenge"</t>
  </si>
  <si>
    <t>Animation</t>
  </si>
  <si>
    <t>THE ULTIMATE VILLAIN</t>
  </si>
  <si>
    <t>NAVI DEAL. Where real life meets technology.</t>
  </si>
  <si>
    <t>Anonymous Creations.com Ltd. Snapback Hat (100 to be made)</t>
  </si>
  <si>
    <t>Jimmy and the Sly Meatball</t>
  </si>
  <si>
    <t>Rahim's new 14 song record -- Born on a Sunday!! thank you</t>
  </si>
  <si>
    <t>GoldRing Game of Enlightenment</t>
  </si>
  <si>
    <t>Peace Crane Space</t>
  </si>
  <si>
    <t>NoteJoint™ Seattle startup seeks interest from backers</t>
  </si>
  <si>
    <t>Machook. Headphone hook for iMac.</t>
  </si>
  <si>
    <t>Going Stag - Small Print Run</t>
  </si>
  <si>
    <t>Sarah Lamb's Knitted Valentine Hearts</t>
  </si>
  <si>
    <t>Knitting</t>
  </si>
  <si>
    <t>Cross Border Art: Art Exchange New Orleans and Hong Kong</t>
  </si>
  <si>
    <t>Orius: Weapons of the Gods</t>
  </si>
  <si>
    <t>Sounds of Liberation: Music, Crisis and Resistance</t>
  </si>
  <si>
    <t>The Lone Gunman: Superhero vs Zombies Webseries!</t>
  </si>
  <si>
    <t>Webseries</t>
  </si>
  <si>
    <t>"Original Innocence" (Canceled)</t>
  </si>
  <si>
    <t>Birth Of The Next Major Designer Brand-Women’s RTW Fall-2012</t>
  </si>
  <si>
    <t>(This is) The Start of Something- A Poetry Collective</t>
  </si>
  <si>
    <t>Poetry</t>
  </si>
  <si>
    <t>Designed to Flourish Magazine</t>
  </si>
  <si>
    <t>Periodicals</t>
  </si>
  <si>
    <t>The life, times and hidden treasures of Charles Stanton</t>
  </si>
  <si>
    <t>VK CALENDER OF BEAUTY</t>
  </si>
  <si>
    <t>Billy Walton Band</t>
  </si>
  <si>
    <t>Brew Beer Here</t>
  </si>
  <si>
    <t>Bop Skizzum New Album</t>
  </si>
  <si>
    <t>Social Network - Creating the World Map of People</t>
  </si>
  <si>
    <t>Milk Gallon &amp; Ghost Chili Challenge (Canceled)</t>
  </si>
  <si>
    <t>Events</t>
  </si>
  <si>
    <t>48 Hours to Make a Film?  Yep!  We're going to do it!</t>
  </si>
  <si>
    <t>Gori's Gourmex : Latin American Bistro in Langley, Wash.</t>
  </si>
  <si>
    <t>Help Pyro Fighter release their first full length album!</t>
  </si>
  <si>
    <t>ZPOC - TV Pilot (Original Series)</t>
  </si>
  <si>
    <t>Give a Kid A Hand | Free 3D Printed Fun Hands For Kids</t>
  </si>
  <si>
    <t>3D Printing</t>
  </si>
  <si>
    <t>RPG-Shirt Apparel Company</t>
  </si>
  <si>
    <t>Ospina Dynasty Coffee</t>
  </si>
  <si>
    <t>GLUSHU - Glue on Horse Shoes</t>
  </si>
  <si>
    <t>Changing the Medium.</t>
  </si>
  <si>
    <t>Romeo and Juliet at Moody's Pub</t>
  </si>
  <si>
    <t>Plays</t>
  </si>
  <si>
    <t>Apocalipstick (Canceled)</t>
  </si>
  <si>
    <t>Edo Superstar</t>
  </si>
  <si>
    <t>Commemorative History/Picture Book on U.S.-Ghana Friendship</t>
  </si>
  <si>
    <t>"If You See Kay..." Because everything happens for a reason.</t>
  </si>
  <si>
    <t>The Modern Music Initiative. Our goal is to create new music</t>
  </si>
  <si>
    <t>Our Kids Deserve Better Music</t>
  </si>
  <si>
    <t>THiSiSiT! WHAT? Kalae All Day's video shoot -Watch her "BREAKiTDOWN"</t>
  </si>
  <si>
    <t>Need help with my First Feature Film</t>
  </si>
  <si>
    <t>World's Longest Yard Sale Documentary</t>
  </si>
  <si>
    <t>You Can Make A Living Doing That?! - A Documentary</t>
  </si>
  <si>
    <t>Tahir's Filming his First Comedy Special</t>
  </si>
  <si>
    <t>Poetry Observed in New York City</t>
  </si>
  <si>
    <t>BREAK BLOSSOM CD and Vinyl</t>
  </si>
  <si>
    <t>dANNYkOSMO Single &amp; Music Video</t>
  </si>
  <si>
    <t>Pascola Cevicheria</t>
  </si>
  <si>
    <t>Farmer's Markets</t>
  </si>
  <si>
    <t>PITANGA JUICE: Born in Brazil, Made in Brooklyn</t>
  </si>
  <si>
    <t>Magical Handwarmers (Reusable)</t>
  </si>
  <si>
    <t>Bringing People Together Over Coffee!</t>
  </si>
  <si>
    <t>SPOOKED!  "GLOW IN DARK</t>
  </si>
  <si>
    <t>The Global Groove Network</t>
  </si>
  <si>
    <t>MILLBROOK'S COMMUNITY GARDEN</t>
  </si>
  <si>
    <t>Oslo the Movie (reboot)</t>
  </si>
  <si>
    <t>Drama</t>
  </si>
  <si>
    <t>Belgian Beer Revisited (Canceled)</t>
  </si>
  <si>
    <t>America's Gypsy</t>
  </si>
  <si>
    <t>Fortis Rex Rise Of The King...</t>
  </si>
  <si>
    <t>New York Philharmonic Orchestra Musicians &amp; Ishah Wright</t>
  </si>
  <si>
    <t>Darkest Dungeon by Red Hook Studios</t>
  </si>
  <si>
    <t>Cut The Cord with the Simple.TV DVR.</t>
  </si>
  <si>
    <t>Gentleman Gangster: The Longie Zwillman Story</t>
  </si>
  <si>
    <t>INSIDE TRACKS: Alone Across the Outback</t>
  </si>
  <si>
    <t>Photobooks</t>
  </si>
  <si>
    <t>Fruit Force (Strickalator Studios) Graphic Novel Series</t>
  </si>
  <si>
    <t>Flotsam and Jetsam Fresh Wear (Canceled)</t>
  </si>
  <si>
    <t>My Brother Jack Feature Film</t>
  </si>
  <si>
    <t>Winter Writing Residency</t>
  </si>
  <si>
    <t>Denver Publishing Institute Dreams: A future for all writers</t>
  </si>
  <si>
    <t>Academic</t>
  </si>
  <si>
    <t>Miley F*cking Cyrus Shirts</t>
  </si>
  <si>
    <t>The Legend of the Peach Girl</t>
  </si>
  <si>
    <t>HELP FARRADAY FUND THEIR FIRST FULL-LENGTH ALBUM!</t>
  </si>
  <si>
    <t>"Fire Island Stories" (Canceled)</t>
  </si>
  <si>
    <t>808 SPEAKERBOX (Canceled)</t>
  </si>
  <si>
    <t>Aloha: The Spirit of Hawaii</t>
  </si>
  <si>
    <t>Legends of the Talmud</t>
  </si>
  <si>
    <t>Touch the Wall</t>
  </si>
  <si>
    <t>Reach Lost Urban Youth through Fiction</t>
  </si>
  <si>
    <t>Mjolnir, Hammer of Thor. Viking God of Thunder.</t>
  </si>
  <si>
    <t>Republic Frames</t>
  </si>
  <si>
    <t>A Joseph Van Nydeck Project</t>
  </si>
  <si>
    <t>The 7s are recording their 1st album.. with your help</t>
  </si>
  <si>
    <t>Custom Real Wood Skins for the "iPhone 5"</t>
  </si>
  <si>
    <t>Princeless Pilot</t>
  </si>
  <si>
    <t>Shonen Style Manga/Comic Cover (Canceled)</t>
  </si>
  <si>
    <t>"Shotgun" music video</t>
  </si>
  <si>
    <t>Cancelled. (Canceled)</t>
  </si>
  <si>
    <t>Two Broke Poets</t>
  </si>
  <si>
    <t>What Doesn't Resemble Me Is More Beautiful</t>
  </si>
  <si>
    <t>VRobot 3D  - Explore the world of robots.</t>
  </si>
  <si>
    <t>Support Life After Liftoff's "Memory of You" Music Video</t>
  </si>
  <si>
    <t>Leathercraft workshop</t>
  </si>
  <si>
    <t>Send SIMP to the Grammy's!!! (Canceled)</t>
  </si>
  <si>
    <t>TIME SMASH!</t>
  </si>
  <si>
    <t>Jazz Up Your Soul with Professional Debut CD!</t>
  </si>
  <si>
    <t>Join Danny Trejo on the set of Bullet! (Canceled)</t>
  </si>
  <si>
    <t>FRINK - A Supernatural Thriller</t>
  </si>
  <si>
    <t>Book: "100 Controversial Truths"</t>
  </si>
  <si>
    <t>Hunters of Arcfall -  A Sci-Fi Bounty Hunting Dice Game</t>
  </si>
  <si>
    <t>Year 0: The War is Over.  The Battle for Survival has Begun</t>
  </si>
  <si>
    <t>Orphic Clothing-line</t>
  </si>
  <si>
    <t>Alex Freeman T-Shirt Design</t>
  </si>
  <si>
    <t>A Shirt that says "Shirt."</t>
  </si>
  <si>
    <t>Scrub Please</t>
  </si>
  <si>
    <t>Stay a Little</t>
  </si>
  <si>
    <t>Carole Grace Bracelets - Made in USA (Canceled)</t>
  </si>
  <si>
    <t>Jewelry</t>
  </si>
  <si>
    <t>Art That Speaks</t>
  </si>
  <si>
    <t>Patter Fam Beef and Pork Rubs</t>
  </si>
  <si>
    <t>Solutionz</t>
  </si>
  <si>
    <t>Project Leviathan</t>
  </si>
  <si>
    <t>Darkest Night Of A Black Ninja</t>
  </si>
  <si>
    <t>PRISMATA: A New Hybrid Game of Pure Strategy</t>
  </si>
  <si>
    <t>Bryan Frazier Goes The Ocean Way</t>
  </si>
  <si>
    <t>NOSTRAIGHT-NONARROW</t>
  </si>
  <si>
    <t>Web</t>
  </si>
  <si>
    <t>The United Portable Micronations - A Cross-Border Dialogue</t>
  </si>
  <si>
    <t>Arts and Crafts Thesis</t>
  </si>
  <si>
    <t>Daughter of Fortune</t>
  </si>
  <si>
    <t>BREWCONOMY - A documentary about NC craft beer</t>
  </si>
  <si>
    <t>ABOLITIONISTA!  The Next Adventure</t>
  </si>
  <si>
    <t>Light the Way 2</t>
  </si>
  <si>
    <t>LPLC - Low Power, Low Cost PIC18 Development Board</t>
  </si>
  <si>
    <t>Border of Lights</t>
  </si>
  <si>
    <t>275: Acton Massachusett's 275th Anniversery (Canceled)</t>
  </si>
  <si>
    <t>The Ocean Spinner</t>
  </si>
  <si>
    <t>SICP Distilled</t>
  </si>
  <si>
    <t>Chisholm Trail Ride</t>
  </si>
  <si>
    <t>THE VIDEO CRAZE "Where were you in 82?"</t>
  </si>
  <si>
    <t>HAPPINESS COMIX</t>
  </si>
  <si>
    <t>Danielle Harris and Women Filmakers are Among Friends</t>
  </si>
  <si>
    <t>Electrocize The Place</t>
  </si>
  <si>
    <t>Tibet - a photo book and a travel guide</t>
  </si>
  <si>
    <t>Bryan Fontenot and Outlaw Inc. Radio Tour</t>
  </si>
  <si>
    <t>Slouching Stars' new LP, "Sad Moon Eyes"</t>
  </si>
  <si>
    <t>ECUPSE, Harness unlimited power of the sun to cool your car!</t>
  </si>
  <si>
    <t>Free trees to save the world</t>
  </si>
  <si>
    <t>Sunshine &amp; color collide (Canceled)</t>
  </si>
  <si>
    <t>FOR THE FANS, BY THE FANS...For the Artists to Start</t>
  </si>
  <si>
    <t>URBAN ARCHAEOLOGY: 21 YEARS OF MO'WAX</t>
  </si>
  <si>
    <t>Help produce "Music for Meditation"</t>
  </si>
  <si>
    <t>World Music</t>
  </si>
  <si>
    <t>Courage comes in small packages"</t>
  </si>
  <si>
    <t>Pocket Map Gun T-Shirts</t>
  </si>
  <si>
    <t>Textiles</t>
  </si>
  <si>
    <t>Best Friends</t>
  </si>
  <si>
    <t>Sugar Hill Clothing</t>
  </si>
  <si>
    <t>PTO.tattoo mag</t>
  </si>
  <si>
    <t>Zines</t>
  </si>
  <si>
    <t>Cheestroyer Cheeseburger Glow in the Dark Vinyl Toy</t>
  </si>
  <si>
    <t>The Strive -  Playing Cornerstone 2011!</t>
  </si>
  <si>
    <t>Twelve</t>
  </si>
  <si>
    <t>Vending MYchine App</t>
  </si>
  <si>
    <t>PALISADES VIRTUOSI - New American Masters, Volume 5</t>
  </si>
  <si>
    <t>Retro Game Crunch • Six Games in Six Months</t>
  </si>
  <si>
    <t>A Voice for the Voiceless, Citizens Fight For Their County</t>
  </si>
  <si>
    <t>Yes! CaroMia's EP is sooo close. It just needs YOU!</t>
  </si>
  <si>
    <t>Maggie Kaszuba's Senior Thesis</t>
  </si>
  <si>
    <t>Leaning Toward the Good - The new album!</t>
  </si>
  <si>
    <t>Be a part of my music, So my music can be a part of you</t>
  </si>
  <si>
    <t>Rare Elements - Elemental Fantasy Currency Set - Relaunch!</t>
  </si>
  <si>
    <t>Honeymoon's Over - a short black romantic comedy</t>
  </si>
  <si>
    <t>50% More Programming at Foolscap</t>
  </si>
  <si>
    <t>Storm the Castle! Semi Co-op Fantasy Battle Board Game</t>
  </si>
  <si>
    <t>Rubber Bands by 10 year old Trinity</t>
  </si>
  <si>
    <t>RAGE</t>
  </si>
  <si>
    <t>Turtle! a children's book</t>
  </si>
  <si>
    <t>BOOKIE</t>
  </si>
  <si>
    <t>I Was A Teenage Michael Jackson Impersonator!</t>
  </si>
  <si>
    <t>The Yes Men Present: The Yes Lab for Creative Activism</t>
  </si>
  <si>
    <t>(CITY) Wallet (Suspended)</t>
  </si>
  <si>
    <t>Suspended</t>
  </si>
  <si>
    <t>2 Hearts Radio Show &amp; Web series</t>
  </si>
  <si>
    <t>Radio &amp; Podcasts</t>
  </si>
  <si>
    <t>THE DIVISION Ep.1: The Division</t>
  </si>
  <si>
    <t>Dumbing of Age: The Third Book Collection</t>
  </si>
  <si>
    <t>Deadbeatz Inc 1st Studio Album (produced by Mateo Camargo)</t>
  </si>
  <si>
    <t>Queen City Core</t>
  </si>
  <si>
    <t>Print</t>
  </si>
  <si>
    <t>Saints and Poets is recording an EP!!!</t>
  </si>
  <si>
    <t>SumBlox: Math Building Blocks</t>
  </si>
  <si>
    <t>Tough to Kill</t>
  </si>
  <si>
    <t>Odysseus Chamber Orchestra Inaugural Concert</t>
  </si>
  <si>
    <t>Magical Music in the Air</t>
  </si>
  <si>
    <t>Learning to Walk - Christian based film</t>
  </si>
  <si>
    <t>Prairie Artisan Ales barrel aged beers</t>
  </si>
  <si>
    <t>Zealous Grooves Tee Shirts</t>
  </si>
  <si>
    <t>Steve's American BBQ Pitmaster</t>
  </si>
  <si>
    <t>US from Miami to SF through French Photographers eyes</t>
  </si>
  <si>
    <t>A BIT OF TRIVIA - Animation &amp; Trivia (app.for smart devices)</t>
  </si>
  <si>
    <t>Shattered</t>
  </si>
  <si>
    <t>I Am That I'm Not's first EP</t>
  </si>
  <si>
    <t>Dirtfoot's CD/DVD/Short Film of a Live Prison Performance!</t>
  </si>
  <si>
    <t>OCSA CM Goes to Memphis</t>
  </si>
  <si>
    <t>Places</t>
  </si>
  <si>
    <t>Digital Imaging: An Education Project</t>
  </si>
  <si>
    <t>Fish  Bridge  To  Japan</t>
  </si>
  <si>
    <t>Illustration</t>
  </si>
  <si>
    <t>dasGROUP Theatre: Savage in Limbo</t>
  </si>
  <si>
    <t>Boek: Ik ben mijn gevaar</t>
  </si>
  <si>
    <t>Netherlands</t>
  </si>
  <si>
    <t>MEET ME HALFWAY (Short Film)</t>
  </si>
  <si>
    <t>Highways Idaho</t>
  </si>
  <si>
    <t>A Trip South</t>
  </si>
  <si>
    <t>The Glass Hour - Ever After</t>
  </si>
  <si>
    <t>SMALLTOWN SOCIETY - Our First Album!</t>
  </si>
  <si>
    <t>NEO LUX ILLUMINATED JACKETS</t>
  </si>
  <si>
    <t>Help a Kenyan Hospital</t>
  </si>
  <si>
    <t>Original Leanna Decker photo montage, art on metal.</t>
  </si>
  <si>
    <t>MNEMOSYNE - What If You Could Explore Someone's Memories?</t>
  </si>
  <si>
    <t>Flying a Jet Fighter</t>
  </si>
  <si>
    <t>Action</t>
  </si>
  <si>
    <t>"THIS...is Louisville"</t>
  </si>
  <si>
    <t>Keri Noble New EP</t>
  </si>
  <si>
    <t>I'm a Dauphie Bear</t>
  </si>
  <si>
    <t>David Newbould: Making New Record, "Tennessee"</t>
  </si>
  <si>
    <t>Historical Alleys</t>
  </si>
  <si>
    <t>My Life with ADHD</t>
  </si>
  <si>
    <t>Turn "solvents-forgive yr. blood" into 12 inches of vinyl!!</t>
  </si>
  <si>
    <t>Eric Carr Tribute Concert</t>
  </si>
  <si>
    <t>Experience World War I through a German officer's photos</t>
  </si>
  <si>
    <t>LotOfLikes.com</t>
  </si>
  <si>
    <t>Life Cycles: ALS and the English Channel (Canceled)</t>
  </si>
  <si>
    <t>"The Kris and Berman Show" Adult Animated Series Pilot</t>
  </si>
  <si>
    <t>Help Implement complete an LP before we move away!</t>
  </si>
  <si>
    <t>The Prankers Club Book Series</t>
  </si>
  <si>
    <t>The Secret Cove - ( MYST inspired )  Adventure Game</t>
  </si>
  <si>
    <t>Tracings Debut EP</t>
  </si>
  <si>
    <t>Saving Endangered Piping Plovers Through Photography</t>
  </si>
  <si>
    <t>Nature</t>
  </si>
  <si>
    <t>Your favorite swimsuit.</t>
  </si>
  <si>
    <t>SliceCase lets you decide the anatomy of your box!</t>
  </si>
  <si>
    <t>GIANT PAPER MACHE FLOAT WITH MECHANICAL MOVEMENTS</t>
  </si>
  <si>
    <t>The T100: A Game-Changing Underwater Thruster</t>
  </si>
  <si>
    <t>Robots</t>
  </si>
  <si>
    <t>VIKTER Gaming Desk</t>
  </si>
  <si>
    <t>Salad Jar - A Mason Jar Salad Vending Machine</t>
  </si>
  <si>
    <t>"Between Lines" Film Premiere</t>
  </si>
  <si>
    <t>The REAL Earl Wear! A New Acoustic Album!</t>
  </si>
  <si>
    <t>Adventures of Hayley Ellis</t>
  </si>
  <si>
    <t>"Feeling Too Old" CD Debut  *****  &gt;&gt; G*R</t>
  </si>
  <si>
    <t>The Story of the ZX Spectrum in Pixels</t>
  </si>
  <si>
    <t>Legends of Aethereus - Action RPG</t>
  </si>
  <si>
    <t>Ripple Theater Re-Opening Project</t>
  </si>
  <si>
    <t>Victory in Christ Ministries (MI)</t>
  </si>
  <si>
    <t>Metal</t>
  </si>
  <si>
    <t>Infinite Harmony - iH, The Grassroots Project</t>
  </si>
  <si>
    <t>Fighting and Still Fabulous</t>
  </si>
  <si>
    <t>my very own art gallery :D</t>
  </si>
  <si>
    <t>FOX POINT PICKLING COMPANY - Small Batch Pickles From R.I.</t>
  </si>
  <si>
    <t>Small Batch</t>
  </si>
  <si>
    <t>KID 214 Regional Tour 2013</t>
  </si>
  <si>
    <t>Fish Out of Water (Canceled)</t>
  </si>
  <si>
    <t>MAX100: The Book Project</t>
  </si>
  <si>
    <t>Rolling Romance</t>
  </si>
  <si>
    <t>Cry Desert' - The Album (Canceled)</t>
  </si>
  <si>
    <t>David Neubauer recording second album 'Mission Banjo'</t>
  </si>
  <si>
    <t>Dressur - Mauricio Kagel's Music of the Absurd</t>
  </si>
  <si>
    <t>LIKeIT IS</t>
  </si>
  <si>
    <t>Do Your Job - The Card Game</t>
  </si>
  <si>
    <t>Modern Hero--A short film</t>
  </si>
  <si>
    <t>First Position: A Ballet Documentary (Canceled)</t>
  </si>
  <si>
    <t>Pixel Havoc</t>
  </si>
  <si>
    <t>Oxyana - A Feature Documentary Directed by Sean Dunne</t>
  </si>
  <si>
    <t>Bubbles in the Think Tank - The Petite 7 Inch Record</t>
  </si>
  <si>
    <t>World Of Teaching</t>
  </si>
  <si>
    <t>Project Pie</t>
  </si>
  <si>
    <t>OMG it's JC show (Canceled)</t>
  </si>
  <si>
    <t>Love Doesn't Live Here Anymore - Stop Teenage bullying</t>
  </si>
  <si>
    <t>ZATTARO- Empowering Women through Stylish Wool Shoes</t>
  </si>
  <si>
    <t>Footwear</t>
  </si>
  <si>
    <t>VFE Pedals Alpha Dog Distortion</t>
  </si>
  <si>
    <t>Hand &amp; Wing</t>
  </si>
  <si>
    <t>Women's Day International</t>
  </si>
  <si>
    <t>Blackwater Gulch - Gangfights in the Old West</t>
  </si>
  <si>
    <t>Rockstar Quality Wallets</t>
  </si>
  <si>
    <t>DELTA SIX: A new kind of game controller.</t>
  </si>
  <si>
    <t>NIGHT FOLK: A Novel</t>
  </si>
  <si>
    <t>Flat, Vectorized Photography - Photo Art &amp; RAW Art Exhibit-</t>
  </si>
  <si>
    <t>Digital Art</t>
  </si>
  <si>
    <t>The 2010 Paintings of a Lifetime Project. Ten 40" x 40" pieces w/process in a Book</t>
  </si>
  <si>
    <t>Collaborate with me to make holiday cards</t>
  </si>
  <si>
    <t>Worlds Best semi-flourless Cake</t>
  </si>
  <si>
    <t>MAN OF GOD Comic - Issues 1 thru 6 - Stretch Goals Unlocked!</t>
  </si>
  <si>
    <t>Hand Motion 2.0 is Kinect® for iPhone and iPad (Suspended)</t>
  </si>
  <si>
    <t>Face to Facebook  -f2fb-</t>
  </si>
  <si>
    <t>Youtube Jumpstart</t>
  </si>
  <si>
    <t>Somewhere in the Universe</t>
  </si>
  <si>
    <t>GOALS EP fund</t>
  </si>
  <si>
    <t>R&amp;B</t>
  </si>
  <si>
    <t>Let's Make Obama a Pop Star!</t>
  </si>
  <si>
    <t>Cyber Cafes: Photos of Internet Cafes from Around the World</t>
  </si>
  <si>
    <t>The Soul Taker and Flame of the Dragon - fantasy novels.</t>
  </si>
  <si>
    <t>SLIDE: The End of Tangled Earbuds</t>
  </si>
  <si>
    <t>Opium Symphony // DEBUT ALBUM // Blame It On The Radio</t>
  </si>
  <si>
    <t>SBX</t>
  </si>
  <si>
    <t>Easy AW´s - shoes to travel the world (Canceled)</t>
  </si>
  <si>
    <t>Live Filmdrunk Frotcast in Chicago!</t>
  </si>
  <si>
    <t>Help me make my dreams come true</t>
  </si>
  <si>
    <t>The Exy Book BUS Tour</t>
  </si>
  <si>
    <t>London English Song Festival</t>
  </si>
  <si>
    <t>Who Was "Carrie H"? : Beautiful Mysteries From The Past</t>
  </si>
  <si>
    <t>Aeriel Photography</t>
  </si>
  <si>
    <t>DIY</t>
  </si>
  <si>
    <t>Dear  Diary</t>
  </si>
  <si>
    <t>Hugh Knight USA Men's Clothing (Canceled)</t>
  </si>
  <si>
    <t>Kingdom of Asphalt Book series</t>
  </si>
  <si>
    <t>In Honor of My Armenian Mother</t>
  </si>
  <si>
    <t>uSearch Inc. (Canceled)</t>
  </si>
  <si>
    <t>COPPER FRAMES &amp; THINGS FOR BENEFIT ART EXHIBIT</t>
  </si>
  <si>
    <t>L.A. Met Opera presents the Marriage of Figaro</t>
  </si>
  <si>
    <t>72 Sols'</t>
  </si>
  <si>
    <t>The Baltimore Alley Aerial Festival</t>
  </si>
  <si>
    <t>HR "Finding Joseph I"</t>
  </si>
  <si>
    <t>Sonia Rao's The 'Los Angeles' Project</t>
  </si>
  <si>
    <t>365 Creative Commons Shots</t>
  </si>
  <si>
    <t>The World's 1st Illuminated Messaging Hitch Cover</t>
  </si>
  <si>
    <t>Experience Creating An Album With Danami</t>
  </si>
  <si>
    <t>Foodcentric: Appetizers, Canapes &amp; Starters (Canceled)</t>
  </si>
  <si>
    <t>Infinite Horizons, the Limited Edition Fantasy Art Series</t>
  </si>
  <si>
    <t>"This Complete Breakfast of the Gods" - the trade collection!</t>
  </si>
  <si>
    <t>DONNIE: A Short Film</t>
  </si>
  <si>
    <t>Untitled Horror Film - MINUTES LEFT!</t>
  </si>
  <si>
    <t>Chains The Movie - Disc Golf Documentary</t>
  </si>
  <si>
    <t>Margaritaville Bee Free Poetry (Canceled)</t>
  </si>
  <si>
    <t>Chalk - Short Film</t>
  </si>
  <si>
    <t>Australian Surf Lifesavers - A Documentary on Heroes</t>
  </si>
  <si>
    <t>"Get in The Chase" The Fun Spring Car board Game</t>
  </si>
  <si>
    <t>This Deafening Whisper - Our first album is in your hands!</t>
  </si>
  <si>
    <t>Birmingham Street Art Festival 2014</t>
  </si>
  <si>
    <t>A Different Perspective Jewelery</t>
  </si>
  <si>
    <t>From the Ground Up Tour</t>
  </si>
  <si>
    <t>Guitar Wing: Wireless Control Surface for Guitar and Bass</t>
  </si>
  <si>
    <t>Sound</t>
  </si>
  <si>
    <t>Nostalgia Print Set Vol. 2: Secret of the Ooze!</t>
  </si>
  <si>
    <t>Geeks Against Crime</t>
  </si>
  <si>
    <t>TNJ Graphics Apparel</t>
  </si>
  <si>
    <t>"Power Rangers Legend of the Dragon"</t>
  </si>
  <si>
    <t>Webcomics</t>
  </si>
  <si>
    <t>Fools For Art</t>
  </si>
  <si>
    <t>c + f films presents SKANK</t>
  </si>
  <si>
    <t>Mobile App for Voicemail Spam</t>
  </si>
  <si>
    <t>Camelot - The Build App (Canceled)</t>
  </si>
  <si>
    <t>Oregon Scenes And Sunsets / IPOD Giveaway</t>
  </si>
  <si>
    <t>"Beginning of the End": A Web Series (Canceled)</t>
  </si>
  <si>
    <t>The Persistence of Vision: A CD of Bach and Nyman on violins</t>
  </si>
  <si>
    <t>Jane Bowler - London Fashion week show</t>
  </si>
  <si>
    <t>Joy Shannon and the Beauty Marks' New Album "Mo Anam Cara"</t>
  </si>
  <si>
    <t>"Afterglow" the Film: A True Story Of Impossible Love</t>
  </si>
  <si>
    <t>Six Shooter: A One-Room Thriller</t>
  </si>
  <si>
    <t>M.B.U.F The Hip Hop Chronicles</t>
  </si>
  <si>
    <t>Impact &amp; Super Scratch Resistant Screen Protectors</t>
  </si>
  <si>
    <t>Slurp Bar</t>
  </si>
  <si>
    <t>Where the Cars Go</t>
  </si>
  <si>
    <t>Take the Museum of Imaginative Knowledge on Tour!</t>
  </si>
  <si>
    <t>Installations</t>
  </si>
  <si>
    <t>Only When I'm Dead</t>
  </si>
  <si>
    <t>The Last Patrol</t>
  </si>
  <si>
    <t>"Dear Conner"</t>
  </si>
  <si>
    <t>Chocolate Covered BeerMallow</t>
  </si>
  <si>
    <t>The Tactile English Textbook</t>
  </si>
  <si>
    <t>LAND OF DREAMS (Canceled)</t>
  </si>
  <si>
    <t>BulPens: Old Project, check out the relaunch</t>
  </si>
  <si>
    <t>Acoustic Appalachian Gothic Album - ''Of Light and Shadows''</t>
  </si>
  <si>
    <t>Age of Aleria</t>
  </si>
  <si>
    <t>NEAT: The Ultimate Spirits Glass, make it in the USA.</t>
  </si>
  <si>
    <t>Help Me Finish Breach (my 4th iPad/iPhone App for iTunes)</t>
  </si>
  <si>
    <t>Democratify: Changing the world one news story at a time.</t>
  </si>
  <si>
    <t>EYEteleporter</t>
  </si>
  <si>
    <t>General Public Supply Co. - Hat Company</t>
  </si>
  <si>
    <t>Dragon's Eye Recordings: Label Relaunch</t>
  </si>
  <si>
    <t>Haunted Encounters of the San Luis Valley</t>
  </si>
  <si>
    <t>Art Books</t>
  </si>
  <si>
    <t>Type London</t>
  </si>
  <si>
    <t>50 STARS MAGAZINE</t>
  </si>
  <si>
    <t>The Waltz: An Epic Poem</t>
  </si>
  <si>
    <t>BLACK FRIDAY</t>
  </si>
  <si>
    <t>"Vindicate Me." My First Feature.</t>
  </si>
  <si>
    <t>Starving Artist looking to become a Tattoo Artist</t>
  </si>
  <si>
    <t>Hollywood Hookups - #1 Romantically Linked Game</t>
  </si>
  <si>
    <t>Markus Mann Music - CD production and Tour</t>
  </si>
  <si>
    <t>Making Some Drawings</t>
  </si>
  <si>
    <t>A Photo Book For Lonesome Children</t>
  </si>
  <si>
    <t>PowerSound    "Charging never sounded so good"</t>
  </si>
  <si>
    <t>ToGozy!</t>
  </si>
  <si>
    <t>Accessories</t>
  </si>
  <si>
    <t>St.Valentinez Debut Album, Bullet With the Butterfly Wings</t>
  </si>
  <si>
    <t>Clarice Assad Live at the Deer Head Inn (Canceled)</t>
  </si>
  <si>
    <t>Interactive Haunted House, The Salem Institute</t>
  </si>
  <si>
    <t>Advocate Merchandise Launch</t>
  </si>
  <si>
    <t>New Oboe and String Quartet Premiere</t>
  </si>
  <si>
    <t>OneLessDrop</t>
  </si>
  <si>
    <t>Homage to Barcelona (Canceled)</t>
  </si>
  <si>
    <t>Soul Stuff: Accessing the beautifully unbeautiful.</t>
  </si>
  <si>
    <t>"Chesu-shi" the Handmade Origami Chess Set</t>
  </si>
  <si>
    <t>Project Battleground: a Soundtrack by Matt Campana</t>
  </si>
  <si>
    <t>Misdirection - this Never happened!</t>
  </si>
  <si>
    <t>"E.L.F. - White Leaves" Book Release/Party</t>
  </si>
  <si>
    <t>Good &amp; Tidy  Salt and Pepper Shakers (Canceled)</t>
  </si>
  <si>
    <t>The Former Gallery: Mobile Art Truck</t>
  </si>
  <si>
    <t>3dock (Canceled)</t>
  </si>
  <si>
    <t>Home - The Journey Through International Adoption</t>
  </si>
  <si>
    <t>The Escape: An NYU Thesis Film</t>
  </si>
  <si>
    <t>ROCK OFF SHAKE OFF: A Celebration In Baltimore Club</t>
  </si>
  <si>
    <t>The Armadale Fire Documentary Project</t>
  </si>
  <si>
    <t>Walk With Me Daddy!!</t>
  </si>
  <si>
    <t>The Invisible Man Movie</t>
  </si>
  <si>
    <t>Fantasy Football Fools Guide Phone App</t>
  </si>
  <si>
    <t>Never Trust a Skinny Cook!</t>
  </si>
  <si>
    <t>BRING DUKE TO LIFE!</t>
  </si>
  <si>
    <t>buy me lunch (Suspended)</t>
  </si>
  <si>
    <t>Fantastic Fiction at KGB Fundraiser</t>
  </si>
  <si>
    <t>It's time for some Action!</t>
  </si>
  <si>
    <t>Sleeping Beauty</t>
  </si>
  <si>
    <t>SHREK the Musical - Help Bring Back Ugly to LCAA &amp; VST</t>
  </si>
  <si>
    <t>Astrolabe Watch  Luxury Timepiece</t>
  </si>
  <si>
    <t>Lacombe Lingerie; vintage meets the modern woman</t>
  </si>
  <si>
    <t>World Supper Adventure is Hitting the Road!</t>
  </si>
  <si>
    <t>Andrew's Ave.'s First Studio Recording!!</t>
  </si>
  <si>
    <t>Air Traffic Controller - Bleu's IN for Album 2, are you?</t>
  </si>
  <si>
    <t>Mimì: the spinning top evolution for your tablet (Canceled)</t>
  </si>
  <si>
    <t>Intermediate</t>
  </si>
  <si>
    <t>Ephemeral Studios Gallery Project</t>
  </si>
  <si>
    <t>Solar Venturi</t>
  </si>
  <si>
    <t>Organic Healthy Food Vegetarian Wild Maitake Mushroom Jerky!</t>
  </si>
  <si>
    <t>Vegan</t>
  </si>
  <si>
    <t>Pinching Penny - Feature Film</t>
  </si>
  <si>
    <t>Punk Rock Picnic</t>
  </si>
  <si>
    <t>Changeable Chewables a twist to teething accessories</t>
  </si>
  <si>
    <t>A Ghost Story (Short Film)</t>
  </si>
  <si>
    <t>Innocence Lost: Children of Japan</t>
  </si>
  <si>
    <t>Unique Bracelets &amp; Pendant - Luigi XV collection - Jewelry</t>
  </si>
  <si>
    <t>The Bionic Runner - Run harder, land safer</t>
  </si>
  <si>
    <t>No Fun (Canceled)</t>
  </si>
  <si>
    <t>The House Up the Hill</t>
  </si>
  <si>
    <t>Re-imagining How We Pray</t>
  </si>
  <si>
    <t>I'm Happiest When 1st EP</t>
  </si>
  <si>
    <t>Tangle</t>
  </si>
  <si>
    <t>Finding the Yoga in the Rest of Us!</t>
  </si>
  <si>
    <t>JJ Heller's Very First Children's Book - A Bedtime Story!</t>
  </si>
  <si>
    <t>Showing Rogue the World &amp; Documenting it as we go!</t>
  </si>
  <si>
    <t>Writing on the Wall: A New Single from JLB</t>
  </si>
  <si>
    <t>Oceania online MMO RPG</t>
  </si>
  <si>
    <t>A Pickle Like No Other</t>
  </si>
  <si>
    <t>Easy Baby's vinyl single</t>
  </si>
  <si>
    <t>Min Maxx 2 and Min Maxx Plus</t>
  </si>
  <si>
    <t>Dreaming Spires</t>
  </si>
  <si>
    <t>PI Apparel</t>
  </si>
  <si>
    <t>Frankencar - 200 mile/charge Electric Car</t>
  </si>
  <si>
    <t>King Magnetic Debut Solo Album</t>
  </si>
  <si>
    <t>SongBook</t>
  </si>
  <si>
    <t>Crazy by Design Kickstarter Collage</t>
  </si>
  <si>
    <t>SHIFT Apparel Quality T-shirt line</t>
  </si>
  <si>
    <t>RaveNectar: This isn't clothing - it's an EXPERIENCE.</t>
  </si>
  <si>
    <t>Invitation/Annual Magazine</t>
  </si>
  <si>
    <t>Janice Gilbert's ~ Nashville Singer/Songwriter ~ NEW ALBUM!!</t>
  </si>
  <si>
    <t>Morose &amp; Macabre's Atrocity Exhibition 2011</t>
  </si>
  <si>
    <t>Help Cianna's Undone project come to life</t>
  </si>
  <si>
    <t>Through The Shadows</t>
  </si>
  <si>
    <t>CURVES - art photography book</t>
  </si>
  <si>
    <t>Temper: A Short Film</t>
  </si>
  <si>
    <t>Party Planner in a Box-Elegant Disposable Party Supplies</t>
  </si>
  <si>
    <t>The Comicverse by Bianca Alu-Marr and Steve Peters</t>
  </si>
  <si>
    <t>"Inked Up &amp; Beautiful in Central Oregon" - Calendar</t>
  </si>
  <si>
    <t>Sketches Before They Were Cool</t>
  </si>
  <si>
    <t>Jared Mitchell: The Maiden Voyage</t>
  </si>
  <si>
    <t>socialBrites: Fun Wearables with Bluetooth and LEDs</t>
  </si>
  <si>
    <t>Wearables</t>
  </si>
  <si>
    <t>"Upside-Down Town" New record by Greg Trooper</t>
  </si>
  <si>
    <t>Glass Mosaics (Canceled)</t>
  </si>
  <si>
    <t>DON'T MISS THE CUP</t>
  </si>
  <si>
    <t>SpellBounD3D</t>
  </si>
  <si>
    <t>Moments of Peace: inspiring creativity</t>
  </si>
  <si>
    <t>President Posters</t>
  </si>
  <si>
    <t>Le café et le cognac cornhole bags</t>
  </si>
  <si>
    <t>Mobile Games</t>
  </si>
  <si>
    <t>Limpwings</t>
  </si>
  <si>
    <t>Corley Pillsbury: Underworld EP</t>
  </si>
  <si>
    <t>Bacon-Wrapped Filet Mignon</t>
  </si>
  <si>
    <t>Bacon</t>
  </si>
  <si>
    <t>steve douglas "wish i could be a kid again" album</t>
  </si>
  <si>
    <t>+ORMOLYCKA+#REF!  synt.tofs LP</t>
  </si>
  <si>
    <t>Austin Geek 2015 Calendar &amp; San Antonio Geek 2015 Calendar</t>
  </si>
  <si>
    <t>NOEL 2012  (A Short Film)</t>
  </si>
  <si>
    <t>REVtv An online streaming youth Network!</t>
  </si>
  <si>
    <t>iShuttr - The ultimate camera accessory for the iPhone 4</t>
  </si>
  <si>
    <t>Maine-Made Mozzarella di Bufala</t>
  </si>
  <si>
    <t>Deadball 19th Century Baseball Movie - Series 2</t>
  </si>
  <si>
    <t>Yakitoko Summer T-shirts</t>
  </si>
  <si>
    <t>Bucket Boys 15th anniversary performance DVD</t>
  </si>
  <si>
    <t>Project Reconnect: WHERE WE ARE NOW</t>
  </si>
  <si>
    <t>Portable Desktop Computer</t>
  </si>
  <si>
    <t>STARSHIP ENCHANTED</t>
  </si>
  <si>
    <t>The Fertile Desert Part II ~ Burning Man 2013</t>
  </si>
  <si>
    <t>Resurrect Dead - A Sundance Documentary in Need of Your Help</t>
  </si>
  <si>
    <t>Luck of the Leprechauns</t>
  </si>
  <si>
    <t>The Fashion Nomad: The 1st Episode</t>
  </si>
  <si>
    <t>Old Salt Food Shack</t>
  </si>
  <si>
    <t>Lessons of Father Book</t>
  </si>
  <si>
    <t>"In Odin's Name" Concept Album Funding</t>
  </si>
  <si>
    <t>Romeo &amp; Juliet</t>
  </si>
  <si>
    <t>The Sun is on Fire</t>
  </si>
  <si>
    <t>The Body of OM</t>
  </si>
  <si>
    <t>Codename Omega: Omega Rising</t>
  </si>
  <si>
    <t>"All We Need to Know" Performed by Fernando Varela</t>
  </si>
  <si>
    <t>One Cock Brewery</t>
  </si>
  <si>
    <t>DEVIL'S NIGHT</t>
  </si>
  <si>
    <t>Book "When Life Gives U Lemons, at Least U Won't Get Scurvy"</t>
  </si>
  <si>
    <t>Strange Planet (Canceled)</t>
  </si>
  <si>
    <t>Big Long Now's Debut Album</t>
  </si>
  <si>
    <t>Overdrawn</t>
  </si>
  <si>
    <t>CFS Holder: A multi-use self-adjusting fishing rod holder</t>
  </si>
  <si>
    <t>Take Craftly to the Fairs! (Canceled)</t>
  </si>
  <si>
    <t>MadBill's Big Book of Mazes</t>
  </si>
  <si>
    <t>Puzzles</t>
  </si>
  <si>
    <t>Audiblescripts Variety Pack 2</t>
  </si>
  <si>
    <t>Bi-Poloar Photographer</t>
  </si>
  <si>
    <t>Taking the message of God's Grace to the world!!!</t>
  </si>
  <si>
    <t>Faith</t>
  </si>
  <si>
    <t>PJ's Mobile Deli is a Food Truck that serves sandwiches</t>
  </si>
  <si>
    <t>Food Trucks</t>
  </si>
  <si>
    <t>music gear for maggie (Canceled)</t>
  </si>
  <si>
    <t>Working hard and giving to people that can't afford art.</t>
  </si>
  <si>
    <t>jelly</t>
  </si>
  <si>
    <t>JUST MAKEDA: A Slightly Alter-ed Webseries</t>
  </si>
  <si>
    <t>4xA3</t>
  </si>
  <si>
    <t>Scott Strandberg - Songs for The Fall (Acoustic EP)</t>
  </si>
  <si>
    <t>TERRIBLE THINGS: The Party Game Where Everyone Loses</t>
  </si>
  <si>
    <t>Beer Advent Calendar</t>
  </si>
  <si>
    <t>Heroes of Mother 3 (Canceled)</t>
  </si>
  <si>
    <t>jaeblaze Short Project</t>
  </si>
  <si>
    <t>Performances</t>
  </si>
  <si>
    <t>Unito: Unibody Photo Wallet - 100% HANDMADE IN LONDON</t>
  </si>
  <si>
    <t>Perhaps I'll be a bird one day</t>
  </si>
  <si>
    <t>Sculpture</t>
  </si>
  <si>
    <t>THE MESSAGE</t>
  </si>
  <si>
    <t>Gotta Pea? - Happea Holidays!</t>
  </si>
  <si>
    <t>The Legacy of Tailgating and Great Traditions</t>
  </si>
  <si>
    <t>Brothers Till The End</t>
  </si>
  <si>
    <t>Roger Jaeger: Beacon</t>
  </si>
  <si>
    <t>London in the 1980s</t>
  </si>
  <si>
    <t>Atheism is Winning! (Canceled)</t>
  </si>
  <si>
    <t>Westpac Young Fashion Designers</t>
  </si>
  <si>
    <t>Ready-to-wear</t>
  </si>
  <si>
    <t>Jared McCloud presents TO LIVE AND DIE IN YOUR ARMS pt 1</t>
  </si>
  <si>
    <t>The Spirit Collectors: A Dark Fantasy Novel</t>
  </si>
  <si>
    <t>Chronophobe</t>
  </si>
  <si>
    <t>Fund a Unique Horror Film that Urges 'No Trespassing'</t>
  </si>
  <si>
    <t>Desk Rail - A fresh take on desk organization</t>
  </si>
  <si>
    <t>George Jones - Setting the Record Straight</t>
  </si>
  <si>
    <t>Sweet Symphony Fudge Trolley</t>
  </si>
  <si>
    <t>Steven King's The Shining Watercolor Painting Prints</t>
  </si>
  <si>
    <t>The Truth About Christianity (Canceled)</t>
  </si>
  <si>
    <t>True Patriot: Volume 2</t>
  </si>
  <si>
    <t>Anthologies</t>
  </si>
  <si>
    <t>MONSTROUS: Kristin Costa's Fall/Winter 2011 Fashion Show</t>
  </si>
  <si>
    <t>Oklahoma Nation Film Project</t>
  </si>
  <si>
    <t>Buck-I Welding</t>
  </si>
  <si>
    <t>Unclean</t>
  </si>
  <si>
    <t>AMERICAN SOLDIER: FINAL JUSTICE - Assisting Our Real Heroes</t>
  </si>
  <si>
    <t>My Father's People</t>
  </si>
  <si>
    <t>Downtrodden</t>
  </si>
  <si>
    <t>IRON &amp; ALE: KING OF THE KEG</t>
  </si>
  <si>
    <t>The Entity</t>
  </si>
  <si>
    <t>Honey Bee Project</t>
  </si>
  <si>
    <t>Farms</t>
  </si>
  <si>
    <t>Zombicide</t>
  </si>
  <si>
    <t>Half the Sky</t>
  </si>
  <si>
    <t>Provocative Theatrical Audio Book With Music- She Is Risen</t>
  </si>
  <si>
    <t>Grin - The Unauthorized Biography of a Cheshire Cat</t>
  </si>
  <si>
    <t>“Chicken Scratch” Waila music meets Finn Hall dance music</t>
  </si>
  <si>
    <t>Krow's Combs--Stainless Steel Pocket Combs</t>
  </si>
  <si>
    <t>Subterfuge</t>
  </si>
  <si>
    <t>Mara Rosenbloom Quartet - Original jazz on the road</t>
  </si>
  <si>
    <t>Locket Watches</t>
  </si>
  <si>
    <t>MOTHER TONGUE</t>
  </si>
  <si>
    <t>Attack of the Moon Zombies : A Drive-in Classic Monster Film</t>
  </si>
  <si>
    <t>I am a Stranger</t>
  </si>
  <si>
    <t>Prince Adventures (Canceled)</t>
  </si>
  <si>
    <t>Easy Shopper, will change the shopping experience (Canceled)</t>
  </si>
  <si>
    <t>Video Comics</t>
  </si>
  <si>
    <t>StarJacked : The Adventure Begins Kickstarter Reboot</t>
  </si>
  <si>
    <t>FPS Russia: The Game</t>
  </si>
  <si>
    <t>MOBS T-Shirt Game System (Canceled)</t>
  </si>
  <si>
    <t>Seed Bead geckos and possibly other critters</t>
  </si>
  <si>
    <t>Games on Tap</t>
  </si>
  <si>
    <t>Charley Laas' EP</t>
  </si>
  <si>
    <t>"REDEFINING NORMAL" - 80s Hollywood - True Story Indie Film</t>
  </si>
  <si>
    <t>Armies Of Alamar, The Game</t>
  </si>
  <si>
    <t>WhoWhatWhy: The Post-Election Project</t>
  </si>
  <si>
    <t>Help FF?MRF Put Out An Album!</t>
  </si>
  <si>
    <t>The HandMe Downs FINALLY record a new album!</t>
  </si>
  <si>
    <t>Saberz Series (Canceled)</t>
  </si>
  <si>
    <t>Ritter - Web Series Pilot - Feat: Slenderman</t>
  </si>
  <si>
    <t>Look Who Came to Dance (Canceled)</t>
  </si>
  <si>
    <t>Now Look What You've Done, a short story collection</t>
  </si>
  <si>
    <t>Pick your Poison Cakes, You Choose it we Booze it!!!</t>
  </si>
  <si>
    <t>"poverty to possibly" upcoming album</t>
  </si>
  <si>
    <t>"John Blade, Super Spy" brings espionage to Capital Fringe.</t>
  </si>
  <si>
    <t>Barkada Quartet's Debut Album--AVENTURA</t>
  </si>
  <si>
    <t>The Wayfarers - A Historical Novel by Stuart Tower</t>
  </si>
  <si>
    <t>The Graduate: The Debut EP by Flash Gordon MC</t>
  </si>
  <si>
    <t>Come On, Come On: Let's Fly!</t>
  </si>
  <si>
    <t>Notesonascale</t>
  </si>
  <si>
    <t>Holding On</t>
  </si>
  <si>
    <t>Let's get GOLDER</t>
  </si>
  <si>
    <t>Tarr X Correia, Rewind Project</t>
  </si>
  <si>
    <t>The Purse Scooper (Vehicle Seat Hook)</t>
  </si>
  <si>
    <t>Gorilla Theater Productions 2014/2015 Season: The Next Step</t>
  </si>
  <si>
    <t>ESSEN</t>
  </si>
  <si>
    <t>A Photo Tour of America's Greatest Masonic Cemeteries</t>
  </si>
  <si>
    <t>Dexmo: an exoskeleton for you to touch the digital world</t>
  </si>
  <si>
    <t>Music video for young girl (Canceled)</t>
  </si>
  <si>
    <t>Barrett Johnson loves you. And he's recording a new album this summer.</t>
  </si>
  <si>
    <t>The Art Lady's Mobile Art School: Free Art in the Park</t>
  </si>
  <si>
    <t>Bilocal: Seattle-New Orleans. Create &amp; present new writing &amp; art about community</t>
  </si>
  <si>
    <t>In Her Image</t>
  </si>
  <si>
    <t>Janice B.'s Kickstarter Campaign for her 1st Full Length CD</t>
  </si>
  <si>
    <t>Adam Meckler Orchestra, The Studio Sessions!</t>
  </si>
  <si>
    <t>moment</t>
  </si>
  <si>
    <t>CAPTURED - a collection of global images</t>
  </si>
  <si>
    <t>10th Year SmileyB™ Free Paintings Anniversary</t>
  </si>
  <si>
    <t>Brick-Naut/ Middle School Students Send Robots to Near Space</t>
  </si>
  <si>
    <t>Eco Guardians</t>
  </si>
  <si>
    <t>ARTZ Philadelphia: Project "First Full Year"</t>
  </si>
  <si>
    <t>"Closer" Short Film</t>
  </si>
  <si>
    <t>BOT-LOGIC Hexapod with Arduino Powered 30 amp Robot Shield</t>
  </si>
  <si>
    <t>The Mirror Altar - Poems and Novels.</t>
  </si>
  <si>
    <t>The Matinees "All These Days" limited edition LPs</t>
  </si>
  <si>
    <t>Solve the mystery of the whales</t>
  </si>
  <si>
    <t>Pre-Order My Album for September Release</t>
  </si>
  <si>
    <t>"The Germ" Boutique Handwired Hybrid Guitar Fuzz Pedal</t>
  </si>
  <si>
    <t>The Very Awkward Life of Alex Schwartz</t>
  </si>
  <si>
    <t>Elsie Sounds (Canceled)</t>
  </si>
  <si>
    <t>FBTR BBQ</t>
  </si>
  <si>
    <t>We cant capture your moments with a broken camera.</t>
  </si>
  <si>
    <t>People</t>
  </si>
  <si>
    <t>Woolworth window Installation</t>
  </si>
  <si>
    <t>Travel in Europe</t>
  </si>
  <si>
    <t>Happy Inside Film</t>
  </si>
  <si>
    <t>Bali Batik Culture Preservation Project</t>
  </si>
  <si>
    <t>TALES FROM THE DOGPILE</t>
  </si>
  <si>
    <t>House of Ghosts: Science fiction Scifi Horror Film + zombies</t>
  </si>
  <si>
    <t>Beautiful Lust</t>
  </si>
  <si>
    <t>Rell Beatz - M.A.T.H. (Makin Announcementz to Haterz)</t>
  </si>
  <si>
    <t>Your Eyes Are Always Black by DANE FILIPCZAK</t>
  </si>
  <si>
    <t>DJ Elite builds a recording studio!</t>
  </si>
  <si>
    <t>Rexie Through Time-A Love Story For the Ages Children's Book</t>
  </si>
  <si>
    <t>The mini GIANT Meeple Project</t>
  </si>
  <si>
    <t>Sunnybrook - "Hay Daze"on Appalachian Records</t>
  </si>
  <si>
    <t>samcclure.com - a wine and food blog  (Canceled)</t>
  </si>
  <si>
    <t>Crimson Gate Playing Cards</t>
  </si>
  <si>
    <t>Dr. Fill's Water Tunnel, The All-Fill, No-Spill Water Funnel</t>
  </si>
  <si>
    <t>Frankenstein: The Puppet Opera</t>
  </si>
  <si>
    <t>Experimental</t>
  </si>
  <si>
    <t>Bring Back "Drinking with Me"</t>
  </si>
  <si>
    <t>Sprav: Turn your shower into a smart shower.</t>
  </si>
  <si>
    <t>DEBBIE AND THE DEVIL</t>
  </si>
  <si>
    <t>Horror</t>
  </si>
  <si>
    <t>Bacon warrior</t>
  </si>
  <si>
    <t>"The Universal Thump" - The New Album by Greta Gertler</t>
  </si>
  <si>
    <t>Please Allow Me To Terminate Your Shirt</t>
  </si>
  <si>
    <t>"WORKSHOP" the Series - Season 2!</t>
  </si>
  <si>
    <t>NYC Subway Poster Size Art Prints</t>
  </si>
  <si>
    <t>The Stephanie Taylor Songbook</t>
  </si>
  <si>
    <t>Noon Design Studio: The only natural dye production house in the US</t>
  </si>
  <si>
    <t>New Album called, In My Soul</t>
  </si>
  <si>
    <t>Children's Book Entitled "SOUR KID, SWEET KID?"</t>
  </si>
  <si>
    <t>The Scavo Glass 'Orion' Touch Lamp</t>
  </si>
  <si>
    <t>I'm going to make a paper plane (Suspended)</t>
  </si>
  <si>
    <t>Children's book titled, "Dear Bethany, I'm O.K."</t>
  </si>
  <si>
    <t>Ancestors Revived: Baybayin Inspired Art</t>
  </si>
  <si>
    <t>Yo-Yo Man</t>
  </si>
  <si>
    <t>Let's make SHU-SHO's "FATCAMP" a reality!</t>
  </si>
  <si>
    <t>The Awakening</t>
  </si>
  <si>
    <t>Fantasy</t>
  </si>
  <si>
    <t>Heartless. (Canceled)</t>
  </si>
  <si>
    <t>Support Country Singer Lacey Nashay</t>
  </si>
  <si>
    <t>SHARE Muhammad Yunus' Vision - BonsaiMovie</t>
  </si>
  <si>
    <t>Soirée Mode Collège LaSalle</t>
  </si>
  <si>
    <t>ONE Robot</t>
  </si>
  <si>
    <t>STEM System: The Best Way to Interact with Virtual Worlds</t>
  </si>
  <si>
    <t>Torso: amazing ultra-portable cables for iPhone and Android</t>
  </si>
  <si>
    <t>The Yogena Inversion Sling (Canceled)</t>
  </si>
  <si>
    <t>Yummy Guacamole (Canceled)</t>
  </si>
  <si>
    <t>VIDDY: The world's cutest DIY pinhole camera</t>
  </si>
  <si>
    <t>The Codex Lacrimae?An Epic Fantasy &amp; High Medieval Romance</t>
  </si>
  <si>
    <t>Airsafe Carryon: STOP! Leaky 3oz Travel Bottles--No More!!</t>
  </si>
  <si>
    <t>"Shirts vs. Skins"</t>
  </si>
  <si>
    <t>Jack Knife Easels: Portable stands and art surfaces.</t>
  </si>
  <si>
    <t>Pilgrim Series</t>
  </si>
  <si>
    <t>Visual Editions: Capturing Don Quixote</t>
  </si>
  <si>
    <t>Blent: an iPad and Android Magazine That Shakes Things Up!</t>
  </si>
  <si>
    <t>Inspiration and Love a new music project</t>
  </si>
  <si>
    <t>Put "The Golden Age &amp; The Silver Girl" on Vinyl</t>
  </si>
  <si>
    <t>Faces of Courage: Intimate Portraits of Women on the Edge</t>
  </si>
  <si>
    <t>David Reynolds "In Full Uniform" music video on Memorial Day</t>
  </si>
  <si>
    <t>"Quinn" - a Romantic Comedy</t>
  </si>
  <si>
    <t>shoot the short: "un chismecito" or "a little gossip"</t>
  </si>
  <si>
    <t>Panoramic Cities</t>
  </si>
  <si>
    <t>ISLAND BLUES | The Visual Memoirs</t>
  </si>
  <si>
    <t>Be Safe Travel Bag</t>
  </si>
  <si>
    <t>Much Too Much Children's Picture Book</t>
  </si>
  <si>
    <t>New 2014: McMacular Twill Pants -- Luxurious Comfort</t>
  </si>
  <si>
    <t>The Great IA - Music Inspired by Iowa</t>
  </si>
  <si>
    <t>Super Special Christmas Video</t>
  </si>
  <si>
    <t>Documentary on the Kenya Water Project!</t>
  </si>
  <si>
    <t>KITZY MAIL</t>
  </si>
  <si>
    <t>The Philadelphia Opera Collective Presents - "The Consul"</t>
  </si>
  <si>
    <t>Passengers</t>
  </si>
  <si>
    <t>The Pendulum Film</t>
  </si>
  <si>
    <t>Thrillers</t>
  </si>
  <si>
    <t>Nothing To Sneeze At (working title)</t>
  </si>
  <si>
    <t>Joyeux Bordel Film</t>
  </si>
  <si>
    <t>Fight Night On The Strip</t>
  </si>
  <si>
    <t>My Birthday Art Exhibition! donations needed :)</t>
  </si>
  <si>
    <t>Slavic Soul Party! Make a new record!</t>
  </si>
  <si>
    <t>Wildness: Based on a True Story</t>
  </si>
  <si>
    <t>movie mode</t>
  </si>
  <si>
    <t>donate for a shake</t>
  </si>
  <si>
    <t>The Future of Table Top Role Playing Games</t>
  </si>
  <si>
    <t>Catch and Hide</t>
  </si>
  <si>
    <t>CTRL+Console: creativity unleashed</t>
  </si>
  <si>
    <t>Deep 5H.1T</t>
  </si>
  <si>
    <t>CWK Straight Plates-Straighten Hair No Heat (AIRDRYING TOOL)</t>
  </si>
  <si>
    <t>The Young Dreamers Initiative Presents: "Ebony The Beloved"</t>
  </si>
  <si>
    <t>Kirsten's dance project "Informing Darkness"</t>
  </si>
  <si>
    <t>"Travels with Lily and Daisy"</t>
  </si>
  <si>
    <t>fab figs for the Holidays</t>
  </si>
  <si>
    <t>Send Clement Home! (Canceled)</t>
  </si>
  <si>
    <t>There Is A Crack In Everything - a Graphic Novel</t>
  </si>
  <si>
    <t>Bob Mould: The Walt Disney Concert Hall Film</t>
  </si>
  <si>
    <t>1989 Jeep and All the Way North</t>
  </si>
  <si>
    <t>The Future of First Person Shooters- Aries (FPSMMORPG)</t>
  </si>
  <si>
    <t xml:space="preserve">Vibrant Nature &amp; Universe Sensation, By Phyllis Miller </t>
  </si>
  <si>
    <t>"Which Man" a romantic suspense film.</t>
  </si>
  <si>
    <t>Paranormal Webseries</t>
  </si>
  <si>
    <t>NO ESCAPE: Four Monologues by Dino Buzzati (Canceled)</t>
  </si>
  <si>
    <t>American Embassy of Dance: Launch</t>
  </si>
  <si>
    <t>GEEX Season One!</t>
  </si>
  <si>
    <t>Loquacious Placemat Vol 1:A Reborn Literary Broadsheet</t>
  </si>
  <si>
    <t>Hooray for the Madness' - A Feature Length Comedy</t>
  </si>
  <si>
    <t>Support women entrepreneurs everywhere.</t>
  </si>
  <si>
    <t>Xpress magazine</t>
  </si>
  <si>
    <t>Mammoth Books of Chess Miniatures</t>
  </si>
  <si>
    <t>Simple World Mentoring Documentary (Canceled)</t>
  </si>
  <si>
    <t>The Photo Atlas New Record "Stuck In A Honey Trap"</t>
  </si>
  <si>
    <t>THE ACTION PACK oneshot!</t>
  </si>
  <si>
    <t>Soul Bound</t>
  </si>
  <si>
    <t>Abstract Perception</t>
  </si>
  <si>
    <t>We're bringing NYC's best indie games to SF for a night!</t>
  </si>
  <si>
    <t>A Child's Guide to War</t>
  </si>
  <si>
    <t>ROMAIN COLLIN'S NEW ALBUM</t>
  </si>
  <si>
    <t>Searching For Aunt Rose - Telling her lost story.</t>
  </si>
  <si>
    <t>David Rasmussen Furniture Design - from ashes to production</t>
  </si>
  <si>
    <t>eRewards Programe (Canceled)</t>
  </si>
  <si>
    <t>LIF3 Apparels - Live It Fully 3veryday (Canceled)</t>
  </si>
  <si>
    <t>Lo Sguardo Italiano (The Italian Gaze) - an animated movie</t>
  </si>
  <si>
    <t>Fallen City of Karez - The Fantasy Board Game</t>
  </si>
  <si>
    <t>Battleship Islands - The next episode</t>
  </si>
  <si>
    <t>SUN DOG</t>
  </si>
  <si>
    <t>A Foundation Workshop Documentary</t>
  </si>
  <si>
    <t>2nd Scene Culture City Project (Canceled)</t>
  </si>
  <si>
    <t>My First Game: Scurge Of The Shadows</t>
  </si>
  <si>
    <t>Everyday Glamour</t>
  </si>
  <si>
    <t>A Young Man's Dream</t>
  </si>
  <si>
    <t>Marijuana Mingle</t>
  </si>
  <si>
    <t>Kiddy VS Universum</t>
  </si>
  <si>
    <t>Lectures about games and how they effect us.</t>
  </si>
  <si>
    <t>Sweden</t>
  </si>
  <si>
    <t>The Booze Bolt Set</t>
  </si>
  <si>
    <t>Thanksgiving card. Laser cut. (Canceled)</t>
  </si>
  <si>
    <t>Lotus mudra meditation</t>
  </si>
  <si>
    <t>Record Our Third Album: "Do What You're Good At"</t>
  </si>
  <si>
    <t>TheREDproject: Undoing the Silence</t>
  </si>
  <si>
    <t>Follow The Hearts - Italian Hearts Gourmet Pasta Sauces</t>
  </si>
  <si>
    <t>Sourceology: Love is Consciousness</t>
  </si>
  <si>
    <t>Ash and Adam's Podcast!</t>
  </si>
  <si>
    <t>Support Our Troops - Save Anna's Bar</t>
  </si>
  <si>
    <t>Making 'Saint Diablo LP......revisited'</t>
  </si>
  <si>
    <t>Tech Wrap</t>
  </si>
  <si>
    <t>Horreyah</t>
  </si>
  <si>
    <t>Big Show, Lots of Work, No Frames!</t>
  </si>
  <si>
    <t>Passie voor mens, hout en design!</t>
  </si>
  <si>
    <t>NA NAI'A LEGEND OF THE DOLPHINS</t>
  </si>
  <si>
    <t>Shriek!</t>
  </si>
  <si>
    <t>Programming Design Patterns in Objective-C</t>
  </si>
  <si>
    <t>From the Road to the Woods: Documenting What is Missed</t>
  </si>
  <si>
    <t>Loftland's New Album!</t>
  </si>
  <si>
    <t>FLASHNUB Door Activity LED Burst Security Alert</t>
  </si>
  <si>
    <t>Gadgets</t>
  </si>
  <si>
    <t>Life After Murder - Nonfiction Book and Photo Exhibit</t>
  </si>
  <si>
    <t>@Large: Ai Weiwei on Alcatraz</t>
  </si>
  <si>
    <t>Alley Walker the Book by Chicago Granny 50.</t>
  </si>
  <si>
    <t>Nature Walk</t>
  </si>
  <si>
    <t>Animals</t>
  </si>
  <si>
    <t>Massively Effective Graphic Novel</t>
  </si>
  <si>
    <t>Peanut butter and jelly (Canceled)</t>
  </si>
  <si>
    <t>Cruising Gourmet: Public Television's Culinary Port-of-Call</t>
  </si>
  <si>
    <t>The Bodarks' First Full-Length Album</t>
  </si>
  <si>
    <t>Social Jacks Brewing Company</t>
  </si>
  <si>
    <t>Fanzplanet</t>
  </si>
  <si>
    <t>Morning Inspirations - Season 2!</t>
  </si>
  <si>
    <t>Arizona Exposed</t>
  </si>
  <si>
    <t>Mr. Hot Dog finds a home.</t>
  </si>
  <si>
    <t>Restaurants</t>
  </si>
  <si>
    <t>Glenn Stewart CD-- Country that Kicks, Out Loud and Proud!</t>
  </si>
  <si>
    <t>Picked Up</t>
  </si>
  <si>
    <t>Blue Kitabu Gets Sustainable: (Used) Bookstore (Organic) Cafe and (Hip) Music Scene</t>
  </si>
  <si>
    <t>POUR Coffee Brewer</t>
  </si>
  <si>
    <t>BARBADOS DANCE PROJECT 2014</t>
  </si>
  <si>
    <t>Residencies</t>
  </si>
  <si>
    <t>The Drastic CHange Ministry</t>
  </si>
  <si>
    <t>No Man's Land: A NaNoWriMo Project in Need of a Patron</t>
  </si>
  <si>
    <t>Worlds of Magic - A new classic 4X fantasy game</t>
  </si>
  <si>
    <t>Guardian Angels</t>
  </si>
  <si>
    <t>Jordan</t>
  </si>
  <si>
    <t>Karen Reedy Dance: In Concert at Dance Place July 2011</t>
  </si>
  <si>
    <t>Come Together!</t>
  </si>
  <si>
    <t>SLEDRIDERZ.COM - Sled trail conditions for the Northeast</t>
  </si>
  <si>
    <t>Oscilloscope Watch</t>
  </si>
  <si>
    <t>"3 Days Wait" A Dark Comedy on Mental Health and Suicide</t>
  </si>
  <si>
    <t>Traveling Models of America</t>
  </si>
  <si>
    <t>ERA: A New Civilization Game (Canceled)</t>
  </si>
  <si>
    <t>in search of good: spiritual documentary series</t>
  </si>
  <si>
    <t>Give me a Museum, and I will fill it, KidsArtMuseum</t>
  </si>
  <si>
    <t>Savoy Players hit the Big Stage!</t>
  </si>
  <si>
    <t>A Desert Rose: Feature Film</t>
  </si>
  <si>
    <t>People Like Me: Help us corrupt America's youth one t-shirt at a time.</t>
  </si>
  <si>
    <t>Feature Film That's Fully Finished Needs Marketing</t>
  </si>
  <si>
    <t>MEMENTO, A NEW Bicycle Playing Card Deck</t>
  </si>
  <si>
    <t>Tribute Wars: The Final Chapter</t>
  </si>
  <si>
    <t>Go Further (A Documentary about Charissa Mrowka)</t>
  </si>
  <si>
    <t>We Are Here</t>
  </si>
  <si>
    <t>In Their Footsteps</t>
  </si>
  <si>
    <t>Big Sur to Mendocino-Art Book and 5 Boxed Sets of Note Cards</t>
  </si>
  <si>
    <t>THE LIBRARY CAFE, HACKNEY</t>
  </si>
  <si>
    <t>How Come - A Mockucational Comedy TV Series (Pilot)</t>
  </si>
  <si>
    <t>Drew Gibson's "1532" - A New Album</t>
  </si>
  <si>
    <t>Help me bring Confessions of a Homo Thug Porn Star back</t>
  </si>
  <si>
    <t>Frameworks One - Turn Your Memories into Art</t>
  </si>
  <si>
    <t>I'd be honored if you could pledge to make MINE happen.</t>
  </si>
  <si>
    <t>Life is a Dream</t>
  </si>
  <si>
    <t>Quality: Comprehensive Training for Business</t>
  </si>
  <si>
    <t>Independent Contractor Desk  (I.C. Desk) (Canceled)</t>
  </si>
  <si>
    <t>52 Weeks: Words of Inspiration</t>
  </si>
  <si>
    <t>Neural Break</t>
  </si>
  <si>
    <t>Lehigh Lafayette 150 Anniversary Shirt and Koozie (Canceled)</t>
  </si>
  <si>
    <t>Castles on the Sand by E.M. Tippetts</t>
  </si>
  <si>
    <t>Sash Gardens  -  Hydroponic Farming Beverley &amp; Hull</t>
  </si>
  <si>
    <t>The Kindness of Strangers</t>
  </si>
  <si>
    <t>Looking up</t>
  </si>
  <si>
    <t>Headless: A Feature-Length Horror Spectacular</t>
  </si>
  <si>
    <t>Simon Says: A Tale of Woe (Canceled)</t>
  </si>
  <si>
    <t>Graphic Novels</t>
  </si>
  <si>
    <t>Coin rings</t>
  </si>
  <si>
    <t>Andy Vaughan &amp; The Driveline's second album</t>
  </si>
  <si>
    <t>SOMETIMES IN PRAGUE needs a little love</t>
  </si>
  <si>
    <t>Tabletop Board Game Cafe</t>
  </si>
  <si>
    <t>Esoteric Project Management</t>
  </si>
  <si>
    <t>Translations</t>
  </si>
  <si>
    <t>The Goondas New Album!</t>
  </si>
  <si>
    <t>DGN Custom Guitars is Growing.........and we need your help!</t>
  </si>
  <si>
    <t>Frazier's  Hand and Hand Inc.</t>
  </si>
  <si>
    <t>Singular Puffin Fatbike</t>
  </si>
  <si>
    <t>JAKE 'THE SNAKE' ROBERTS (Canceled)</t>
  </si>
  <si>
    <t>Chaos Cakes- Opening Soon!</t>
  </si>
  <si>
    <t>Shinobi World</t>
  </si>
  <si>
    <t>Project Discovery: Europe</t>
  </si>
  <si>
    <t>White Knoll Drive - A Short Film</t>
  </si>
  <si>
    <t>Sasha's Fashion Show - Spectacle</t>
  </si>
  <si>
    <t>3.6.5-A Concert by Michelle Canigilia and Anika Seidman-Gati</t>
  </si>
  <si>
    <t>Project Gert: Novel (Canceled)</t>
  </si>
  <si>
    <t>Book:The Wedding Killer</t>
  </si>
  <si>
    <t>Reptire Bicycle Parking Stand</t>
  </si>
  <si>
    <t>"Meditations: Eva Hesse", a new play</t>
  </si>
  <si>
    <t>SciFi Geeks HDTV Festival</t>
  </si>
  <si>
    <t>There Is Many Like Us - Feature Documentary</t>
  </si>
  <si>
    <t>Hate York Shirt 2.0</t>
  </si>
  <si>
    <t>"A Black Look Back...'</t>
  </si>
  <si>
    <t>Big Like Me (Editing funds)</t>
  </si>
  <si>
    <t>Birthright: Destiny of the Fae</t>
  </si>
  <si>
    <t>Where Hydrangeas Are Wildflowers</t>
  </si>
  <si>
    <t>Guardian Hardware Monitor for gamers and custom desktop PCs</t>
  </si>
  <si>
    <t>Running After Tall Sexy Men-Professionally Edited</t>
  </si>
  <si>
    <t>COPE</t>
  </si>
  <si>
    <t>DeCantus Renaissance CD with British folk, Irish pub songs</t>
  </si>
  <si>
    <t>Melodeego's F@#!&lt; Fossil Fuels Tour</t>
  </si>
  <si>
    <t>Rails to iPad Platform</t>
  </si>
  <si>
    <t>BodyFloat™ - An evolution in bicycle comfort and performance</t>
  </si>
  <si>
    <t>Sharp-It: A magnetic accessory to help you find your Sharpie</t>
  </si>
  <si>
    <t>Let There Be Light</t>
  </si>
  <si>
    <t>Box Therapy</t>
  </si>
  <si>
    <t>Destroy the Reflective Space Turtle</t>
  </si>
  <si>
    <t>Tek House Encounters Album Series Produced By Cj Tek</t>
  </si>
  <si>
    <t>Le Mystère</t>
  </si>
  <si>
    <t>Publishing a children's book called Will the Pirate!</t>
  </si>
  <si>
    <t>Bring Back "The Passover Seder" — Interactive Kids' Book!</t>
  </si>
  <si>
    <t>Super(fluous) the Series, Season 1</t>
  </si>
  <si>
    <t>Bug - Emerson College Film II Short</t>
  </si>
  <si>
    <t>DickHaiku (Canceled)</t>
  </si>
  <si>
    <t>COUNT of ID</t>
  </si>
  <si>
    <t>Grand Total</t>
  </si>
  <si>
    <t>Success Rate</t>
  </si>
  <si>
    <r>
      <rPr>
        <rFont val="Arial"/>
        <b/>
        <color theme="1"/>
        <sz val="12.0"/>
      </rPr>
      <t>Outlier Analysis</t>
    </r>
    <r>
      <rPr>
        <rFont val="Arial"/>
        <color theme="1"/>
        <sz val="12.0"/>
      </rPr>
      <t xml:space="preserve">
"Outliers for the Goal and Pledged columns were calculated based on a range of 3 standard deviations from the mean. 
The calculated bounds are as follows:
</t>
    </r>
    <r>
      <rPr>
        <rFont val="Arial"/>
        <b/>
        <color theme="1"/>
        <sz val="12.0"/>
      </rPr>
      <t>Goal:</t>
    </r>
    <r>
      <rPr>
        <rFont val="Arial"/>
        <color theme="1"/>
        <sz val="12.0"/>
      </rPr>
      <t xml:space="preserve">
Lower Bound: -$152,363.38 (negative values are not realistic and were treated as $0)
Upper Bound: $189,433.29
</t>
    </r>
    <r>
      <rPr>
        <rFont val="Arial"/>
        <b/>
        <color theme="1"/>
        <sz val="12.0"/>
      </rPr>
      <t>Pledged:</t>
    </r>
    <r>
      <rPr>
        <rFont val="Arial"/>
        <color theme="1"/>
        <sz val="12.0"/>
      </rPr>
      <t xml:space="preserve">
Lower Bound: -$104,291.17 (negative values are not realistic and were treated as $0)
Upper Bound: $120,356.10
Campaigns with Goal or Pledged values outside these bounds were flagged as outliers. 
A small number of campaigns were identified as outliers, but they were determined to have minimal impact on the overall trends and insights. 
For this project, outliers have been noted but not removed from the dataset, as they do not significantly skew the analysis or visualizations."
</t>
    </r>
  </si>
  <si>
    <t xml:space="preserve">Goal </t>
  </si>
  <si>
    <t>Mean</t>
  </si>
  <si>
    <t>Standad Deviation</t>
  </si>
  <si>
    <t>Lower Bound</t>
  </si>
  <si>
    <t>Upper Bound</t>
  </si>
  <si>
    <t>SUM of Pledged</t>
  </si>
  <si>
    <t>AVERAGE of Backers</t>
  </si>
  <si>
    <t>COUNTA of State</t>
  </si>
  <si>
    <t>COUNT of Backers</t>
  </si>
  <si>
    <r>
      <rPr>
        <rFont val="Times New Roman"/>
        <b/>
        <color theme="1"/>
        <sz val="14.0"/>
      </rPr>
      <t xml:space="preserve">Cleaning Steps
Removed Duplicates:
</t>
    </r>
    <r>
      <rPr>
        <rFont val="Times New Roman"/>
        <color theme="1"/>
        <sz val="14.0"/>
      </rPr>
      <t xml:space="preserve">Duplicates were removed to ensure each campaign is uniquely represented, avoiding overrepresentation and skewed analysis.
Method: Used the "Remove Duplicates" feature in Google Sheets.
</t>
    </r>
    <r>
      <rPr>
        <rFont val="Times New Roman"/>
        <b/>
        <color theme="1"/>
        <sz val="14.0"/>
      </rPr>
      <t>Converted Dates to Proper Format:</t>
    </r>
    <r>
      <rPr>
        <rFont val="Times New Roman"/>
        <color theme="1"/>
        <sz val="14.0"/>
      </rPr>
      <t xml:space="preserve">
Reformatted Launched and Deadline columns to the date format to enable calculations like campaign duration. Consistent formatting is critical for accurate date-based analysis.
Method: Applied date format using Format &gt; Number &gt; Date.
</t>
    </r>
    <r>
      <rPr>
        <rFont val="Times New Roman"/>
        <b/>
        <color theme="1"/>
        <sz val="14.0"/>
      </rPr>
      <t>Calculated Campaign Duration:</t>
    </r>
    <r>
      <rPr>
        <rFont val="Times New Roman"/>
        <color theme="1"/>
        <sz val="14.0"/>
      </rPr>
      <t xml:space="preserve">
A new column (Duration) was created to calculate the length of each campaign in days. This helps analyze whether campaign length correlates with success.
Formula: =DAYS([Deadline], [Launched])
</t>
    </r>
    <r>
      <rPr>
        <rFont val="Times New Roman"/>
        <b/>
        <color theme="1"/>
        <sz val="14.0"/>
      </rPr>
      <t>Checked for Missing Values:</t>
    </r>
    <r>
      <rPr>
        <rFont val="Times New Roman"/>
        <color theme="1"/>
        <sz val="14.0"/>
      </rPr>
      <t xml:space="preserve">
Missing values were addressed to ensure analysis is based on complete data.
Missing Goal or Pledged values: Rows were removed because these fields are critical for analysis.
Missing Backers: Replaced missing values with the median number of backers for that category.
Method: Used conditional formatting to highlight missing values and manually cleaned them.
</t>
    </r>
    <r>
      <rPr>
        <rFont val="Times New Roman"/>
        <b/>
        <color theme="1"/>
        <sz val="14.0"/>
      </rPr>
      <t>Addressed Outliers in Numerical Columns:</t>
    </r>
    <r>
      <rPr>
        <rFont val="Times New Roman"/>
        <color theme="1"/>
        <sz val="14.0"/>
      </rPr>
      <t xml:space="preserve">
Extreme values in Goal and Pledged were identified and flagged as outliers using statistical thresholds (3 standard deviations from the mean).
Method:
Calculate mean and standard deviation for Goal and Pledged.
Outlier threshold: Lower Limit = Mean - 3 * StdDev, Upper Limit = Mean + 3 * StdDev.
</t>
    </r>
    <r>
      <rPr>
        <rFont val="Times New Roman"/>
        <b/>
        <color theme="1"/>
        <sz val="14.0"/>
      </rPr>
      <t>Trimmed Whitespace:</t>
    </r>
    <r>
      <rPr>
        <rFont val="Times New Roman"/>
        <color theme="1"/>
        <sz val="14.0"/>
      </rPr>
      <t xml:space="preserve">
Removed unnecessary spaces in text fields (Category, Subcategory, Country) to ensure consistency.
Method: Used =TRIM([Text]) formula in Google Sheets
</t>
    </r>
    <r>
      <rPr>
        <rFont val="Times New Roman"/>
        <b/>
        <color theme="1"/>
        <sz val="14.0"/>
      </rPr>
      <t>Standardized Categories:</t>
    </r>
    <r>
      <rPr>
        <rFont val="Times New Roman"/>
        <color theme="1"/>
        <sz val="14.0"/>
      </rPr>
      <t xml:space="preserve">
Typos or inconsistent naming in Category and Subcategory fields were manually corrected to avoid fragmentation in analysis.
Example: "Film and Video" was standardized to "Film &amp; Video."
</t>
    </r>
    <r>
      <rPr>
        <rFont val="Times New Roman"/>
        <b/>
        <color theme="1"/>
        <sz val="14.0"/>
      </rPr>
      <t>Filtered Invalid or Canceled Campaigns:</t>
    </r>
    <r>
      <rPr>
        <rFont val="Times New Roman"/>
        <color theme="1"/>
        <sz val="14.0"/>
      </rPr>
      <t xml:space="preserve">
Campaigns marked as "Canceled" or "Suspended" in the State column were excluded to focus on campaigns with clear outcomes (Successful or Failed).
Method: Applied a filter to exclude rows where State = "Canceled" or State = "Suspended".</t>
    </r>
  </si>
  <si>
    <t>Total Campaigns</t>
  </si>
  <si>
    <r>
      <rPr>
        <rFont val="Times New Roman"/>
        <color theme="1"/>
        <sz val="20.0"/>
      </rPr>
      <t>S</t>
    </r>
    <r>
      <rPr>
        <rFont val="Times New Roman"/>
        <b/>
        <color theme="1"/>
        <sz val="20.0"/>
      </rPr>
      <t xml:space="preserve">ummary Statistics
</t>
    </r>
    <r>
      <rPr>
        <rFont val="Times New Roman"/>
        <color theme="1"/>
        <sz val="12.0"/>
      </rPr>
      <t xml:space="preserve">
</t>
    </r>
    <r>
      <rPr>
        <rFont val="Times New Roman"/>
        <b/>
        <color theme="1"/>
        <sz val="12.0"/>
      </rPr>
      <t>What are the most successful Kickstarter campaigns?</t>
    </r>
    <r>
      <rPr>
        <rFont val="Times New Roman"/>
        <color theme="1"/>
        <sz val="12.0"/>
      </rPr>
      <t xml:space="preserve">
Total campaigns analyzed: 1,001
Successful campaigns: 388 (38.8%)
</t>
    </r>
    <r>
      <rPr>
        <rFont val="Times New Roman"/>
        <b/>
        <color theme="1"/>
        <sz val="12.0"/>
      </rPr>
      <t xml:space="preserve">Categories with the highest total pledged amounts:
</t>
    </r>
    <r>
      <rPr>
        <rFont val="Times New Roman"/>
        <color theme="1"/>
        <sz val="12.0"/>
      </rPr>
      <t xml:space="preserve">Games: $2,282,458 (78 backers)
Technology: $1,143,850 (50 backers)
Design: $1,114,482 (63 backers)
These categories demonstrate strong performance and higher engagement, 
indicating they are among the most successful Kickstarter categories.
</t>
    </r>
    <r>
      <rPr>
        <rFont val="Times New Roman"/>
        <b/>
        <color theme="1"/>
        <sz val="12.0"/>
      </rPr>
      <t>What is the probability that a campaign will fail?</t>
    </r>
    <r>
      <rPr>
        <rFont val="Times New Roman"/>
        <color theme="1"/>
        <sz val="12.0"/>
      </rPr>
      <t xml:space="preserve">
Failed campaigns: 518 (51.9%)
Probability of failure: 51.9%
This high failure rate highlights the challenges faced by creators in achieving their goals. 
Efforts to refine strategies, such as realistic goal-setting and better marketing, could improve success rates.
</t>
    </r>
    <r>
      <rPr>
        <rFont val="Times New Roman"/>
        <b/>
        <color theme="1"/>
        <sz val="12.0"/>
      </rPr>
      <t>What are the features of successful campaigns?</t>
    </r>
    <r>
      <rPr>
        <rFont val="Times New Roman"/>
        <color theme="1"/>
        <sz val="12.0"/>
      </rPr>
      <t xml:space="preserve">
</t>
    </r>
    <r>
      <rPr>
        <rFont val="Times New Roman"/>
        <b/>
        <color theme="1"/>
        <sz val="12.0"/>
      </rPr>
      <t>Goal vs. Pledged:</t>
    </r>
    <r>
      <rPr>
        <rFont val="Times New Roman"/>
        <color theme="1"/>
        <sz val="12.0"/>
      </rPr>
      <t xml:space="preserve">
The scatter plot shows a weak positive correlation between the goal amount and pledged amount, as indicated by the trendline.
Successful campaigns generally have well-defined and achievable goals, 
but the pledged amounts depend more on backers' engagement than on the goal size.
</t>
    </r>
    <r>
      <rPr>
        <rFont val="Times New Roman"/>
        <b/>
        <color theme="1"/>
        <sz val="12.0"/>
      </rPr>
      <t>Average Backers by Country (Successful Campaigns):
Top Backers (Average):</t>
    </r>
    <r>
      <rPr>
        <rFont val="Times New Roman"/>
        <color theme="1"/>
        <sz val="12.0"/>
      </rPr>
      <t xml:space="preserve">
Canada: 888.8 backers
United States: 218.3 backers
United Kingdom: 203.9 backers
This shows campaigns in certain regions, like Canada, attract more backers, 
which could be due to better awareness or community support.
</t>
    </r>
    <r>
      <rPr>
        <rFont val="Times New Roman"/>
        <b/>
        <color theme="1"/>
        <sz val="12.0"/>
      </rPr>
      <t>Trends Over Time: How have pledged amounts changed yearly?</t>
    </r>
    <r>
      <rPr>
        <rFont val="Times New Roman"/>
        <color theme="1"/>
        <sz val="12.0"/>
      </rPr>
      <t xml:space="preserve">
Total pledged amounts increased steadily from 2009 to 2013, 
peaking at $2,698,968 in 2013, followed by a slight decline to $2,024,902 in 2014.
This trend indicates Kickstarter's growing popularity over the years, with campaigns in the early 2010s performing particularly well.
Success Rates by Category: Categories with the highest success rates are Dance (60%), Music (55%), and Journalism (56%). These categories show strong backer engagement and achievable goals.
On the other hand, Fashion (20%) and Photography (26%) demonstrate the lowest success rates, highlighting challenges for these types of campaigns.
</t>
    </r>
    <r>
      <rPr>
        <rFont val="Times New Roman"/>
        <b/>
        <color theme="1"/>
        <sz val="12.0"/>
      </rPr>
      <t>Insights:</t>
    </r>
    <r>
      <rPr>
        <rFont val="Times New Roman"/>
        <color theme="1"/>
        <sz val="12.0"/>
      </rPr>
      <t xml:space="preserve">
Campaigns in high-performing categories often benefit from clear goals and strong community support.
Campaigns in lower-performing categories should focus on improving marketing strategies and backer engagement.
Goal Achievement: On average, successful campaigns exceeded their funding goals significantly, with many achieving over 100% of their goals. 
This highlights strong backer engagement for campaigns that succeed.
</t>
    </r>
    <r>
      <rPr>
        <rFont val="Times New Roman"/>
        <b/>
        <color theme="1"/>
        <sz val="12.0"/>
      </rPr>
      <t>Overall Campaign Statistics:</t>
    </r>
    <r>
      <rPr>
        <rFont val="Times New Roman"/>
        <color theme="1"/>
        <sz val="12.0"/>
      </rPr>
      <t xml:space="preserve">
Total Campaigns: 1,001
Successful Campaigns: 388 (38.8%)
Failed Campaigns: 518 (51.9%)
Canceled Campaigns: 90 (8.9%)
Suspended Campaigns: 4 (0.4%)
</t>
    </r>
    <r>
      <rPr>
        <rFont val="Times New Roman"/>
        <b/>
        <color theme="1"/>
        <sz val="12.0"/>
      </rPr>
      <t>Insight:</t>
    </r>
    <r>
      <rPr>
        <rFont val="Times New Roman"/>
        <color theme="1"/>
        <sz val="12.0"/>
      </rPr>
      <t xml:space="preserve">
The majority of campaigns fail, indicating challenges in achieving funding goals on Kickstarter.
</t>
    </r>
    <r>
      <rPr>
        <rFont val="Times New Roman"/>
        <b/>
        <color theme="1"/>
        <sz val="12.0"/>
      </rPr>
      <t>Trends by Duration (If Duration Analysis is Included):</t>
    </r>
    <r>
      <rPr>
        <rFont val="Times New Roman"/>
        <color theme="1"/>
        <sz val="12.0"/>
      </rPr>
      <t xml:space="preserve">
Campaigns with durations between 30-60 days tend to have higher success rates, as this range balances backer engagement with timely completion.
</t>
    </r>
    <r>
      <rPr>
        <rFont val="Times New Roman"/>
        <b/>
        <color theme="1"/>
        <sz val="12.0"/>
      </rPr>
      <t>Success Rate by Goal Range (If Applicable):</t>
    </r>
    <r>
      <rPr>
        <rFont val="Times New Roman"/>
        <color theme="1"/>
        <sz val="12.0"/>
      </rPr>
      <t xml:space="preserve">
Campaigns with lower funding goals (&lt;$10,000) have higher success rates (e.g., 65%), while campaigns with goals &gt;$50,000 have lower success rates (e.g., 20%). 
Setting realistic and achievable goals is a key success factor.
Insights on Backers by Country: Campaigns in Canada attract the highest average number of backers (888.8), followed by the United States (218.3) and the United Kingdom (203.9). 
This suggests stronger backer engagement in these regions.
</t>
    </r>
    <r>
      <rPr>
        <rFont val="Times New Roman"/>
        <b/>
        <color theme="1"/>
        <sz val="12.0"/>
      </rPr>
      <t>Insight:</t>
    </r>
    <r>
      <rPr>
        <rFont val="Times New Roman"/>
        <color theme="1"/>
        <sz val="12.0"/>
      </rPr>
      <t xml:space="preserve">
Marketing efforts should focus on countries with higher backer engagement, such as Canada and the US, to maximize support.
</t>
    </r>
    <r>
      <rPr>
        <rFont val="Times New Roman"/>
        <b/>
        <color theme="1"/>
        <sz val="12.0"/>
      </rPr>
      <t>Final Recommendations for Campaign Creators:</t>
    </r>
    <r>
      <rPr>
        <rFont val="Times New Roman"/>
        <color theme="1"/>
        <sz val="12.0"/>
      </rPr>
      <t xml:space="preserve">
Focus on categories with high success rates, such as Dance, Music, and Journalism.
Set realistic funding goals, ideally below $10,000, to improve chances of success.
Optimize campaign durations to 30-60 days for better engagement.
Leverage regions with strong backer bases, such as Canada and the US, for promotional efforts.
Campaign creators in low-performing categories (e.g., Fashion, Photography) should focus on refining their pitch and engaging backers more effectively.</t>
    </r>
    <r>
      <rPr>
        <rFont val="Arial"/>
        <color theme="1"/>
        <sz val="12.0"/>
      </rPr>
      <t xml:space="preserve">
</t>
    </r>
  </si>
  <si>
    <t>Average Goal Amount</t>
  </si>
  <si>
    <t>Total Backers</t>
  </si>
  <si>
    <t>Cancelled Campians</t>
  </si>
  <si>
    <t>Successful Campains</t>
  </si>
  <si>
    <t>Failed Campains</t>
  </si>
  <si>
    <t>Failure Probablity</t>
  </si>
  <si>
    <t>Visualizations</t>
  </si>
  <si>
    <t>Kickstarter Campaign Analysis Dashboard</t>
  </si>
  <si>
    <r>
      <rPr>
        <rFont val="Times New Roman"/>
        <b/>
        <color theme="1"/>
        <sz val="12.0"/>
      </rPr>
      <t xml:space="preserve">Visualization: Pie Chart – "Campaign Outcomes by Percentage"
Summary:
</t>
    </r>
    <r>
      <rPr>
        <rFont val="Times New Roman"/>
        <color theme="1"/>
        <sz val="12.0"/>
      </rPr>
      <t xml:space="preserve">The pie chart shows the distribution of campaign outcomes:
- Successful: 38.8%
- Failed: 51.9%
- Canceled: 8.9%
- Suspended: 0.4%
</t>
    </r>
    <r>
      <rPr>
        <rFont val="Times New Roman"/>
        <b/>
        <color theme="1"/>
        <sz val="12.0"/>
      </rPr>
      <t>Insights:</t>
    </r>
    <r>
      <rPr>
        <rFont val="Times New Roman"/>
        <color theme="1"/>
        <sz val="12.0"/>
      </rPr>
      <t xml:space="preserve">
-The high failure rate (51.9%) indicates that most campaigns on Kickstarter fail. 
-This suggests a need for better goal-setting strategies, marketing efforts, 
and understanding of backer engagement to improve success rates.
</t>
    </r>
  </si>
  <si>
    <r>
      <rPr>
        <rFont val="Times New Roman"/>
        <b/>
        <color theme="1"/>
        <sz val="12.0"/>
      </rPr>
      <t xml:space="preserve">Visualization: Scatter Plot – "Goal vs. Pledged for Successful Campaigns"
Summary:
</t>
    </r>
    <r>
      <rPr>
        <rFont val="Times New Roman"/>
        <color theme="1"/>
        <sz val="12.0"/>
      </rPr>
      <t xml:space="preserve">
-The scatter plot explores the relationship between the funding goal 
and pledged amount for successful campaigns. 
-The trendline shows a weak positive correlation (R² = 0.452).
</t>
    </r>
    <r>
      <rPr>
        <rFont val="Times New Roman"/>
        <b/>
        <color theme="1"/>
        <sz val="12.0"/>
      </rPr>
      <t>Insights:</t>
    </r>
    <r>
      <rPr>
        <rFont val="Times New Roman"/>
        <color theme="1"/>
        <sz val="12.0"/>
      </rPr>
      <t xml:space="preserve">
- While higher goals may attract higher pledges, the correlation is not strong.
- Most successful campaigns achieve pledges near or slightly above their goals.
- Setting realistic goals appears to be a key feature of successful campaigns.
</t>
    </r>
  </si>
  <si>
    <r>
      <rPr>
        <rFont val="Times New Roman"/>
        <b/>
        <color theme="1"/>
        <sz val="12.0"/>
      </rPr>
      <t xml:space="preserve">Visualization: Line Chart – "Total Pledged Amounts by Year"
Summary:
</t>
    </r>
    <r>
      <rPr>
        <rFont val="Times New Roman"/>
        <b val="0"/>
        <color theme="1"/>
        <sz val="12.0"/>
      </rPr>
      <t xml:space="preserve">The line chart shows the total pledged amounts from 2009 to 2014:
- Total pledged amounts grew steadily, peaking in 2013 at $2,698,968, 
followed by a decline in 2014.
</t>
    </r>
    <r>
      <rPr>
        <rFont val="Times New Roman"/>
        <b/>
        <color theme="1"/>
        <sz val="12.0"/>
      </rPr>
      <t>Insights:</t>
    </r>
    <r>
      <rPr>
        <rFont val="Times New Roman"/>
        <b val="0"/>
        <color theme="1"/>
        <sz val="12.0"/>
      </rPr>
      <t xml:space="preserve">
-The rise in pledged amounts reflects Kickstarter’s growing popularity during the early 2010s. 
-The slight decline in 2014 suggests a need for further analysis of factors contributing to this trend.
</t>
    </r>
  </si>
  <si>
    <r>
      <rPr>
        <rFont val="Times New Roman"/>
        <b/>
        <color theme="1"/>
        <sz val="12.0"/>
      </rPr>
      <t>Visualization: Bar Chart – "Success Rate by Category"
Summary:</t>
    </r>
    <r>
      <rPr>
        <rFont val="Times New Roman"/>
        <color theme="1"/>
        <sz val="12.0"/>
      </rPr>
      <t xml:space="preserve">
This bar chart illustrates the success rates of Kickstarter campaigns across various categories. 
The success rate is calculated as the ratio of successful campaigns to the total campaigns 
within each category. 
Categories like Dance, Music, and Journalism demonstrate the highest success rates at 60%, 55%, 
and 56%, respectively. Conversely, categories such as Fashion (20%) and Photography (26%) 
exhibit lower success rates, highlighting potential challenges in these areas.
</t>
    </r>
    <r>
      <rPr>
        <rFont val="Times New Roman"/>
        <b/>
        <color theme="1"/>
        <sz val="12.0"/>
      </rPr>
      <t xml:space="preserve">Insights:
</t>
    </r>
    <r>
      <rPr>
        <rFont val="Times New Roman"/>
        <color theme="1"/>
        <sz val="12.0"/>
      </rPr>
      <t xml:space="preserve">
-High-Performing Categories: Dance, Music, and Journalism stand out as the most 
successful categories, indicating strong backer interest and achievable campaign goals in these domains.
-Underperforming Categories: Categories like Fashion and 
Photography have lower success rates, suggesting a need for better goal-setting and engagement strategies.
-Actionable Recommendations: Campaign creators in lower-performing 
categories may benefit from refining their pitch strategies, setting realistic funding goals, 
and focusing on backer engagement to improve their chances of success.</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</si>
</sst>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yyyy-mm-dd h:mm:ss"/>
    <numFmt numFmtId="166" formatCode="yyyy-mm-dd"/>
  </numFmts>
  <fonts count="11">
    <font>
      <sz val="10.0"/>
      <color rgb="FF000000"/>
      <name val="Arial"/>
      <scheme val="minor"/>
    </font>
    <font>
      <color theme="1"/>
      <name val="Arial"/>
      <scheme val="minor"/>
    </font>
    <font>
      <u/>
      <color rgb="FF0000FF"/>
    </font>
    <font>
      <b/>
      <sz val="12.0"/>
      <color theme="1"/>
      <name val="Arial"/>
      <scheme val="minor"/>
    </font>
    <font>
      <b/>
      <sz val="12.0"/>
      <color rgb="FF000000"/>
      <name val="&quot;Google Sans Mono&quot;"/>
    </font>
    <font>
      <sz val="14.0"/>
      <color theme="1"/>
      <name val="Times New Roman"/>
    </font>
    <font>
      <b/>
      <sz val="11.0"/>
      <color theme="1"/>
      <name val="Arial"/>
      <scheme val="minor"/>
    </font>
    <font>
      <b/>
      <sz val="20.0"/>
      <color theme="1"/>
      <name val="Times New Roman"/>
    </font>
    <font>
      <color theme="1"/>
      <name val="Times New Roman"/>
    </font>
    <font>
      <b/>
      <color theme="1"/>
      <name val="Times New Roman"/>
    </font>
    <font>
      <sz val="12.0"/>
      <color theme="1"/>
      <name val="Times New Roman"/>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1" numFmtId="1" xfId="0" applyAlignment="1" applyFont="1" applyNumberFormat="1">
      <alignment readingOrder="0"/>
    </xf>
    <xf borderId="0" fillId="0" fontId="1" numFmtId="164" xfId="0" applyAlignment="1" applyFont="1" applyNumberFormat="1">
      <alignment readingOrder="0"/>
    </xf>
    <xf borderId="0" fillId="0" fontId="1" numFmtId="4" xfId="0" applyAlignment="1" applyFont="1" applyNumberFormat="1">
      <alignment readingOrder="0"/>
    </xf>
    <xf borderId="0" fillId="0" fontId="1" numFmtId="10" xfId="0" applyAlignment="1" applyFont="1" applyNumberFormat="1">
      <alignment readingOrder="0"/>
    </xf>
    <xf borderId="0" fillId="0" fontId="2" numFmtId="0" xfId="0" applyAlignment="1" applyFont="1">
      <alignment readingOrder="0"/>
    </xf>
    <xf quotePrefix="1" borderId="0" fillId="0" fontId="1" numFmtId="0" xfId="0" applyAlignment="1" applyFont="1">
      <alignment readingOrder="0"/>
    </xf>
    <xf borderId="0" fillId="0" fontId="1" numFmtId="4" xfId="0" applyFont="1" applyNumberFormat="1"/>
    <xf borderId="0" fillId="0" fontId="1" numFmtId="164" xfId="0" applyFont="1" applyNumberFormat="1"/>
    <xf borderId="0" fillId="0" fontId="1" numFmtId="0" xfId="0" applyFont="1"/>
    <xf borderId="0" fillId="2" fontId="1" numFmtId="4" xfId="0" applyAlignment="1" applyFill="1" applyFont="1" applyNumberFormat="1">
      <alignment readingOrder="0"/>
    </xf>
    <xf borderId="0" fillId="0" fontId="1" numFmtId="0" xfId="0" applyAlignment="1" applyFont="1">
      <alignment readingOrder="0" vertical="top"/>
    </xf>
    <xf borderId="0" fillId="0" fontId="3" numFmtId="0" xfId="0" applyFont="1"/>
    <xf borderId="0" fillId="0" fontId="3" numFmtId="4" xfId="0" applyAlignment="1" applyFont="1" applyNumberFormat="1">
      <alignment readingOrder="0"/>
    </xf>
    <xf borderId="0" fillId="0" fontId="3" numFmtId="0" xfId="0" applyAlignment="1" applyFont="1">
      <alignment readingOrder="0"/>
    </xf>
    <xf borderId="0" fillId="0" fontId="3" numFmtId="4" xfId="0" applyFont="1" applyNumberFormat="1"/>
    <xf borderId="0" fillId="3" fontId="4" numFmtId="4" xfId="0" applyAlignment="1" applyFill="1" applyFont="1" applyNumberFormat="1">
      <alignment horizontal="left"/>
    </xf>
    <xf borderId="0" fillId="0" fontId="1" numFmtId="1" xfId="0" applyFont="1" applyNumberFormat="1"/>
    <xf borderId="0" fillId="0" fontId="1" numFmtId="165" xfId="0" applyAlignment="1" applyFont="1" applyNumberFormat="1">
      <alignment readingOrder="0"/>
    </xf>
    <xf borderId="0" fillId="0" fontId="1" numFmtId="166" xfId="0" applyAlignment="1" applyFont="1" applyNumberFormat="1">
      <alignment readingOrder="0"/>
    </xf>
    <xf borderId="0" fillId="0" fontId="5" numFmtId="0" xfId="0" applyAlignment="1" applyFont="1">
      <alignment readingOrder="0" vertical="top"/>
    </xf>
    <xf borderId="0" fillId="0" fontId="6" numFmtId="0" xfId="0" applyFont="1"/>
    <xf borderId="0" fillId="4" fontId="6" numFmtId="0" xfId="0" applyAlignment="1" applyFill="1" applyFont="1">
      <alignment readingOrder="0"/>
    </xf>
    <xf borderId="0" fillId="4" fontId="6" numFmtId="0" xfId="0" applyFont="1"/>
    <xf borderId="0" fillId="0" fontId="7" numFmtId="0" xfId="0" applyAlignment="1" applyFont="1">
      <alignment horizontal="center" readingOrder="0" vertical="top"/>
    </xf>
    <xf borderId="0" fillId="0" fontId="8" numFmtId="0" xfId="0" applyAlignment="1" applyFont="1">
      <alignment readingOrder="0" vertical="top"/>
    </xf>
    <xf borderId="0" fillId="0" fontId="9" numFmtId="0" xfId="0" applyAlignment="1" applyFont="1">
      <alignment readingOrder="0" vertical="top"/>
    </xf>
    <xf borderId="0" fillId="0" fontId="10" numFmtId="0" xfId="0" applyAlignment="1" applyFont="1">
      <alignmen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black"/>
              </a:defRPr>
            </a:pPr>
            <a:r>
              <a:rPr b="0">
                <a:solidFill>
                  <a:srgbClr val="757575"/>
                </a:solidFill>
                <a:latin typeface="Arial black"/>
              </a:rPr>
              <a:t>Success Rate By Category</a:t>
            </a:r>
          </a:p>
        </c:rich>
      </c:tx>
      <c:overlay val="0"/>
    </c:title>
    <c:view3D>
      <c:rotX val="15"/>
      <c:rotY val="20"/>
      <c:depthPercent val="100"/>
      <c:rAngAx val="1"/>
    </c:view3D>
    <c:plotArea>
      <c:layout/>
      <c:bar3DChart>
        <c:barDir val="col"/>
        <c:grouping val="stacked"/>
        <c:ser>
          <c:idx val="0"/>
          <c:order val="0"/>
          <c:tx>
            <c:strRef>
              <c:f>'Categories with Most Successful'!$G$2</c:f>
            </c:strRef>
          </c:tx>
          <c:spPr>
            <a:solidFill>
              <a:schemeClr val="accent1"/>
            </a:solidFill>
            <a:ln cmpd="sng">
              <a:solidFill>
                <a:srgbClr val="000000"/>
              </a:solidFill>
            </a:ln>
          </c:spPr>
          <c:cat>
            <c:strRef>
              <c:f>'Categories with Most Successful'!$A$3:$A$17</c:f>
            </c:strRef>
          </c:cat>
          <c:val>
            <c:numRef>
              <c:f>'Categories with Most Successful'!$G$3:$G$17</c:f>
              <c:numCache/>
            </c:numRef>
          </c:val>
        </c:ser>
        <c:axId val="1944417897"/>
        <c:axId val="1484415099"/>
      </c:bar3DChart>
      <c:catAx>
        <c:axId val="1944417897"/>
        <c:scaling>
          <c:orientation val="minMax"/>
        </c:scaling>
        <c:delete val="0"/>
        <c:axPos val="b"/>
        <c:title>
          <c:tx>
            <c:rich>
              <a:bodyPr/>
              <a:lstStyle/>
              <a:p>
                <a:pPr lvl="0">
                  <a:defRPr b="0">
                    <a:solidFill>
                      <a:srgbClr val="000000"/>
                    </a:solidFill>
                    <a:latin typeface="Arial black"/>
                  </a:defRPr>
                </a:pPr>
                <a:r>
                  <a:rPr b="0">
                    <a:solidFill>
                      <a:srgbClr val="000000"/>
                    </a:solidFill>
                    <a:latin typeface="Arial black"/>
                  </a:rPr>
                  <a:t>Category</a:t>
                </a:r>
              </a:p>
            </c:rich>
          </c:tx>
          <c:overlay val="0"/>
        </c:title>
        <c:numFmt formatCode="General" sourceLinked="1"/>
        <c:majorTickMark val="none"/>
        <c:minorTickMark val="none"/>
        <c:spPr/>
        <c:txPr>
          <a:bodyPr/>
          <a:lstStyle/>
          <a:p>
            <a:pPr lvl="0">
              <a:defRPr b="0">
                <a:solidFill>
                  <a:srgbClr val="000000"/>
                </a:solidFill>
                <a:latin typeface="Arial black"/>
              </a:defRPr>
            </a:pPr>
          </a:p>
        </c:txPr>
        <c:crossAx val="1484415099"/>
      </c:catAx>
      <c:valAx>
        <c:axId val="14844150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black"/>
                  </a:defRPr>
                </a:pPr>
                <a:r>
                  <a:rPr b="0">
                    <a:solidFill>
                      <a:srgbClr val="000000"/>
                    </a:solidFill>
                    <a:latin typeface="Arial black"/>
                  </a:rPr>
                  <a:t>Success Rate</a:t>
                </a:r>
              </a:p>
            </c:rich>
          </c:tx>
          <c:overlay val="0"/>
        </c:title>
        <c:numFmt formatCode="General" sourceLinked="1"/>
        <c:majorTickMark val="none"/>
        <c:minorTickMark val="none"/>
        <c:tickLblPos val="nextTo"/>
        <c:spPr>
          <a:ln/>
        </c:spPr>
        <c:txPr>
          <a:bodyPr/>
          <a:lstStyle/>
          <a:p>
            <a:pPr lvl="0">
              <a:defRPr b="0">
                <a:solidFill>
                  <a:srgbClr val="000000"/>
                </a:solidFill>
                <a:latin typeface="Arial black"/>
              </a:defRPr>
            </a:pPr>
          </a:p>
        </c:txPr>
        <c:crossAx val="1944417897"/>
      </c:valAx>
    </c:plotArea>
    <c:legend>
      <c:legendPos val="r"/>
      <c:overlay val="0"/>
      <c:txPr>
        <a:bodyPr/>
        <a:lstStyle/>
        <a:p>
          <a:pPr lvl="0">
            <a:defRPr b="0">
              <a:solidFill>
                <a:srgbClr val="1A1A1A"/>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Total Pledged Amounts by Year</a:t>
            </a:r>
          </a:p>
        </c:rich>
      </c:tx>
      <c:overlay val="0"/>
    </c:title>
    <c:plotArea>
      <c:layout/>
      <c:lineChart>
        <c:varyColors val="0"/>
        <c:ser>
          <c:idx val="0"/>
          <c:order val="0"/>
          <c:tx>
            <c:strRef>
              <c:f>'Campains by Year'!$B$1</c:f>
            </c:strRef>
          </c:tx>
          <c:spPr>
            <a:ln cmpd="sng">
              <a:solidFill>
                <a:srgbClr val="274E13">
                  <a:alpha val="100000"/>
                </a:srgbClr>
              </a:solidFill>
            </a:ln>
          </c:spPr>
          <c:marker>
            <c:symbol val="none"/>
          </c:marker>
          <c:cat>
            <c:strRef>
              <c:f>'Campains by Year'!$A$2:$A$8</c:f>
            </c:strRef>
          </c:cat>
          <c:val>
            <c:numRef>
              <c:f>'Campains by Year'!$B$2:$B$8</c:f>
              <c:numCache/>
            </c:numRef>
          </c:val>
          <c:smooth val="1"/>
        </c:ser>
        <c:axId val="217951827"/>
        <c:axId val="1609146297"/>
      </c:lineChart>
      <c:catAx>
        <c:axId val="217951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609146297"/>
      </c:catAx>
      <c:valAx>
        <c:axId val="1609146297"/>
        <c:scaling>
          <c:orientation val="minMax"/>
        </c:scaling>
        <c:delete val="0"/>
        <c:axPos val="l"/>
        <c:majorGridlines>
          <c:spPr>
            <a:ln>
              <a:solidFill>
                <a:srgbClr val="6AA84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Pledged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7951827"/>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Success Rate By Category</a:t>
            </a:r>
          </a:p>
        </c:rich>
      </c:tx>
      <c:overlay val="0"/>
    </c:title>
    <c:view3D>
      <c:rotX val="15"/>
      <c:rotY val="20"/>
      <c:depthPercent val="100"/>
      <c:rAngAx val="1"/>
    </c:view3D>
    <c:plotArea>
      <c:layout/>
      <c:bar3DChart>
        <c:barDir val="col"/>
        <c:grouping val="stacked"/>
        <c:ser>
          <c:idx val="0"/>
          <c:order val="0"/>
          <c:tx>
            <c:strRef>
              <c:f>'Categories with Most Successful'!$G$2</c:f>
            </c:strRef>
          </c:tx>
          <c:spPr>
            <a:solidFill>
              <a:schemeClr val="accent1"/>
            </a:solidFill>
            <a:ln cmpd="sng">
              <a:solidFill>
                <a:srgbClr val="000000"/>
              </a:solidFill>
            </a:ln>
          </c:spPr>
          <c:cat>
            <c:strRef>
              <c:f>'Categories with Most Successful'!$A$3:$A$17</c:f>
            </c:strRef>
          </c:cat>
          <c:val>
            <c:numRef>
              <c:f>'Categories with Most Successful'!$G$3:$G$17</c:f>
              <c:numCache/>
            </c:numRef>
          </c:val>
        </c:ser>
        <c:axId val="2129042975"/>
        <c:axId val="684677641"/>
      </c:bar3DChart>
      <c:catAx>
        <c:axId val="2129042975"/>
        <c:scaling>
          <c:orientation val="minMax"/>
        </c:scaling>
        <c:delete val="0"/>
        <c:axPos val="b"/>
        <c:title>
          <c:tx>
            <c:rich>
              <a:bodyPr/>
              <a:lstStyle/>
              <a:p>
                <a:pPr lvl="0">
                  <a:defRPr b="0">
                    <a:solidFill>
                      <a:srgbClr val="000000"/>
                    </a:solidFill>
                    <a:latin typeface="Arial black"/>
                  </a:defRPr>
                </a:pPr>
                <a:r>
                  <a:rPr b="0">
                    <a:solidFill>
                      <a:srgbClr val="000000"/>
                    </a:solidFill>
                    <a:latin typeface="Arial black"/>
                  </a:rPr>
                  <a:t>Category</a:t>
                </a:r>
              </a:p>
            </c:rich>
          </c:tx>
          <c:overlay val="0"/>
        </c:title>
        <c:numFmt formatCode="General" sourceLinked="1"/>
        <c:majorTickMark val="none"/>
        <c:minorTickMark val="none"/>
        <c:spPr/>
        <c:txPr>
          <a:bodyPr/>
          <a:lstStyle/>
          <a:p>
            <a:pPr lvl="0">
              <a:defRPr b="0">
                <a:solidFill>
                  <a:srgbClr val="000000"/>
                </a:solidFill>
                <a:latin typeface="Arial black"/>
              </a:defRPr>
            </a:pPr>
          </a:p>
        </c:txPr>
        <c:crossAx val="684677641"/>
      </c:catAx>
      <c:valAx>
        <c:axId val="6846776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black"/>
                  </a:defRPr>
                </a:pPr>
                <a:r>
                  <a:rPr b="0">
                    <a:solidFill>
                      <a:srgbClr val="000000"/>
                    </a:solidFill>
                    <a:latin typeface="Arial black"/>
                  </a:rPr>
                  <a:t>Success Rate</a:t>
                </a:r>
              </a:p>
            </c:rich>
          </c:tx>
          <c:overlay val="0"/>
        </c:title>
        <c:numFmt formatCode="General" sourceLinked="1"/>
        <c:majorTickMark val="none"/>
        <c:minorTickMark val="none"/>
        <c:tickLblPos val="nextTo"/>
        <c:spPr>
          <a:ln/>
        </c:spPr>
        <c:txPr>
          <a:bodyPr/>
          <a:lstStyle/>
          <a:p>
            <a:pPr lvl="0">
              <a:defRPr b="0">
                <a:solidFill>
                  <a:srgbClr val="000000"/>
                </a:solidFill>
                <a:latin typeface="Arial black"/>
              </a:defRPr>
            </a:pPr>
          </a:p>
        </c:txPr>
        <c:crossAx val="2129042975"/>
      </c:valAx>
    </c:plotArea>
    <c:legend>
      <c:legendPos val="r"/>
      <c:overlay val="0"/>
      <c:txPr>
        <a:bodyPr/>
        <a:lstStyle/>
        <a:p>
          <a:pPr lvl="0">
            <a:defRPr b="0">
              <a:solidFill>
                <a:srgbClr val="1A1A1A"/>
              </a:solidFill>
              <a:latin typeface="Arial black"/>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Total Pledged Amounts by Year</a:t>
            </a:r>
          </a:p>
        </c:rich>
      </c:tx>
      <c:overlay val="0"/>
    </c:title>
    <c:plotArea>
      <c:layout/>
      <c:lineChart>
        <c:varyColors val="0"/>
        <c:ser>
          <c:idx val="0"/>
          <c:order val="0"/>
          <c:tx>
            <c:strRef>
              <c:f>'Campains by Year'!$B$1</c:f>
            </c:strRef>
          </c:tx>
          <c:spPr>
            <a:ln cmpd="sng">
              <a:solidFill>
                <a:srgbClr val="4285F4"/>
              </a:solidFill>
            </a:ln>
          </c:spPr>
          <c:marker>
            <c:symbol val="none"/>
          </c:marker>
          <c:cat>
            <c:strRef>
              <c:f>'Campains by Year'!$A$2:$A$8</c:f>
            </c:strRef>
          </c:cat>
          <c:val>
            <c:numRef>
              <c:f>'Campains by Year'!$B$2:$B$8</c:f>
              <c:numCache/>
            </c:numRef>
          </c:val>
          <c:smooth val="0"/>
        </c:ser>
        <c:axId val="1958446984"/>
        <c:axId val="1134669363"/>
      </c:lineChart>
      <c:catAx>
        <c:axId val="19584469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134669363"/>
      </c:catAx>
      <c:valAx>
        <c:axId val="11346693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Pledged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844698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Campaign Outcomes by Percentage</a:t>
            </a:r>
          </a:p>
        </c:rich>
      </c:tx>
      <c:overlay val="0"/>
    </c:title>
    <c:view3D>
      <c:rotX val="50"/>
      <c:perspective val="0"/>
    </c:view3D>
    <c:plotArea>
      <c:layout/>
      <c:pie3DChart>
        <c:varyColors val="1"/>
        <c:ser>
          <c:idx val="0"/>
          <c:order val="0"/>
          <c:tx>
            <c:strRef>
              <c:f>'Campain Failure Probs'!$B$1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'Campain Failure Probs'!$A$2:$A$5</c:f>
            </c:strRef>
          </c:cat>
          <c:val>
            <c:numRef>
              <c:f>'Campain Failure Probs'!$B$2:$B$5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Total Pledged Amounts by Year</a:t>
            </a:r>
          </a:p>
        </c:rich>
      </c:tx>
      <c:overlay val="0"/>
    </c:title>
    <c:plotArea>
      <c:layout/>
      <c:lineChart>
        <c:varyColors val="0"/>
        <c:ser>
          <c:idx val="0"/>
          <c:order val="0"/>
          <c:tx>
            <c:strRef>
              <c:f>'Campains by Year'!$B$1</c:f>
            </c:strRef>
          </c:tx>
          <c:spPr>
            <a:ln cmpd="sng">
              <a:solidFill>
                <a:srgbClr val="4285F4"/>
              </a:solidFill>
            </a:ln>
          </c:spPr>
          <c:marker>
            <c:symbol val="none"/>
          </c:marker>
          <c:cat>
            <c:strRef>
              <c:f>'Campains by Year'!$A$2:$A$8</c:f>
            </c:strRef>
          </c:cat>
          <c:val>
            <c:numRef>
              <c:f>'Campains by Year'!$B$2:$B$8</c:f>
              <c:numCache/>
            </c:numRef>
          </c:val>
          <c:smooth val="0"/>
        </c:ser>
        <c:axId val="1398218834"/>
        <c:axId val="1731718800"/>
      </c:lineChart>
      <c:catAx>
        <c:axId val="13982188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731718800"/>
      </c:catAx>
      <c:valAx>
        <c:axId val="17317188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Pledged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821883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Campaign Outcomes by Percentage</a:t>
            </a:r>
          </a:p>
        </c:rich>
      </c:tx>
      <c:overlay val="0"/>
    </c:title>
    <c:view3D>
      <c:rotX val="50"/>
      <c:perspective val="0"/>
    </c:view3D>
    <c:plotArea>
      <c:layout/>
      <c:pie3DChart>
        <c:varyColors val="1"/>
        <c:ser>
          <c:idx val="0"/>
          <c:order val="0"/>
          <c:tx>
            <c:strRef>
              <c:f>'Campain Failure Probs'!$B$1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'Campain Failure Probs'!$A$2:$A$5</c:f>
            </c:strRef>
          </c:cat>
          <c:val>
            <c:numRef>
              <c:f>'Campain Failure Probs'!$B$2:$B$5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Goal vs. Pledged for Successful Campaigns</a:t>
            </a:r>
          </a:p>
        </c:rich>
      </c:tx>
      <c:overlay val="0"/>
    </c:title>
    <c:plotArea>
      <c:layout/>
      <c:scatterChart>
        <c:scatterStyle val="lineMarker"/>
        <c:varyColors val="0"/>
        <c:ser>
          <c:idx val="0"/>
          <c:order val="0"/>
          <c:tx>
            <c:strRef>
              <c:f>'kickstarter_Cleaned Data'!$K$1</c:f>
            </c:strRef>
          </c:tx>
          <c:spPr>
            <a:ln>
              <a:noFill/>
            </a:ln>
          </c:spPr>
          <c:marker>
            <c:symbol val="circle"/>
            <c:size val="7"/>
            <c:spPr>
              <a:solidFill>
                <a:schemeClr val="accent1"/>
              </a:solidFill>
              <a:ln cmpd="sng">
                <a:solidFill>
                  <a:schemeClr val="accent1"/>
                </a:solidFill>
              </a:ln>
            </c:spPr>
          </c:marker>
          <c:trendline>
            <c:name>Trendline for Pledged</c:name>
            <c:spPr>
              <a:ln w="19050">
                <a:solidFill>
                  <a:srgbClr val="EA4335">
                    <a:alpha val="60000"/>
                  </a:srgbClr>
                </a:solidFill>
              </a:ln>
            </c:spPr>
            <c:trendlineType val="linear"/>
            <c:dispRSqr val="1"/>
            <c:dispEq val="0"/>
          </c:trendline>
          <c:xVal>
            <c:numRef>
              <c:f>'kickstarter_Cleaned Data'!$J$2:$J$1003</c:f>
            </c:numRef>
          </c:xVal>
          <c:yVal>
            <c:numRef>
              <c:f>'kickstarter_Cleaned Data'!$K$2:$K$1003</c:f>
              <c:numCache/>
            </c:numRef>
          </c:yVal>
        </c:ser>
        <c:dLbls>
          <c:showLegendKey val="0"/>
          <c:showVal val="0"/>
          <c:showCatName val="0"/>
          <c:showSerName val="0"/>
          <c:showPercent val="0"/>
          <c:showBubbleSize val="0"/>
        </c:dLbls>
        <c:axId val="809072149"/>
        <c:axId val="1890645465"/>
      </c:scatterChart>
      <c:valAx>
        <c:axId val="8090721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Goal (in currency)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0645465"/>
      </c:valAx>
      <c:valAx>
        <c:axId val="1890645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Pledged (in currency)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907214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Success Rate By Category</a:t>
            </a:r>
          </a:p>
        </c:rich>
      </c:tx>
      <c:overlay val="0"/>
    </c:title>
    <c:view3D>
      <c:rotX val="15"/>
      <c:rotY val="20"/>
      <c:depthPercent val="100"/>
      <c:rAngAx val="1"/>
    </c:view3D>
    <c:plotArea>
      <c:layout/>
      <c:bar3DChart>
        <c:barDir val="col"/>
        <c:grouping val="stacked"/>
        <c:ser>
          <c:idx val="0"/>
          <c:order val="0"/>
          <c:tx>
            <c:strRef>
              <c:f>'Categories with Most Successful'!$G$2</c:f>
            </c:strRef>
          </c:tx>
          <c:spPr>
            <a:solidFill>
              <a:schemeClr val="accent1"/>
            </a:solidFill>
            <a:ln cmpd="sng">
              <a:solidFill>
                <a:srgbClr val="000000"/>
              </a:solidFill>
            </a:ln>
          </c:spPr>
          <c:cat>
            <c:strRef>
              <c:f>'Categories with Most Successful'!$A$3:$A$17</c:f>
            </c:strRef>
          </c:cat>
          <c:val>
            <c:numRef>
              <c:f>'Categories with Most Successful'!$G$3:$G$17</c:f>
              <c:numCache/>
            </c:numRef>
          </c:val>
        </c:ser>
        <c:axId val="1864988513"/>
        <c:axId val="1573643639"/>
      </c:bar3DChart>
      <c:catAx>
        <c:axId val="1864988513"/>
        <c:scaling>
          <c:orientation val="minMax"/>
        </c:scaling>
        <c:delete val="0"/>
        <c:axPos val="b"/>
        <c:title>
          <c:tx>
            <c:rich>
              <a:bodyPr/>
              <a:lstStyle/>
              <a:p>
                <a:pPr lvl="0">
                  <a:defRPr b="0">
                    <a:solidFill>
                      <a:srgbClr val="000000"/>
                    </a:solidFill>
                    <a:latin typeface="Arial black"/>
                  </a:defRPr>
                </a:pPr>
                <a:r>
                  <a:rPr b="0">
                    <a:solidFill>
                      <a:srgbClr val="000000"/>
                    </a:solidFill>
                    <a:latin typeface="Arial black"/>
                  </a:rPr>
                  <a:t>Category</a:t>
                </a:r>
              </a:p>
            </c:rich>
          </c:tx>
          <c:overlay val="0"/>
        </c:title>
        <c:numFmt formatCode="General" sourceLinked="1"/>
        <c:majorTickMark val="none"/>
        <c:minorTickMark val="none"/>
        <c:spPr/>
        <c:txPr>
          <a:bodyPr/>
          <a:lstStyle/>
          <a:p>
            <a:pPr lvl="0">
              <a:defRPr b="0">
                <a:solidFill>
                  <a:srgbClr val="000000"/>
                </a:solidFill>
                <a:latin typeface="Arial black"/>
              </a:defRPr>
            </a:pPr>
          </a:p>
        </c:txPr>
        <c:crossAx val="1573643639"/>
      </c:catAx>
      <c:valAx>
        <c:axId val="15736436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black"/>
                  </a:defRPr>
                </a:pPr>
                <a:r>
                  <a:rPr b="0">
                    <a:solidFill>
                      <a:srgbClr val="000000"/>
                    </a:solidFill>
                    <a:latin typeface="Arial black"/>
                  </a:rPr>
                  <a:t>Success Rate</a:t>
                </a:r>
              </a:p>
            </c:rich>
          </c:tx>
          <c:overlay val="0"/>
        </c:title>
        <c:numFmt formatCode="General" sourceLinked="1"/>
        <c:majorTickMark val="none"/>
        <c:minorTickMark val="none"/>
        <c:tickLblPos val="nextTo"/>
        <c:spPr>
          <a:ln/>
        </c:spPr>
        <c:txPr>
          <a:bodyPr/>
          <a:lstStyle/>
          <a:p>
            <a:pPr lvl="0">
              <a:defRPr b="0">
                <a:solidFill>
                  <a:srgbClr val="000000"/>
                </a:solidFill>
                <a:latin typeface="Arial black"/>
              </a:defRPr>
            </a:pPr>
          </a:p>
        </c:txPr>
        <c:crossAx val="1864988513"/>
      </c:valAx>
    </c:plotArea>
    <c:legend>
      <c:legendPos val="r"/>
      <c:overlay val="0"/>
      <c:txPr>
        <a:bodyPr/>
        <a:lstStyle/>
        <a:p>
          <a:pPr lvl="0">
            <a:defRPr b="0">
              <a:solidFill>
                <a:srgbClr val="1A1A1A"/>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Campaign Outcomes by Percentage</a:t>
            </a:r>
          </a:p>
        </c:rich>
      </c:tx>
      <c:overlay val="0"/>
    </c:title>
    <c:view3D>
      <c:rotX val="50"/>
      <c:perspective val="0"/>
    </c:view3D>
    <c:plotArea>
      <c:layout/>
      <c:pie3DChart>
        <c:varyColors val="1"/>
        <c:ser>
          <c:idx val="0"/>
          <c:order val="0"/>
          <c:tx>
            <c:strRef>
              <c:f>'Campain Failure Probs'!$B$1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'Campain Failure Probs'!$A$2:$A$5</c:f>
            </c:strRef>
          </c:cat>
          <c:val>
            <c:numRef>
              <c:f>'Campain Failure Probs'!$B$2:$B$5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Goal vs. Pledged for Successful Campaigns</a:t>
            </a:r>
          </a:p>
        </c:rich>
      </c:tx>
      <c:overlay val="0"/>
    </c:title>
    <c:plotArea>
      <c:layout/>
      <c:scatterChart>
        <c:scatterStyle val="lineMarker"/>
        <c:varyColors val="0"/>
        <c:ser>
          <c:idx val="0"/>
          <c:order val="0"/>
          <c:tx>
            <c:strRef>
              <c:f>'kickstarter_Cleaned Data'!$K$1</c:f>
            </c:strRef>
          </c:tx>
          <c:spPr>
            <a:ln>
              <a:noFill/>
            </a:ln>
          </c:spPr>
          <c:marker>
            <c:symbol val="circle"/>
            <c:size val="7"/>
            <c:spPr>
              <a:solidFill>
                <a:schemeClr val="accent1"/>
              </a:solidFill>
              <a:ln cmpd="sng">
                <a:solidFill>
                  <a:schemeClr val="accent1"/>
                </a:solidFill>
              </a:ln>
            </c:spPr>
          </c:marker>
          <c:trendline>
            <c:name>Trendline for Pledged</c:name>
            <c:spPr>
              <a:ln w="19050">
                <a:solidFill>
                  <a:srgbClr val="EA4335">
                    <a:alpha val="60000"/>
                  </a:srgbClr>
                </a:solidFill>
              </a:ln>
            </c:spPr>
            <c:trendlineType val="linear"/>
            <c:dispRSqr val="1"/>
            <c:dispEq val="0"/>
          </c:trendline>
          <c:xVal>
            <c:numRef>
              <c:f>'kickstarter_Cleaned Data'!$J$2:$J$1003</c:f>
            </c:numRef>
          </c:xVal>
          <c:yVal>
            <c:numRef>
              <c:f>'kickstarter_Cleaned Data'!$K$2:$K$1003</c:f>
              <c:numCache/>
            </c:numRef>
          </c:yVal>
        </c:ser>
        <c:dLbls>
          <c:showLegendKey val="0"/>
          <c:showVal val="0"/>
          <c:showCatName val="0"/>
          <c:showSerName val="0"/>
          <c:showPercent val="0"/>
          <c:showBubbleSize val="0"/>
        </c:dLbls>
        <c:axId val="1735179795"/>
        <c:axId val="1509667376"/>
      </c:scatterChart>
      <c:valAx>
        <c:axId val="17351797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Goal (in currency)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9667376"/>
      </c:valAx>
      <c:valAx>
        <c:axId val="1509667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Pledged (in currency)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5179795"/>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22</xdr:row>
      <xdr:rowOff>123825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190500</xdr:colOff>
      <xdr:row>4</xdr:row>
      <xdr:rowOff>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733425</xdr:colOff>
      <xdr:row>4</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733425</xdr:colOff>
      <xdr:row>22</xdr:row>
      <xdr:rowOff>123825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161925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19050</xdr:colOff>
      <xdr:row>4</xdr:row>
      <xdr:rowOff>161925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38100</xdr:colOff>
      <xdr:row>4</xdr:row>
      <xdr:rowOff>161925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38</xdr:row>
      <xdr:rowOff>9525</xdr:rowOff>
    </xdr:from>
    <xdr:ext cx="6715125" cy="3533775"/>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18</xdr:row>
      <xdr:rowOff>152400</xdr:rowOff>
    </xdr:from>
    <xdr:ext cx="6981825" cy="4324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13</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11</xdr:row>
      <xdr:rowOff>200025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000" sheet="kickstarter_Cleaned Data"/>
  </cacheSource>
  <cacheFields>
    <cacheField name="ID" numFmtId="0">
      <sharedItems containsSemiMixedTypes="0" containsString="0" containsNumber="1" containsInteger="1">
        <n v="4.63518495E8"/>
        <n v="1.277786764E9"/>
        <n v="1.69703486E9"/>
        <n v="1.519034759E9"/>
        <n v="1.370641737E9"/>
        <n v="2.130038562E9"/>
        <n v="3.46076825E8"/>
        <n v="3.8474369E7"/>
        <n v="6.3702546E7"/>
        <n v="7.72106892E8"/>
        <n v="1.272417288E9"/>
        <n v="1.691669161E9"/>
        <n v="5.66163457E8"/>
        <n v="5.67518624E8"/>
        <n v="1.38470143E8"/>
        <n v="1.114511533E9"/>
        <n v="6.81580155E8"/>
        <n v="1.903281885E9"/>
        <n v="1.43603611E8"/>
        <n v="9.13933984E8"/>
        <n v="1.662589916E9"/>
        <n v="1.916428616E9"/>
        <n v="5.68471425E8"/>
        <n v="9.39373919E8"/>
        <n v="9.57321327E8"/>
        <n v="1.984710899E9"/>
        <n v="1.566370648E9"/>
        <n v="6418733.0"/>
        <n v="1.642580243E9"/>
        <n v="1.012186184E9"/>
        <n v="7.02985877E8"/>
        <n v="1.153615468E9"/>
        <n v="4.50460328E8"/>
        <n v="2.102189045E9"/>
        <n v="5.78031796E8"/>
        <n v="2.020685539E9"/>
        <n v="1.729204705E9"/>
        <n v="1.512213678E9"/>
        <n v="1.866258843E9"/>
        <n v="1.231905057E9"/>
        <n v="3.28993442E8"/>
        <n v="1.052044104E9"/>
        <n v="1.07978593E8"/>
        <n v="1.002717273E9"/>
        <n v="2.029430104E9"/>
        <n v="7.20590596E8"/>
        <n v="9.56131071E8"/>
        <n v="1.205230888E9"/>
        <n v="1.05293707E8"/>
        <n v="9.36328594E8"/>
        <n v="4.54618824E8"/>
        <n v="1.065851993E9"/>
        <n v="1.188592107E9"/>
        <n v="1.31329299E9"/>
        <n v="2.54606466E8"/>
        <n v="8.78856397E8"/>
        <n v="1.129427994E9"/>
        <n v="1.861704179E9"/>
        <n v="6.9470265E8"/>
        <n v="9.00549794E8"/>
        <n v="1.983181903E9"/>
        <n v="7.28781761E8"/>
        <n v="1.776662875E9"/>
        <n v="1.880010311E9"/>
        <n v="1.071333103E9"/>
        <n v="6.47952422E8"/>
        <n v="8.86239711E8"/>
        <n v="1.060551417E9"/>
        <n v="9.58686571E8"/>
        <n v="1.997662454E9"/>
        <n v="1.538457622E9"/>
        <n v="1.832717516E9"/>
        <n v="9.9779184E8"/>
        <n v="3.11517005E8"/>
        <n v="1.721306364E9"/>
        <n v="6.6491618E7"/>
        <n v="1.579866072E9"/>
        <n v="1.815510295E9"/>
        <n v="3.29992063E8"/>
        <n v="2.134335938E9"/>
        <n v="6.82156787E8"/>
        <n v="1.958172307E9"/>
        <n v="9.78962538E8"/>
        <n v="1.748311407E9"/>
        <n v="2.147466649E9"/>
        <n v="1.59950874E9"/>
        <n v="4.20650538E8"/>
        <n v="1.21473094E8"/>
        <n v="2.30991905E8"/>
        <n v="3.86390575E8"/>
        <n v="4.99143783E8"/>
        <n v="1.236218008E9"/>
        <n v="1.28125282E8"/>
        <n v="1.393411665E9"/>
        <n v="1.579933356E9"/>
        <n v="1.733235802E9"/>
        <n v="6.25428598E8"/>
        <n v="1.908796666E9"/>
        <n v="5.64098031E8"/>
        <n v="1.666004515E9"/>
        <n v="1.66147976E9"/>
        <n v="7.677947E8"/>
        <n v="4.4615985E8"/>
        <n v="2.146754075E9"/>
        <n v="1.45232049E8"/>
        <n v="1.122071778E9"/>
        <n v="2.83135682E8"/>
        <n v="3.1272688E8"/>
        <n v="6.0027887E8"/>
        <n v="1.459951578E9"/>
        <n v="1.671406475E9"/>
        <n v="5.51866916E8"/>
        <n v="3.09646178E8"/>
        <n v="1.213543131E9"/>
        <n v="5.6988548E7"/>
        <n v="1.859348011E9"/>
        <n v="1.965080292E9"/>
        <n v="4.57614527E8"/>
        <n v="1.942675918E9"/>
        <n v="8.88684572E8"/>
        <n v="1.54586866E9"/>
        <n v="1.116985536E9"/>
        <n v="1.92231922E8"/>
        <n v="6.00617673E8"/>
        <n v="7.13777023E8"/>
        <n v="1.408077818E9"/>
        <n v="1.853760655E9"/>
        <n v="1.322098719E9"/>
        <n v="1.82621204E8"/>
        <n v="1.376549306E9"/>
        <n v="2.100598818E9"/>
        <n v="1.936624912E9"/>
        <n v="2.65601328E8"/>
        <n v="5.38435515E8"/>
        <n v="2.113368359E9"/>
        <n v="5.44378632E8"/>
        <n v="1.304818358E9"/>
        <n v="1.12248544E8"/>
        <n v="1.201831198E9"/>
        <n v="2.003081192E9"/>
        <n v="1.161767229E9"/>
        <n v="1.576319213E9"/>
        <n v="1.175212875E9"/>
        <n v="1.0500793E8"/>
        <n v="1.404725888E9"/>
        <n v="1.977273541E9"/>
        <n v="4.57989377E8"/>
        <n v="1.32799269E8"/>
        <n v="7.46184309E8"/>
        <n v="8.53405105E8"/>
        <n v="9.58272322E8"/>
        <n v="1.098697012E9"/>
        <n v="1.89191864E8"/>
        <n v="2.8657053E8"/>
        <n v="1.816662991E9"/>
        <n v="1.21771097E9"/>
        <n v="7.10922965E8"/>
        <n v="1.235083265E9"/>
        <n v="1.50986549E9"/>
        <n v="1.25785024E8"/>
        <n v="1.719570941E9"/>
        <n v="5.74640637E8"/>
        <n v="1.404376365E9"/>
        <n v="5.57248534E8"/>
        <n v="1.657236828E9"/>
        <n v="4961403.0"/>
        <n v="1.618263151E9"/>
        <n v="1.34317E7"/>
        <n v="4.04877653E8"/>
        <n v="1.05036681E8"/>
        <n v="3.05218952E8"/>
        <n v="2.084783245E9"/>
        <n v="1.903808919E9"/>
        <n v="2.088024862E9"/>
        <n v="1.196138988E9"/>
        <n v="3.18682005E8"/>
        <n v="4.01075829E8"/>
        <n v="6.51608208E8"/>
        <n v="9.49797654E8"/>
        <n v="2.099986722E9"/>
        <n v="1.172574617E9"/>
        <n v="3.4375671E7"/>
        <n v="1.779999819E9"/>
        <n v="1.353718468E9"/>
        <n v="1.67217788E8"/>
        <n v="8.65346016E8"/>
        <n v="3.57263838E8"/>
        <n v="2.038929657E9"/>
        <n v="4.72577144E8"/>
        <n v="1.99170411E9"/>
        <n v="1.38113269E8"/>
        <n v="1.593734526E9"/>
        <n v="1.27975939E9"/>
        <n v="5.77887351E8"/>
        <n v="2.034225044E9"/>
        <n v="1.731276106E9"/>
        <n v="3.88641562E8"/>
        <n v="1.419687693E9"/>
        <n v="1.338974948E9"/>
        <n v="4436318.0"/>
        <n v="1.3738867E8"/>
        <n v="1.848022315E9"/>
        <n v="3.35203126E8"/>
        <n v="1.452826181E9"/>
        <n v="9.63422818E8"/>
        <n v="1.805729347E9"/>
        <n v="9.8867793E7"/>
        <n v="1.563199188E9"/>
        <n v="1.637457328E9"/>
        <n v="2.0291949E7"/>
        <n v="1.263641805E9"/>
        <n v="1.778037525E9"/>
        <n v="3.89147509E8"/>
        <n v="1.971100359E9"/>
        <n v="1.44017082E8"/>
        <n v="1.001251896E9"/>
        <n v="9.23822671E8"/>
        <n v="6.94872256E8"/>
        <n v="9.15697282E8"/>
        <n v="9.97917152E8"/>
        <n v="6.17176349E8"/>
        <n v="9.3720835E7"/>
        <n v="1.686959829E9"/>
        <n v="1.354088444E9"/>
        <n v="1.753074594E9"/>
        <n v="1.9745833E8"/>
        <n v="1.647556863E9"/>
        <n v="7.74105983E8"/>
        <n v="1.785961331E9"/>
        <n v="1.889799633E9"/>
        <n v="1.113621053E9"/>
        <n v="2.01221557E8"/>
        <n v="1.47216998E9"/>
        <n v="1.984979991E9"/>
        <n v="1.82086679E9"/>
        <n v="1.585123998E9"/>
        <n v="1.899212732E9"/>
        <n v="1.848483835E9"/>
        <n v="3.4719062E7"/>
        <n v="1.051914848E9"/>
        <n v="9.66762576E8"/>
        <n v="1.479222483E9"/>
        <n v="1.860088394E9"/>
        <n v="1.820212816E9"/>
        <n v="2.03657937E8"/>
        <n v="1.917674941E9"/>
        <n v="4.6412758E7"/>
        <n v="1.35403731E9"/>
        <n v="1.871056286E9"/>
        <n v="1.949440972E9"/>
        <n v="8.79500173E8"/>
        <n v="2.139491193E9"/>
        <n v="1.548515366E9"/>
        <n v="2.096448166E9"/>
        <n v="1.071301133E9"/>
        <n v="1.013977072E9"/>
        <n v="1.203978656E9"/>
        <n v="1.921064044E9"/>
        <n v="7.2570309E8"/>
        <n v="2.010922725E9"/>
        <n v="5.2707378E8"/>
        <n v="1.607767906E9"/>
        <n v="1.154702781E9"/>
        <n v="5.09266028E8"/>
        <n v="9.109565E7"/>
        <n v="1.892067241E9"/>
        <n v="3.51146073E8"/>
        <n v="1.53091121E9"/>
        <n v="1.62000551E9"/>
        <n v="1.079902039E9"/>
        <n v="1.880874201E9"/>
        <n v="6.79100897E8"/>
        <n v="1.09094804E8"/>
        <n v="2.122103783E9"/>
        <n v="7.24862553E8"/>
        <n v="2.146970878E9"/>
        <n v="5.90613794E8"/>
        <n v="1.954779603E9"/>
        <n v="4.0825495E8"/>
        <n v="4.26716533E8"/>
        <n v="1.758483123E9"/>
        <n v="7.9591377E8"/>
        <n v="1.594892804E9"/>
        <n v="1.250335973E9"/>
        <n v="4.62684516E8"/>
        <n v="3.22786261E8"/>
        <n v="1.88038277E8"/>
        <n v="1.083407186E9"/>
        <n v="4.675254E8"/>
        <n v="4.0233386E8"/>
        <n v="1.590468223E9"/>
        <n v="3.86682416E8"/>
        <n v="1.103018928E9"/>
        <n v="1.201477227E9"/>
        <n v="1.530461794E9"/>
        <n v="1.76120216E8"/>
        <n v="2.067775491E9"/>
        <n v="1.944063053E9"/>
        <n v="1.839979973E9"/>
        <n v="1.71069873E9"/>
        <n v="6.85633127E8"/>
        <n v="1.480941284E9"/>
        <n v="1.051002025E9"/>
        <n v="1.642380896E9"/>
        <n v="1.115840285E9"/>
        <n v="1.904427567E9"/>
        <n v="7.34958475E8"/>
        <n v="1.291241825E9"/>
        <n v="9.33677058E8"/>
        <n v="1.915811909E9"/>
        <n v="7.95063632E8"/>
        <n v="8.8862771E7"/>
        <n v="1.436697034E9"/>
        <n v="2.066578612E9"/>
        <n v="4.37074283E8"/>
        <n v="1.3630595E9"/>
        <n v="1.998028612E9"/>
        <n v="6.59789056E8"/>
        <n v="1.163744484E9"/>
        <n v="3.634596E8"/>
        <n v="2.130284357E9"/>
        <n v="6.43537414E8"/>
        <n v="1.438241218E9"/>
        <n v="5.10076614E8"/>
        <n v="5.90763964E8"/>
        <n v="5.8856568E7"/>
        <n v="1.386004356E9"/>
        <n v="3.42158853E8"/>
        <n v="8.74197042E8"/>
        <n v="2.19845758E8"/>
        <n v="4.97867211E8"/>
        <n v="1.663459554E9"/>
        <n v="2.0225506E9"/>
        <n v="5.6876574E7"/>
        <n v="2.106825245E9"/>
        <n v="1.833202703E9"/>
        <n v="9.6998388E7"/>
        <n v="1.355155248E9"/>
        <n v="1.56144867E8"/>
        <n v="1.014860443E9"/>
        <n v="1.764730022E9"/>
        <n v="4.28035244E8"/>
        <n v="2.5044329E7"/>
        <n v="1.864522507E9"/>
        <n v="8.5542661E8"/>
        <n v="9.28206011E8"/>
        <n v="1.007121953E9"/>
        <n v="1.192593501E9"/>
        <n v="6.67937874E8"/>
        <n v="1.711841701E9"/>
        <n v="5.93002787E8"/>
        <n v="1.940882293E9"/>
        <n v="1.88156817E8"/>
        <n v="1.131223931E9"/>
        <n v="1.287619679E9"/>
        <n v="1.207088892E9"/>
        <n v="2.79951241E8"/>
        <n v="1.847056684E9"/>
        <n v="9.8086551E7"/>
        <n v="1.016838613E9"/>
        <n v="1.41584572E9"/>
        <n v="2.012359051E9"/>
        <n v="3.25765177E8"/>
        <n v="2.136116071E9"/>
        <n v="1.172796768E9"/>
        <n v="3.95445116E8"/>
        <n v="2.14044248E8"/>
        <n v="1.429013474E9"/>
        <n v="9.13072768E8"/>
        <n v="1.007708012E9"/>
        <n v="1.70261824E8"/>
        <n v="1.801355912E9"/>
        <n v="1.298797529E9"/>
        <n v="4.37922999E8"/>
        <n v="5.73108021E8"/>
        <n v="1.22156626E9"/>
        <n v="1.886583818E9"/>
        <n v="3.80844024E8"/>
        <n v="3.47870752E8"/>
        <n v="3.84954685E8"/>
        <n v="1.428202827E9"/>
        <n v="3.67796657E8"/>
        <n v="2.011241535E9"/>
        <n v="1.885296757E9"/>
        <n v="8.17103195E8"/>
        <n v="1.274899262E9"/>
        <n v="1.619891039E9"/>
        <n v="1.997846812E9"/>
        <n v="1.343834738E9"/>
        <n v="1.955661093E9"/>
        <n v="5.29601073E8"/>
        <n v="1.770439744E9"/>
        <n v="4.79952887E8"/>
        <n v="6.00637061E8"/>
        <n v="1.54565325E9"/>
        <n v="1.340977204E9"/>
        <n v="1.334696665E9"/>
        <n v="3.24479022E8"/>
        <n v="3.85967666E8"/>
        <n v="2.52634269E8"/>
        <n v="5.79240024E8"/>
        <n v="1.568521405E9"/>
        <n v="8.29069426E8"/>
        <n v="5.01836205E8"/>
        <n v="2.39878924E8"/>
        <n v="2.7410673E8"/>
        <n v="7.32562025E8"/>
        <n v="2.97068986E8"/>
        <n v="1.961433258E9"/>
        <n v="2.130235785E9"/>
        <n v="2.051635554E9"/>
        <n v="9.67436763E8"/>
        <n v="5.59798921E8"/>
        <n v="1.415764324E9"/>
        <n v="4.2452617E7"/>
        <n v="9.06190316E8"/>
        <n v="1.5764326E7"/>
        <n v="1.901508244E9"/>
        <n v="1.84872112E8"/>
        <n v="3.88648854E8"/>
        <n v="6.02512632E8"/>
        <n v="1.821823379E9"/>
        <n v="1.950313205E9"/>
        <n v="1.80555829E9"/>
        <n v="1.380027063E9"/>
        <n v="3.8824748E7"/>
        <n v="6.91418301E8"/>
        <n v="1.542227375E9"/>
        <n v="1.658252526E9"/>
        <n v="1.248751917E9"/>
        <n v="1.88786469E8"/>
        <n v="4.88944153E8"/>
        <n v="9.45524544E8"/>
        <n v="1.981590282E9"/>
        <n v="2.058378344E9"/>
        <n v="5.72881438E8"/>
        <n v="1.683359737E9"/>
        <n v="2.30832603E8"/>
        <n v="1.839151161E9"/>
        <n v="2.036393916E9"/>
        <n v="1.41103297E9"/>
        <n v="9.08657504E8"/>
        <n v="1.535203603E9"/>
        <n v="1.755032675E9"/>
        <n v="1.791060346E9"/>
        <n v="2.136814931E9"/>
        <n v="9.42566067E8"/>
        <n v="1.64639725E8"/>
        <n v="1.009787158E9"/>
        <n v="2.1375589E8"/>
        <n v="9.59247983E8"/>
        <n v="9.72739017E8"/>
        <n v="1.948278041E9"/>
        <n v="1.598904849E9"/>
        <n v="1.352413057E9"/>
        <n v="1.449984462E9"/>
        <n v="1.2026341E8"/>
        <n v="2.3568808E8"/>
        <n v="2.019353676E9"/>
        <n v="1.396517875E9"/>
        <n v="1.907464062E9"/>
        <n v="1.501888415E9"/>
        <n v="1.120704326E9"/>
        <n v="4.18867015E8"/>
        <n v="2.025199767E9"/>
        <n v="2.8917298E7"/>
        <n v="7.40029554E8"/>
        <n v="1.652207951E9"/>
        <n v="6.102745E7"/>
        <n v="1.617882052E9"/>
        <n v="4.52198449E8"/>
        <n v="1.781194336E9"/>
        <n v="2.085431724E9"/>
        <n v="5.15128874E8"/>
        <n v="5.48633641E8"/>
        <n v="9.93161498E8"/>
        <n v="3.89000824E8"/>
        <n v="1.4416976E7"/>
        <n v="8.54509593E8"/>
        <n v="1.419103054E9"/>
        <n v="3.21635992E8"/>
        <n v="2.032509414E9"/>
        <n v="1.710158425E9"/>
        <n v="8.92379714E8"/>
        <n v="6.70149014E8"/>
        <n v="1.121347248E9"/>
        <n v="1.727321627E9"/>
        <n v="1.666552213E9"/>
        <n v="7.08656718E8"/>
        <n v="4.28504194E8"/>
        <n v="1.473291536E9"/>
        <n v="7.10220485E8"/>
        <n v="3.44545558E8"/>
        <n v="6.79147751E8"/>
        <n v="5.65487056E8"/>
        <n v="2.55288682E8"/>
        <n v="7.10505601E8"/>
        <n v="1.60116687E8"/>
        <n v="1.47132083E8"/>
        <n v="7.8629597E8"/>
        <n v="1.558443845E9"/>
        <n v="1.045312019E9"/>
        <n v="2.134559351E9"/>
        <n v="4.85560467E8"/>
        <n v="1.00385162E9"/>
        <n v="1.72014151E8"/>
        <n v="2.15550476E8"/>
        <n v="1.727942306E9"/>
        <n v="9.74418036E8"/>
        <n v="1.936552997E9"/>
        <n v="1.530340705E9"/>
        <n v="1.582738195E9"/>
        <n v="1.74617497E9"/>
        <n v="5.38460374E8"/>
        <n v="1.25584869E9"/>
        <n v="1.196704936E9"/>
        <n v="4.8694113E7"/>
        <n v="1.15299881E9"/>
        <n v="1.1831313E9"/>
        <n v="3.13025094E8"/>
        <n v="1.392617557E9"/>
        <n v="1.48954972E8"/>
        <n v="1.47400208E9"/>
        <n v="7.88247355E8"/>
        <n v="1.16086853E9"/>
        <n v="5.521367E7"/>
        <n v="1.100905047E9"/>
        <n v="5.87789135E8"/>
        <n v="1.87865631E8"/>
        <n v="3.48809845E8"/>
        <n v="1.894782941E9"/>
        <n v="5.71027367E8"/>
        <n v="1.504749838E9"/>
        <n v="6.62799538E8"/>
        <n v="2.081218441E9"/>
        <n v="1.030315535E9"/>
        <n v="1.443378563E9"/>
        <n v="1.751648495E9"/>
        <n v="1.40927737E8"/>
        <n v="1.622926228E9"/>
        <n v="8.91036765E8"/>
        <n v="8.02067133E8"/>
        <n v="9.43638596E8"/>
        <n v="1.930068486E9"/>
        <n v="1.14586284E8"/>
        <n v="1.434466174E9"/>
        <n v="1.422484037E9"/>
        <n v="9.57749878E8"/>
        <n v="2.130462208E9"/>
        <n v="1.543095113E9"/>
        <n v="5.5291298E7"/>
        <n v="5.84910418E8"/>
        <n v="1.251085524E9"/>
        <n v="1.833024861E9"/>
        <n v="1.721145073E9"/>
        <n v="3.26548971E8"/>
        <n v="8.86851129E8"/>
        <n v="1.615139563E9"/>
        <n v="7.15084877E8"/>
        <n v="1.68791966E9"/>
        <n v="4.77369907E8"/>
        <n v="3.08332885E8"/>
        <n v="2.057243447E9"/>
        <n v="1.502469093E9"/>
        <n v="4.95352254E8"/>
        <n v="2.123226177E9"/>
        <n v="2.002895693E9"/>
        <n v="3.97094559E8"/>
        <n v="4.32884215E8"/>
        <n v="2.14021254E9"/>
        <n v="1.407093142E9"/>
        <n v="1.133189452E9"/>
        <n v="3.66304667E8"/>
        <n v="4.2257043E7"/>
        <n v="5.9824473E7"/>
        <n v="1.1671995E7"/>
        <n v="1.965886935E9"/>
        <n v="8.01071669E8"/>
        <n v="1.724076797E9"/>
        <n v="2.0682908E7"/>
        <n v="4.48611075E8"/>
        <n v="9.73339875E8"/>
        <n v="1.780466346E9"/>
        <n v="1.22381237E8"/>
        <n v="1.315673347E9"/>
        <n v="1.617448884E9"/>
        <n v="1.025064587E9"/>
        <n v="2.092665126E9"/>
        <n v="3.94341739E8"/>
        <n v="7.83381678E8"/>
        <n v="6.98794922E8"/>
        <n v="9.80346129E8"/>
        <n v="1.886535104E9"/>
        <n v="4.7831704E7"/>
        <n v="5.41912867E8"/>
        <n v="8.31027901E8"/>
        <n v="5.1211988E8"/>
        <n v="1.858049704E9"/>
        <n v="2.1639956E8"/>
        <n v="5.80473134E8"/>
        <n v="1.259099033E9"/>
        <n v="1.93758386E8"/>
        <n v="4.20557337E8"/>
        <n v="7.01885194E8"/>
        <n v="9.40524937E8"/>
        <n v="2.94480817E8"/>
        <n v="1.903140646E9"/>
        <n v="7.35244678E8"/>
        <n v="8.32009514E8"/>
        <n v="6.236308E8"/>
        <n v="1.406299686E9"/>
        <n v="8.33964003E8"/>
        <n v="1.258663493E9"/>
        <n v="6.70889714E8"/>
        <n v="3.8866634E8"/>
        <n v="1.78514255E8"/>
        <n v="1.901838586E9"/>
        <n v="1.674431166E9"/>
        <n v="1.060990591E9"/>
        <n v="6.9260412E7"/>
        <n v="7.23414338E8"/>
        <n v="4.67416082E8"/>
        <n v="1.12442017E8"/>
        <n v="1.531552882E9"/>
        <n v="1.081694928E9"/>
        <n v="4.56189146E8"/>
        <n v="3.02894882E8"/>
        <n v="2.065940494E9"/>
        <n v="2.052443824E9"/>
        <n v="1.491881391E9"/>
        <n v="2.020379463E9"/>
        <n v="7.37697738E8"/>
        <n v="9.68367539E8"/>
        <n v="2.04049053E8"/>
        <n v="2.011670026E9"/>
        <n v="2.14692535E8"/>
        <n v="1.899759234E9"/>
        <n v="2.4266573E8"/>
        <n v="1.668292028E9"/>
        <n v="1.039736735E9"/>
        <n v="2.86548071E8"/>
        <n v="5.33697994E8"/>
        <n v="8.33299699E8"/>
        <n v="1.537019135E9"/>
        <n v="2.030325851E9"/>
        <n v="9.03749012E8"/>
        <n v="1.216738369E9"/>
        <n v="4.5315584E8"/>
        <n v="4.09397803E8"/>
        <n v="5.82572974E8"/>
        <n v="5.43147933E8"/>
        <n v="4.27723577E8"/>
        <n v="1.439521388E9"/>
        <n v="1.935299228E9"/>
        <n v="1.443645673E9"/>
        <n v="1.823366426E9"/>
        <n v="3.60669452E8"/>
        <n v="3.3555694E7"/>
        <n v="1.817959124E9"/>
        <n v="1.810987695E9"/>
        <n v="1.051550115E9"/>
        <n v="2.69053342E8"/>
        <n v="1.212045199E9"/>
        <n v="2.57737812E8"/>
        <n v="6.00054432E8"/>
        <n v="8.07847115E8"/>
        <n v="1.330432679E9"/>
        <n v="1.785532088E9"/>
        <n v="1.043681137E9"/>
        <n v="5.25942959E8"/>
        <n v="2.05247651E9"/>
        <n v="5.2517362E7"/>
        <n v="1.184771294E9"/>
        <n v="2.8901853E8"/>
        <n v="1.691015676E9"/>
        <n v="7.49159746E8"/>
        <n v="5.60380076E8"/>
        <n v="9.50431786E8"/>
        <n v="1.932201059E9"/>
        <n v="3.68647532E8"/>
        <n v="2.022912764E9"/>
        <n v="1.898119739E9"/>
        <n v="1.593806222E9"/>
        <n v="1.535414083E9"/>
        <n v="3.78596118E8"/>
        <n v="8.24556383E8"/>
        <n v="1.845531723E9"/>
        <n v="1.129237331E9"/>
        <n v="4.73301968E8"/>
        <n v="1.445974726E9"/>
        <n v="1.923371901E9"/>
        <n v="1.040952247E9"/>
        <n v="1.323065407E9"/>
        <n v="4.58343952E8"/>
        <n v="1.5256253E9"/>
        <n v="2.051842284E9"/>
        <n v="7.9017403E8"/>
        <n v="3.77951023E8"/>
        <n v="7.42290882E8"/>
        <n v="2.07498185E9"/>
        <n v="1.093948337E9"/>
        <n v="9.5328511E8"/>
        <n v="3.10342628E8"/>
        <n v="1.880662022E9"/>
        <n v="1.587175165E9"/>
        <n v="9.083981E7"/>
        <n v="5.54191216E8"/>
        <n v="1.692607485E9"/>
        <n v="1.885588789E9"/>
        <n v="1.439940992E9"/>
        <n v="7.96544869E8"/>
        <n v="6.64937403E8"/>
        <n v="7.47781515E8"/>
        <n v="4.18188727E8"/>
        <n v="9.5230286E7"/>
        <n v="6.52039257E8"/>
        <n v="2.61835513E8"/>
        <n v="1.138772019E9"/>
        <n v="1.22975404E9"/>
        <n v="1.73308528E9"/>
        <n v="8.74455261E8"/>
        <n v="1.18798259E9"/>
        <n v="1.01483652E9"/>
        <n v="2.25881846E8"/>
        <n v="9.74945242E8"/>
        <n v="1.069322473E9"/>
        <n v="2.99465912E8"/>
        <n v="3.61316526E8"/>
        <n v="1.269017117E9"/>
        <n v="2.01657354E8"/>
        <n v="7.997825E8"/>
        <n v="1.899706561E9"/>
        <n v="7.70004451E8"/>
        <n v="4802025.0"/>
        <n v="1.776305943E9"/>
        <n v="8.62928798E8"/>
        <n v="1.96275339E9"/>
        <n v="1.020642922E9"/>
        <n v="1.05349085E9"/>
        <n v="1.479754985E9"/>
        <n v="1.382569953E9"/>
        <n v="1.198453619E9"/>
        <n v="1.880683287E9"/>
        <n v="5.4563437E7"/>
        <n v="1.680308536E9"/>
        <n v="1.265915781E9"/>
        <n v="7.2316881E7"/>
        <n v="1.655158195E9"/>
        <n v="1.976679076E9"/>
        <n v="5.22342506E8"/>
        <n v="1.528969127E9"/>
        <n v="2.139631628E9"/>
        <n v="1.918264093E9"/>
        <n v="1.294388879E9"/>
        <n v="1.20931326E9"/>
        <n v="1.12260251E9"/>
        <n v="8.55079558E8"/>
        <n v="1.94130314E9"/>
        <n v="3.27002626E8"/>
        <n v="2.14290112E9"/>
        <n v="8.88658718E8"/>
        <n v="1.55247545E8"/>
        <n v="1.02252448E9"/>
        <n v="2.011208052E9"/>
        <n v="1.38374768E8"/>
        <n v="1.77384217E9"/>
        <n v="1.1522584E9"/>
        <n v="1.973617786E9"/>
        <n v="2.55948625E8"/>
        <n v="5.40530032E8"/>
        <n v="5.5032177E8"/>
        <n v="2.004713036E9"/>
        <n v="1.817121636E9"/>
        <n v="4.26437064E8"/>
        <n v="7.84786995E8"/>
        <n v="7.27342971E8"/>
        <n v="4.86693512E8"/>
        <n v="1.148800998E9"/>
        <n v="1.911674362E9"/>
        <n v="2.59409585E8"/>
        <n v="9.1335802E7"/>
        <n v="7.22105796E8"/>
        <n v="2.54577105E8"/>
        <n v="1.155417459E9"/>
        <n v="5.04251066E8"/>
        <n v="7.49822753E8"/>
        <n v="2.08843399E9"/>
        <n v="1.479305679E9"/>
        <n v="2.72279304E8"/>
        <n v="8.31112799E8"/>
        <n v="6.9381487E7"/>
        <n v="6.1256731E7"/>
        <n v="1.18716948E8"/>
        <n v="2.091576802E9"/>
        <n v="8.39553664E8"/>
        <n v="1.695366986E9"/>
        <n v="1.678125111E9"/>
        <n v="7.92176696E8"/>
        <n v="2.139710123E9"/>
        <n v="2.134497034E9"/>
        <n v="1.7531214E8"/>
        <n v="1.601821216E9"/>
        <n v="1.913253183E9"/>
        <n v="1.071979039E9"/>
        <n v="6.77160115E8"/>
        <n v="1.013775582E9"/>
        <n v="8.80729137E8"/>
        <n v="5.95417843E8"/>
        <n v="1.59687781E9"/>
        <n v="1.139452799E9"/>
        <n v="7.64066884E8"/>
        <n v="2.064928994E9"/>
        <n v="1.668840861E9"/>
        <n v="3.97177836E8"/>
        <n v="1.793249541E9"/>
        <n v="8.71949652E8"/>
        <n v="1.010167148E9"/>
        <n v="1.360536469E9"/>
        <n v="6.59837549E8"/>
        <n v="1.935876021E9"/>
        <n v="1.35090336E8"/>
        <n v="1.71166922E8"/>
        <n v="8.35459685E8"/>
        <n v="2.26311298E8"/>
        <n v="1.10568298E8"/>
        <n v="2.099949961E9"/>
        <n v="1.137961882E9"/>
        <n v="1.681486516E9"/>
        <n v="7.56014556E8"/>
        <n v="9.11367509E8"/>
        <n v="1.80920982E9"/>
        <n v="1.92508775E9"/>
        <n v="1.31396041E9"/>
        <n v="5.30765512E8"/>
        <n v="3.06716107E8"/>
        <n v="1.622175092E9"/>
        <n v="1.163004418E9"/>
        <n v="2.142756019E9"/>
        <n v="1.095733113E9"/>
        <n v="1.229973071E9"/>
        <n v="2.024173948E9"/>
        <n v="1.869211074E9"/>
        <n v="5.22382543E8"/>
        <n v="3.38035103E8"/>
        <n v="1.612911098E9"/>
        <n v="1.005236629E9"/>
        <n v="2.5647385E7"/>
        <n v="6.10604781E8"/>
        <n v="1.79935014E8"/>
        <n v="1.532830635E9"/>
        <n v="7.20294899E8"/>
        <n v="1.299190225E9"/>
        <n v="6.4034786E7"/>
        <n v="1.203233472E9"/>
        <n v="1.02752491E8"/>
        <n v="6.34830076E8"/>
        <n v="3.89633266E8"/>
        <n v="1.702858394E9"/>
        <n v="7.03837637E8"/>
        <n v="6.41381368E8"/>
        <n v="1.054343708E9"/>
        <n v="1.376757224E9"/>
        <n v="1.200790285E9"/>
        <n v="1.828872958E9"/>
        <n v="8.56714346E8"/>
        <n v="1.127941436E9"/>
        <n v="9.35329128E8"/>
        <n v="1.931181259E9"/>
        <n v="1.731062993E9"/>
        <n v="1.383436827E9"/>
        <n v="3.5513105E8"/>
        <n v="7.48063699E8"/>
        <n v="1.135532258E9"/>
        <n v="8.7134187E8"/>
        <n v="1.832707367E9"/>
        <n v="1.835873096E9"/>
        <n v="1.929060214E9"/>
        <n v="1.511870473E9"/>
        <n v="1.440549305E9"/>
        <n v="2.080576078E9"/>
        <n v="1.419656948E9"/>
        <n v="1.014358539E9"/>
        <n v="1.02728815E9"/>
        <n v="2.39959556E8"/>
        <n v="1.298482001E9"/>
        <n v="1.074845911E9"/>
        <n v="1.748483879E9"/>
        <n v="1.252908812E9"/>
        <n v="1.797423472E9"/>
        <n v="2.015894341E9"/>
        <n v="1.820570817E9"/>
        <n v="9.56598583E8"/>
        <n v="1.900595293E9"/>
        <n v="1.07566773E9"/>
        <n v="1.123906995E9"/>
        <n v="1.2232388E8"/>
        <n v="1.942095063E9"/>
        <n v="2.03197896E8"/>
        <n v="1.308087187E9"/>
        <n v="1.604025782E9"/>
        <n v="3.6665528E8"/>
        <n v="5.42811969E8"/>
        <n v="2.26990038E8"/>
        <n v="1.177124236E9"/>
        <n v="883206.0"/>
        <n v="6.23520172E8"/>
        <n v="1.539784993E9"/>
        <n v="1.857559744E9"/>
        <n v="1.304416075E9"/>
        <n v="2.14124877E9"/>
        <n v="1.1603E7"/>
        <n v="1.850710515E9"/>
        <n v="1.923613829E9"/>
        <n v="1.033763476E9"/>
        <n v="1.814885536E9"/>
        <n v="3.30237816E8"/>
        <n v="2.111082093E9"/>
        <n v="9.4318065E7"/>
        <n v="2.105426399E9"/>
        <n v="3.40627171E8"/>
        <n v="1.5324367E7"/>
        <n v="1.24848186E8"/>
        <n v="1.274849409E9"/>
        <n v="2.101097765E9"/>
        <n v="1.638105006E9"/>
        <n v="9.46773557E8"/>
        <n v="1.643495204E9"/>
        <n v="6.80928572E8"/>
        <n v="3.08578086E8"/>
        <n v="5.6490544E8"/>
        <n v="1.445205778E9"/>
        <n v="1.883367365E9"/>
        <n v="2.083856257E9"/>
        <n v="1.52095573E8"/>
        <n v="7.10473909E8"/>
        <n v="1.6347783E9"/>
        <n v="1.80955364E8"/>
        <n v="1.747385556E9"/>
        <n v="7.35974636E8"/>
        <n v="1.355081865E9"/>
        <n v="1.192686172E9"/>
        <n v="1.823628904E9"/>
        <n v="1.713281218E9"/>
        <n v="1.156052676E9"/>
        <n v="1.146400374E9"/>
        <n v="1.83249105E8"/>
        <n v="1.313776684E9"/>
        <n v="1.698743702E9"/>
        <n v="1.337546371E9"/>
        <n v="2.019364211E9"/>
        <n v="1.252176575E9"/>
        <n v="1.00213954E9"/>
        <n v="3.3260506E7"/>
        <n v="4.71800608E8"/>
        <n v="2.65689317E8"/>
        <n v="1.88571858E9"/>
        <n v="1.787958218E9"/>
        <n v="3.98556071E8"/>
        <n v="8.89643962E8"/>
        <n v="1.985195545E9"/>
        <n v="7.00355558E8"/>
        <n v="2.054371868E9"/>
        <n v="9.47693042E8"/>
        <n v="2.052209844E9"/>
        <n v="9.92522161E8"/>
        <n v="8.9158182E8"/>
        <n v="1.67305309E8"/>
        <n v="7.90648295E8"/>
        <n v="1.836838388E9"/>
        <n v="1.00144828E8"/>
        <n v="1.443853475E9"/>
        <n v="1.99683044E9"/>
        <n v="1.050617399E9"/>
        <n v="1.13986439E9"/>
        <n v="1.4120888E9"/>
        <n v="1.121615498E9"/>
        <n v="1.375823257E9"/>
        <n v="2.047652075E9"/>
        <n v="1.71491138E8"/>
        <n v="1.315686525E9"/>
        <n v="1.32368383E9"/>
        <n v="1.815517254E9"/>
        <n v="2.80632383E8"/>
        <n v="7.90626411E8"/>
        <n v="2.123094231E9"/>
        <n v="1.880228891E9"/>
        <n v="6.81985992E8"/>
        <n v="1.312410093E9"/>
        <n v="1.123497405E9"/>
        <n v="1.767642652E9"/>
        <n v="8.13337456E8"/>
        <n v="1.149081715E9"/>
        <n v="1.757059133E9"/>
        <n v="1.866021577E9"/>
        <n v="2.121519388E9"/>
        <n v="1.650820069E9"/>
        <n v="2.091411598E9"/>
        <n v="6.16162652E8"/>
        <n v="1.680714155E9"/>
      </sharedItems>
    </cacheField>
    <cacheField name="Name" numFmtId="0">
      <sharedItems>
        <s v="Green Graffiti! Mud Stenciling Shakespeare's King Phycus in the city of Chicago!"/>
        <s v="SlimJig: the wallet size phone, phablet and tablet stand."/>
        <s v="Sunburst Trout: Sustaining &quot;Out-Of-The-Raceway&quot; Aquaculture"/>
        <s v="John Emery's EP"/>
        <s v="Volume 21 - a film by Marc Oliver (Canceled)"/>
        <s v="A Bucket of Blood"/>
        <s v="Night Running"/>
        <s v="BLAKE STANDARD - Now Launching Menswear! (Canceled)"/>
        <s v="Stress Free Great Tool for Breadboard:Wire Stripping Gauge!!"/>
        <s v="Verrado Electric Drift Trike by Local Motors"/>
        <s v="Roaming, Loving, living."/>
        <s v="Everybody Hoops but me..."/>
        <s v="Kursiv Clothing"/>
        <s v="Fate Of The Gods - Graphic novel"/>
        <s v="MaricopaCon 2014"/>
        <s v="CAMP - The Center for Advanced Media Production"/>
        <s v="The Demise of Blockbuster Entertainment (Book)"/>
        <s v="Back UStreetPubCrawls.com To Launch Night of The Undead"/>
        <s v="Tee-Bones"/>
        <s v="Kill County"/>
        <s v="Support M.I.A the play"/>
        <s v="Deleted! (Canceled)"/>
        <s v="Home When the Raven's Gone"/>
        <s v="AppleStack: Hand-Stackable Layered Bamboo iPhone Case."/>
        <s v="Rites of Cabbage: Feed the Artists at Burning Man 2011"/>
        <s v="Heggs Halloween House:  Creating Memories"/>
        <s v="STUBBLE: The Story Of An Ex-Bearded Lady, MN FRINGE"/>
        <s v="Flip! - Rummy with a Twist!"/>
        <s v="Virgin's Handbook on Virtual Relationships"/>
        <s v="I Hear Ya, Syria."/>
        <s v="Lost Worlds' Princesses &amp; More (Mars/Barsoom)"/>
        <s v="ALEX BOYE is RECORDING A NEW ALBUM!!!"/>
        <s v="forb(i)dden: Undocumented &amp; Queer in Rural America"/>
        <s v="Jenny MacDonald's &quot;Bye, Bye, Mr. Bluesman&quot; Album Fund"/>
        <s v="Introducing Chantel Lorayne with&quot;Life in the Key of Grace&quot;"/>
        <s v="More Than Maple Syrup: A Film About Being Canadian"/>
        <s v="Shift - Acorn Project's 4th Full Length Studio Album"/>
        <s v="&quot;While You Were at School&quot;"/>
        <s v="The Daggers EP"/>
        <s v="Spiritual Conflict: Completing an Installation"/>
        <s v="RISE - The Story of Augustines"/>
        <s v="Help Bring My Novel to Life"/>
        <s v="Project 24: 24 Photographers. 24 Hrs. Solstice SF 12.21.2011"/>
        <s v="Bull &amp; Dragon's Pop-Up Restaurant Project"/>
        <s v="35 Minutes to Assassination (Canceled)"/>
        <s v="RichLife Clothing Line"/>
        <s v="Adrien Gray Clothing"/>
        <s v="The Hot Tub Dialogues: A Subterranean Gallery Lecture Series"/>
        <s v="TheAlley - An Unopenable Pop-up Book"/>
        <s v="Protein2o by Fear The Fighter"/>
        <s v="Modern Mod Debut Album- Tunnels"/>
        <s v="MIAMI JAZZ PROJECT: TEST OF TIME RECORDING"/>
        <s v="Send the Uncommon Charter HS Sabers to Scotland in July 2012"/>
        <s v="NIV Live- Experience the Bible like never before (Canceled)"/>
        <s v="SCHOEN BY YU (Canceled)"/>
        <s v="Pool On &quot;Ice&quot; Billiard Table"/>
        <s v="The Kickback: Debut Album 'Sorry All Over The Place'"/>
        <s v="&quot;Boys Of the World&quot;  to record 1st N. American Album!"/>
        <s v="Teramyyd: Earthsphere"/>
        <s v="Fill Our Blank Canvas"/>
        <s v="Shifter's Hope: Historical Paranormal Fiction"/>
        <s v="Jobert's Painting - a feature length thriller"/>
        <s v="Magenta Skies"/>
        <s v="Noteworthy Music Movement!!!"/>
        <s v="Super World Karts GP - 16-bit mode7 style karts!"/>
        <s v="The Final Frame"/>
        <s v="Operation Classy Glass"/>
        <s v="Zypic Apparel - Ready For The Next Step"/>
        <s v="VF-124 Gunfighters Commemorative Challenge Coin"/>
        <s v="ABD Goes to Russia for Intercultural Dance Festival"/>
        <s v="Empire - a tale of taking over"/>
        <s v="The Ultimate Pro Boxing Simulation (Canceled)"/>
        <s v="Born From Ruins - New Single &quot;Save Me&quot; with music video"/>
        <s v="Natural Hair Project"/>
        <s v="An Oversimplification of Her Beauty"/>
        <s v="Deli Man: A freshly made documentary by Erik Greenberg Anjou"/>
        <s v="Mystic Revolution Book 4 Kickstarter!"/>
        <s v="Elliot Knapp: &quot;Anadromous&quot;"/>
        <s v="Montague Collection Inventors Playing Cards"/>
        <s v="All about LOVE.  - Monica Raye's Live Album Recording"/>
        <s v="Legacy - A Graphic Novel"/>
        <s v="Focused Fire: Planetary Assault"/>
        <s v="Briton Sky's Debut Album Project (Canceled)"/>
        <s v="Slanted People are recording an album!"/>
        <s v="Dream Wedding Photo's"/>
        <s v="A Tiger's Last Song"/>
        <s v="Me &amp; My Big Brother: A Mentorship Story"/>
        <s v="130ft mural in the belly of The Pearl. New rewards added!"/>
        <s v="Crafted - Gourmet Sauces Coming to a Shelf Near You!"/>
        <s v="Help Me Raise Money to Design the Cover and Publish My Book"/>
        <s v="Subject Zed: Dreams Of Depression"/>
        <s v="Open Sky to Skyscrapers: Talented South Dakota Teenagers Photograph NYC"/>
        <s v="Sinners Vodka Smoothies (Canceled)"/>
        <s v="VELO 0.2.1 (Canceled)"/>
        <s v="Buckeye Knoll: The Road to Album Number Two"/>
        <s v="Shut Up and Dance:  a photo retrospective gallery exhibition"/>
        <s v="50 Portraits in a Year"/>
        <s v="Sandquest: now with free demo!"/>
        <s v="Kids Garden for The Doctor Yum Project (Phase 1)"/>
        <s v="The Vanni (Canceled)"/>
        <s v="BLEAK"/>
        <s v="Pearls &amp; Twine: four short comics about women."/>
        <s v="Take the Power Back!   Guy Fawkes 1 oz. Silver Round"/>
        <s v="Whose Apple is it, Anyway!"/>
        <s v="Ashlyn Maine's Debut Album"/>
        <s v="BABES IN ADLAND"/>
        <s v="Orange Hanky Productions' &quot;Day of the Dad&quot;"/>
        <s v="Eternity Cellars"/>
        <s v="UX101: A Primer on User Experience Design"/>
        <s v="Stumbling Towards Damascus"/>
        <s v="Bonus Rounds for iPhone"/>
        <s v="newmusicnow.pdx: the newest voices in classical music"/>
        <s v="Jack Minchin - 'Master' Album"/>
        <s v="Helping A Loved One Die"/>
        <s v="Stop Motion Canterbury Tales"/>
        <s v="Produce a Hip-Hop Classic: SOHO KINGS First Album"/>
        <s v="Heart The Film"/>
        <s v="Evolution X"/>
        <s v="Up Late with Steve Guy"/>
        <s v="Black Forest Games &amp; Collectables"/>
        <s v="Paddle for the North"/>
        <s v="I Heart Local Music: Putting Lawrence bands in the spotlight"/>
        <s v="Unknow You (Debut Album)"/>
        <s v="Greed is the eternal enemy of hope, bringing Hope In Hell."/>
        <s v="ZVR APOCALYPSE"/>
        <s v="ISBN for Anthology on Motherhood and Loss"/>
        <s v="Colour Our Cities"/>
        <s v="Lima's Funniest Lady - Stand-Up's Next Comediennes"/>
        <s v="&quot;Hero&quot; the Story of Eddy Caballero"/>
        <s v="Eyes of Africa"/>
        <s v="CTHULHU: The Great Old One - Quick-play Card Game (Canceled)"/>
        <s v="Black Rock Disc Golf Club Presents: The Mushroom Forest"/>
        <s v="My Summer &quot;Opera&quot;-tunity!"/>
        <s v="FUND NOTHING"/>
        <s v="Take Apart Paddleboard"/>
        <s v="Hell is Where the Heart Is - World Premiere this June in NYC"/>
        <s v="Wanderlust Circus Tour West Coast 2013"/>
        <s v="Wicked Dogs' Awesome Hot Dog Cart!"/>
        <s v="GetReal Food Company SoCal Launch"/>
        <s v="Tainted: A Contemporary Fantasy Novel (Canceled)"/>
        <s v="The Curse of ReVista Vasta - Central Florida Horror Film"/>
        <s v="Laptop Riser &amp; Keyboard Pad"/>
        <s v="The Russian Sleep Experiment"/>
        <s v="Handmade Poker Chip Tray by Solano Woodworks."/>
        <s v="BONG-ALONG"/>
        <s v="Animated Comic &quot;The Evil Twin: Wicked Revenge&quot;"/>
        <s v="THE ULTIMATE VILLAIN"/>
        <s v="NAVI DEAL. Where real life meets technology."/>
        <s v="Anonymous Creations.com Ltd. Snapback Hat (100 to be made)"/>
        <s v="Jimmy and the Sly Meatball"/>
        <s v="Rahim's new 14 song record -- Born on a Sunday!! thank you"/>
        <s v="GoldRing Game of Enlightenment"/>
        <s v="Peace Crane Space"/>
        <s v="NoteJoint™ Seattle startup seeks interest from backers"/>
        <s v="Machook. Headphone hook for iMac."/>
        <s v="Going Stag - Small Print Run"/>
        <s v="Sarah Lamb's Knitted Valentine Hearts"/>
        <s v="Cross Border Art: Art Exchange New Orleans and Hong Kong"/>
        <s v="Orius: Weapons of the Gods"/>
        <s v="Sounds of Liberation: Music, Crisis and Resistance"/>
        <s v="The Lone Gunman: Superhero vs Zombies Webseries!"/>
        <s v="&quot;Original Innocence&quot; (Canceled)"/>
        <s v="Birth Of The Next Major Designer Brand-Women’s RTW Fall-2012"/>
        <s v="(This is) The Start of Something- A Poetry Collective"/>
        <s v="Designed to Flourish Magazine"/>
        <s v="The life, times and hidden treasures of Charles Stanton"/>
        <s v="VK CALENDER OF BEAUTY"/>
        <s v="Billy Walton Band"/>
        <s v="Brew Beer Here"/>
        <s v="Bop Skizzum New Album"/>
        <s v="Social Network - Creating the World Map of People"/>
        <s v="Milk Gallon &amp; Ghost Chili Challenge (Canceled)"/>
        <s v="48 Hours to Make a Film?  Yep!  We're going to do it!"/>
        <s v="Gori's Gourmex : Latin American Bistro in Langley, Wash."/>
        <s v="Help Pyro Fighter release their first full length album!"/>
        <s v="ZPOC - TV Pilot (Original Series)"/>
        <s v="Give a Kid A Hand | Free 3D Printed Fun Hands For Kids"/>
        <s v="RPG-Shirt Apparel Company"/>
        <s v="Ospina Dynasty Coffee"/>
        <s v="GLUSHU - Glue on Horse Shoes"/>
        <s v="Changing the Medium."/>
        <s v="Romeo and Juliet at Moody's Pub"/>
        <s v="Apocalipstick (Canceled)"/>
        <s v="Edo Superstar"/>
        <s v="Commemorative History/Picture Book on U.S.-Ghana Friendship"/>
        <s v="&quot;If You See Kay...&quot; Because everything happens for a reason."/>
        <s v="The Modern Music Initiative. Our goal is to create new music"/>
        <s v="Our Kids Deserve Better Music"/>
        <s v="THiSiSiT! WHAT? Kalae All Day's video shoot -Watch her &quot;BREAKiTDOWN&quot;"/>
        <s v="Need help with my First Feature Film"/>
        <s v="World's Longest Yard Sale Documentary"/>
        <s v="You Can Make A Living Doing That?! - A Documentary"/>
        <s v="Tahir's Filming his First Comedy Special"/>
        <s v="Poetry Observed in New York City"/>
        <s v="BREAK BLOSSOM CD and Vinyl"/>
        <s v="dANNYkOSMO Single &amp; Music Video"/>
        <s v="Pascola Cevicheria"/>
        <s v="PITANGA JUICE: Born in Brazil, Made in Brooklyn"/>
        <s v="Magical Handwarmers (Reusable)"/>
        <s v="Bringing People Together Over Coffee!"/>
        <s v="SPOOKED!  &quot;GLOW IN DARK"/>
        <s v="The Global Groove Network"/>
        <s v="MILLBROOK'S COMMUNITY GARDEN"/>
        <s v="Oslo the Movie (reboot)"/>
        <s v="Belgian Beer Revisited (Canceled)"/>
        <s v="America's Gypsy"/>
        <s v="Fortis Rex Rise Of The King..."/>
        <s v="New York Philharmonic Orchestra Musicians &amp; Ishah Wright"/>
        <s v="Darkest Dungeon by Red Hook Studios"/>
        <s v="Cut The Cord with the Simple.TV DVR."/>
        <s v="Gentleman Gangster: The Longie Zwillman Story"/>
        <s v="INSIDE TRACKS: Alone Across the Outback"/>
        <s v="Fruit Force (Strickalator Studios) Graphic Novel Series"/>
        <s v="Flotsam and Jetsam Fresh Wear (Canceled)"/>
        <s v="My Brother Jack Feature Film"/>
        <s v="Winter Writing Residency"/>
        <s v="Denver Publishing Institute Dreams: A future for all writers"/>
        <s v="Miley F*cking Cyrus Shirts"/>
        <s v="The Legend of the Peach Girl"/>
        <s v="HELP FARRADAY FUND THEIR FIRST FULL-LENGTH ALBUM!"/>
        <s v="&quot;Fire Island Stories&quot; (Canceled)"/>
        <s v="808 SPEAKERBOX (Canceled)"/>
        <s v="Aloha: The Spirit of Hawaii"/>
        <s v="Legends of the Talmud"/>
        <s v="Touch the Wall"/>
        <s v="Reach Lost Urban Youth through Fiction"/>
        <s v="Mjolnir, Hammer of Thor. Viking God of Thunder."/>
        <s v="Republic Frames"/>
        <s v="A Joseph Van Nydeck Project"/>
        <s v="The 7s are recording their 1st album.. with your help"/>
        <s v="Custom Real Wood Skins for the &quot;iPhone 5&quot;"/>
        <s v="Princeless Pilot"/>
        <s v="Shonen Style Manga/Comic Cover (Canceled)"/>
        <s v="&quot;Shotgun&quot; music video"/>
        <s v="Cancelled. (Canceled)"/>
        <s v="Two Broke Poets"/>
        <s v="What Doesn't Resemble Me Is More Beautiful"/>
        <s v="VRobot 3D  - Explore the world of robots."/>
        <s v="Support Life After Liftoff's &quot;Memory of You&quot; Music Video"/>
        <s v="Leathercraft workshop"/>
        <s v="Send SIMP to the Grammy's!!! (Canceled)"/>
        <s v="TIME SMASH!"/>
        <s v="Jazz Up Your Soul with Professional Debut CD!"/>
        <s v="Join Danny Trejo on the set of Bullet! (Canceled)"/>
        <s v="FRINK - A Supernatural Thriller"/>
        <s v="Book: &quot;100 Controversial Truths&quot;"/>
        <s v="Hunters of Arcfall -  A Sci-Fi Bounty Hunting Dice Game"/>
        <s v="Year 0: The War is Over.  The Battle for Survival has Begun"/>
        <s v="Orphic Clothing-line"/>
        <s v="Alex Freeman T-Shirt Design"/>
        <s v="A Shirt that says &quot;Shirt.&quot;"/>
        <s v="Scrub Please"/>
        <s v="Stay a Little"/>
        <s v="Carole Grace Bracelets - Made in USA (Canceled)"/>
        <s v="Art That Speaks"/>
        <s v="Patter Fam Beef and Pork Rubs"/>
        <s v="Solutionz"/>
        <s v="Project Leviathan"/>
        <s v="Darkest Night Of A Black Ninja"/>
        <s v="PRISMATA: A New Hybrid Game of Pure Strategy"/>
        <s v="Bryan Frazier Goes The Ocean Way"/>
        <s v="NOSTRAIGHT-NONARROW"/>
        <s v="The United Portable Micronations - A Cross-Border Dialogue"/>
        <s v="Arts and Crafts Thesis"/>
        <s v="Daughter of Fortune"/>
        <s v="BREWCONOMY - A documentary about NC craft beer"/>
        <s v="ABOLITIONISTA!  The Next Adventure"/>
        <s v="Light the Way 2"/>
        <s v="LPLC - Low Power, Low Cost PIC18 Development Board"/>
        <s v="Border of Lights"/>
        <s v="275: Acton Massachusett's 275th Anniversery (Canceled)"/>
        <s v="The Ocean Spinner"/>
        <s v="SICP Distilled"/>
        <s v="Chisholm Trail Ride"/>
        <s v="THE VIDEO CRAZE &quot;Where were you in 82?&quot;"/>
        <s v="HAPPINESS COMIX"/>
        <s v="Danielle Harris and Women Filmakers are Among Friends"/>
        <s v="Electrocize The Place"/>
        <s v="Tibet - a photo book and a travel guide"/>
        <s v="Bryan Fontenot and Outlaw Inc. Radio Tour"/>
        <s v="Slouching Stars' new LP, &quot;Sad Moon Eyes&quot;"/>
        <s v="ECUPSE, Harness unlimited power of the sun to cool your car!"/>
        <s v="Free trees to save the world"/>
        <s v="Sunshine &amp; color collide (Canceled)"/>
        <s v="FOR THE FANS, BY THE FANS...For the Artists to Start"/>
        <s v="URBAN ARCHAEOLOGY: 21 YEARS OF MO'WAX"/>
        <s v="Help produce &quot;Music for Meditation&quot;"/>
        <s v="Courage comes in small packages&quot;"/>
        <s v="Pocket Map Gun T-Shirts"/>
        <s v="Best Friends"/>
        <s v="Sugar Hill Clothing"/>
        <s v="PTO.tattoo mag"/>
        <s v="Cheestroyer Cheeseburger Glow in the Dark Vinyl Toy"/>
        <s v="The Strive -  Playing Cornerstone 2011!"/>
        <s v="Twelve"/>
        <s v="Vending MYchine App"/>
        <s v="PALISADES VIRTUOSI - New American Masters, Volume 5"/>
        <s v="Retro Game Crunch • Six Games in Six Months"/>
        <s v="A Voice for the Voiceless, Citizens Fight For Their County"/>
        <s v="Yes! CaroMia's EP is sooo close. It just needs YOU!"/>
        <s v="Maggie Kaszuba's Senior Thesis"/>
        <s v="Leaning Toward the Good - The new album!"/>
        <s v="Be a part of my music, So my music can be a part of you"/>
        <s v="Rare Elements - Elemental Fantasy Currency Set - Relaunch!"/>
        <s v="Honeymoon's Over - a short black romantic comedy"/>
        <s v="50% More Programming at Foolscap"/>
        <s v="Storm the Castle! Semi Co-op Fantasy Battle Board Game"/>
        <s v="Rubber Bands by 10 year old Trinity"/>
        <s v="RAGE"/>
        <s v="Turtle! a children's book"/>
        <s v="BOOKIE"/>
        <s v="I Was A Teenage Michael Jackson Impersonator!"/>
        <s v="The Yes Men Present: The Yes Lab for Creative Activism"/>
        <s v="(CITY) Wallet (Suspended)"/>
        <s v="2 Hearts Radio Show &amp; Web series"/>
        <s v="THE DIVISION Ep.1: The Division"/>
        <s v="Dumbing of Age: The Third Book Collection"/>
        <s v="Deadbeatz Inc 1st Studio Album (produced by Mateo Camargo)"/>
        <s v="Queen City Core"/>
        <s v="Saints and Poets is recording an EP!!!"/>
        <s v="SumBlox: Math Building Blocks"/>
        <s v="Tough to Kill"/>
        <s v="Odysseus Chamber Orchestra Inaugural Concert"/>
        <s v="Magical Music in the Air"/>
        <s v="Learning to Walk - Christian based film"/>
        <s v="Prairie Artisan Ales barrel aged beers"/>
        <s v="Zealous Grooves Tee Shirts"/>
        <s v="Steve's American BBQ Pitmaster"/>
        <s v="US from Miami to SF through French Photographers eyes"/>
        <s v="A BIT OF TRIVIA - Animation &amp; Trivia (app.for smart devices)"/>
        <s v="Shattered"/>
        <s v="I Am That I'm Not's first EP"/>
        <s v="Dirtfoot's CD/DVD/Short Film of a Live Prison Performance!"/>
        <s v="OCSA CM Goes to Memphis"/>
        <s v="Digital Imaging: An Education Project"/>
        <s v="Fish  Bridge  To  Japan"/>
        <s v="dasGROUP Theatre: Savage in Limbo"/>
        <s v="Boek: Ik ben mijn gevaar"/>
        <s v="MEET ME HALFWAY (Short Film)"/>
        <s v="Highways Idaho"/>
        <s v="A Trip South"/>
        <s v="The Glass Hour - Ever After"/>
        <s v="SMALLTOWN SOCIETY - Our First Album!"/>
        <s v="NEO LUX ILLUMINATED JACKETS"/>
        <s v="Help a Kenyan Hospital"/>
        <s v="Original Leanna Decker photo montage, art on metal."/>
        <s v="MNEMOSYNE - What If You Could Explore Someone's Memories?"/>
        <s v="Flying a Jet Fighter"/>
        <s v="&quot;THIS...is Louisville&quot;"/>
        <s v="Keri Noble New EP"/>
        <s v="I'm a Dauphie Bear"/>
        <s v="David Newbould: Making New Record, &quot;Tennessee&quot;"/>
        <s v="Historical Alleys"/>
        <s v="My Life with ADHD"/>
        <s v="Turn &quot;solvents-forgive yr. blood&quot; into 12 inches of vinyl!!"/>
        <s v="Eric Carr Tribute Concert"/>
        <s v="Experience World War I through a German officer's photos"/>
        <s v="LotOfLikes.com"/>
        <s v="Life Cycles: ALS and the English Channel (Canceled)"/>
        <s v="&quot;The Kris and Berman Show&quot; Adult Animated Series Pilot"/>
        <s v="Help Implement complete an LP before we move away!"/>
        <s v="The Prankers Club Book Series"/>
        <s v="The Secret Cove - ( MYST inspired )  Adventure Game"/>
        <s v="Tracings Debut EP"/>
        <s v="Saving Endangered Piping Plovers Through Photography"/>
        <s v="Your favorite swimsuit."/>
        <s v="SliceCase lets you decide the anatomy of your box!"/>
        <s v="GIANT PAPER MACHE FLOAT WITH MECHANICAL MOVEMENTS"/>
        <s v="The T100: A Game-Changing Underwater Thruster"/>
        <s v="VIKTER Gaming Desk"/>
        <s v="Salad Jar - A Mason Jar Salad Vending Machine"/>
        <s v="&quot;Between Lines&quot; Film Premiere"/>
        <s v="The REAL Earl Wear! A New Acoustic Album!"/>
        <s v="Adventures of Hayley Ellis"/>
        <s v="&quot;Feeling Too Old&quot; CD Debut  *****  &gt;&gt; G*R"/>
        <s v="The Story of the ZX Spectrum in Pixels"/>
        <s v="Legends of Aethereus - Action RPG"/>
        <s v="Ripple Theater Re-Opening Project"/>
        <s v="Victory in Christ Ministries (MI)"/>
        <s v="Infinite Harmony - iH, The Grassroots Project"/>
        <s v="Fighting and Still Fabulous"/>
        <s v="my very own art gallery :D"/>
        <s v="FOX POINT PICKLING COMPANY - Small Batch Pickles From R.I."/>
        <s v="KID 214 Regional Tour 2013"/>
        <s v="Fish Out of Water (Canceled)"/>
        <s v="MAX100: The Book Project"/>
        <s v="Rolling Romance"/>
        <s v="Cry Desert' - The Album (Canceled)"/>
        <s v="David Neubauer recording second album 'Mission Banjo'"/>
        <s v="Dressur - Mauricio Kagel's Music of the Absurd"/>
        <s v="LIKeIT IS"/>
        <s v="Do Your Job - The Card Game"/>
        <s v="Modern Hero--A short film"/>
        <s v="First Position: A Ballet Documentary (Canceled)"/>
        <s v="Pixel Havoc"/>
        <s v="Oxyana - A Feature Documentary Directed by Sean Dunne"/>
        <s v="Bubbles in the Think Tank - The Petite 7 Inch Record"/>
        <s v="World Of Teaching"/>
        <s v="Project Pie"/>
        <s v="OMG it's JC show (Canceled)"/>
        <s v="Love Doesn't Live Here Anymore - Stop Teenage bullying"/>
        <s v="ZATTARO- Empowering Women through Stylish Wool Shoes"/>
        <s v="VFE Pedals Alpha Dog Distortion"/>
        <s v="Hand &amp; Wing"/>
        <s v="Women's Day International"/>
        <s v="Blackwater Gulch - Gangfights in the Old West"/>
        <s v="Rockstar Quality Wallets"/>
        <s v="DELTA SIX: A new kind of game controller."/>
        <s v="NIGHT FOLK: A Novel"/>
        <s v="Flat, Vectorized Photography - Photo Art &amp; RAW Art Exhibit-"/>
        <s v="The 2010 Paintings of a Lifetime Project. Ten 40&quot; x 40&quot; pieces w/process in a Book"/>
        <s v="Collaborate with me to make holiday cards"/>
        <s v="Worlds Best semi-flourless Cake"/>
        <s v="MAN OF GOD Comic - Issues 1 thru 6 - Stretch Goals Unlocked!"/>
        <s v="Hand Motion 2.0 is Kinect® for iPhone and iPad (Suspended)"/>
        <s v="Face to Facebook  -f2fb-"/>
        <s v="Youtube Jumpstart"/>
        <s v="Somewhere in the Universe"/>
        <s v="GOALS EP fund"/>
        <s v="Let's Make Obama a Pop Star!"/>
        <s v="Cyber Cafes: Photos of Internet Cafes from Around the World"/>
        <s v="The Soul Taker and Flame of the Dragon - fantasy novels."/>
        <s v="SLIDE: The End of Tangled Earbuds"/>
        <s v="Opium Symphony // DEBUT ALBUM // Blame It On The Radio"/>
        <s v="SBX"/>
        <s v="Easy AW´s - shoes to travel the world (Canceled)"/>
        <s v="Live Filmdrunk Frotcast in Chicago!"/>
        <s v="Help me make my dreams come true"/>
        <s v="The Exy Book BUS Tour"/>
        <s v="London English Song Festival"/>
        <s v="Who Was &quot;Carrie H&quot;? : Beautiful Mysteries From The Past"/>
        <s v="Aeriel Photography"/>
        <s v="Dear  Diary"/>
        <s v="Hugh Knight USA Men's Clothing (Canceled)"/>
        <s v="Kingdom of Asphalt Book series"/>
        <s v="In Honor of My Armenian Mother"/>
        <s v="uSearch Inc. (Canceled)"/>
        <s v="COPPER FRAMES &amp; THINGS FOR BENEFIT ART EXHIBIT"/>
        <s v="L.A. Met Opera presents the Marriage of Figaro"/>
        <s v="72 Sols'"/>
        <s v="The Baltimore Alley Aerial Festival"/>
        <s v="HR &quot;Finding Joseph I&quot;"/>
        <s v="Sonia Rao's The 'Los Angeles' Project"/>
        <s v="365 Creative Commons Shots"/>
        <s v="The World's 1st Illuminated Messaging Hitch Cover"/>
        <s v="Experience Creating An Album With Danami"/>
        <s v="Foodcentric: Appetizers, Canapes &amp; Starters (Canceled)"/>
        <s v="Infinite Horizons, the Limited Edition Fantasy Art Series"/>
        <s v="&quot;This Complete Breakfast of the Gods&quot; - the trade collection!"/>
        <s v="DONNIE: A Short Film"/>
        <s v="Untitled Horror Film - MINUTES LEFT!"/>
        <s v="Chains The Movie - Disc Golf Documentary"/>
        <s v="Margaritaville Bee Free Poetry (Canceled)"/>
        <s v="Chalk - Short Film"/>
        <s v="Australian Surf Lifesavers - A Documentary on Heroes"/>
        <s v="&quot;Get in The Chase&quot; The Fun Spring Car board Game"/>
        <s v="This Deafening Whisper - Our first album is in your hands!"/>
        <s v="Birmingham Street Art Festival 2014"/>
        <s v="A Different Perspective Jewelery"/>
        <s v="From the Ground Up Tour"/>
        <s v="Guitar Wing: Wireless Control Surface for Guitar and Bass"/>
        <s v="Nostalgia Print Set Vol. 2: Secret of the Ooze!"/>
        <s v="Geeks Against Crime"/>
        <s v="TNJ Graphics Apparel"/>
        <s v="&quot;Power Rangers Legend of the Dragon&quot;"/>
        <s v="Fools For Art"/>
        <s v="c + f films presents SKANK"/>
        <s v="Mobile App for Voicemail Spam"/>
        <s v="Camelot - The Build App (Canceled)"/>
        <s v="Oregon Scenes And Sunsets / IPOD Giveaway"/>
        <s v="&quot;Beginning of the End&quot;: A Web Series (Canceled)"/>
        <s v="The Persistence of Vision: A CD of Bach and Nyman on violins"/>
        <s v="Jane Bowler - London Fashion week show"/>
        <s v="Joy Shannon and the Beauty Marks' New Album &quot;Mo Anam Cara&quot;"/>
        <s v="&quot;Afterglow&quot; the Film: A True Story Of Impossible Love"/>
        <s v="Six Shooter: A One-Room Thriller"/>
        <s v="M.B.U.F The Hip Hop Chronicles"/>
        <s v="Impact &amp; Super Scratch Resistant Screen Protectors"/>
        <s v="Slurp Bar"/>
        <s v="Where the Cars Go"/>
        <s v="Take the Museum of Imaginative Knowledge on Tour!"/>
        <s v="Only When I'm Dead"/>
        <s v="The Last Patrol"/>
        <s v="&quot;Dear Conner&quot;"/>
        <s v="Chocolate Covered BeerMallow"/>
        <s v="The Tactile English Textbook"/>
        <s v="LAND OF DREAMS (Canceled)"/>
        <s v="BulPens: Old Project, check out the relaunch"/>
        <s v="Acoustic Appalachian Gothic Album - ''Of Light and Shadows''"/>
        <s v="Age of Aleria"/>
        <s v="NEAT: The Ultimate Spirits Glass, make it in the USA."/>
        <s v="Help Me Finish Breach (my 4th iPad/iPhone App for iTunes)"/>
        <s v="Democratify: Changing the world one news story at a time."/>
        <s v="EYEteleporter"/>
        <s v="General Public Supply Co. - Hat Company"/>
        <s v="Dragon's Eye Recordings: Label Relaunch"/>
        <s v="Haunted Encounters of the San Luis Valley"/>
        <s v="Type London"/>
        <s v="50 STARS MAGAZINE"/>
        <s v="The Waltz: An Epic Poem"/>
        <s v="BLACK FRIDAY"/>
        <s v="&quot;Vindicate Me.&quot; My First Feature."/>
        <s v="Starving Artist looking to become a Tattoo Artist"/>
        <s v="Hollywood Hookups - #1 Romantically Linked Game"/>
        <s v="Markus Mann Music - CD production and Tour"/>
        <s v="Making Some Drawings"/>
        <s v="A Photo Book For Lonesome Children"/>
        <s v="PowerSound    &quot;Charging never sounded so good&quot;"/>
        <s v="ToGozy!"/>
        <s v="St.Valentinez Debut Album, Bullet With the Butterfly Wings"/>
        <s v="Clarice Assad Live at the Deer Head Inn (Canceled)"/>
        <s v="Interactive Haunted House, The Salem Institute"/>
        <s v="Advocate Merchandise Launch"/>
        <s v="New Oboe and String Quartet Premiere"/>
        <s v="OneLessDrop"/>
        <s v="Homage to Barcelona (Canceled)"/>
        <s v="Soul Stuff: Accessing the beautifully unbeautiful."/>
        <s v="&quot;Chesu-shi&quot; the Handmade Origami Chess Set"/>
        <s v="Project Battleground: a Soundtrack by Matt Campana"/>
        <s v="Misdirection - this Never happened!"/>
        <s v="&quot;E.L.F. - White Leaves&quot; Book Release/Party"/>
        <s v="Good &amp; Tidy  Salt and Pepper Shakers (Canceled)"/>
        <s v="The Former Gallery: Mobile Art Truck"/>
        <s v="3dock (Canceled)"/>
        <s v="Home - The Journey Through International Adoption"/>
        <s v="The Escape: An NYU Thesis Film"/>
        <s v="ROCK OFF SHAKE OFF: A Celebration In Baltimore Club"/>
        <s v="The Armadale Fire Documentary Project"/>
        <s v="Walk With Me Daddy!!"/>
        <s v="The Invisible Man Movie"/>
        <s v="Fantasy Football Fools Guide Phone App"/>
        <s v="Never Trust a Skinny Cook!"/>
        <s v="BRING DUKE TO LIFE!"/>
        <s v="buy me lunch (Suspended)"/>
        <s v="Fantastic Fiction at KGB Fundraiser"/>
        <s v="It's time for some Action!"/>
        <s v="Sleeping Beauty"/>
        <s v="SHREK the Musical - Help Bring Back Ugly to LCAA &amp; VST"/>
        <s v="Astrolabe Watch  Luxury Timepiece"/>
        <s v="Lacombe Lingerie; vintage meets the modern woman"/>
        <s v="World Supper Adventure is Hitting the Road!"/>
        <s v="Andrew's Ave.'s First Studio Recording!!"/>
        <s v="Air Traffic Controller - Bleu's IN for Album 2, are you?"/>
        <s v="Mimì: the spinning top evolution for your tablet (Canceled)"/>
        <s v="Intermediate"/>
        <s v="Ephemeral Studios Gallery Project"/>
        <s v="Solar Venturi"/>
        <s v="Organic Healthy Food Vegetarian Wild Maitake Mushroom Jerky!"/>
        <s v="Pinching Penny - Feature Film"/>
        <s v="Punk Rock Picnic"/>
        <s v="Changeable Chewables a twist to teething accessories"/>
        <s v="A Ghost Story (Short Film)"/>
        <s v="Innocence Lost: Children of Japan"/>
        <s v="Unique Bracelets &amp; Pendant - Luigi XV collection - Jewelry"/>
        <s v="The Bionic Runner - Run harder, land safer"/>
        <s v="No Fun (Canceled)"/>
        <s v="The House Up the Hill"/>
        <s v="Re-imagining How We Pray"/>
        <s v="I'm Happiest When 1st EP"/>
        <s v="Tangle"/>
        <s v="Finding the Yoga in the Rest of Us!"/>
        <s v="JJ Heller's Very First Children's Book - A Bedtime Story!"/>
        <s v="Showing Rogue the World &amp; Documenting it as we go!"/>
        <s v="Writing on the Wall: A New Single from JLB"/>
        <s v="Oceania online MMO RPG"/>
        <s v="A Pickle Like No Other"/>
        <s v="Easy Baby's vinyl single"/>
        <s v="Min Maxx 2 and Min Maxx Plus"/>
        <s v="Dreaming Spires"/>
        <s v="PI Apparel"/>
        <s v="Frankencar - 200 mile/charge Electric Car"/>
        <s v="King Magnetic Debut Solo Album"/>
        <s v="SongBook"/>
        <s v="Crazy by Design Kickstarter Collage"/>
        <s v="SHIFT Apparel Quality T-shirt line"/>
        <s v="RaveNectar: This isn't clothing - it's an EXPERIENCE."/>
        <s v="Invitation/Annual Magazine"/>
        <s v="Janice Gilbert's ~ Nashville Singer/Songwriter ~ NEW ALBUM!!"/>
        <s v="Morose &amp; Macabre's Atrocity Exhibition 2011"/>
        <s v="Help Cianna's Undone project come to life"/>
        <s v="Through The Shadows"/>
        <s v="CURVES - art photography book"/>
        <s v="Temper: A Short Film"/>
        <s v="Party Planner in a Box-Elegant Disposable Party Supplies"/>
        <s v="The Comicverse by Bianca Alu-Marr and Steve Peters"/>
        <s v="&quot;Inked Up &amp; Beautiful in Central Oregon&quot; - Calendar"/>
        <s v="Sketches Before They Were Cool"/>
        <s v="Jared Mitchell: The Maiden Voyage"/>
        <s v="socialBrites: Fun Wearables with Bluetooth and LEDs"/>
        <s v="&quot;Upside-Down Town&quot; New record by Greg Trooper"/>
        <s v="Glass Mosaics (Canceled)"/>
        <s v="DON'T MISS THE CUP"/>
        <s v="SpellBounD3D"/>
        <s v="Moments of Peace: inspiring creativity"/>
        <s v="President Posters"/>
        <s v="Le café et le cognac cornhole bags"/>
        <s v="Limpwings"/>
        <s v="Corley Pillsbury: Underworld EP"/>
        <s v="Bacon-Wrapped Filet Mignon"/>
        <s v="steve douglas &quot;wish i could be a kid again&quot; album"/>
        <s v="+ORMOLYCKA+#REF!  synt.tofs LP"/>
        <s v="Austin Geek 2015 Calendar &amp; San Antonio Geek 2015 Calendar"/>
        <s v="NOEL 2012  (A Short Film)"/>
        <s v="REVtv An online streaming youth Network!"/>
        <s v="iShuttr - The ultimate camera accessory for the iPhone 4"/>
        <s v="Maine-Made Mozzarella di Bufala"/>
        <s v="Deadball 19th Century Baseball Movie - Series 2"/>
        <s v="Yakitoko Summer T-shirts"/>
        <s v="Bucket Boys 15th anniversary performance DVD"/>
        <s v="Project Reconnect: WHERE WE ARE NOW"/>
        <s v="Portable Desktop Computer"/>
        <s v="STARSHIP ENCHANTED"/>
        <s v="The Fertile Desert Part II ~ Burning Man 2013"/>
        <s v="Resurrect Dead - A Sundance Documentary in Need of Your Help"/>
        <s v="Luck of the Leprechauns"/>
        <s v="The Fashion Nomad: The 1st Episode"/>
        <s v="Old Salt Food Shack"/>
        <s v="Lessons of Father Book"/>
        <s v="&quot;In Odin's Name&quot; Concept Album Funding"/>
        <s v="Romeo &amp; Juliet"/>
        <s v="The Sun is on Fire"/>
        <s v="The Body of OM"/>
        <s v="Codename Omega: Omega Rising"/>
        <s v="&quot;All We Need to Know&quot; Performed by Fernando Varela"/>
        <s v="One Cock Brewery"/>
        <s v="DEVIL'S NIGHT"/>
        <s v="Book &quot;When Life Gives U Lemons, at Least U Won't Get Scurvy&quot;"/>
        <s v="Strange Planet (Canceled)"/>
        <s v="Big Long Now's Debut Album"/>
        <s v="Overdrawn"/>
        <s v="CFS Holder: A multi-use self-adjusting fishing rod holder"/>
        <s v="Take Craftly to the Fairs! (Canceled)"/>
        <s v="MadBill's Big Book of Mazes"/>
        <s v="Audiblescripts Variety Pack 2"/>
        <s v="Bi-Poloar Photographer"/>
        <s v="Taking the message of God's Grace to the world!!!"/>
        <s v="PJ's Mobile Deli is a Food Truck that serves sandwiches"/>
        <s v="music gear for maggie (Canceled)"/>
        <s v="Working hard and giving to people that can't afford art."/>
        <s v="jelly"/>
        <s v="JUST MAKEDA: A Slightly Alter-ed Webseries"/>
        <s v="4xA3"/>
        <s v="Scott Strandberg - Songs for The Fall (Acoustic EP)"/>
        <s v="TERRIBLE THINGS: The Party Game Where Everyone Loses"/>
        <s v="Beer Advent Calendar"/>
        <s v="Heroes of Mother 3 (Canceled)"/>
        <s v="jaeblaze Short Project"/>
        <s v="Unito: Unibody Photo Wallet - 100% HANDMADE IN LONDON"/>
        <s v="Perhaps I'll be a bird one day"/>
        <s v="THE MESSAGE"/>
        <s v="Gotta Pea? - Happea Holidays!"/>
        <s v="The Legacy of Tailgating and Great Traditions"/>
        <s v="Brothers Till The End"/>
        <s v="Roger Jaeger: Beacon"/>
        <s v="London in the 1980s"/>
        <s v="Atheism is Winning! (Canceled)"/>
        <s v="Westpac Young Fashion Designers"/>
        <s v="Jared McCloud presents TO LIVE AND DIE IN YOUR ARMS pt 1"/>
        <s v="The Spirit Collectors: A Dark Fantasy Novel"/>
        <s v="Chronophobe"/>
        <s v="Fund a Unique Horror Film that Urges 'No Trespassing'"/>
        <s v="Desk Rail - A fresh take on desk organization"/>
        <s v="George Jones - Setting the Record Straight"/>
        <s v="Sweet Symphony Fudge Trolley"/>
        <s v="Steven King's The Shining Watercolor Painting Prints"/>
        <s v="The Truth About Christianity (Canceled)"/>
        <s v="True Patriot: Volume 2"/>
        <s v="MONSTROUS: Kristin Costa's Fall/Winter 2011 Fashion Show"/>
        <s v="Oklahoma Nation Film Project"/>
        <s v="Buck-I Welding"/>
        <s v="Unclean"/>
        <s v="AMERICAN SOLDIER: FINAL JUSTICE - Assisting Our Real Heroes"/>
        <s v="My Father's People"/>
        <s v="Downtrodden"/>
        <s v="IRON &amp; ALE: KING OF THE KEG"/>
        <s v="The Entity"/>
        <s v="Honey Bee Project"/>
        <s v="Zombicide"/>
        <s v="Half the Sky"/>
        <s v="Provocative Theatrical Audio Book With Music- She Is Risen"/>
        <s v="Grin - The Unauthorized Biography of a Cheshire Cat"/>
        <s v="“Chicken Scratch” Waila music meets Finn Hall dance music"/>
        <s v="Krow's Combs--Stainless Steel Pocket Combs"/>
        <s v="Subterfuge"/>
        <s v="Mara Rosenbloom Quartet - Original jazz on the road"/>
        <s v="Locket Watches"/>
        <s v="MOTHER TONGUE"/>
        <s v="Attack of the Moon Zombies : A Drive-in Classic Monster Film"/>
        <s v="I am a Stranger"/>
        <s v="Prince Adventures (Canceled)"/>
        <s v="Easy Shopper, will change the shopping experience (Canceled)"/>
        <s v="Video Comics"/>
        <s v="StarJacked : The Adventure Begins Kickstarter Reboot"/>
        <s v="FPS Russia: The Game"/>
        <s v="MOBS T-Shirt Game System (Canceled)"/>
        <s v="Seed Bead geckos and possibly other critters"/>
        <s v="Games on Tap"/>
        <s v="Charley Laas' EP"/>
        <s v="&quot;REDEFINING NORMAL&quot; - 80s Hollywood - True Story Indie Film"/>
        <s v="Armies Of Alamar, The Game"/>
        <s v="WhoWhatWhy: The Post-Election Project"/>
        <s v="Help FF?MRF Put Out An Album!"/>
        <s v="The HandMe Downs FINALLY record a new album!"/>
        <s v="Saberz Series (Canceled)"/>
        <s v="Ritter - Web Series Pilot - Feat: Slenderman"/>
        <s v="Look Who Came to Dance (Canceled)"/>
        <s v="Now Look What You've Done, a short story collection"/>
        <s v="Pick your Poison Cakes, You Choose it we Booze it!!!"/>
        <s v="&quot;poverty to possibly&quot; upcoming album"/>
        <s v="&quot;John Blade, Super Spy&quot; brings espionage to Capital Fringe."/>
        <s v="Barkada Quartet's Debut Album--AVENTURA"/>
        <s v="The Wayfarers - A Historical Novel by Stuart Tower"/>
        <s v="The Graduate: The Debut EP by Flash Gordon MC"/>
        <s v="Come On, Come On: Let's Fly!"/>
        <s v="Notesonascale"/>
        <s v="Holding On"/>
        <s v="Let's get GOLDER"/>
        <s v="Tarr X Correia, Rewind Project"/>
        <s v="The Purse Scooper (Vehicle Seat Hook)"/>
        <s v="Gorilla Theater Productions 2014/2015 Season: The Next Step"/>
        <s v="ESSEN"/>
        <s v="A Photo Tour of America's Greatest Masonic Cemeteries"/>
        <s v="Dexmo: an exoskeleton for you to touch the digital world"/>
        <s v="Music video for young girl (Canceled)"/>
        <s v="Barrett Johnson loves you. And he's recording a new album this summer."/>
        <s v="The Art Lady's Mobile Art School: Free Art in the Park"/>
        <s v="Bilocal: Seattle-New Orleans. Create &amp; present new writing &amp; art about community"/>
        <s v="In Her Image"/>
        <s v="Janice B.'s Kickstarter Campaign for her 1st Full Length CD"/>
        <s v="Adam Meckler Orchestra, The Studio Sessions!"/>
        <s v="moment"/>
        <s v="CAPTURED - a collection of global images"/>
        <s v="10th Year SmileyB™ Free Paintings Anniversary"/>
        <s v="Brick-Naut/ Middle School Students Send Robots to Near Space"/>
        <s v="Eco Guardians"/>
        <s v="ARTZ Philadelphia: Project &quot;First Full Year&quot;"/>
        <s v="&quot;Closer&quot; Short Film"/>
        <s v="BOT-LOGIC Hexapod with Arduino Powered 30 amp Robot Shield"/>
        <s v="The Mirror Altar - Poems and Novels."/>
        <s v="The Matinees &quot;All These Days&quot; limited edition LPs"/>
        <s v="Solve the mystery of the whales"/>
        <s v="Pre-Order My Album for September Release"/>
        <s v="&quot;The Germ&quot; Boutique Handwired Hybrid Guitar Fuzz Pedal"/>
        <s v="The Very Awkward Life of Alex Schwartz"/>
        <s v="Elsie Sounds (Canceled)"/>
        <s v="FBTR BBQ"/>
        <s v="We cant capture your moments with a broken camera."/>
        <s v="Woolworth window Installation"/>
        <s v="Travel in Europe"/>
        <s v="Happy Inside Film"/>
        <s v="Bali Batik Culture Preservation Project"/>
        <s v="TALES FROM THE DOGPILE"/>
        <s v="House of Ghosts: Science fiction Scifi Horror Film + zombies"/>
        <s v="Beautiful Lust"/>
        <s v="Rell Beatz - M.A.T.H. (Makin Announcementz to Haterz)"/>
        <s v="Your Eyes Are Always Black by DANE FILIPCZAK"/>
        <s v="DJ Elite builds a recording studio!"/>
        <s v="Rexie Through Time-A Love Story For the Ages Children's Book"/>
        <s v="The mini GIANT Meeple Project"/>
        <s v="Sunnybrook - &quot;Hay Daze&quot;on Appalachian Records"/>
        <s v="samcclure.com - a wine and food blog  (Canceled)"/>
        <s v="Crimson Gate Playing Cards"/>
        <s v="Dr. Fill's Water Tunnel, The All-Fill, No-Spill Water Funnel"/>
        <s v="Frankenstein: The Puppet Opera"/>
        <s v="Bring Back &quot;Drinking with Me&quot;"/>
        <s v="Sprav: Turn your shower into a smart shower."/>
        <s v="DEBBIE AND THE DEVIL"/>
        <s v="Bacon warrior"/>
        <s v="&quot;The Universal Thump&quot; - The New Album by Greta Gertler"/>
        <s v="Please Allow Me To Terminate Your Shirt"/>
        <s v="&quot;WORKSHOP&quot; the Series - Season 2!"/>
        <s v="NYC Subway Poster Size Art Prints"/>
        <s v="The Stephanie Taylor Songbook"/>
        <s v="Noon Design Studio: The only natural dye production house in the US"/>
        <s v="New Album called, In My Soul"/>
        <s v="Children's Book Entitled &quot;SOUR KID, SWEET KID?&quot;"/>
        <s v="The Scavo Glass 'Orion' Touch Lamp"/>
        <s v="I'm going to make a paper plane (Suspended)"/>
        <s v="Children's book titled, &quot;Dear Bethany, I'm O.K.&quot;"/>
        <s v="Ancestors Revived: Baybayin Inspired Art"/>
        <s v="Yo-Yo Man"/>
        <s v="Let's make SHU-SHO's &quot;FATCAMP&quot; a reality!"/>
        <s v="The Awakening"/>
        <s v="Heartless. (Canceled)"/>
        <s v="Support Country Singer Lacey Nashay"/>
        <s v="SHARE Muhammad Yunus' Vision - BonsaiMovie"/>
        <s v="Soirée Mode Collège LaSalle"/>
        <s v="ONE Robot"/>
        <s v="STEM System: The Best Way to Interact with Virtual Worlds"/>
        <s v="Torso: amazing ultra-portable cables for iPhone and Android"/>
        <s v="The Yogena Inversion Sling (Canceled)"/>
        <s v="Yummy Guacamole (Canceled)"/>
        <s v="VIDDY: The world's cutest DIY pinhole camera"/>
        <s v="The Codex Lacrimae?An Epic Fantasy &amp; High Medieval Romance"/>
        <s v="Airsafe Carryon: STOP! Leaky 3oz Travel Bottles--No More!!"/>
        <s v="&quot;Shirts vs. Skins&quot;"/>
        <s v="Jack Knife Easels: Portable stands and art surfaces."/>
        <s v="Pilgrim Series"/>
        <s v="Visual Editions: Capturing Don Quixote"/>
        <s v="Blent: an iPad and Android Magazine That Shakes Things Up!"/>
        <s v="Inspiration and Love a new music project"/>
        <s v="Put &quot;The Golden Age &amp; The Silver Girl&quot; on Vinyl"/>
        <s v="Faces of Courage: Intimate Portraits of Women on the Edge"/>
        <s v="David Reynolds &quot;In Full Uniform&quot; music video on Memorial Day"/>
        <s v="&quot;Quinn&quot; - a Romantic Comedy"/>
        <s v="shoot the short: &quot;un chismecito&quot; or &quot;a little gossip&quot;"/>
        <s v="Panoramic Cities"/>
        <s v="ISLAND BLUES | The Visual Memoirs"/>
        <s v="Be Safe Travel Bag"/>
        <s v="Much Too Much Children's Picture Book"/>
        <s v="New 2014: McMacular Twill Pants -- Luxurious Comfort"/>
        <s v="The Great IA - Music Inspired by Iowa"/>
        <s v="Super Special Christmas Video"/>
        <s v="Documentary on the Kenya Water Project!"/>
        <s v="KITZY MAIL"/>
        <s v="The Philadelphia Opera Collective Presents - &quot;The Consul&quot;"/>
        <s v="Passengers"/>
        <s v="The Pendulum Film"/>
        <s v="Nothing To Sneeze At (working title)"/>
        <s v="Joyeux Bordel Film"/>
        <s v="Fight Night On The Strip"/>
        <s v="My Birthday Art Exhibition! donations needed :)"/>
        <s v="Slavic Soul Party! Make a new record!"/>
        <s v="Wildness: Based on a True Story"/>
        <s v="movie mode"/>
        <s v="donate for a shake"/>
        <s v="The Future of Table Top Role Playing Games"/>
        <s v="Catch and Hide"/>
        <s v="CTRL+Console: creativity unleashed"/>
        <s v="Deep 5H.1T"/>
        <s v="CWK Straight Plates-Straighten Hair No Heat (AIRDRYING TOOL)"/>
        <s v="The Young Dreamers Initiative Presents: &quot;Ebony The Beloved&quot;"/>
        <s v="Kirsten's dance project &quot;Informing Darkness&quot;"/>
        <s v="&quot;Travels with Lily and Daisy&quot;"/>
        <s v="fab figs for the Holidays"/>
        <s v="Send Clement Home! (Canceled)"/>
        <s v="There Is A Crack In Everything - a Graphic Novel"/>
        <s v="Bob Mould: The Walt Disney Concert Hall Film"/>
        <s v="1989 Jeep and All the Way North"/>
        <s v="The Future of First Person Shooters- Aries (FPSMMORPG)"/>
        <s v="Vibrant Nature &amp; Universe Sensation, By Phyllis Miller "/>
        <s v="&quot;Which Man&quot; a romantic suspense film."/>
        <s v="Paranormal Webseries"/>
        <s v="NO ESCAPE: Four Monologues by Dino Buzzati (Canceled)"/>
        <s v="American Embassy of Dance: Launch"/>
        <s v="GEEX Season One!"/>
        <s v="Loquacious Placemat Vol 1:A Reborn Literary Broadsheet"/>
        <s v="Hooray for the Madness' - A Feature Length Comedy"/>
        <s v="Support women entrepreneurs everywhere."/>
        <s v="Xpress magazine"/>
        <s v="Mammoth Books of Chess Miniatures"/>
        <s v="Simple World Mentoring Documentary (Canceled)"/>
        <s v="The Photo Atlas New Record &quot;Stuck In A Honey Trap&quot;"/>
        <s v="THE ACTION PACK oneshot!"/>
        <s v="Soul Bound"/>
        <s v="Abstract Perception"/>
        <s v="We're bringing NYC's best indie games to SF for a night!"/>
        <s v="A Child's Guide to War"/>
        <s v="ROMAIN COLLIN'S NEW ALBUM"/>
        <s v="Searching For Aunt Rose - Telling her lost story."/>
        <s v="David Rasmussen Furniture Design - from ashes to production"/>
        <s v="eRewards Programe (Canceled)"/>
        <s v="LIF3 Apparels - Live It Fully 3veryday (Canceled)"/>
        <s v="Lo Sguardo Italiano (The Italian Gaze) - an animated movie"/>
        <s v="Fallen City of Karez - The Fantasy Board Game"/>
        <s v="Battleship Islands - The next episode"/>
        <s v="SUN DOG"/>
        <s v="A Foundation Workshop Documentary"/>
        <s v="2nd Scene Culture City Project (Canceled)"/>
        <s v="My First Game: Scurge Of The Shadows"/>
        <s v="Everyday Glamour"/>
        <s v="A Young Man's Dream"/>
        <s v="Marijuana Mingle"/>
        <s v="Kiddy VS Universum"/>
        <s v="Lectures about games and how they effect us."/>
        <s v="The Booze Bolt Set"/>
        <s v="Thanksgiving card. Laser cut. (Canceled)"/>
        <s v="Lotus mudra meditation"/>
        <s v="Record Our Third Album: &quot;Do What You're Good At&quot;"/>
        <s v="TheREDproject: Undoing the Silence"/>
        <s v="Follow The Hearts - Italian Hearts Gourmet Pasta Sauces"/>
        <s v="Sourceology: Love is Consciousness"/>
        <s v="Ash and Adam's Podcast!"/>
        <s v="Support Our Troops - Save Anna's Bar"/>
        <s v="Making 'Saint Diablo LP......revisited'"/>
        <s v="Tech Wrap"/>
        <s v="Horreyah"/>
        <s v="Big Show, Lots of Work, No Frames!"/>
        <s v="Passie voor mens, hout en design!"/>
        <s v="NA NAI'A LEGEND OF THE DOLPHINS"/>
        <s v="Shriek!"/>
        <s v="Programming Design Patterns in Objective-C"/>
        <s v="From the Road to the Woods: Documenting What is Missed"/>
        <s v="Loftland's New Album!"/>
        <s v="FLASHNUB Door Activity LED Burst Security Alert"/>
        <s v="Life After Murder - Nonfiction Book and Photo Exhibit"/>
        <s v="@Large: Ai Weiwei on Alcatraz"/>
        <s v="Alley Walker the Book by Chicago Granny 50."/>
        <s v="Nature Walk"/>
        <s v="Massively Effective Graphic Novel"/>
        <s v="Peanut butter and jelly (Canceled)"/>
        <s v="Cruising Gourmet: Public Television's Culinary Port-of-Call"/>
        <s v="The Bodarks' First Full-Length Album"/>
        <s v="Social Jacks Brewing Company"/>
        <s v="Fanzplanet"/>
        <s v="Morning Inspirations - Season 2!"/>
        <s v="Arizona Exposed"/>
        <s v="Mr. Hot Dog finds a home."/>
        <s v="Glenn Stewart CD-- Country that Kicks, Out Loud and Proud!"/>
        <s v="Picked Up"/>
        <s v="Blue Kitabu Gets Sustainable: (Used) Bookstore (Organic) Cafe and (Hip) Music Scene"/>
        <s v="POUR Coffee Brewer"/>
        <s v="BARBADOS DANCE PROJECT 2014"/>
        <s v="The Drastic CHange Ministry"/>
        <s v="No Man's Land: A NaNoWriMo Project in Need of a Patron"/>
        <s v="Worlds of Magic - A new classic 4X fantasy game"/>
        <s v="Guardian Angels"/>
        <s v="Jordan"/>
        <s v="Karen Reedy Dance: In Concert at Dance Place July 2011"/>
        <s v="Come Together!"/>
        <s v="SLEDRIDERZ.COM - Sled trail conditions for the Northeast"/>
        <s v="Oscilloscope Watch"/>
        <s v="&quot;3 Days Wait&quot; A Dark Comedy on Mental Health and Suicide"/>
        <s v="Traveling Models of America"/>
        <s v="ERA: A New Civilization Game (Canceled)"/>
        <s v="in search of good: spiritual documentary series"/>
        <s v="Give me a Museum, and I will fill it, KidsArtMuseum"/>
        <s v="Savoy Players hit the Big Stage!"/>
        <s v="A Desert Rose: Feature Film"/>
        <s v="People Like Me: Help us corrupt America's youth one t-shirt at a time."/>
        <s v="Feature Film That's Fully Finished Needs Marketing"/>
        <s v="MEMENTO, A NEW Bicycle Playing Card Deck"/>
        <s v="Tribute Wars: The Final Chapter"/>
        <s v="Go Further (A Documentary about Charissa Mrowka)"/>
        <s v="We Are Here"/>
        <s v="In Their Footsteps"/>
        <s v="Big Sur to Mendocino-Art Book and 5 Boxed Sets of Note Cards"/>
        <s v="THE LIBRARY CAFE, HACKNEY"/>
        <s v="How Come - A Mockucational Comedy TV Series (Pilot)"/>
        <s v="Drew Gibson's &quot;1532&quot; - A New Album"/>
        <s v="Help me bring Confessions of a Homo Thug Porn Star back"/>
        <s v="Frameworks One - Turn Your Memories into Art"/>
        <s v="I'd be honored if you could pledge to make MINE happen."/>
        <s v="Life is a Dream"/>
        <s v="Quality: Comprehensive Training for Business"/>
        <s v="Independent Contractor Desk  (I.C. Desk) (Canceled)"/>
        <s v="52 Weeks: Words of Inspiration"/>
        <s v="Neural Break"/>
        <s v="Lehigh Lafayette 150 Anniversary Shirt and Koozie (Canceled)"/>
        <s v="Castles on the Sand by E.M. Tippetts"/>
        <s v="Sash Gardens  -  Hydroponic Farming Beverley &amp; Hull"/>
        <s v="The Kindness of Strangers"/>
        <s v="Looking up"/>
        <s v="Headless: A Feature-Length Horror Spectacular"/>
        <s v="Simon Says: A Tale of Woe (Canceled)"/>
        <s v="Coin rings"/>
        <s v="Andy Vaughan &amp; The Driveline's second album"/>
        <s v="SOMETIMES IN PRAGUE needs a little love"/>
        <s v="Tabletop Board Game Cafe"/>
        <s v="Esoteric Project Management"/>
        <s v="The Goondas New Album!"/>
        <s v="DGN Custom Guitars is Growing.........and we need your help!"/>
        <s v="Frazier's  Hand and Hand Inc."/>
        <s v="Singular Puffin Fatbike"/>
        <s v="JAKE 'THE SNAKE' ROBERTS (Canceled)"/>
        <s v="Chaos Cakes- Opening Soon!"/>
        <s v="Shinobi World"/>
        <s v="Project Discovery: Europe"/>
        <s v="White Knoll Drive - A Short Film"/>
        <s v="Sasha's Fashion Show - Spectacle"/>
        <s v="3.6.5-A Concert by Michelle Canigilia and Anika Seidman-Gati"/>
        <s v="Project Gert: Novel (Canceled)"/>
        <s v="Book:The Wedding Killer"/>
        <s v="Reptire Bicycle Parking Stand"/>
        <s v="&quot;Meditations: Eva Hesse&quot;, a new play"/>
        <s v="SciFi Geeks HDTV Festival"/>
        <s v="There Is Many Like Us - Feature Documentary"/>
        <s v="Hate York Shirt 2.0"/>
        <s v="&quot;A Black Look Back...'"/>
        <s v="Big Like Me (Editing funds)"/>
        <s v="Birthright: Destiny of the Fae"/>
        <s v="Where Hydrangeas Are Wildflowers"/>
        <s v="Guardian Hardware Monitor for gamers and custom desktop PCs"/>
        <s v="Running After Tall Sexy Men-Professionally Edited"/>
        <s v="COPE"/>
        <s v="DeCantus Renaissance CD with British folk, Irish pub songs"/>
        <s v="Melodeego's F@#!&lt; Fossil Fuels Tour"/>
        <s v="Rails to iPad Platform"/>
        <s v="BodyFloat™ - An evolution in bicycle comfort and performance"/>
        <s v="Sharp-It: A magnetic accessory to help you find your Sharpie"/>
        <s v="Let There Be Light"/>
        <s v="Box Therapy"/>
        <s v="Destroy the Reflective Space Turtle"/>
        <s v="Tek House Encounters Album Series Produced By Cj Tek"/>
        <s v="Le Mystère"/>
        <s v="Publishing a children's book called Will the Pirate!"/>
        <s v="Bring Back &quot;The Passover Seder&quot; — Interactive Kids' Book!"/>
        <s v="Super(fluous) the Series, Season 1"/>
        <s v="Bug - Emerson College Film II Short"/>
      </sharedItems>
    </cacheField>
    <cacheField name="Category" numFmtId="0">
      <sharedItems>
        <s v="Theater"/>
        <s v="Design"/>
        <s v="Food"/>
        <s v="Music"/>
        <s v="Film &amp; Video"/>
        <s v="Publishing"/>
        <s v="Fashion"/>
        <s v="Technology"/>
        <s v="Comics"/>
        <s v="Games"/>
        <s v="Crafts"/>
        <s v="Art"/>
        <s v="Photography"/>
        <s v="Dance"/>
        <s v="Journalism"/>
      </sharedItems>
    </cacheField>
    <cacheField name="Subcategory" numFmtId="0">
      <sharedItems>
        <s v="Theater"/>
        <s v="Product Design"/>
        <s v="Food"/>
        <s v="Country &amp; Folk"/>
        <s v="Narrative Film"/>
        <s v="Nonfiction"/>
        <s v="Fashion"/>
        <s v="Technology"/>
        <s v="Hardware"/>
        <s v="Publishing"/>
        <s v="Children's Books"/>
        <s v="Comics"/>
        <s v="Games"/>
        <s v="Film &amp; Video"/>
        <s v="Festivals"/>
        <s v="Crafts"/>
        <s v="Apps"/>
        <s v="Design"/>
        <s v="Documentary"/>
        <s v="Tabletop Games"/>
        <s v="Graphic Design"/>
        <s v="Pop"/>
        <s v="Jazz"/>
        <s v="Music"/>
        <s v="Rock"/>
        <s v="Shorts"/>
        <s v="Mixed Media"/>
        <s v="Photography"/>
        <s v="Apparel"/>
        <s v="Art"/>
        <s v="Drinks"/>
        <s v="Indie Rock"/>
        <s v="Live Games"/>
        <s v="Dance"/>
        <s v="Fiction"/>
        <s v="Hip-Hop"/>
        <s v="Video Games"/>
        <s v="Glass"/>
        <s v="Conceptual Art"/>
        <s v="Playing Cards"/>
        <s v="Electronic Music"/>
        <s v="Fine Art"/>
        <s v="Public Art"/>
        <s v="Software"/>
        <s v="Painting"/>
        <s v="Community Gardens"/>
        <s v="Classical Music"/>
        <s v="Comedy"/>
        <s v="Journalism"/>
        <s v="Performance Art"/>
        <s v="Animation"/>
        <s v="Knitting"/>
        <s v="Webseries"/>
        <s v="Poetry"/>
        <s v="Periodicals"/>
        <s v="Events"/>
        <s v="3D Printing"/>
        <s v="Plays"/>
        <s v="Farmer's Markets"/>
        <s v="Drama"/>
        <s v="Photobooks"/>
        <s v="Academic"/>
        <s v="Jewelry"/>
        <s v="Web"/>
        <s v="World Music"/>
        <s v="Textiles"/>
        <s v="Zines"/>
        <s v="Radio &amp; Podcasts"/>
        <s v="Print"/>
        <s v="Places"/>
        <s v="Illustration"/>
        <s v="Action"/>
        <s v="Nature"/>
        <s v="Robots"/>
        <s v="Metal"/>
        <s v="Small Batch"/>
        <s v="Footwear"/>
        <s v="Digital Art"/>
        <s v="R&amp;B"/>
        <s v="DIY"/>
        <s v="Sound"/>
        <s v="Webcomics"/>
        <s v="Installations"/>
        <s v="Art Books"/>
        <s v="Accessories"/>
        <s v="Vegan"/>
        <s v="Wearables"/>
        <s v="Mobile Games"/>
        <s v="Bacon"/>
        <s v="Puzzles"/>
        <s v="Faith"/>
        <s v="Food Trucks"/>
        <s v="Performances"/>
        <s v="Sculpture"/>
        <s v="Ready-to-wear"/>
        <s v="Anthologies"/>
        <s v="Farms"/>
        <s v="People"/>
        <s v="Experimental"/>
        <s v="Horror"/>
        <s v="Fantasy"/>
        <s v="Thrillers"/>
        <s v="Gadgets"/>
        <s v="Animals"/>
        <s v="Restaurants"/>
        <s v="Residencies"/>
        <s v="Graphic Novels"/>
        <s v="Translations"/>
      </sharedItems>
    </cacheField>
    <cacheField name="Country" numFmtId="0">
      <sharedItems>
        <s v="United States"/>
        <s v="United Kingdom"/>
        <s v="Canada"/>
        <s v="Australia"/>
        <s v="New Zealand"/>
        <s v="Netherlands"/>
        <s v="Sweden"/>
      </sharedItems>
    </cacheField>
    <cacheField name="Year" numFmtId="1">
      <sharedItems containsString="0" containsBlank="1" containsNumber="1" containsInteger="1">
        <n v="2010.0"/>
        <m/>
        <n v="2012.0"/>
        <n v="2013.0"/>
        <n v="2014.0"/>
        <n v="2011.0"/>
        <n v="2009.0"/>
      </sharedItems>
    </cacheField>
    <cacheField name="Launched" numFmtId="164">
      <sharedItems containsSemiMixedTypes="0" containsDate="1" containsString="0">
        <d v="2010-05-24T20:35:06Z"/>
        <d v="2014-10-08T23:20:31Z"/>
        <d v="2013-12-03T16:04:38Z"/>
        <d v="2010-12-22T17:11:29Z"/>
        <d v="2011-06-01T07:45:40Z"/>
        <d v="2012-02-16T07:09:23Z"/>
        <d v="2012-11-26T21:18:38Z"/>
        <d v="2011-03-11T22:57:43Z"/>
        <d v="2013-12-31T06:57:58Z"/>
        <d v="2014-04-02T22:39:35Z"/>
        <d v="2013-06-24T16:24:56Z"/>
        <d v="2013-04-30T06:47:01Z"/>
        <d v="2014-04-07T00:33:00Z"/>
        <d v="2012-10-31T01:09:31Z"/>
        <d v="2013-12-07T03:16:02Z"/>
        <d v="2014-05-17T05:33:14Z"/>
        <d v="2012-08-14T17:05:57Z"/>
        <d v="2014-09-24T19:59:53Z"/>
        <d v="2012-03-20T16:50:11Z"/>
        <d v="2010-06-14T04:15:59Z"/>
        <d v="2011-11-13T13:38:48Z"/>
        <d v="2014-08-14T01:22:30Z"/>
        <d v="2013-01-01T15:29:10Z"/>
        <d v="2013-03-24T23:13:59Z"/>
        <d v="2011-07-11T19:50:10Z"/>
        <d v="2011-10-30T01:21:47Z"/>
        <d v="2013-06-26T21:22:11Z"/>
        <d v="2014-01-19T00:27:48Z"/>
        <d v="2012-01-14T06:05:54Z"/>
        <d v="2012-03-09T20:27:53Z"/>
        <d v="2013-11-05T15:21:09Z"/>
        <d v="2013-05-22T16:44:06Z"/>
        <d v="2013-09-17T05:52:54Z"/>
        <d v="2011-01-24T02:49:11Z"/>
        <d v="2013-07-05T18:48:12Z"/>
        <d v="2013-09-09T16:21:10Z"/>
        <d v="2013-08-22T23:52:06Z"/>
        <d v="2012-11-07T21:20:24Z"/>
        <d v="2013-01-31T05:07:48Z"/>
        <d v="2013-01-08T18:23:36Z"/>
        <d v="2014-08-06T08:11:44Z"/>
        <d v="2013-06-28T06:28:19Z"/>
        <d v="2011-11-21T03:12:03Z"/>
        <d v="2013-07-29T23:29:10Z"/>
        <d v="2012-05-30T04:33:19Z"/>
        <d v="2013-05-18T06:25:05Z"/>
        <d v="2014-10-28T22:23:50Z"/>
        <d v="2011-10-29T18:25:08Z"/>
        <d v="2012-01-31T12:09:24Z"/>
        <d v="2014-08-30T05:49:58Z"/>
        <d v="2013-12-12T04:49:07Z"/>
        <d v="2013-10-15T18:07:02Z"/>
        <d v="2011-10-20T22:21:50Z"/>
        <d v="2014-12-02T21:57:19Z"/>
        <d v="2014-05-13T03:15:47Z"/>
        <d v="2014-09-04T23:39:37Z"/>
        <d v="2013-06-03T16:43:11Z"/>
        <d v="2012-08-27T20:13:25Z"/>
        <d v="2013-03-15T02:53:16Z"/>
        <d v="2013-09-27T05:27:15Z"/>
        <d v="2014-11-14T18:06:59Z"/>
        <d v="2011-01-18T04:11:08Z"/>
        <d v="2012-11-12T17:36:54Z"/>
        <d v="2010-11-10T20:51:05Z"/>
        <d v="2013-11-19T03:28:58Z"/>
        <d v="2013-04-10T18:08:21Z"/>
        <d v="2011-10-26T16:56:57Z"/>
        <d v="2012-05-03T20:29:14Z"/>
        <d v="2014-09-04T21:42:38Z"/>
        <d v="2012-05-31T23:53:29Z"/>
        <d v="2014-01-31T01:18:53Z"/>
        <d v="2013-09-16T17:44:54Z"/>
        <d v="2012-11-20T00:06:27Z"/>
        <d v="2012-12-27T00:11:59Z"/>
        <d v="2011-12-19T16:56:15Z"/>
        <d v="2013-11-01T15:24:12Z"/>
        <d v="2013-04-07T21:26:07Z"/>
        <d v="2013-10-31T22:28:08Z"/>
        <d v="2014-09-22T00:00:17Z"/>
        <d v="2012-06-14T20:24:07Z"/>
        <d v="2010-04-17T01:47:00Z"/>
        <d v="2014-10-26T01:17:59Z"/>
        <d v="2010-04-21T01:15:28Z"/>
        <d v="2010-05-10T07:18:21Z"/>
        <d v="2014-07-11T20:56:05Z"/>
        <d v="2013-02-13T09:00:24Z"/>
        <d v="2014-09-29T05:05:05Z"/>
        <d v="2014-03-11T18:03:20Z"/>
        <d v="2013-12-09T23:51:27Z"/>
        <d v="2012-04-26T00:09:54Z"/>
        <d v="2014-08-29T21:44:23Z"/>
        <d v="2010-06-16T19:25:23Z"/>
        <d v="2014-05-01T21:07:39Z"/>
        <d v="2013-02-08T05:57:52Z"/>
        <d v="2011-11-25T11:01:38Z"/>
        <d v="2011-04-29T22:48:51Z"/>
        <d v="2014-11-11T23:27:31Z"/>
        <d v="2012-05-30T00:25:57Z"/>
        <d v="2014-04-30T02:12:48Z"/>
        <d v="2012-11-14T11:59:52Z"/>
        <d v="2013-03-21T01:09:05Z"/>
        <d v="2013-03-29T22:45:19Z"/>
        <d v="2012-07-21T02:22:08Z"/>
        <d v="2014-12-17T23:29:47Z"/>
        <d v="2012-05-02T17:35:12Z"/>
        <d v="2014-12-04T21:35:58Z"/>
        <d v="2011-09-13T18:07:12Z"/>
        <d v="2014-09-29T20:12:58Z"/>
        <d v="2012-09-18T01:31:10Z"/>
        <d v="2010-10-13T04:40:00Z"/>
        <d v="2013-01-31T03:41:14Z"/>
        <d v="2012-04-04T20:34:27Z"/>
        <d v="2013-04-15T21:05:47Z"/>
        <d v="2011-09-29T21:29:43Z"/>
        <d v="2014-07-10T06:01:55Z"/>
        <d v="2013-05-10T16:09:40Z"/>
        <d v="2012-08-29T00:40:09Z"/>
        <d v="2012-05-30T02:15:13Z"/>
        <d v="2011-05-03T18:04:15Z"/>
        <d v="2014-05-15T23:11:55Z"/>
        <d v="2014-07-12T02:33:51Z"/>
        <d v="2011-10-19T07:10:54Z"/>
        <d v="2013-03-15T03:45:00Z"/>
        <d v="2014-03-10T21:47:38Z"/>
        <d v="2014-08-28T17:58:17Z"/>
        <d v="2012-01-09T22:36:49Z"/>
        <d v="2014-05-08T22:48:07Z"/>
        <d v="2013-07-03T21:35:13Z"/>
        <d v="2014-08-20T07:37:58Z"/>
        <d v="2009-10-19T03:49:53Z"/>
        <d v="2013-08-01T01:56:42Z"/>
        <d v="2012-06-04T21:55:53Z"/>
        <d v="2012-07-14T16:46:26Z"/>
        <d v="2009-09-21T19:30:13Z"/>
        <d v="2013-11-19T21:46:34Z"/>
        <d v="2011-03-09T17:49:11Z"/>
        <d v="2013-06-19T19:51:07Z"/>
        <d v="2012-04-02T23:09:59Z"/>
        <d v="2012-03-06T22:18:48Z"/>
        <d v="2013-06-16T15:33:30Z"/>
        <d v="2011-02-23T17:53:42Z"/>
        <d v="2011-11-06T17:09:24Z"/>
        <d v="2014-05-28T21:52:20Z"/>
        <d v="2012-08-15T15:52:19Z"/>
        <d v="2014-03-12T06:13:47Z"/>
        <d v="2012-07-17T18:27:38Z"/>
        <d v="2013-11-18T18:42:03Z"/>
        <d v="2014-02-18T13:13:28Z"/>
        <d v="2012-06-12T01:01:22Z"/>
        <d v="2014-11-25T18:10:04Z"/>
        <d v="2013-11-13T03:02:47Z"/>
        <d v="2012-09-18T21:25:19Z"/>
        <d v="2012-03-31T23:07:02Z"/>
        <d v="2014-08-14T19:21:51Z"/>
        <d v="2012-12-21T05:29:00Z"/>
        <d v="2014-06-12T15:17:17Z"/>
        <d v="2014-10-31T14:52:33Z"/>
        <d v="2011-09-25T04:56:54Z"/>
        <d v="2013-11-18T19:38:03Z"/>
        <d v="2012-06-28T14:44:12Z"/>
        <d v="2011-07-06T17:55:20Z"/>
        <d v="2011-02-04T18:40:10Z"/>
        <d v="2011-10-17T21:31:36Z"/>
        <d v="2013-07-01T20:53:25Z"/>
        <d v="2012-04-07T22:50:16Z"/>
        <d v="2014-08-25T23:34:17Z"/>
        <d v="2014-10-14T22:46:23Z"/>
        <d v="2011-09-14T04:35:12Z"/>
        <d v="2014-09-29T19:58:53Z"/>
        <d v="2012-04-26T09:54:11Z"/>
        <d v="2014-12-02T06:16:31Z"/>
        <d v="2014-07-09T22:20:32Z"/>
        <d v="2011-04-04T05:18:56Z"/>
        <d v="2014-11-21T19:32:33Z"/>
        <d v="2011-06-01T21:16:06Z"/>
        <d v="2014-02-16T03:04:59Z"/>
        <d v="2014-10-23T03:33:37Z"/>
        <d v="2014-11-14T01:34:19Z"/>
        <d v="2011-06-20T21:40:29Z"/>
        <d v="2014-11-10T16:18:12Z"/>
        <d v="2014-09-10T01:18:40Z"/>
        <d v="2013-07-23T00:20:31Z"/>
        <d v="2014-01-22T03:32:31Z"/>
        <d v="2013-08-06T15:59:01Z"/>
        <d v="2012-05-04T01:56:40Z"/>
        <d v="2012-02-09T03:27:48Z"/>
        <d v="2014-11-11T22:02:22Z"/>
        <d v="2013-10-23T14:29:12Z"/>
        <d v="2010-07-21T21:41:35Z"/>
        <d v="2014-12-29T17:24:00Z"/>
        <d v="2013-06-25T16:44:05Z"/>
        <d v="2011-01-26T19:15:55Z"/>
        <d v="2014-02-11T23:52:05Z"/>
        <d v="2012-07-20T01:50:27Z"/>
        <d v="2012-03-15T17:29:53Z"/>
        <d v="2012-06-21T02:47:55Z"/>
        <d v="2014-11-04T16:12:46Z"/>
        <d v="2014-03-14T20:00:48Z"/>
        <d v="2011-11-17T22:17:19Z"/>
        <d v="2014-02-27T19:55:32Z"/>
        <d v="2013-08-20T15:16:04Z"/>
        <d v="2012-12-22T19:00:18Z"/>
        <d v="2014-09-09T04:30:18Z"/>
        <d v="2014-10-19T09:37:00Z"/>
        <d v="2014-07-28T16:57:25Z"/>
        <d v="2010-08-02T22:58:59Z"/>
        <d v="2013-10-29T21:01:36Z"/>
        <d v="2012-02-03T21:07:09Z"/>
        <d v="2014-02-10T17:19:43Z"/>
        <d v="2012-05-30T15:18:17Z"/>
        <d v="2012-04-04T17:48:06Z"/>
        <d v="2014-09-17T21:55:39Z"/>
        <d v="2012-04-07T00:33:06Z"/>
        <d v="2014-10-03T12:59:43Z"/>
        <d v="2011-08-06T15:23:53Z"/>
        <d v="2012-01-28T19:07:32Z"/>
        <d v="2014-07-13T00:07:11Z"/>
        <d v="2013-08-23T20:05:15Z"/>
        <d v="2011-09-13T23:08:35Z"/>
        <d v="2013-03-08T23:48:17Z"/>
        <d v="2013-10-03T21:32:52Z"/>
        <d v="2011-09-30T05:53:08Z"/>
        <d v="2012-09-15T20:02:31Z"/>
        <d v="2014-06-24T12:21:54Z"/>
        <d v="2013-02-23T01:56:46Z"/>
        <d v="2009-12-17T04:52:06Z"/>
        <d v="2013-03-04T21:50:33Z"/>
        <d v="2014-03-24T21:28:12Z"/>
        <d v="2013-10-07T23:21:33Z"/>
        <d v="2012-08-29T13:18:56Z"/>
        <d v="2012-08-16T21:09:55Z"/>
        <d v="2013-02-02T01:44:25Z"/>
        <d v="2012-04-04T23:25:05Z"/>
        <d v="2011-07-23T04:13:19Z"/>
        <d v="2012-02-21T15:12:38Z"/>
        <d v="2011-06-24T00:33:27Z"/>
        <d v="2014-02-05T19:21:35Z"/>
        <d v="2013-09-25T10:33:09Z"/>
        <d v="2011-05-10T23:32:21Z"/>
        <d v="2014-08-01T01:54:17Z"/>
        <d v="2009-12-28T21:47:50Z"/>
        <d v="2014-06-16T14:04:02Z"/>
        <d v="2011-02-22T03:40:34Z"/>
        <d v="2013-01-24T19:21:53Z"/>
        <d v="2013-03-28T21:31:08Z"/>
        <d v="2012-08-18T01:43:11Z"/>
        <d v="2013-05-18T00:49:33Z"/>
        <d v="2012-11-19T13:36:34Z"/>
        <d v="2014-01-04T06:32:14Z"/>
        <d v="2012-04-12T01:05:53Z"/>
        <d v="2013-03-16T18:37:56Z"/>
        <d v="2014-12-29T23:14:30Z"/>
        <d v="2014-08-06T13:20:14Z"/>
        <d v="2014-07-29T22:01:28Z"/>
        <d v="2012-07-13T19:49:56Z"/>
        <d v="2012-11-04T19:37:11Z"/>
        <d v="2011-12-13T17:03:53Z"/>
        <d v="2012-03-23T08:44:05Z"/>
        <d v="2010-06-23T21:47:13Z"/>
        <d v="2014-11-21T00:35:20Z"/>
        <d v="2011-03-14T01:56:11Z"/>
        <d v="2014-12-11T08:27:29Z"/>
        <d v="2011-08-03T03:38:25Z"/>
        <d v="2012-06-29T20:50:47Z"/>
        <d v="2011-11-29T05:46:19Z"/>
        <d v="2014-01-24T14:28:32Z"/>
        <d v="2014-09-11T22:20:55Z"/>
        <d v="2013-03-26T21:29:03Z"/>
        <d v="2014-03-21T22:18:37Z"/>
        <d v="2012-09-05T02:11:17Z"/>
        <d v="2010-04-14T03:18:01Z"/>
        <d v="2014-10-22T16:23:53Z"/>
        <d v="2014-08-26T22:12:57Z"/>
        <d v="2012-02-11T03:13:44Z"/>
        <d v="2013-01-03T23:36:38Z"/>
        <d v="2011-10-26T02:37:08Z"/>
        <d v="2011-07-25T20:21:44Z"/>
        <d v="2012-07-12T02:00:37Z"/>
        <d v="2013-07-14T10:25:12Z"/>
        <d v="2010-12-20T19:38:31Z"/>
        <d v="2013-11-22T05:08:20Z"/>
        <d v="2014-10-01T04:11:27Z"/>
        <d v="2014-09-30T03:41:51Z"/>
        <d v="2014-08-22T03:34:56Z"/>
        <d v="2010-02-08T17:05:30Z"/>
        <d v="2013-06-10T15:33:05Z"/>
        <d v="2014-08-19T21:42:38Z"/>
        <d v="2012-03-23T19:06:10Z"/>
        <d v="2014-08-22T00:04:27Z"/>
        <d v="2012-01-10T03:12:36Z"/>
        <d v="2014-06-12T17:49:23Z"/>
        <d v="2014-09-09T19:41:55Z"/>
        <d v="2013-11-13T04:00:49Z"/>
        <d v="2011-03-25T16:57:28Z"/>
        <d v="2012-02-14T21:17:17Z"/>
        <d v="2014-06-03T19:59:19Z"/>
        <d v="2013-04-16T18:33:01Z"/>
        <d v="2012-11-12T15:03:58Z"/>
        <d v="2014-08-06T03:58:43Z"/>
        <d v="2011-09-04T15:36:14Z"/>
        <d v="2014-11-19T15:33:15Z"/>
        <d v="2013-11-13T20:16:38Z"/>
        <d v="2014-10-29T20:01:33Z"/>
        <d v="2013-11-18T23:52:59Z"/>
        <d v="2011-02-02T02:33:27Z"/>
        <d v="2011-08-20T17:57:37Z"/>
        <d v="2012-10-21T01:16:58Z"/>
        <d v="2014-08-06T21:23:04Z"/>
        <d v="2014-01-28T15:24:03Z"/>
        <d v="2014-06-02T18:42:20Z"/>
        <d v="2014-04-01T23:56:49Z"/>
        <d v="2012-03-07T21:03:52Z"/>
        <d v="2011-09-07T15:46:40Z"/>
        <d v="2013-07-26T20:58:06Z"/>
        <d v="2012-08-02T01:00:02Z"/>
        <d v="2011-02-09T03:11:53Z"/>
        <d v="2014-04-09T05:01:06Z"/>
        <d v="2011-07-16T20:50:26Z"/>
        <d v="2014-07-10T00:04:37Z"/>
        <d v="2011-04-30T04:47:05Z"/>
        <d v="2014-09-12T18:58:01Z"/>
        <d v="2012-05-25T22:54:40Z"/>
        <d v="2012-02-05T17:53:56Z"/>
        <d v="2011-09-03T18:27:30Z"/>
        <d v="2011-03-31T17:47:14Z"/>
        <d v="2013-03-12T21:17:03Z"/>
        <d v="2014-04-11T03:39:17Z"/>
        <d v="2014-02-13T22:25:58Z"/>
        <d v="2012-02-09T17:14:00Z"/>
        <d v="2012-05-03T19:54:29Z"/>
        <d v="2014-01-03T10:51:22Z"/>
        <d v="2014-09-30T03:10:12Z"/>
        <d v="2011-04-05T05:25:42Z"/>
        <d v="2014-05-30T16:59:52Z"/>
        <d v="2012-05-21T19:21:49Z"/>
        <d v="2011-04-11T03:13:56Z"/>
        <d v="2014-07-13T04:09:15Z"/>
        <d v="2014-10-07T17:56:01Z"/>
        <d v="2012-03-16T23:46:54Z"/>
        <d v="2012-04-30T23:13:00Z"/>
        <d v="2012-05-02T23:15:49Z"/>
        <d v="2012-04-02T23:44:48Z"/>
        <d v="2013-05-25T07:15:37Z"/>
        <d v="2013-08-30T05:00:25Z"/>
        <d v="2009-12-08T22:42:33Z"/>
        <d v="2013-07-09T18:45:50Z"/>
        <d v="2012-08-21T04:26:05Z"/>
        <d v="2014-07-09T00:45:01Z"/>
        <d v="2011-10-17T22:00:41Z"/>
        <d v="2013-05-25T01:16:50Z"/>
        <d v="2014-11-30T12:27:14Z"/>
        <d v="2011-11-04T18:38:15Z"/>
        <d v="2013-07-23T14:45:27Z"/>
        <d v="2014-07-29T19:30:13Z"/>
        <d v="2011-04-20T18:08:43Z"/>
        <d v="2010-10-31T14:44:40Z"/>
        <d v="2013-08-06T23:04:21Z"/>
        <d v="2014-04-01T21:11:00Z"/>
        <d v="2012-06-26T03:08:28Z"/>
        <d v="2012-08-14T18:18:54Z"/>
        <d v="2012-08-01T06:00:33Z"/>
        <d v="2014-03-12T21:06:29Z"/>
        <d v="2014-09-24T08:28:48Z"/>
        <d v="2012-06-09T17:39:16Z"/>
        <d v="2014-10-05T12:44:23Z"/>
        <d v="2013-05-04T17:08:07Z"/>
        <d v="2013-12-19T22:53:03Z"/>
        <d v="2012-04-13T01:41:02Z"/>
        <d v="2014-08-12T17:29:53Z"/>
        <d v="2014-10-23T03:46:09Z"/>
        <d v="2014-10-14T22:59:20Z"/>
        <d v="2011-11-09T15:01:25Z"/>
        <d v="2012-01-10T00:13:41Z"/>
        <d v="2014-10-20T19:32:00Z"/>
        <d v="2012-06-11T22:40:47Z"/>
        <d v="2014-06-24T20:06:03Z"/>
        <d v="2012-06-22T09:15:30Z"/>
        <d v="2014-04-28T18:34:29Z"/>
        <d v="2014-11-18T06:25:13Z"/>
        <d v="2011-03-28T05:32:29Z"/>
        <d v="2013-02-05T20:18:39Z"/>
        <d v="2014-07-21T18:26:32Z"/>
        <d v="2014-07-21T00:03:05Z"/>
        <d v="2012-11-16T05:46:41Z"/>
        <d v="2011-09-17T03:09:48Z"/>
        <d v="2011-05-24T16:28:15Z"/>
        <d v="2013-01-02T15:36:48Z"/>
        <d v="2011-05-09T19:39:25Z"/>
        <d v="2014-07-27T06:44:12Z"/>
        <d v="2013-01-29T22:41:30Z"/>
        <d v="2014-07-25T17:00:25Z"/>
        <d v="2013-06-01T15:03:25Z"/>
        <d v="2014-07-30T22:54:19Z"/>
        <d v="2011-08-02T18:29:54Z"/>
        <d v="2011-06-02T04:56:48Z"/>
        <d v="2012-05-22T06:03:13Z"/>
        <d v="2012-01-09T22:55:54Z"/>
        <d v="2012-01-11T04:15:18Z"/>
        <d v="2014-09-29T19:14:43Z"/>
        <d v="2012-10-03T21:53:06Z"/>
        <d v="2014-07-30T08:13:38Z"/>
        <d v="2014-09-09T17:07:08Z"/>
        <d v="2012-12-28T01:44:18Z"/>
        <d v="2011-10-10T20:18:40Z"/>
        <d v="2012-02-11T02:50:06Z"/>
        <d v="2012-03-16T00:56:43Z"/>
        <d v="2012-08-07T23:21:38Z"/>
        <d v="2013-05-08T12:25:10Z"/>
        <d v="2011-03-01T06:00:23Z"/>
        <d v="2014-06-18T08:00:54Z"/>
        <d v="2010-02-04T23:47:48Z"/>
        <d v="2012-10-16T19:40:36Z"/>
        <d v="2014-08-07T21:57:10Z"/>
        <d v="2013-04-24T13:58:37Z"/>
        <d v="2013-10-20T21:17:14Z"/>
        <d v="2011-08-13T15:15:48Z"/>
        <d v="2014-07-08T22:13:17Z"/>
        <d v="2013-12-20T13:15:54Z"/>
        <d v="2014-07-05T19:54:38Z"/>
        <d v="2012-12-08T01:10:56Z"/>
        <d v="2013-03-29T04:01:52Z"/>
        <d v="2013-10-28T20:20:43Z"/>
        <d v="2014-08-14T14:03:15Z"/>
        <d v="2011-11-11T18:50:54Z"/>
        <d v="2014-07-21T02:05:29Z"/>
        <d v="2014-04-19T15:20:16Z"/>
        <d v="2012-09-13T08:37:02Z"/>
        <d v="2013-05-28T18:06:58Z"/>
        <d v="2012-03-31T03:59:44Z"/>
        <d v="2014-04-12T16:25:22Z"/>
        <d v="2012-08-14T02:45:26Z"/>
        <d v="2014-07-16T03:24:12Z"/>
        <d v="2014-10-16T15:45:56Z"/>
        <d v="2013-10-15T06:12:26Z"/>
        <d v="2013-03-28T20:43:51Z"/>
        <d v="2012-01-05T00:39:25Z"/>
        <d v="2014-07-02T20:19:46Z"/>
        <d v="2014-01-29T02:22:17Z"/>
        <d v="2013-03-21T03:58:31Z"/>
        <d v="2014-10-17T04:45:04Z"/>
        <d v="2011-04-30T16:08:45Z"/>
        <d v="2013-05-07T13:03:31Z"/>
        <d v="2013-06-26T18:39:21Z"/>
        <d v="2009-05-31T15:58:53Z"/>
        <d v="2014-04-12T00:52:39Z"/>
        <d v="2011-09-01T02:50:47Z"/>
        <d v="2012-03-19T20:04:02Z"/>
        <d v="2013-11-09T15:27:38Z"/>
        <d v="2010-09-28T09:36:16Z"/>
        <d v="2011-06-14T21:03:54Z"/>
        <d v="2013-06-06T00:58:19Z"/>
        <d v="2011-09-15T17:10:54Z"/>
        <d v="2014-03-10T22:22:41Z"/>
        <d v="2014-02-13T12:59:15Z"/>
        <d v="2009-09-29T10:52:56Z"/>
        <d v="2013-12-04T05:28:21Z"/>
        <d v="2012-11-14T17:29:44Z"/>
        <d v="2014-02-25T21:05:23Z"/>
        <d v="2014-10-14T16:23:36Z"/>
        <d v="2014-09-16T22:29:44Z"/>
        <d v="2014-01-22T15:32:38Z"/>
        <d v="2013-02-02T01:49:16Z"/>
        <d v="2014-06-09T21:22:44Z"/>
        <d v="2013-06-05T00:44:59Z"/>
        <d v="2014-08-06T22:30:43Z"/>
        <d v="2013-07-09T01:59:20Z"/>
        <d v="2014-11-28T10:46:46Z"/>
        <d v="2012-03-03T03:35:13Z"/>
        <d v="2014-03-06T23:03:30Z"/>
        <d v="2012-01-18T14:09:24Z"/>
        <d v="2014-06-18T22:32:29Z"/>
        <d v="2014-01-07T17:44:16Z"/>
        <d v="2012-12-24T13:03:25Z"/>
        <d v="2014-09-27T17:07:24Z"/>
        <d v="2011-03-27T20:37:05Z"/>
        <d v="2011-01-19T19:01:45Z"/>
        <d v="2012-02-21T05:34:50Z"/>
        <d v="2014-07-03T04:27:55Z"/>
        <d v="2014-07-09T07:57:49Z"/>
        <d v="2011-07-26T23:59:51Z"/>
        <d v="2014-06-08T20:31:57Z"/>
        <d v="2012-03-16T01:11:59Z"/>
        <d v="2012-11-13T17:21:58Z"/>
        <d v="2013-01-07T21:15:37Z"/>
        <d v="2013-01-08T21:30:36Z"/>
        <d v="2012-04-19T22:50:30Z"/>
        <d v="2013-04-03T19:36:54Z"/>
        <d v="2013-08-06T19:42:51Z"/>
        <d v="2013-10-07T22:55:25Z"/>
        <d v="2014-11-05T20:36:37Z"/>
        <d v="2014-05-28T19:30:43Z"/>
        <d v="2013-07-03T18:01:18Z"/>
        <d v="2012-04-02T14:18:55Z"/>
        <d v="2014-10-20T23:32:25Z"/>
        <d v="2012-06-12T04:27:26Z"/>
        <d v="2013-10-01T19:56:17Z"/>
        <d v="2013-12-25T07:03:49Z"/>
        <d v="2013-07-30T18:09:29Z"/>
        <d v="2014-05-02T23:58:14Z"/>
        <d v="2014-01-02T21:19:04Z"/>
        <d v="2013-11-24T19:31:12Z"/>
        <d v="2013-04-22T18:16:53Z"/>
        <d v="2014-07-18T22:04:10Z"/>
        <d v="2011-12-02T04:00:22Z"/>
        <d v="2011-10-05T17:09:41Z"/>
        <d v="2011-10-03T22:21:34Z"/>
        <d v="2011-11-27T07:17:24Z"/>
        <d v="2013-10-29T14:35:32Z"/>
        <d v="2014-07-15T19:51:54Z"/>
        <d v="2013-10-22T21:00:21Z"/>
        <d v="2013-03-05T22:29:23Z"/>
        <d v="2011-07-02T15:56:39Z"/>
        <d v="2011-08-03T04:08:31Z"/>
        <d v="2010-07-10T05:50:55Z"/>
        <d v="2011-01-31T06:52:46Z"/>
        <d v="2014-09-23T17:03:32Z"/>
        <d v="2014-09-30T05:30:18Z"/>
        <d v="2014-11-11T17:37:09Z"/>
        <d v="2011-08-03T12:00:10Z"/>
        <d v="2014-06-30T23:03:39Z"/>
        <d v="2013-05-29T05:54:18Z"/>
        <d v="2010-12-29T07:19:13Z"/>
        <d v="2014-03-13T20:25:08Z"/>
        <d v="2014-07-09T08:19:28Z"/>
        <d v="2012-04-11T17:25:25Z"/>
        <d v="2011-02-26T04:30:31Z"/>
        <d v="2012-11-15T22:11:17Z"/>
        <d v="2013-08-07T22:37:33Z"/>
        <d v="2012-10-09T21:55:28Z"/>
        <d v="2012-03-21T03:28:56Z"/>
        <d v="2014-11-20T04:41:15Z"/>
        <d v="2014-07-11T21:34:27Z"/>
        <d v="2013-01-21T17:53:31Z"/>
        <d v="2011-06-29T21:41:44Z"/>
        <d v="2013-06-26T18:00:27Z"/>
        <d v="2010-04-26T03:11:22Z"/>
        <d v="2013-05-21T01:32:03Z"/>
        <d v="2013-08-29T19:02:30Z"/>
        <d v="2014-06-30T17:09:46Z"/>
        <d v="2010-06-05T03:42:11Z"/>
        <d v="2010-10-13T19:52:39Z"/>
        <d v="2011-09-14T19:29:32Z"/>
        <d v="2011-03-08T17:02:23Z"/>
        <d v="2012-12-04T19:15:22Z"/>
        <d v="2011-02-16T23:08:36Z"/>
        <d v="2013-05-21T23:46:24Z"/>
        <d v="2014-07-11T20:13:45Z"/>
        <d v="2014-08-25T20:00:18Z"/>
        <d v="2011-02-21T18:33:14Z"/>
        <d v="2011-11-11T04:47:36Z"/>
        <d v="2014-07-12T21:07:09Z"/>
        <d v="2014-12-13T05:33:19Z"/>
        <d v="2011-06-19T21:22:15Z"/>
        <d v="2012-11-09T07:28:31Z"/>
        <d v="2014-11-30T22:28:27Z"/>
        <d v="2012-09-05T04:05:52Z"/>
        <d v="2014-04-08T20:22:19Z"/>
        <d v="2014-07-28T16:19:18Z"/>
        <d v="2012-01-05T21:05:36Z"/>
        <d v="2012-08-17T18:41:27Z"/>
        <d v="2013-03-04T02:07:11Z"/>
        <d v="2014-01-14T03:27:10Z"/>
        <d v="2014-07-21T21:38:12Z"/>
        <d v="2011-01-20T07:03:43Z"/>
        <d v="2013-10-14T19:00:40Z"/>
        <d v="2013-06-17T18:26:34Z"/>
        <d v="2011-04-25T04:38:41Z"/>
        <d v="2014-09-03T18:00:28Z"/>
        <d v="2013-10-07T01:19:59Z"/>
        <d v="2014-06-18T01:01:49Z"/>
        <d v="2010-01-05T04:27:57Z"/>
        <d v="2014-07-01T19:51:45Z"/>
        <d v="2013-04-25T21:08:01Z"/>
        <d v="2014-08-18T05:14:06Z"/>
        <d v="2012-06-26T22:53:14Z"/>
        <d v="2013-03-18T14:25:06Z"/>
        <d v="2013-11-11T20:34:44Z"/>
        <d v="2010-10-19T05:01:08Z"/>
        <d v="2010-10-14T04:50:33Z"/>
        <d v="2012-03-25T20:17:02Z"/>
        <d v="2012-12-19T11:19:08Z"/>
        <d v="2014-12-03T22:00:37Z"/>
        <d v="2011-03-02T01:17:48Z"/>
        <d v="2012-01-21T23:28:25Z"/>
        <d v="2011-07-26T01:41:30Z"/>
        <d v="2012-11-21T22:04:49Z"/>
        <d v="2013-05-30T20:31:42Z"/>
        <d v="2012-11-13T23:17:32Z"/>
        <d v="2014-11-26T07:49:02Z"/>
        <d v="2010-08-16T16:28:22Z"/>
        <d v="2014-08-08T23:03:27Z"/>
        <d v="2012-11-07T23:18:44Z"/>
        <d v="2011-09-01T13:23:52Z"/>
        <d v="2013-06-06T10:15:11Z"/>
        <d v="2012-04-18T00:07:21Z"/>
        <d v="2014-07-12T03:53:02Z"/>
        <d v="2010-05-28T01:55:15Z"/>
        <d v="2013-02-23T02:07:43Z"/>
        <d v="2014-07-08T23:41:03Z"/>
        <d v="2012-09-13T14:39:17Z"/>
        <d v="2009-07-23T20:12:09Z"/>
        <d v="2014-10-03T03:15:24Z"/>
        <d v="2012-12-20T18:45:04Z"/>
        <d v="2012-05-09T18:10:31Z"/>
        <d v="2011-05-16T22:01:40Z"/>
        <d v="2012-09-27T00:37:18Z"/>
        <d v="2014-07-12T02:57:51Z"/>
        <d v="2012-04-28T08:14:26Z"/>
        <d v="2012-11-13T20:58:09Z"/>
        <d v="2014-01-19T00:38:31Z"/>
        <d v="2014-07-24T14:20:26Z"/>
        <d v="2011-11-14T17:37:27Z"/>
        <d v="2013-04-19T21:12:19Z"/>
        <d v="2010-12-30T21:34:12Z"/>
        <d v="2014-05-19T20:31:12Z"/>
        <d v="2011-09-03T01:39:50Z"/>
        <d v="2012-02-16T18:41:15Z"/>
        <d v="2013-11-06T22:48:10Z"/>
        <d v="2012-09-26T05:40:11Z"/>
        <d v="2011-07-09T18:43:41Z"/>
        <d v="2012-11-12T21:50:19Z"/>
        <d v="2011-08-20T19:30:23Z"/>
        <d v="2012-12-24T10:31:06Z"/>
        <d v="2012-12-04T03:04:28Z"/>
        <d v="2014-08-18T22:58:49Z"/>
        <d v="2014-03-19T07:24:17Z"/>
        <d v="2013-03-29T23:38:03Z"/>
        <d v="2014-08-23T13:00:59Z"/>
        <d v="2012-07-17T05:07:25Z"/>
        <d v="2010-06-07T23:08:35Z"/>
        <d v="2013-07-09T02:01:01Z"/>
        <d v="2014-08-06T21:39:13Z"/>
        <d v="2014-02-13T16:59:40Z"/>
        <d v="2013-12-26T15:47:44Z"/>
        <d v="2013-03-22T22:51:11Z"/>
        <d v="2014-08-01T19:58:48Z"/>
        <d v="2014-08-01T18:30:36Z"/>
        <d v="2014-07-31T05:26:08Z"/>
        <d v="2014-07-18T05:27:00Z"/>
        <d v="2012-02-10T10:25:23Z"/>
        <d v="2013-12-11T19:05:02Z"/>
        <d v="2014-08-04T23:40:52Z"/>
        <d v="2013-01-26T20:40:05Z"/>
        <d v="2013-08-27T00:00:12Z"/>
        <d v="2014-11-11T23:22:41Z"/>
        <d v="2013-06-19T22:21:59Z"/>
        <d v="2014-05-15T18:48:53Z"/>
        <d v="2014-03-18T19:09:19Z"/>
        <d v="2012-05-21T19:58:45Z"/>
        <d v="2012-09-18T23:33:09Z"/>
        <d v="2012-11-07T22:34:19Z"/>
        <d v="2013-07-25T21:22:33Z"/>
        <d v="2012-03-15T19:27:08Z"/>
        <d v="2013-07-22T22:51:42Z"/>
        <d v="2011-07-25T19:15:55Z"/>
        <d v="2014-09-30T20:05:09Z"/>
        <d v="2014-05-13T23:52:11Z"/>
        <d v="2013-09-01T18:02:31Z"/>
        <d v="2014-07-19T09:02:23Z"/>
        <d v="2013-01-25T18:09:40Z"/>
        <d v="2011-06-30T21:57:41Z"/>
        <d v="2013-04-08T15:57:07Z"/>
        <d v="2013-05-25T00:43:59Z"/>
        <d v="2011-08-02T02:51:37Z"/>
        <d v="2014-07-29T09:00:42Z"/>
        <d v="2012-04-12T23:15:43Z"/>
        <d v="2013-11-01T17:00:49Z"/>
        <d v="2011-01-19T23:13:01Z"/>
        <d v="2013-10-22T16:11:49Z"/>
        <d v="2014-12-03T22:05:34Z"/>
        <d v="2014-09-22T21:03:58Z"/>
        <d v="2011-05-20T22:24:23Z"/>
        <d v="2010-06-11T03:10:50Z"/>
        <d v="2012-02-03T08:01:06Z"/>
        <d v="2014-10-20T18:00:22Z"/>
        <d v="2011-10-13T01:08:44Z"/>
        <d v="2014-07-14T18:43:10Z"/>
        <d v="2012-04-06T18:23:51Z"/>
        <d v="2011-01-24T01:17:27Z"/>
        <d v="2013-10-28T17:40:02Z"/>
        <d v="2012-07-11T06:50:43Z"/>
        <d v="2012-09-27T06:50:14Z"/>
        <d v="2014-09-05T05:59:09Z"/>
        <d v="2010-06-01T15:35:40Z"/>
        <d v="2011-01-31T12:48:05Z"/>
        <d v="2011-06-17T19:57:07Z"/>
        <d v="2013-05-23T12:29:28Z"/>
        <d v="2011-03-15T00:21:24Z"/>
        <d v="2013-10-16T02:17:29Z"/>
        <d v="2012-03-30T02:16:37Z"/>
        <d v="2014-07-15T23:47:04Z"/>
        <d v="2012-10-05T22:58:05Z"/>
        <d v="2012-11-01T02:59:59Z"/>
        <d v="2012-11-22T20:30:20Z"/>
        <d v="2014-08-13T14:22:51Z"/>
        <d v="2011-04-11T00:57:03Z"/>
        <d v="2014-12-15T18:41:11Z"/>
        <d v="2014-01-21T19:59:19Z"/>
        <d v="2013-05-20T19:48:29Z"/>
        <d v="2013-10-17T05:16:36Z"/>
        <d v="2012-10-25T05:01:45Z"/>
        <d v="2012-03-08T05:51:35Z"/>
        <d v="2011-09-17T22:29:28Z"/>
        <d v="2013-04-01T17:59:02Z"/>
        <d v="2013-02-17T21:04:31Z"/>
        <d v="2011-11-01T20:41:30Z"/>
        <d v="2011-11-15T16:45:39Z"/>
        <d v="2012-11-13T03:43:15Z"/>
        <d v="2012-08-02T01:00:35Z"/>
        <d v="2013-05-08T23:10:31Z"/>
        <d v="2014-08-11T19:27:45Z"/>
        <d v="2014-08-19T18:42:32Z"/>
        <d v="2014-06-01T12:50:04Z"/>
        <d v="2013-08-21T18:57:29Z"/>
        <d v="2014-06-04T13:19:05Z"/>
        <d v="2012-02-08T04:44:59Z"/>
        <d v="2011-02-12T00:01:13Z"/>
        <d v="2014-10-21T23:30:07Z"/>
        <d v="2014-06-02T21:14:36Z"/>
        <d v="2014-06-16T06:01:20Z"/>
        <d v="2014-06-05T04:35:23Z"/>
        <d v="2010-08-08T21:36:53Z"/>
        <d v="2014-10-24T21:59:13Z"/>
        <d v="2010-10-25T00:57:41Z"/>
        <d v="2010-04-30T04:20:49Z"/>
        <d v="2013-06-10T23:29:02Z"/>
        <d v="2010-10-07T11:46:34Z"/>
        <d v="2011-07-12T07:01:11Z"/>
        <d v="2011-08-02T16:30:39Z"/>
        <d v="2014-02-28T23:07:16Z"/>
        <d v="2010-12-21T19:43:59Z"/>
        <d v="2011-07-04T02:45:08Z"/>
        <d v="2013-03-28T19:56:18Z"/>
        <d v="2013-11-26T00:21:50Z"/>
        <d v="2014-11-25T19:49:06Z"/>
        <d v="2014-06-18T21:15:55Z"/>
        <d v="2013-11-25T15:42:17Z"/>
        <d v="2013-05-11T17:25:01Z"/>
        <d v="2014-06-03T20:39:03Z"/>
        <d v="2010-12-24T05:53:32Z"/>
        <d v="2010-12-24T05:06:19Z"/>
        <d v="2011-08-14T19:58:01Z"/>
        <d v="2013-02-20T02:24:34Z"/>
        <d v="2012-11-28T17:58:52Z"/>
        <d v="2013-08-09T19:33:13Z"/>
        <d v="2014-12-01T17:54:50Z"/>
        <d v="2014-07-28T19:28:20Z"/>
        <d v="2014-12-11T19:12:46Z"/>
        <d v="2014-07-09T23:37:48Z"/>
        <d v="2014-02-24T22:23:43Z"/>
        <d v="2014-08-08T22:42:21Z"/>
        <d v="2012-04-17T14:13:52Z"/>
        <d v="2012-01-02T17:53:36Z"/>
        <d v="2014-05-30T20:10:14Z"/>
        <d v="2012-12-14T21:40:28Z"/>
        <d v="2011-09-09T01:09:18Z"/>
        <d v="2010-06-21T21:12:37Z"/>
        <d v="2014-01-03T17:04:50Z"/>
        <d v="2013-07-25T20:58:05Z"/>
        <d v="2010-12-15T02:10:14Z"/>
        <d v="2009-05-04T22:49:04Z"/>
        <d v="2011-11-17T17:17:22Z"/>
        <d v="2012-03-17T04:11:37Z"/>
        <d v="2014-08-05T15:39:41Z"/>
        <d v="2014-04-29T18:07:14Z"/>
        <d v="2013-10-18T02:59:13Z"/>
        <d v="2014-10-20T21:42:26Z"/>
        <d v="2014-11-14T22:37:25Z"/>
        <d v="2009-09-23T19:24:10Z"/>
        <d v="2009-08-27T14:07:00Z"/>
        <d v="2010-07-02T18:02:19Z"/>
        <d v="2013-01-08T14:04:08Z"/>
        <d v="2011-03-14T16:38:50Z"/>
        <d v="2010-01-31T21:24:34Z"/>
        <d v="2012-11-05T19:01:39Z"/>
        <d v="2013-12-30T21:15:02Z"/>
        <d v="2012-08-08T20:59:08Z"/>
        <d v="2014-07-12T20:37:18Z"/>
        <d v="2013-04-19T17:11:37Z"/>
        <d v="2010-09-22T02:59:54Z"/>
        <d v="2010-10-05T00:52:53Z"/>
        <d v="2010-02-09T09:49:25Z"/>
        <d v="2014-06-23T00:48:49Z"/>
        <d v="2013-01-11T16:27:01Z"/>
        <d v="2014-04-15T03:58:14Z"/>
        <d v="2011-02-02T02:01:32Z"/>
        <d v="2014-10-16T19:24:47Z"/>
        <d v="2014-01-31T20:58:42Z"/>
        <d v="2013-09-12T15:54:37Z"/>
        <d v="2013-12-30T02:40:25Z"/>
        <d v="2013-03-06T18:20:48Z"/>
        <d v="2014-08-14T01:20:23Z"/>
        <d v="2014-07-28T10:12:54Z"/>
        <d v="2014-11-19T18:26:21Z"/>
        <d v="2014-02-12T17:03:37Z"/>
        <d v="2013-05-31T04:30:18Z"/>
        <d v="2014-11-06T21:14:37Z"/>
        <d v="2013-03-05T22:07:46Z"/>
        <d v="2013-09-17T16:11:59Z"/>
        <d v="2012-07-27T01:12:27Z"/>
        <d v="2013-11-29T20:25:24Z"/>
        <d v="2012-01-02T04:42:08Z"/>
        <d v="2014-06-30T17:50:53Z"/>
        <d v="2012-05-09T19:49:34Z"/>
        <d v="2013-03-14T02:01:00Z"/>
        <d v="2013-06-26T00:59:27Z"/>
        <d v="2014-08-27T09:50:47Z"/>
        <d v="2013-10-12T00:33:55Z"/>
        <d v="2014-07-01T00:59:11Z"/>
        <d v="2013-11-24T16:07:54Z"/>
        <d v="2013-09-11T02:04:26Z"/>
        <d v="2012-10-29T19:40:24Z"/>
        <d v="2010-11-13T18:05:37Z"/>
        <d v="2013-04-10T22:00:09Z"/>
        <d v="2013-12-20T22:43:26Z"/>
        <d v="2012-07-07T16:01:42Z"/>
        <d v="2012-05-08T11:39:16Z"/>
        <d v="2014-10-30T18:57:21Z"/>
        <d v="2012-11-16T16:00:58Z"/>
        <d v="2010-11-05T21:46:47Z"/>
        <d v="2011-07-25T18:21:29Z"/>
        <d v="2013-10-02T19:18:22Z"/>
        <d v="2011-04-03T03:32:58Z"/>
        <d v="2014-03-01T18:20:37Z"/>
        <d v="2014-12-17T23:21:33Z"/>
        <d v="2014-08-05T10:01:27Z"/>
        <d v="2012-05-30T23:06:41Z"/>
        <d v="2013-07-23T00:23:13Z"/>
        <d v="2012-10-19T02:35:08Z"/>
        <d v="2014-12-09T01:50:03Z"/>
        <d v="2014-05-17T23:17:28Z"/>
        <d v="2011-05-04T22:00:47Z"/>
        <d v="2014-01-10T02:36:31Z"/>
        <d v="2012-03-28T19:44:41Z"/>
        <d v="2014-10-04T22:10:04Z"/>
        <d v="2010-05-25T18:17:11Z"/>
        <d v="2012-09-13T18:01:57Z"/>
        <d v="2012-11-13T00:13:30Z"/>
        <d v="2012-06-25T21:15:04Z"/>
        <d v="2012-03-08T19:39:03Z"/>
        <d v="2010-12-02T19:05:03Z"/>
        <d v="2010-12-30T16:15:04Z"/>
        <d v="2012-03-13T19:44:27Z"/>
        <d v="2012-09-19T17:58:11Z"/>
        <d v="2013-07-26T23:55:58Z"/>
        <d v="2013-07-18T19:02:57Z"/>
        <d v="2012-10-30T00:42:38Z"/>
        <d v="2014-04-05T15:50:22Z"/>
        <d v="2014-07-14T18:55:24Z"/>
        <d v="2012-02-03T18:05:13Z"/>
        <d v="2014-10-29T05:11:36Z"/>
        <d v="2012-10-27T02:36:01Z"/>
        <d v="2012-12-07T22:52:03Z"/>
        <d v="2012-03-24T04:45:31Z"/>
        <d v="2013-06-25T07:07:46Z"/>
        <d v="2014-01-15T19:45:14Z"/>
        <d v="2012-02-09T02:31:08Z"/>
        <d v="2013-05-23T14:25:01Z"/>
        <d v="2013-09-30T19:49:19Z"/>
        <d v="2013-10-16T02:01:03Z"/>
        <d v="2012-06-14T19:51:23Z"/>
        <d v="2014-07-02T20:58:39Z"/>
        <d v="2013-12-26T21:46:09Z"/>
        <d v="2014-10-20T23:01:35Z"/>
        <d v="2012-09-05T15:25:59Z"/>
        <d v="2012-12-20T20:19:38Z"/>
        <d v="2014-04-23T01:00:59Z"/>
        <d v="2012-12-11T03:21:18Z"/>
        <d v="2012-06-07T06:20:20Z"/>
        <d v="2013-09-12T20:32:36Z"/>
        <d v="2014-07-09T18:04:14Z"/>
        <d v="2013-04-09T02:58:47Z"/>
        <d v="2014-12-19T17:47:58Z"/>
        <d v="2013-05-20T14:02:00Z"/>
        <d v="2014-11-03T22:30:09Z"/>
        <d v="2014-07-30T14:37:18Z"/>
        <d v="2012-11-09T23:01:52Z"/>
        <d v="2011-12-19T17:35:42Z"/>
        <d v="2012-12-05T01:58:48Z"/>
        <d v="2014-11-05T18:53:37Z"/>
        <d v="2014-07-15T18:29:28Z"/>
        <d v="2013-06-18T21:57:50Z"/>
        <d v="2012-03-22T00:16:46Z"/>
        <d v="2014-09-24T21:56:57Z"/>
        <d v="2012-03-05T19:46:35Z"/>
        <d v="2013-01-31T21:24:59Z"/>
        <d v="2012-10-30T22:17:52Z"/>
        <d v="2011-02-17T19:37:03Z"/>
        <d v="2014-09-29T21:15:19Z"/>
        <d v="2011-05-27T19:57:06Z"/>
        <d v="2014-09-24T08:21:21Z"/>
        <d v="2012-04-11T02:48:06Z"/>
        <d v="2010-07-02T09:05:27Z"/>
        <d v="2012-04-26T14:33:26Z"/>
        <d v="2014-11-20T06:38:32Z"/>
        <d v="2012-09-06T21:32:20Z"/>
        <d v="2014-05-13T17:02:42Z"/>
        <d v="2014-08-04T14:40:41Z"/>
        <d v="2014-08-29T17:16:42Z"/>
        <d v="2012-06-21T21:30:36Z"/>
        <d v="2014-07-08T19:23:44Z"/>
        <d v="2013-07-24T20:57:14Z"/>
        <d v="2014-03-01T07:04:08Z"/>
        <d v="2014-03-07T06:06:31Z"/>
        <d v="2014-08-26T11:16:56Z"/>
        <d v="2012-04-13T05:29:51Z"/>
        <d v="2012-09-05T03:12:41Z"/>
        <d v="2014-09-01T02:46:19Z"/>
        <d v="2013-09-05T04:10:36Z"/>
        <d v="2012-05-17T03:46:10Z"/>
        <d v="2009-09-14T03:53:19Z"/>
        <d v="2014-10-28T21:14:29Z"/>
        <d v="2014-05-07T23:44:40Z"/>
        <d v="2013-09-04T17:31:37Z"/>
        <d v="2013-10-15T17:24:29Z"/>
        <d v="2013-04-02T15:00:11Z"/>
        <d v="2014-08-09T13:33:05Z"/>
        <d v="2011-05-16T06:01:08Z"/>
        <d v="2011-06-15T19:34:02Z"/>
        <d v="2010-12-23T21:01:40Z"/>
        <d v="2013-11-03T18:01:40Z"/>
        <d v="2013-09-24T00:03:35Z"/>
        <d v="2014-01-21T20:53:32Z"/>
        <d v="2013-11-09T00:01:44Z"/>
        <d v="2014-07-29T19:00:42Z"/>
        <d v="2012-11-17T00:46:53Z"/>
        <d v="2014-12-02T18:25:17Z"/>
        <d v="2013-03-28T19:47:49Z"/>
        <d v="2013-05-24T04:30:13Z"/>
        <d v="2010-01-20T21:35:19Z"/>
        <d v="2012-05-17T21:21:42Z"/>
        <d v="2014-05-30T22:31:11Z"/>
        <d v="2012-02-17T09:08:04Z"/>
        <d v="2013-07-19T00:49:52Z"/>
        <d v="2013-07-25T02:02:01Z"/>
        <d v="2014-11-23T06:38:22Z"/>
        <d v="2014-07-26T21:26:30Z"/>
        <d v="2013-03-31T13:25:43Z"/>
        <d v="2012-02-02T18:31:23Z"/>
        <d v="2014-03-24T18:14:20Z"/>
        <d v="2010-09-25T18:59:59Z"/>
        <d v="2014-11-17T00:12:03Z"/>
        <d v="2011-12-29T22:59:55Z"/>
        <d v="2013-01-30T21:18:14Z"/>
        <d v="2014-08-19T12:39:07Z"/>
        <d v="2014-09-24T21:12:54Z"/>
        <d v="2012-10-14T22:59:27Z"/>
        <d v="2013-03-14T09:18:35Z"/>
        <d v="2014-10-01T01:32:44Z"/>
        <d v="2012-06-01T14:20:50Z"/>
        <d v="2014-07-12T21:05:58Z"/>
        <d v="2014-08-31T20:40:19Z"/>
        <d v="2014-07-20T14:30:57Z"/>
        <d v="2014-06-23T19:45:43Z"/>
        <d v="2014-12-09T17:11:08Z"/>
        <d v="2014-08-06T17:30:02Z"/>
        <d v="2011-11-16T14:01:01Z"/>
        <d v="2011-11-12T16:30:14Z"/>
        <d v="2014-10-07T02:22:00Z"/>
        <d v="2014-11-18T20:31:28Z"/>
        <d v="2012-05-15T23:19:24Z"/>
        <d v="2014-11-20T15:45:17Z"/>
        <d v="2014-07-30T14:58:32Z"/>
        <d v="2013-09-16T20:51:33Z"/>
        <d v="2013-03-12T23:36:03Z"/>
        <d v="2014-12-08T19:19:07Z"/>
        <d v="2011-06-22T18:33:49Z"/>
        <d v="2012-04-28T15:54:06Z"/>
        <d v="2011-10-18T04:51:08Z"/>
        <d v="2014-03-03T21:40:06Z"/>
        <d v="2013-03-01T02:32:18Z"/>
        <d v="2011-05-10T22:44:19Z"/>
        <d v="2012-12-23T02:23:14Z"/>
        <d v="2013-11-02T13:53:32Z"/>
        <d v="2010-08-18T23:35:44Z"/>
        <d v="2010-10-18T22:59:15Z"/>
        <d v="2014-11-13T06:34:26Z"/>
        <d v="2014-07-18T01:38:22Z"/>
        <d v="2014-01-14T23:24:35Z"/>
        <d v="2012-06-20T20:47:32Z"/>
        <d v="2014-06-01T09:02:06Z"/>
        <d v="2011-01-19T03:49:35Z"/>
        <d v="2014-11-01T12:02:22Z"/>
        <d v="2012-05-25T14:39:27Z"/>
        <d v="2013-03-20T18:42:55Z"/>
        <d v="2012-11-16T15:32:16Z"/>
        <d v="2012-05-02T18:05:58Z"/>
        <d v="2012-03-20T20:51:38Z"/>
        <d v="2012-09-08T01:09:59Z"/>
        <d v="2014-07-25T02:26:55Z"/>
        <d v="2012-03-27T18:09:26Z"/>
        <d v="2014-09-16T22:09:59Z"/>
        <d v="2013-03-14T20:20:37Z"/>
        <d v="2014-03-18T03:13:49Z"/>
        <d v="2013-03-13T15:42:08Z"/>
        <d v="2011-02-11T20:19:15Z"/>
        <d v="2012-08-16T05:32:20Z"/>
        <d v="2014-05-22T07:29:38Z"/>
        <d v="2014-03-10T19:01:55Z"/>
      </sharedItems>
    </cacheField>
    <cacheField name="Deadline" numFmtId="164">
      <sharedItems containsSemiMixedTypes="0" containsDate="1" containsString="0">
        <d v="2010-06-12T00:00:00Z"/>
        <d v="2014-11-07T00:00:00Z"/>
        <d v="2014-01-02T00:00:00Z"/>
        <d v="2011-02-01T00:00:00Z"/>
        <d v="2011-06-22T00:00:00Z"/>
        <d v="2012-03-08T00:00:00Z"/>
        <d v="2012-12-22T00:00:00Z"/>
        <d v="2011-05-11T00:00:00Z"/>
        <d v="2014-02-03T00:00:00Z"/>
        <d v="2014-05-02T00:00:00Z"/>
        <d v="2013-07-24T00:00:00Z"/>
        <d v="2013-05-30T00:00:00Z"/>
        <d v="2014-05-12T00:00:00Z"/>
        <d v="2012-12-01T00:00:00Z"/>
        <d v="2014-02-05T00:00:00Z"/>
        <d v="2014-06-16T00:00:00Z"/>
        <d v="2012-09-03T00:00:00Z"/>
        <d v="2014-10-24T00:00:00Z"/>
        <d v="2012-04-19T00:00:00Z"/>
        <d v="2010-07-29T00:00:00Z"/>
        <d v="2012-01-12T00:00:00Z"/>
        <d v="2014-09-16T00:00:00Z"/>
        <d v="2013-02-10T00:00:00Z"/>
        <d v="2013-04-24T00:00:00Z"/>
        <d v="2011-08-10T00:00:00Z"/>
        <d v="2011-12-29T00:00:00Z"/>
        <d v="2013-07-26T00:00:00Z"/>
        <d v="2014-02-17T00:00:00Z"/>
        <d v="2012-02-13T00:00:00Z"/>
        <d v="2012-03-23T00:00:00Z"/>
        <d v="2013-12-05T00:00:00Z"/>
        <d v="2013-07-07T00:00:00Z"/>
        <d v="2013-10-19T00:00:00Z"/>
        <d v="2011-02-23T00:00:00Z"/>
        <d v="2013-08-04T00:00:00Z"/>
        <d v="2013-10-11T00:00:00Z"/>
        <d v="2013-09-21T00:00:00Z"/>
        <d v="2012-12-08T00:00:00Z"/>
        <d v="2013-03-03T00:00:00Z"/>
        <d v="2013-03-06T00:00:00Z"/>
        <d v="2014-09-06T00:00:00Z"/>
        <d v="2013-07-28T00:00:00Z"/>
        <d v="2011-12-21T00:00:00Z"/>
        <d v="2013-09-07T00:00:00Z"/>
        <d v="2012-06-29T00:00:00Z"/>
        <d v="2013-06-17T00:00:00Z"/>
        <d v="2014-11-30T00:00:00Z"/>
        <d v="2011-11-28T00:00:00Z"/>
        <d v="2012-03-11T00:00:00Z"/>
        <d v="2014-09-29T00:00:00Z"/>
        <d v="2014-01-11T00:00:00Z"/>
        <d v="2013-11-14T00:00:00Z"/>
        <d v="2011-12-19T00:00:00Z"/>
        <d v="2015-01-01T00:00:00Z"/>
        <d v="2014-06-12T00:00:00Z"/>
        <d v="2014-10-04T00:00:00Z"/>
        <d v="2013-07-05T00:00:00Z"/>
        <d v="2012-09-26T00:00:00Z"/>
        <d v="2013-05-14T00:00:00Z"/>
        <d v="2013-11-01T00:00:00Z"/>
        <d v="2014-12-15T00:00:00Z"/>
        <d v="2011-02-28T00:00:00Z"/>
        <d v="2012-12-12T00:00:00Z"/>
        <d v="2011-01-09T00:00:00Z"/>
        <d v="2013-12-23T00:00:00Z"/>
        <d v="2013-04-19T00:00:00Z"/>
        <d v="2011-12-01T00:00:00Z"/>
        <d v="2012-06-02T00:00:00Z"/>
        <d v="2014-09-10T00:00:00Z"/>
        <d v="2012-06-30T00:00:00Z"/>
        <d v="2014-03-02T00:00:00Z"/>
        <d v="2013-10-16T00:00:00Z"/>
        <d v="2012-12-10T00:00:00Z"/>
        <d v="2013-02-25T00:00:00Z"/>
        <d v="2012-01-20T00:00:00Z"/>
        <d v="2013-12-07T00:00:00Z"/>
        <d v="2013-04-28T00:00:00Z"/>
        <d v="2014-10-31T00:00:00Z"/>
        <d v="2012-07-04T00:00:00Z"/>
        <d v="2010-06-16T00:00:00Z"/>
        <d v="2014-11-25T00:00:00Z"/>
        <d v="2010-07-16T00:00:00Z"/>
        <d v="2010-08-08T00:00:00Z"/>
        <d v="2014-07-24T00:00:00Z"/>
        <d v="2013-03-15T00:00:00Z"/>
        <d v="2014-10-29T00:00:00Z"/>
        <d v="2014-03-31T00:00:00Z"/>
        <d v="2014-01-08T00:00:00Z"/>
        <d v="2012-05-26T00:00:00Z"/>
        <d v="2014-09-18T00:00:00Z"/>
        <d v="2010-07-28T00:00:00Z"/>
        <d v="2014-05-31T00:00:00Z"/>
        <d v="2013-03-11T00:00:00Z"/>
        <d v="2012-01-02T00:00:00Z"/>
        <d v="2011-05-13T00:00:00Z"/>
        <d v="2015-01-10T00:00:00Z"/>
        <d v="2012-07-19T00:00:00Z"/>
        <d v="2014-05-30T00:00:00Z"/>
        <d v="2013-01-13T00:00:00Z"/>
        <d v="2013-04-20T00:00:00Z"/>
        <d v="2012-08-20T00:00:00Z"/>
        <d v="2015-01-31T00:00:00Z"/>
        <d v="2012-07-01T00:00:00Z"/>
        <d v="2015-01-06T00:00:00Z"/>
        <d v="2011-10-04T00:00:00Z"/>
        <d v="2012-10-18T00:00:00Z"/>
        <d v="2010-11-04T00:00:00Z"/>
        <d v="2013-03-05T00:00:00Z"/>
        <d v="2012-05-04T00:00:00Z"/>
        <d v="2013-05-15T00:00:00Z"/>
        <d v="2011-10-29T00:00:00Z"/>
        <d v="2014-08-15T00:00:00Z"/>
        <d v="2013-06-09T00:00:00Z"/>
        <d v="2011-06-02T00:00:00Z"/>
        <d v="2014-07-14T00:00:00Z"/>
        <d v="2014-08-11T00:00:00Z"/>
        <d v="2011-11-24T00:00:00Z"/>
        <d v="2013-04-14T00:00:00Z"/>
        <d v="2014-04-09T00:00:00Z"/>
        <d v="2014-09-28T00:00:00Z"/>
        <d v="2012-02-08T00:00:00Z"/>
        <d v="2014-06-14T00:00:00Z"/>
        <d v="2013-07-18T00:00:00Z"/>
        <d v="2014-10-09T00:00:00Z"/>
        <d v="2009-12-20T00:00:00Z"/>
        <d v="2013-09-01T00:00:00Z"/>
        <d v="2012-08-18T00:00:00Z"/>
        <d v="2009-10-22T00:00:00Z"/>
        <d v="2013-12-19T00:00:00Z"/>
        <d v="2011-04-16T00:00:00Z"/>
        <d v="2013-07-10T00:00:00Z"/>
        <d v="2012-05-02T00:00:00Z"/>
        <d v="2012-05-05T00:00:00Z"/>
        <d v="2013-08-15T00:00:00Z"/>
        <d v="2011-03-25T00:00:00Z"/>
        <d v="2011-12-16T00:00:00Z"/>
        <d v="2014-06-27T00:00:00Z"/>
        <d v="2012-09-14T00:00:00Z"/>
        <d v="2014-04-21T00:00:00Z"/>
        <d v="2012-08-11T00:00:00Z"/>
        <d v="2013-12-18T00:00:00Z"/>
        <d v="2014-04-01T00:00:00Z"/>
        <d v="2012-06-22T00:00:00Z"/>
        <d v="2015-01-04T00:00:00Z"/>
        <d v="2013-12-13T00:00:00Z"/>
        <d v="2012-10-17T00:00:00Z"/>
        <d v="2012-04-30T00:00:00Z"/>
        <d v="2014-08-23T00:00:00Z"/>
        <d v="2013-01-20T00:00:00Z"/>
        <d v="2011-11-09T00:00:00Z"/>
        <d v="2011-08-05T00:00:00Z"/>
        <d v="2011-03-20T00:00:00Z"/>
        <d v="2011-11-10T00:00:00Z"/>
        <d v="2013-07-31T00:00:00Z"/>
        <d v="2012-05-21T00:00:00Z"/>
        <d v="2014-09-24T00:00:00Z"/>
        <d v="2014-11-13T00:00:00Z"/>
        <d v="2011-10-14T00:00:00Z"/>
        <d v="2014-11-28T00:00:00Z"/>
        <d v="2014-08-17T00:00:00Z"/>
        <d v="2011-04-24T00:00:00Z"/>
        <d v="2014-12-09T00:00:00Z"/>
        <d v="2011-07-29T00:00:00Z"/>
        <d v="2014-04-02T00:00:00Z"/>
        <d v="2014-12-22T00:00:00Z"/>
        <d v="2014-12-14T00:00:00Z"/>
        <d v="2011-07-25T00:00:00Z"/>
        <d v="2014-12-13T00:00:00Z"/>
        <d v="2014-10-10T00:00:00Z"/>
        <d v="2013-08-18T00:00:00Z"/>
        <d v="2014-02-24T00:00:00Z"/>
        <d v="2013-09-05T00:00:00Z"/>
        <d v="2012-06-03T00:00:00Z"/>
        <d v="2012-03-10T00:00:00Z"/>
        <d v="2014-12-10T00:00:00Z"/>
        <d v="2013-11-27T00:00:00Z"/>
        <d v="2010-08-16T00:00:00Z"/>
        <d v="2015-01-28T00:00:00Z"/>
        <d v="2013-07-25T00:00:00Z"/>
        <d v="2011-02-25T00:00:00Z"/>
        <d v="2014-03-09T00:00:00Z"/>
        <d v="2012-08-15T00:00:00Z"/>
        <d v="2012-04-04T00:00:00Z"/>
        <d v="2012-07-21T00:00:00Z"/>
        <d v="2014-04-13T00:00:00Z"/>
        <d v="2013-09-09T00:00:00Z"/>
        <d v="2013-02-20T00:00:00Z"/>
        <d v="2014-10-27T00:00:00Z"/>
        <d v="2014-08-18T00:00:00Z"/>
        <d v="2010-10-30T00:00:00Z"/>
        <d v="2013-11-06T00:00:00Z"/>
        <d v="2012-03-04T00:00:00Z"/>
        <d v="2014-03-14T00:00:00Z"/>
        <d v="2012-05-14T00:00:00Z"/>
        <d v="2014-10-17T00:00:00Z"/>
        <d v="2012-06-06T00:00:00Z"/>
        <d v="2014-11-05T00:00:00Z"/>
        <d v="2011-10-05T00:00:00Z"/>
        <d v="2012-02-15T00:00:00Z"/>
        <d v="2014-09-07T00:00:00Z"/>
        <d v="2011-11-01T00:00:00Z"/>
        <d v="2013-05-07T00:00:00Z"/>
        <d v="2013-11-02T00:00:00Z"/>
        <d v="2012-10-22T00:00:00Z"/>
        <d v="2010-03-03T00:00:00Z"/>
        <d v="2013-04-04T00:00:00Z"/>
        <d v="2014-04-23T00:00:00Z"/>
        <d v="2012-09-23T00:00:00Z"/>
        <d v="2012-09-12T00:00:00Z"/>
        <d v="2013-02-23T00:00:00Z"/>
        <d v="2011-08-18T00:00:00Z"/>
        <d v="2012-04-02T00:00:00Z"/>
        <d v="2011-07-24T00:00:00Z"/>
        <d v="2014-03-05T00:00:00Z"/>
        <d v="2013-10-25T00:00:00Z"/>
        <d v="2011-06-13T00:00:00Z"/>
        <d v="2014-08-31T00:00:00Z"/>
        <d v="2010-01-15T00:00:00Z"/>
        <d v="2014-08-09T00:00:00Z"/>
        <d v="2013-06-19T00:00:00Z"/>
        <d v="2012-12-19T00:00:00Z"/>
        <d v="2012-05-12T00:00:00Z"/>
        <d v="2013-04-15T00:00:00Z"/>
        <d v="2015-02-27T00:00:00Z"/>
        <d v="2014-09-01T00:00:00Z"/>
        <d v="2014-08-27T00:00:00Z"/>
        <d v="2012-08-12T00:00:00Z"/>
        <d v="2012-12-04T00:00:00Z"/>
        <d v="2012-01-27T00:00:00Z"/>
        <d v="2012-05-22T00:00:00Z"/>
        <d v="2010-07-23T00:00:00Z"/>
        <d v="2014-12-21T00:00:00Z"/>
        <d v="2011-05-14T00:00:00Z"/>
        <d v="2011-09-02T00:00:00Z"/>
        <d v="2012-08-10T00:00:00Z"/>
        <d v="2014-11-01T00:00:00Z"/>
        <d v="2013-04-25T00:00:00Z"/>
        <d v="2014-05-05T00:00:00Z"/>
        <d v="2012-10-01T00:00:00Z"/>
        <d v="2010-05-21T00:00:00Z"/>
        <d v="2014-11-21T00:00:00Z"/>
        <d v="2013-02-02T00:00:00Z"/>
        <d v="2011-08-01T00:00:00Z"/>
        <d v="2013-09-12T00:00:00Z"/>
        <d v="2013-12-26T00:00:00Z"/>
        <d v="2014-11-29T00:00:00Z"/>
        <d v="2014-09-21T00:00:00Z"/>
        <d v="2010-04-13T00:00:00Z"/>
        <d v="2014-09-13T00:00:00Z"/>
        <d v="2012-04-27T00:00:00Z"/>
        <d v="2012-02-25T00:00:00Z"/>
        <d v="2014-07-12T00:00:00Z"/>
        <d v="2014-09-23T00:00:00Z"/>
        <d v="2011-04-25T00:00:00Z"/>
        <d v="2012-03-15T00:00:00Z"/>
        <d v="2014-07-03T00:00:00Z"/>
        <d v="2013-06-15T00:00:00Z"/>
        <d v="2014-09-05T00:00:00Z"/>
        <d v="2014-12-19T00:00:00Z"/>
        <d v="2013-12-16T00:00:00Z"/>
        <d v="2011-04-18T00:00:00Z"/>
        <d v="2011-09-10T00:00:00Z"/>
        <d v="2012-11-25T00:00:00Z"/>
        <d v="2014-10-05T00:00:00Z"/>
        <d v="2014-02-27T00:00:00Z"/>
        <d v="2014-07-02T00:00:00Z"/>
        <d v="2012-04-06T00:00:00Z"/>
        <d v="2011-10-17T00:00:00Z"/>
        <d v="2012-09-01T00:00:00Z"/>
        <d v="2011-03-11T00:00:00Z"/>
        <d v="2014-05-09T00:00:00Z"/>
        <d v="2011-09-14T00:00:00Z"/>
        <d v="2014-07-25T00:00:00Z"/>
        <d v="2011-06-04T00:00:00Z"/>
        <d v="2014-10-26T00:00:00Z"/>
        <d v="2012-06-19T00:00:00Z"/>
        <d v="2012-04-05T00:00:00Z"/>
        <d v="2011-10-03T00:00:00Z"/>
        <d v="2011-04-30T00:00:00Z"/>
        <d v="2013-04-11T00:00:00Z"/>
        <d v="2014-05-11T00:00:00Z"/>
        <d v="2014-03-15T00:00:00Z"/>
        <d v="2012-04-09T00:00:00Z"/>
        <d v="2012-07-02T00:00:00Z"/>
        <d v="2014-01-13T00:00:00Z"/>
        <d v="2014-10-30T00:00:00Z"/>
        <d v="2011-05-05T00:00:00Z"/>
        <d v="2014-06-30T00:00:00Z"/>
        <d v="2012-06-20T00:00:00Z"/>
        <d v="2011-05-31T00:00:00Z"/>
        <d v="2014-08-12T00:00:00Z"/>
        <d v="2014-11-06T00:00:00Z"/>
        <d v="2012-04-15T00:00:00Z"/>
        <d v="2012-05-27T00:00:00Z"/>
        <d v="2013-07-01T00:00:00Z"/>
        <d v="2013-09-29T00:00:00Z"/>
        <d v="2010-01-31T00:00:00Z"/>
        <d v="2013-08-10T00:00:00Z"/>
        <d v="2012-09-30T00:00:00Z"/>
        <d v="2013-06-24T00:00:00Z"/>
        <d v="2014-12-30T00:00:00Z"/>
        <d v="2012-01-03T00:00:00Z"/>
        <d v="2013-08-22T00:00:00Z"/>
        <d v="2014-08-28T00:00:00Z"/>
        <d v="2011-05-20T00:00:00Z"/>
        <d v="2010-12-30T00:00:00Z"/>
        <d v="2014-05-01T00:00:00Z"/>
        <d v="2012-07-10T00:00:00Z"/>
        <d v="2012-09-28T00:00:00Z"/>
        <d v="2012-08-31T00:00:00Z"/>
        <d v="2014-04-11T00:00:00Z"/>
        <d v="2012-07-09T00:00:00Z"/>
        <d v="2014-11-04T00:00:00Z"/>
        <d v="2013-06-13T00:00:00Z"/>
        <d v="2014-01-18T00:00:00Z"/>
        <d v="2012-05-13T00:00:00Z"/>
        <d v="2014-09-11T00:00:00Z"/>
        <d v="2014-11-24T00:00:00Z"/>
        <d v="2014-11-23T00:00:00Z"/>
        <d v="2012-02-09T00:00:00Z"/>
        <d v="2012-07-11T00:00:00Z"/>
        <d v="2012-07-22T00:00:00Z"/>
        <d v="2014-05-27T00:00:00Z"/>
        <d v="2014-12-18T00:00:00Z"/>
        <d v="2011-04-26T00:00:00Z"/>
        <d v="2013-03-07T00:00:00Z"/>
        <d v="2014-08-20T00:00:00Z"/>
        <d v="2013-01-15T00:00:00Z"/>
        <d v="2011-11-16T00:00:00Z"/>
        <d v="2011-07-23T00:00:00Z"/>
        <d v="2013-02-14T00:00:00Z"/>
        <d v="2011-06-08T00:00:00Z"/>
        <d v="2014-08-26T00:00:00Z"/>
        <d v="2013-03-01T00:00:00Z"/>
        <d v="2014-08-24T00:00:00Z"/>
        <d v="2013-07-03T00:00:00Z"/>
        <d v="2011-08-15T00:00:00Z"/>
        <d v="2011-07-02T00:00:00Z"/>
        <d v="2012-06-26T00:00:00Z"/>
        <d v="2012-01-30T00:00:00Z"/>
        <d v="2012-12-02T00:00:00Z"/>
        <d v="2014-08-29T00:00:00Z"/>
        <d v="2013-01-07T00:00:00Z"/>
        <d v="2011-11-14T00:00:00Z"/>
        <d v="2012-03-12T00:00:00Z"/>
        <d v="2012-04-16T00:00:00Z"/>
        <d v="2012-09-06T00:00:00Z"/>
        <d v="2013-06-07T00:00:00Z"/>
        <d v="2011-05-02T00:00:00Z"/>
        <d v="2014-07-19T00:00:00Z"/>
        <d v="2010-04-30T00:00:00Z"/>
        <d v="2012-10-31T00:00:00Z"/>
        <d v="2013-06-06T00:00:00Z"/>
        <d v="2011-10-12T00:00:00Z"/>
        <d v="2014-08-07T00:00:00Z"/>
        <d v="2014-01-25T00:00:00Z"/>
        <d v="2014-08-06T00:00:00Z"/>
        <d v="2014-09-20T00:00:00Z"/>
        <d v="2011-12-12T00:00:00Z"/>
        <d v="2014-08-25T00:00:00Z"/>
        <d v="2014-06-03T00:00:00Z"/>
        <d v="2012-11-03T00:00:00Z"/>
        <d v="2013-06-27T00:00:00Z"/>
        <d v="2012-04-07T00:00:00Z"/>
        <d v="2014-05-23T00:00:00Z"/>
        <d v="2012-10-13T00:00:00Z"/>
        <d v="2014-11-15T00:00:00Z"/>
        <d v="2013-04-27T00:00:00Z"/>
        <d v="2012-02-04T00:00:00Z"/>
        <d v="2014-07-31T00:00:00Z"/>
        <d v="2014-03-03T00:00:00Z"/>
        <d v="2013-04-03T00:00:00Z"/>
        <d v="2014-11-16T00:00:00Z"/>
        <d v="2013-07-27T00:00:00Z"/>
        <d v="2009-08-29T00:00:00Z"/>
        <d v="2011-10-30T00:00:00Z"/>
        <d v="2012-04-18T00:00:00Z"/>
        <d v="2013-12-09T00:00:00Z"/>
        <d v="2010-12-01T00:00:00Z"/>
        <d v="2011-09-12T00:00:00Z"/>
        <d v="2013-07-06T00:00:00Z"/>
        <d v="2014-03-24T00:00:00Z"/>
        <d v="2009-10-30T00:00:00Z"/>
        <d v="2014-01-06T00:00:00Z"/>
        <d v="2012-12-14T00:00:00Z"/>
        <d v="2014-03-30T00:00:00Z"/>
        <d v="2014-10-16T00:00:00Z"/>
        <d v="2014-02-21T00:00:00Z"/>
        <d v="2013-03-04T00:00:00Z"/>
        <d v="2014-07-09T00:00:00Z"/>
        <d v="2013-07-15T00:00:00Z"/>
        <d v="2013-08-28T00:00:00Z"/>
        <d v="2014-04-05T00:00:00Z"/>
        <d v="2012-02-17T00:00:00Z"/>
        <d v="2014-07-18T00:00:00Z"/>
        <d v="2014-02-06T00:00:00Z"/>
        <d v="2013-01-28T00:00:00Z"/>
        <d v="2011-05-12T00:00:00Z"/>
        <d v="2011-03-10T00:00:00Z"/>
        <d v="2014-07-06T00:00:00Z"/>
        <d v="2012-05-15T00:00:00Z"/>
        <d v="2012-12-13T00:00:00Z"/>
        <d v="2013-03-08T00:00:00Z"/>
        <d v="2013-02-07T00:00:00Z"/>
        <d v="2012-05-19T00:00:00Z"/>
        <d v="2013-06-01T00:00:00Z"/>
        <d v="2013-08-26T00:00:00Z"/>
        <d v="2013-10-29T00:00:00Z"/>
        <d v="2014-12-05T00:00:00Z"/>
        <d v="2014-07-07T00:00:00Z"/>
        <d v="2013-08-02T00:00:00Z"/>
        <d v="2014-12-04T00:00:00Z"/>
        <d v="2012-07-12T00:00:00Z"/>
        <d v="2013-11-04T00:00:00Z"/>
        <d v="2014-01-24T00:00:00Z"/>
        <d v="2013-08-09T00:00:00Z"/>
        <d v="2014-06-21T00:00:00Z"/>
        <d v="2014-02-01T00:00:00Z"/>
        <d v="2013-12-15T00:00:00Z"/>
        <d v="2013-05-22T00:00:00Z"/>
        <d v="2011-11-04T00:00:00Z"/>
        <d v="2011-12-02T00:00:00Z"/>
        <d v="2011-12-27T00:00:00Z"/>
        <d v="2013-11-26T00:00:00Z"/>
        <d v="2014-08-08T00:00:00Z"/>
        <d v="2013-11-21T00:00:00Z"/>
        <d v="2013-03-30T00:00:00Z"/>
        <d v="2011-09-03T00:00:00Z"/>
        <d v="2010-10-05T00:00:00Z"/>
        <d v="2011-03-02T00:00:00Z"/>
        <d v="2014-10-23T00:00:00Z"/>
        <d v="2014-12-11T00:00:00Z"/>
        <d v="2014-07-30T00:00:00Z"/>
        <d v="2013-06-16T00:00:00Z"/>
        <d v="2011-01-28T00:00:00Z"/>
        <d v="2014-04-16T00:00:00Z"/>
        <d v="2012-05-11T00:00:00Z"/>
        <d v="2011-03-26T00:00:00Z"/>
        <d v="2012-12-07T00:00:00Z"/>
        <d v="2013-09-06T00:00:00Z"/>
        <d v="2012-11-08T00:00:00Z"/>
        <d v="2014-12-20T00:00:00Z"/>
        <d v="2014-08-10T00:00:00Z"/>
        <d v="2011-07-06T00:00:00Z"/>
        <d v="2010-05-13T00:00:00Z"/>
        <d v="2013-06-20T00:00:00Z"/>
        <d v="2013-09-20T00:00:00Z"/>
        <d v="2014-08-14T00:00:00Z"/>
        <d v="2010-07-21T00:00:00Z"/>
        <d v="2010-11-22T00:00:00Z"/>
        <d v="2011-04-08T00:00:00Z"/>
        <d v="2011-03-23T00:00:00Z"/>
        <d v="2013-07-20T00:00:00Z"/>
        <d v="2012-01-10T00:00:00Z"/>
        <d v="2015-01-03T00:00:00Z"/>
        <d v="2011-07-19T00:00:00Z"/>
        <d v="2012-11-04T00:00:00Z"/>
        <d v="2014-05-08T00:00:00Z"/>
        <d v="2012-09-10T00:00:00Z"/>
        <d v="2014-09-19T00:00:00Z"/>
        <d v="2011-03-06T00:00:00Z"/>
        <d v="2013-11-13T00:00:00Z"/>
        <d v="2013-07-17T00:00:00Z"/>
        <d v="2011-05-30T00:00:00Z"/>
        <d v="2014-10-01T00:00:00Z"/>
        <d v="2013-12-01T00:00:00Z"/>
        <d v="2010-04-04T00:00:00Z"/>
        <d v="2014-07-16T00:00:00Z"/>
        <d v="2013-05-25T00:00:00Z"/>
        <d v="2012-07-26T00:00:00Z"/>
        <d v="2013-04-17T00:00:00Z"/>
        <d v="2010-11-18T00:00:00Z"/>
        <d v="2011-01-02T00:00:00Z"/>
        <d v="2013-01-18T00:00:00Z"/>
        <d v="2015-01-02T00:00:00Z"/>
        <d v="2011-03-18T00:00:00Z"/>
        <d v="2012-03-21T00:00:00Z"/>
        <d v="2011-08-25T00:00:00Z"/>
        <d v="2012-11-30T00:00:00Z"/>
        <d v="2010-09-10T00:00:00Z"/>
        <d v="2011-10-02T00:00:00Z"/>
        <d v="2010-07-01T00:00:00Z"/>
        <d v="2013-03-25T00:00:00Z"/>
        <d v="2009-08-22T00:00:00Z"/>
        <d v="2014-11-02T00:00:00Z"/>
        <d v="2012-12-23T00:00:00Z"/>
        <d v="2012-07-08T00:00:00Z"/>
        <d v="2011-08-14T00:00:00Z"/>
        <d v="2012-10-27T00:00:00Z"/>
        <d v="2012-05-31T00:00:00Z"/>
        <d v="2014-03-01T00:00:00Z"/>
        <d v="2014-09-22T00:00:00Z"/>
        <d v="2011-12-15T00:00:00Z"/>
        <d v="2011-01-29T00:00:00Z"/>
        <d v="2014-06-18T00:00:00Z"/>
        <d v="2012-03-17T00:00:00Z"/>
        <d v="2013-12-04T00:00:00Z"/>
        <d v="2012-10-26T00:00:00Z"/>
        <d v="2011-08-16T00:00:00Z"/>
        <d v="2012-11-27T00:00:00Z"/>
        <d v="2011-08-31T00:00:00Z"/>
        <d v="2013-01-16T00:00:00Z"/>
        <d v="2014-09-15T00:00:00Z"/>
        <d v="2014-05-03T00:00:00Z"/>
        <d v="2013-04-13T00:00:00Z"/>
        <d v="2012-08-16T00:00:00Z"/>
        <d v="2010-08-07T00:00:00Z"/>
        <d v="2013-07-30T00:00:00Z"/>
        <d v="2013-04-21T00:00:00Z"/>
        <d v="2014-08-30T00:00:00Z"/>
        <d v="2013-02-16T00:00:00Z"/>
        <d v="2013-09-26T00:00:00Z"/>
        <d v="2013-07-19T00:00:00Z"/>
        <d v="2012-11-29T00:00:00Z"/>
        <d v="2013-08-25T00:00:00Z"/>
        <d v="2012-04-29T00:00:00Z"/>
        <d v="2013-08-16T00:00:00Z"/>
        <d v="2011-09-15T00:00:00Z"/>
        <d v="2013-10-01T00:00:00Z"/>
        <d v="2011-08-29T00:00:00Z"/>
        <d v="2013-05-08T00:00:00Z"/>
        <d v="2011-10-01T00:00:00Z"/>
        <d v="2013-12-02T00:00:00Z"/>
        <d v="2011-02-15T00:00:00Z"/>
        <d v="2014-10-22T00:00:00Z"/>
        <d v="2011-06-29T00:00:00Z"/>
        <d v="2010-07-17T00:00:00Z"/>
        <d v="2014-11-19T00:00:00Z"/>
        <d v="2014-08-13T00:00:00Z"/>
        <d v="2012-05-06T00:00:00Z"/>
        <d v="2011-03-15T00:00:00Z"/>
        <d v="2013-11-25T00:00:00Z"/>
        <d v="2012-09-09T00:00:00Z"/>
        <d v="2012-11-06T00:00:00Z"/>
        <d v="2014-09-26T00:00:00Z"/>
        <d v="2010-08-01T00:00:00Z"/>
        <d v="2013-06-22T00:00:00Z"/>
        <d v="2011-04-04T00:00:00Z"/>
        <d v="2012-05-29T00:00:00Z"/>
        <d v="2014-09-12T00:00:00Z"/>
        <d v="2015-01-14T00:00:00Z"/>
        <d v="2014-03-04T00:00:00Z"/>
        <d v="2013-11-16T00:00:00Z"/>
        <d v="2012-11-24T00:00:00Z"/>
        <d v="2013-05-01T00:00:00Z"/>
        <d v="2013-04-18T00:00:00Z"/>
        <d v="2011-12-31T00:00:00Z"/>
        <d v="2012-12-15T00:00:00Z"/>
        <d v="2014-09-09T00:00:00Z"/>
        <d v="2014-07-01T00:00:00Z"/>
        <d v="2013-09-24T00:00:00Z"/>
        <d v="2014-07-04T00:00:00Z"/>
        <d v="2012-03-09T00:00:00Z"/>
        <d v="2014-11-20T00:00:00Z"/>
        <d v="2014-06-23T00:00:00Z"/>
        <d v="2010-10-06T00:00:00Z"/>
        <d v="2010-11-24T00:00:00Z"/>
        <d v="2010-06-02T00:00:00Z"/>
        <d v="2010-11-11T00:00:00Z"/>
        <d v="2011-08-11T00:00:00Z"/>
        <d v="2011-09-11T00:00:00Z"/>
        <d v="2014-03-28T00:00:00Z"/>
        <d v="2011-03-21T00:00:00Z"/>
        <d v="2013-12-24T00:00:00Z"/>
        <d v="2014-12-25T00:00:00Z"/>
        <d v="2013-12-11T00:00:00Z"/>
        <d v="2011-01-16T00:00:00Z"/>
        <d v="2011-01-23T00:00:00Z"/>
        <d v="2011-09-06T00:00:00Z"/>
        <d v="2013-03-23T00:00:00Z"/>
        <d v="2013-01-12T00:00:00Z"/>
        <d v="2013-09-02T00:00:00Z"/>
        <d v="2014-12-31T00:00:00Z"/>
        <d v="2012-06-16T00:00:00Z"/>
        <d v="2012-01-31T00:00:00Z"/>
        <d v="2014-07-29T00:00:00Z"/>
        <d v="2011-09-19T00:00:00Z"/>
        <d v="2010-07-10T00:00:00Z"/>
        <d v="2014-02-02T00:00:00Z"/>
        <d v="2011-01-14T00:00:00Z"/>
        <d v="2009-05-31T00:00:00Z"/>
        <d v="2011-12-17T00:00:00Z"/>
        <d v="2014-09-04T00:00:00Z"/>
        <d v="2014-06-28T00:00:00Z"/>
        <d v="2013-11-17T00:00:00Z"/>
        <d v="2009-12-09T00:00:00Z"/>
        <d v="2009-09-25T00:00:00Z"/>
        <d v="2010-08-03T00:00:00Z"/>
        <d v="2011-04-14T00:00:00Z"/>
        <d v="2010-03-16T00:00:00Z"/>
        <d v="2013-01-04T00:00:00Z"/>
        <d v="2014-01-29T00:00:00Z"/>
        <d v="2012-09-07T00:00:00Z"/>
        <d v="2013-06-18T00:00:00Z"/>
        <d v="2010-10-22T00:00:00Z"/>
        <d v="2010-11-19T00:00:00Z"/>
        <d v="2010-05-10T00:00:00Z"/>
        <d v="2011-05-04T00:00:00Z"/>
        <d v="2014-11-08T00:00:00Z"/>
        <d v="2014-03-12T00:00:00Z"/>
        <d v="2013-10-12T00:00:00Z"/>
        <d v="2014-09-08T00:00:00Z"/>
        <d v="2014-12-06T00:00:00Z"/>
        <d v="2013-10-08T00:00:00Z"/>
        <d v="2012-08-26T00:00:00Z"/>
        <d v="2012-02-01T00:00:00Z"/>
        <d v="2012-06-01T00:00:00Z"/>
        <d v="2013-11-11T00:00:00Z"/>
        <d v="2014-07-27T00:00:00Z"/>
        <d v="2013-10-09T00:00:00Z"/>
        <d v="2012-11-22T00:00:00Z"/>
        <d v="2010-12-06T00:00:00Z"/>
        <d v="2013-05-10T00:00:00Z"/>
        <d v="2014-01-10T00:00:00Z"/>
        <d v="2012-05-23T00:00:00Z"/>
        <d v="2012-12-16T00:00:00Z"/>
        <d v="2011-02-03T00:00:00Z"/>
        <d v="2011-05-03T00:00:00Z"/>
        <d v="2015-01-16T00:00:00Z"/>
        <d v="2013-08-06T00:00:00Z"/>
        <d v="2011-07-03T00:00:00Z"/>
        <d v="2014-02-09T00:00:00Z"/>
        <d v="2010-06-05T00:00:00Z"/>
        <d v="2012-07-25T00:00:00Z"/>
        <d v="2011-01-21T00:00:00Z"/>
        <d v="2012-10-24T00:00:00Z"/>
        <d v="2014-05-10T00:00:00Z"/>
        <d v="2012-04-03T00:00:00Z"/>
        <d v="2012-11-26T00:00:00Z"/>
        <d v="2013-01-06T00:00:00Z"/>
        <d v="2014-02-14T00:00:00Z"/>
        <d v="2012-03-03T00:00:00Z"/>
        <d v="2013-11-15T00:00:00Z"/>
        <d v="2012-07-14T00:00:00Z"/>
        <d v="2014-08-01T00:00:00Z"/>
        <d v="2012-10-07T00:00:00Z"/>
        <d v="2013-01-31T00:00:00Z"/>
        <d v="2014-05-13T00:00:00Z"/>
        <d v="2013-01-10T00:00:00Z"/>
        <d v="2012-07-18T00:00:00Z"/>
        <d v="2013-10-02T00:00:00Z"/>
        <d v="2013-06-08T00:00:00Z"/>
        <d v="2015-01-18T00:00:00Z"/>
        <d v="2013-07-04T00:00:00Z"/>
        <d v="2012-01-18T00:00:00Z"/>
        <d v="2014-12-08T00:00:00Z"/>
        <d v="2012-04-21T00:00:00Z"/>
        <d v="2013-03-02T00:00:00Z"/>
        <d v="2012-12-18T00:00:00Z"/>
        <d v="2011-03-14T00:00:00Z"/>
        <d v="2011-08-23T00:00:00Z"/>
        <d v="2010-07-26T00:00:00Z"/>
        <d v="2014-09-03T00:00:00Z"/>
        <d v="2014-10-13T00:00:00Z"/>
        <d v="2013-09-22T00:00:00Z"/>
        <d v="2014-04-08T00:00:00Z"/>
        <d v="2012-10-02T00:00:00Z"/>
        <d v="2013-10-20T00:00:00Z"/>
        <d v="2009-11-20T00:00:00Z"/>
        <d v="2014-06-06T00:00:00Z"/>
        <d v="2013-10-04T00:00:00Z"/>
        <d v="2013-05-02T00:00:00Z"/>
        <d v="2011-06-15T00:00:00Z"/>
        <d v="2011-07-15T00:00:00Z"/>
        <d v="2011-02-06T00:00:00Z"/>
        <d v="2013-12-03T00:00:00Z"/>
        <d v="2013-11-18T00:00:00Z"/>
        <d v="2014-03-22T00:00:00Z"/>
        <d v="2013-04-05T00:00:00Z"/>
        <d v="2013-06-23T00:00:00Z"/>
        <d v="2010-03-22T00:00:00Z"/>
        <d v="2014-06-29T00:00:00Z"/>
        <d v="2012-03-18T00:00:00Z"/>
        <d v="2013-08-24T00:00:00Z"/>
        <d v="2015-01-07T00:00:00Z"/>
        <d v="2012-02-23T00:00:00Z"/>
        <d v="2010-10-25T00:00:00Z"/>
        <d v="2012-01-28T00:00:00Z"/>
        <d v="2012-11-13T00:00:00Z"/>
        <d v="2014-08-19T00:00:00Z"/>
        <d v="2014-07-21T00:00:00Z"/>
        <d v="2015-01-08T00:00:00Z"/>
        <d v="2012-06-14T00:00:00Z"/>
        <d v="2011-07-22T00:00:00Z"/>
        <d v="2012-06-12T00:00:00Z"/>
        <d v="2011-11-13T00:00:00Z"/>
        <d v="2014-03-21T00:00:00Z"/>
        <d v="2013-03-16T00:00:00Z"/>
        <d v="2011-08-08T00:00:00Z"/>
        <d v="2013-01-22T00:00:00Z"/>
        <d v="2010-09-26T00:00:00Z"/>
        <d v="2010-12-17T00:00:00Z"/>
        <d v="2015-01-12T00:00:00Z"/>
        <d v="2014-02-13T00:00:00Z"/>
        <d v="2012-07-23T00:00:00Z"/>
        <d v="2011-03-05T00:00:00Z"/>
        <d v="2014-12-28T00:00:00Z"/>
        <d v="2012-06-24T00:00:00Z"/>
        <d v="2013-01-05T00:00:00Z"/>
        <d v="2012-04-22T00:00:00Z"/>
        <d v="2012-10-08T00:00:00Z"/>
        <d v="2013-03-28T00:00:00Z"/>
        <d v="2014-04-18T00:00:00Z"/>
        <d v="2012-09-15T00:00:00Z"/>
        <d v="2014-06-22T00:00:00Z"/>
      </sharedItems>
    </cacheField>
    <cacheField name="Duration" numFmtId="1">
      <sharedItems containsSemiMixedTypes="0" containsString="0" containsNumber="1" containsInteger="1">
        <n v="19.0"/>
        <n v="30.0"/>
        <n v="41.0"/>
        <n v="21.0"/>
        <n v="26.0"/>
        <n v="61.0"/>
        <n v="34.0"/>
        <n v="35.0"/>
        <n v="31.0"/>
        <n v="60.0"/>
        <n v="20.0"/>
        <n v="45.0"/>
        <n v="33.0"/>
        <n v="40.0"/>
        <n v="29.0"/>
        <n v="14.0"/>
        <n v="46.0"/>
        <n v="32.0"/>
        <n v="57.0"/>
        <n v="9.0"/>
        <n v="36.0"/>
        <n v="6.0"/>
        <n v="39.0"/>
        <n v="86.0"/>
        <n v="90.0"/>
        <n v="13.0"/>
        <n v="42.0"/>
        <n v="38.0"/>
        <n v="50.0"/>
        <n v="22.0"/>
        <n v="28.0"/>
        <n v="37.0"/>
        <n v="15.0"/>
        <n v="62.0"/>
        <n v="25.0"/>
        <n v="10.0"/>
        <n v="53.0"/>
        <n v="44.0"/>
        <n v="24.0"/>
        <n v="18.0"/>
        <n v="58.0"/>
        <n v="8.0"/>
        <n v="89.0"/>
        <n v="56.0"/>
        <n v="49.0"/>
        <n v="59.0"/>
        <n v="76.0"/>
        <n v="27.0"/>
        <n v="54.0"/>
        <n v="17.0"/>
        <n v="51.0"/>
        <n v="7.0"/>
        <n v="43.0"/>
        <n v="64.0"/>
        <n v="75.0"/>
        <n v="23.0"/>
        <n v="85.0"/>
        <n v="87.0"/>
        <n v="55.0"/>
        <n v="47.0"/>
        <n v="80.0"/>
        <n v="16.0"/>
        <n v="3.0"/>
        <n v="48.0"/>
        <n v="11.0"/>
        <n v="52.0"/>
        <n v="12.0"/>
        <n v="77.0"/>
        <n v="91.0"/>
        <n v="88.0"/>
        <n v="67.0"/>
      </sharedItems>
    </cacheField>
    <cacheField name="Goal" numFmtId="0">
      <sharedItems containsSemiMixedTypes="0" containsString="0" containsNumber="1" containsInteger="1">
        <n v="1000.0"/>
        <n v="1500.0"/>
        <n v="16000.0"/>
        <n v="3000.0"/>
        <n v="12000.0"/>
        <n v="5000.0"/>
        <n v="8000.0"/>
        <n v="20000.0"/>
        <n v="13000.0"/>
        <n v="6000.0"/>
        <n v="15000.0"/>
        <n v="30418.0"/>
        <n v="5500.0"/>
        <n v="23000.0"/>
        <n v="2500.0"/>
        <n v="800.0"/>
        <n v="3500.0"/>
        <n v="50000.0"/>
        <n v="500.0"/>
        <n v="3141.0"/>
        <n v="7777.0"/>
        <n v="2000.0"/>
        <n v="28470.0"/>
        <n v="4000.0"/>
        <n v="16845.0"/>
        <n v="55000.0"/>
        <n v="5200.0"/>
        <n v="2424.0"/>
        <n v="34000.0"/>
        <n v="9500.0"/>
        <n v="26330.0"/>
        <n v="3200.0"/>
        <n v="89421.0"/>
        <n v="2210.0"/>
        <n v="750.0"/>
        <n v="35000.0"/>
        <n v="40000.0"/>
        <n v="14254.0"/>
        <n v="250.0"/>
        <n v="950.0"/>
        <n v="5479.0"/>
        <n v="30000.0"/>
        <n v="400.0"/>
        <n v="54000.0"/>
        <n v="100.0"/>
        <n v="25000.0"/>
        <n v="10000.0"/>
        <n v="1393.0"/>
        <n v="80000.0"/>
        <n v="2824.0"/>
        <n v="16825.0"/>
        <n v="35500.0"/>
        <n v="1200.0"/>
        <n v="63660.0"/>
        <n v="921.0"/>
        <n v="7000.0"/>
        <n v="3624.0"/>
        <n v="100000.0"/>
        <n v="4999.0"/>
        <n v="15234.0"/>
        <n v="1250.0"/>
        <n v="2900.0"/>
        <n v="21244.0"/>
        <n v="44732.0"/>
        <n v="26256.0"/>
        <n v="150.0"/>
        <n v="2774.0"/>
        <n v="4500.0"/>
        <n v="8599.0"/>
        <n v="6800.0"/>
        <n v="70000.0"/>
        <n v="60000.0"/>
        <n v="600.0"/>
        <n v="7500.0"/>
        <n v="8800.0"/>
        <n v="500000.0"/>
        <n v="7720.0"/>
        <n v="450.0"/>
        <n v="2300.0"/>
        <n v="65000.0"/>
        <n v="6500.0"/>
        <n v="35.0"/>
        <n v="700.0"/>
        <n v="4313.0"/>
        <n v="2347.0"/>
        <n v="23472.0"/>
        <n v="1900.0"/>
        <n v="17989.0"/>
        <n v="4406.0"/>
        <n v="59000.0"/>
        <n v="48000.0"/>
        <n v="1600.0"/>
        <n v="38000.0"/>
        <n v="79.0"/>
        <n v="17579.0"/>
        <n v="1.0"/>
        <n v="75000.0"/>
        <n v="125000.0"/>
        <n v="43500.0"/>
        <n v="6328.0"/>
        <n v="300.0"/>
        <n v="3600.0"/>
        <n v="110000.0"/>
        <n v="1750.0"/>
        <n v="250000.0"/>
        <n v="4596.0"/>
        <n v="334.0"/>
        <n v="40558.0"/>
        <n v="1409.0"/>
        <n v="1499.0"/>
        <n v="1050.0"/>
        <n v="120773.0"/>
        <n v="2463.0"/>
        <n v="14000.0"/>
        <n v="9000.0"/>
        <n v="665.0"/>
        <n v="1855.0"/>
        <n v="5719.0"/>
        <n v="2800.0"/>
        <n v="114266.0"/>
        <n v="350.0"/>
        <n v="45325.0"/>
        <n v="1631.0"/>
        <n v="4917.0"/>
        <n v="900.0"/>
        <n v="13500.0"/>
        <n v="45000.0"/>
        <n v="11702.0"/>
        <n v="11000.0"/>
        <n v="4325.0"/>
        <n v="9066.0"/>
        <n v="32000.0"/>
        <n v="329.0"/>
        <n v="5800.0"/>
        <n v="3718.0"/>
        <n v="3700.0"/>
        <n v="4800.0"/>
        <n v="200.0"/>
        <n v="20798.0"/>
        <n v="926.0"/>
        <n v="80253.0"/>
        <n v="1651.0"/>
        <n v="941.0"/>
        <n v="25482.0"/>
        <n v="6550.0"/>
        <n v="9956.0"/>
        <n v="19500.0"/>
        <n v="2093.0"/>
        <n v="8480.0"/>
        <n v="2200.0"/>
        <n v="10.0"/>
        <n v="2487.0"/>
        <n v="850.0"/>
        <n v="4676.0"/>
        <n v="1646.0"/>
        <n v="1350.0"/>
        <n v="8420.0"/>
        <n v="470.0"/>
        <n v="32034.0"/>
        <n v="2790.0"/>
        <n v="3333.0"/>
        <n v="5750.0"/>
        <n v="7554.0"/>
        <n v="587.0"/>
        <n v="4990.0"/>
        <n v="2486.0"/>
        <n v="8560.0"/>
        <n v="5457.0"/>
        <n v="777.0"/>
        <n v="37000.0"/>
        <n v="14222.0"/>
        <n v="3265.0"/>
        <n v="1267.0"/>
        <n v="428.0"/>
        <n v="4900.0"/>
        <n v="7750.0"/>
        <n v="3300.0"/>
        <n v="4706.0"/>
        <n v="1800.0"/>
        <n v="1242.0"/>
        <n v="150000.0"/>
        <n v="70922.0"/>
        <n v="17500.0"/>
        <n v="650.0"/>
        <n v="12500.0"/>
        <n v="6999.0"/>
        <n v="2750.0"/>
        <n v="54318.0"/>
        <n v="1000000.0"/>
        <n v="1300.0"/>
        <n v="180000.0"/>
        <n v="32460.0"/>
        <n v="572.0"/>
        <n v="550.0"/>
        <n v="42000.0"/>
        <n v="37500.0"/>
        <n v="25.0"/>
        <n v="12407.0"/>
        <n v="5400.0"/>
        <n v="1400.0"/>
        <n v="4865.0"/>
        <n v="8400.0"/>
        <n v="48925.0"/>
        <n v="9247.0"/>
        <n v="2370.0"/>
        <n v="22000.0"/>
        <n v="1630.0"/>
        <n v="17000.0"/>
        <n v="468.0"/>
        <n v="12.0"/>
        <n v="157.0"/>
        <n v="502.0"/>
        <n v="6850.0"/>
        <n v="18000.0"/>
        <n v="173.0"/>
        <n v="8518.0"/>
        <n v="18781.0"/>
        <n v="12999.0"/>
        <n v="39000.0"/>
        <n v="3100.0"/>
        <n v="51337.0"/>
        <n v="2700.0"/>
        <n v="12600.0"/>
        <n v="3429.0"/>
        <n v="857.0"/>
        <n v="20100.0"/>
        <n v="200000.0"/>
        <n v="2650.0"/>
        <n v="725.0"/>
        <n v="8500.0"/>
        <n v="20287.0"/>
        <n v="976.0"/>
        <n v="1714.0"/>
        <n v="2337.0"/>
        <n v="3899.0"/>
        <n v="832.0"/>
        <n v="1808.0"/>
        <n v="50.0"/>
        <n v="20.0"/>
        <n v="14500.0"/>
        <n v="5.0"/>
        <n v="5271.0"/>
        <n v="29219.0"/>
        <n v="10194.0"/>
        <n v="16199.0"/>
        <n v="7740.0"/>
        <n v="20500.0"/>
        <n v="1379.0"/>
        <n v="163.0"/>
        <n v="10272.0"/>
        <n v="2282.0"/>
        <n v="2996.0"/>
        <n v="95000.0"/>
        <n v="275000.0"/>
        <n v="10500.0"/>
        <n v="835.0"/>
        <n v="31000.0"/>
        <n v="4239.0"/>
        <n v="5360.0"/>
        <n v="11084.0"/>
        <n v="2103.0"/>
        <n v="8402.0"/>
        <n v="12717.0"/>
        <n v="350000.0"/>
        <n v="9700.0"/>
        <n v="3371.0"/>
        <n v="4382.0"/>
        <n v="7116.0"/>
        <n v="8.0"/>
        <n v="95500.0"/>
        <n v="4600.0"/>
        <n v="46664.0"/>
        <n v="8372.0"/>
        <n v="835000.0"/>
        <n v="20572.0"/>
        <n v="16920.0"/>
        <n v="62000.0"/>
        <n v="35775.0"/>
        <n v="192123.0"/>
        <n v="3330.0"/>
        <n v="1167.0"/>
        <n v="100140.0"/>
        <n v="3021.0"/>
        <n v="4072.0"/>
        <n v="2157.0"/>
        <n v="32382.0"/>
        <n v="2280.0"/>
        <n v="1150.0"/>
        <n v="1095.0"/>
        <n v="2302.0"/>
        <n v="36043.0"/>
        <n v="11500.0"/>
        <n v="4471.0"/>
      </sharedItems>
    </cacheField>
    <cacheField name="Pledged" numFmtId="0">
      <sharedItems containsSemiMixedTypes="0" containsString="0" containsNumber="1" containsInteger="1">
        <n v="1040.0"/>
        <n v="485.0"/>
        <n v="1711.0"/>
        <n v="3575.0"/>
        <n v="25.0"/>
        <n v="5435.0"/>
        <n v="5620.0"/>
        <n v="751.0"/>
        <n v="42859.0"/>
        <n v="47030.0"/>
        <n v="1.0"/>
        <n v="6375.0"/>
        <n v="401.0"/>
        <n v="503.0"/>
        <n v="6462.0"/>
        <n v="81.0"/>
        <n v="0.0"/>
        <n v="191.0"/>
        <n v="910.0"/>
        <n v="2140.0"/>
        <n v="10.0"/>
        <n v="1152.0"/>
        <n v="2735.0"/>
        <n v="50.0"/>
        <n v="2102.0"/>
        <n v="5176.0"/>
        <n v="2022.0"/>
        <n v="43.0"/>
        <n v="12515.0"/>
        <n v="30036.0"/>
        <n v="5191.0"/>
        <n v="3233.0"/>
        <n v="20.0"/>
        <n v="10784.0"/>
        <n v="6775.0"/>
        <n v="2067.0"/>
        <n v="2348.0"/>
        <n v="63002.0"/>
        <n v="300.0"/>
        <n v="3033.0"/>
        <n v="596.0"/>
        <n v="2773.0"/>
        <n v="3271.0"/>
        <n v="89.0"/>
        <n v="5656.0"/>
        <n v="5460.0"/>
        <n v="5355.0"/>
        <n v="19721.0"/>
        <n v="139244.0"/>
        <n v="2360.0"/>
        <n v="85.0"/>
        <n v="225.0"/>
        <n v="480.0"/>
        <n v="10427.0"/>
        <n v="1555.0"/>
        <n v="946.0"/>
        <n v="970.0"/>
        <n v="7420.0"/>
        <n v="19.0"/>
        <n v="177.0"/>
        <n v="1610.0"/>
        <n v="460.0"/>
        <n v="20456.0"/>
        <n v="54329.0"/>
        <n v="9492.0"/>
        <n v="657.0"/>
        <n v="5591.0"/>
        <n v="2121.0"/>
        <n v="38.0"/>
        <n v="458.0"/>
        <n v="4625.0"/>
        <n v="1185.0"/>
        <n v="1450.0"/>
        <n v="6925.0"/>
        <n v="15.0"/>
        <n v="1654.0"/>
        <n v="360.0"/>
        <n v="7227.0"/>
        <n v="55.0"/>
        <n v="372.0"/>
        <n v="3119.0"/>
        <n v="16306.0"/>
        <n v="12680.0"/>
        <n v="1412.0"/>
        <n v="1455.0"/>
        <n v="132.0"/>
        <n v="60.0"/>
        <n v="90.0"/>
        <n v="2510.0"/>
        <n v="996.0"/>
        <n v="2484.0"/>
        <n v="557.0"/>
        <n v="1157.0"/>
        <n v="10318.0"/>
        <n v="35.0"/>
        <n v="2415.0"/>
        <n v="2947.0"/>
        <n v="526.0"/>
        <n v="2.0"/>
        <n v="2785.0"/>
        <n v="921.0"/>
        <n v="3085.0"/>
        <n v="11316.0"/>
        <n v="160.0"/>
        <n v="47.0"/>
        <n v="30.0"/>
        <n v="1780.0"/>
        <n v="8484.0"/>
        <n v="455.0"/>
        <n v="40.0"/>
        <n v="22.0"/>
        <n v="36620.0"/>
        <n v="1975.0"/>
        <n v="1017.0"/>
        <n v="3169.0"/>
        <n v="753.0"/>
        <n v="3.0"/>
        <n v="86.0"/>
        <n v="2230.0"/>
        <n v="317.0"/>
        <n v="1532.0"/>
        <n v="107.0"/>
        <n v="640.0"/>
        <n v="7776.0"/>
        <n v="904.0"/>
        <n v="2602.0"/>
        <n v="675.0"/>
        <n v="1010.0"/>
        <n v="2608.0"/>
        <n v="2321.0"/>
        <n v="457.0"/>
        <n v="1052.0"/>
        <n v="1491.0"/>
        <n v="100.0"/>
        <n v="130.0"/>
        <n v="70.0"/>
        <n v="7020.0"/>
        <n v="101.0"/>
        <n v="8515.0"/>
        <n v="292.0"/>
        <n v="701.0"/>
        <n v="16405.0"/>
        <n v="712.0"/>
        <n v="4433.0"/>
        <n v="24.0"/>
        <n v="8.0"/>
        <n v="2500.0"/>
        <n v="2707.0"/>
        <n v="1885.0"/>
        <n v="2182.0"/>
        <n v="67765.0"/>
        <n v="5179.0"/>
        <n v="875.0"/>
        <n v="28.0"/>
        <n v="4256.0"/>
        <n v="135.0"/>
        <n v="1638.0"/>
        <n v="5663.0"/>
        <n v="1815.0"/>
        <n v="341.0"/>
        <n v="3317.0"/>
        <n v="50133.0"/>
        <n v="350.0"/>
        <n v="59.0"/>
        <n v="15416.0"/>
        <n v="5780.0"/>
        <n v="17661.0"/>
        <n v="110.0"/>
        <n v="750.0"/>
        <n v="5.0"/>
        <n v="313337.0"/>
        <n v="226415.0"/>
        <n v="13941.0"/>
        <n v="60450.0"/>
        <n v="250.0"/>
        <n v="1080.0"/>
        <n v="1145.0"/>
        <n v="106.0"/>
        <n v="528.0"/>
        <n v="333.0"/>
        <n v="10010.0"/>
        <n v="400.0"/>
        <n v="222.0"/>
        <n v="1367.0"/>
        <n v="7353.0"/>
        <n v="119620.0"/>
        <n v="4272.0"/>
        <n v="2018.0"/>
        <n v="30150.0"/>
        <n v="620.0"/>
        <n v="3231.0"/>
        <n v="3190.0"/>
        <n v="656.0"/>
        <n v="500.0"/>
        <n v="1515.0"/>
        <n v="1018.0"/>
        <n v="2576.0"/>
        <n v="3440.0"/>
        <n v="388.0"/>
        <n v="30294.0"/>
        <n v="14053.0"/>
        <n v="42.0"/>
        <n v="52.0"/>
        <n v="2037.0"/>
        <n v="73.0"/>
        <n v="1490.0"/>
        <n v="120773.0"/>
        <n v="2056.0"/>
        <n v="16941.0"/>
        <n v="11699.0"/>
        <n v="9000.0"/>
        <n v="26.0"/>
        <n v="7124.0"/>
        <n v="5670.0"/>
        <n v="21124.0"/>
        <n v="10126.0"/>
        <n v="10191.0"/>
        <n v="1516.0"/>
        <n v="10750.0"/>
        <n v="58.0"/>
        <n v="5195.0"/>
        <n v="2925.0"/>
        <n v="7557.0"/>
        <n v="21.0"/>
        <n v="185.0"/>
        <n v="58796.0"/>
        <n v="1000.0"/>
        <n v="375.0"/>
        <n v="119.0"/>
        <n v="5308.0"/>
        <n v="920.0"/>
        <n v="36.0"/>
        <n v="14416.0"/>
        <n v="66694.0"/>
        <n v="1480.0"/>
        <n v="4463.0"/>
        <n v="36864.0"/>
        <n v="1325.0"/>
        <n v="44508.0"/>
        <n v="840.0"/>
        <n v="1385.0"/>
        <n v="94226.0"/>
        <n v="4714.0"/>
        <n v="235.0"/>
        <n v="14556.0"/>
        <n v="42843.0"/>
        <n v="14235.0"/>
        <n v="1692.0"/>
        <n v="5492.0"/>
        <n v="295.0"/>
        <n v="71581.0"/>
        <n v="725.0"/>
        <n v="4351.0"/>
        <n v="50268.0"/>
        <n v="720.0"/>
        <n v="2000.0"/>
        <n v="23698.0"/>
        <n v="14.0"/>
        <n v="538.0"/>
        <n v="16212.0"/>
        <n v="3248.0"/>
        <n v="358.0"/>
        <n v="145.0"/>
        <n v="3701.0"/>
        <n v="5151.0"/>
        <n v="665.0"/>
        <n v="10331.0"/>
        <n v="7165.0"/>
        <n v="4666.0"/>
        <n v="3674.0"/>
        <n v="20485.0"/>
        <n v="241.0"/>
        <n v="5026.0"/>
        <n v="80.0"/>
        <n v="1494.0"/>
        <n v="170.0"/>
        <n v="113298.0"/>
        <n v="4315.0"/>
        <n v="199.0"/>
        <n v="3655.0"/>
        <n v="1201.0"/>
        <n v="20988.0"/>
        <n v="15871.0"/>
        <n v="102686.0"/>
        <n v="1383.0"/>
        <n v="94.0"/>
        <n v="33074.0"/>
        <n v="35544.0"/>
        <n v="384.0"/>
        <n v="3490.0"/>
        <n v="15548.0"/>
        <n v="2878.0"/>
        <n v="40369.0"/>
        <n v="5190.0"/>
        <n v="1175.0"/>
        <n v="71.0"/>
        <n v="3371.0"/>
        <n v="113.0"/>
        <n v="51605.0"/>
        <n v="2115.0"/>
        <n v="91.0"/>
        <n v="2706.0"/>
        <n v="4100.0"/>
        <n v="4757.0"/>
        <n v="25256.0"/>
        <n v="1567.0"/>
        <n v="21355.0"/>
        <n v="2361.0"/>
        <n v="198185.0"/>
        <n v="6164.0"/>
        <n v="605.0"/>
        <n v="1210.0"/>
        <n v="1075.0"/>
        <n v="4220.0"/>
        <n v="2579.0"/>
        <n v="1538.0"/>
        <n v="127.0"/>
        <n v="28412.0"/>
        <n v="7503.0"/>
        <n v="7520.0"/>
        <n v="2711.0"/>
        <n v="4815.0"/>
        <n v="1658.0"/>
        <n v="8429.0"/>
        <n v="972.0"/>
        <n v="133.0"/>
        <n v="311.0"/>
        <n v="365.0"/>
        <n v="2171.0"/>
        <n v="1127.0"/>
        <n v="40738.0"/>
        <n v="15173.0"/>
        <n v="7676.0"/>
        <n v="3316.0"/>
        <n v="1742.0"/>
        <n v="2443.0"/>
        <n v="3000.0"/>
        <n v="8766.0"/>
        <n v="6459.0"/>
        <n v="5788.0"/>
        <n v="7.0"/>
        <n v="5121.0"/>
        <n v="1474.0"/>
        <n v="426.0"/>
        <n v="71729.0"/>
        <n v="1854.0"/>
        <n v="1476.0"/>
        <n v="783.0"/>
        <n v="1233.0"/>
        <n v="3419.0"/>
        <n v="1857.0"/>
        <n v="450.0"/>
        <n v="12882.0"/>
        <n v="215.0"/>
        <n v="125.0"/>
        <n v="541.0"/>
        <n v="16.0"/>
        <n v="1366.0"/>
        <n v="9647.0"/>
        <n v="760.0"/>
        <n v="12020.0"/>
        <n v="4278.0"/>
        <n v="211.0"/>
        <n v="4709.0"/>
        <n v="867.0"/>
        <n v="6863.0"/>
        <n v="2694.0"/>
        <n v="46077.0"/>
        <n v="13849.0"/>
        <n v="2391.0"/>
        <n v="565.0"/>
        <n v="175.0"/>
        <n v="3360.0"/>
        <n v="967.0"/>
        <n v="4750.0"/>
        <n v="18660.0"/>
        <n v="470.0"/>
        <n v="22271.0"/>
        <n v="440.0"/>
        <n v="491.0"/>
        <n v="806.0"/>
        <n v="685.0"/>
        <n v="6100.0"/>
        <n v="10100.0"/>
        <n v="8035.0"/>
        <n v="1940.0"/>
        <n v="1350.0"/>
        <n v="9531.0"/>
        <n v="4010.0"/>
        <n v="1235.0"/>
        <n v="12131.0"/>
        <n v="575.0"/>
        <n v="1125.0"/>
        <n v="930.0"/>
        <n v="230.0"/>
        <n v="6297.0"/>
        <n v="20604.0"/>
        <n v="631.0"/>
        <n v="345.0"/>
        <n v="5726.0"/>
        <n v="221491.0"/>
        <n v="305.0"/>
        <n v="5295.0"/>
        <n v="2700.0"/>
        <n v="275.0"/>
        <n v="51122.0"/>
        <n v="39019.0"/>
        <n v="4396.0"/>
        <n v="454.0"/>
        <n v="152.0"/>
        <n v="35552.0"/>
        <n v="351.0"/>
        <n v="637.0"/>
        <n v="5383.0"/>
        <n v="535.0"/>
        <n v="1200.0"/>
        <n v="70251.0"/>
        <n v="3380.0"/>
        <n v="2105.0"/>
        <n v="800.0"/>
        <n v="1070.0"/>
        <n v="1525.0"/>
        <n v="40072.0"/>
        <n v="700.0"/>
        <n v="492.0"/>
        <n v="150.0"/>
        <n v="864.0"/>
        <n v="7525.0"/>
        <n v="410.0"/>
        <n v="9610.0"/>
        <n v="13866.0"/>
        <n v="684.0"/>
        <n v="1211.0"/>
        <n v="5815.0"/>
        <n v="260.0"/>
        <n v="5398.0"/>
        <n v="6991.0"/>
        <n v="1335.0"/>
        <n v="645.0"/>
        <n v="600.0"/>
        <n v="14802.0"/>
        <n v="13687.0"/>
        <n v="23.0"/>
        <n v="525.0"/>
        <n v="509.0"/>
        <n v="1572.0"/>
        <n v="551.0"/>
        <n v="395.0"/>
        <n v="51.0"/>
        <n v="13160.0"/>
        <n v="3152.0"/>
        <n v="2015.0"/>
        <n v="1305.0"/>
        <n v="271.0"/>
        <n v="316.0"/>
        <n v="3005.0"/>
        <n v="510.0"/>
        <n v="39.0"/>
        <n v="606.0"/>
        <n v="78454.0"/>
        <n v="429.0"/>
        <n v="336.0"/>
        <n v="4607.0"/>
        <n v="122.0"/>
        <n v="380.0"/>
        <n v="3702.0"/>
        <n v="1451.0"/>
        <n v="7000.0"/>
        <n v="57.0"/>
        <n v="4521.0"/>
        <n v="15440.0"/>
        <n v="8518.0"/>
        <n v="24287.0"/>
        <n v="15346.0"/>
        <n v="21943.0"/>
        <n v="8815.0"/>
        <n v="1060.0"/>
        <n v="17729.0"/>
        <n v="442.0"/>
        <n v="781597.0"/>
        <n v="2525.0"/>
        <n v="7110.0"/>
        <n v="2800.0"/>
        <n v="1161.0"/>
        <n v="6.0"/>
        <n v="1655.0"/>
        <n v="4169.0"/>
        <n v="232.0"/>
        <n v="3423.0"/>
        <n v="55380.0"/>
        <n v="188.0"/>
        <n v="3205.0"/>
        <n v="1015.0"/>
        <n v="52904.0"/>
        <n v="1090.0"/>
        <n v="643.0"/>
        <n v="75.0"/>
        <n v="571.0"/>
        <n v="155.0"/>
        <n v="3477.0"/>
        <n v="4840.0"/>
        <n v="4012.0"/>
        <n v="1646.0"/>
        <n v="34.0"/>
        <n v="3051.0"/>
        <n v="9342.0"/>
        <n v="611.0"/>
        <n v="652.0"/>
        <n v="11068.0"/>
        <n v="55165.0"/>
        <n v="5500.0"/>
        <n v="8075.0"/>
        <n v="2605.0"/>
        <n v="1230.0"/>
        <n v="5380.0"/>
        <n v="9239.0"/>
        <n v="184.0"/>
        <n v="11130.0"/>
        <n v="981.0"/>
        <n v="3508.0"/>
        <n v="1535.0"/>
        <n v="560.0"/>
        <n v="3615.0"/>
        <n v="2134.0"/>
        <n v="78.0"/>
        <n v="980.0"/>
        <n v="1239.0"/>
        <n v="771.0"/>
        <n v="3706.0"/>
        <n v="436.0"/>
        <n v="430.0"/>
        <n v="3355.0"/>
        <n v="140.0"/>
        <n v="2273.0"/>
        <n v="394.0"/>
        <n v="6269.0"/>
        <n v="30156.0"/>
        <n v="2145.0"/>
        <n v="15606.0"/>
        <n v="10509.0"/>
        <n v="15243.0"/>
        <n v="3010.0"/>
        <n v="4775.0"/>
        <n v="6516.0"/>
        <n v="598.0"/>
        <n v="10067.0"/>
        <n v="51454.0"/>
        <n v="6040.0"/>
        <n v="4652.0"/>
        <n v="604979.0"/>
        <n v="62181.0"/>
        <n v="3937.0"/>
        <n v="63657.0"/>
        <n v="828.0"/>
        <n v="5950.0"/>
        <n v="5070.0"/>
        <n v="2795.0"/>
        <n v="1280.0"/>
        <n v="11164.0"/>
        <n v="29.0"/>
        <n v="1911.0"/>
        <n v="60317.0"/>
        <n v="3536.0"/>
        <n v="465.0"/>
        <n v="6630.0"/>
        <n v="542.0"/>
        <n v="5063.0"/>
        <n v="22428.0"/>
        <n v="1292.0"/>
        <n v="820.0"/>
        <n v="1275.0"/>
        <n v="1916.0"/>
        <n v="550.0"/>
        <n v="12565.0"/>
        <n v="326.0"/>
        <n v="12582.0"/>
        <n v="200.0"/>
        <n v="14014.0"/>
        <n v="13.0"/>
        <n v="41171.0"/>
        <n v="14809.0"/>
        <n v="24166.0"/>
        <n v="2364.0"/>
        <n v="1048.0"/>
        <n v="103173.0"/>
        <n v="951.0"/>
        <n v="165.0"/>
        <n v="18738.0"/>
        <n v="9908.0"/>
        <n v="6472.0"/>
        <n v="1077.0"/>
        <n v="2031.0"/>
        <n v="2047.0"/>
        <n v="10674.0"/>
        <n v="33003.0"/>
        <n v="12201.0"/>
        <n v="881.0"/>
        <n v="15050.0"/>
        <n v="26048.0"/>
        <n v="66087.0"/>
        <n v="144.0"/>
        <n v="4722.0"/>
        <n v="2400.0"/>
        <n v="115.0"/>
        <n v="118.0"/>
        <n v="168.0"/>
        <n v="157.0"/>
        <n v="1290.0"/>
        <n v="830.0"/>
        <n v="379.0"/>
        <n v="1502.0"/>
        <n v="1009.0"/>
        <n v="940.0"/>
        <n v="3507.0"/>
        <n v="1620.0"/>
        <n v="3533.0"/>
        <n v="1317.0"/>
        <n v="8910.0"/>
        <n v="72.0"/>
        <n v="1635.0"/>
        <n v="89455.0"/>
        <n v="105.0"/>
        <n v="902.0"/>
        <n v="4947.0"/>
        <n v="2975.0"/>
        <n v="162.0"/>
        <n v="11460.0"/>
        <n v="1240.0"/>
        <n v="4616.0"/>
        <n v="15568.0"/>
        <n v="161.0"/>
        <n v="540.0"/>
        <n v="70919.0"/>
        <n v="3001.0"/>
        <n v="69382.0"/>
        <n v="301.0"/>
        <n v="310.0"/>
        <n v="8716.0"/>
        <n v="11.0"/>
        <n v="1500.0"/>
        <n v="9915.0"/>
        <n v="9222.0"/>
        <n v="3394.0"/>
        <n v="6458.0"/>
        <n v="2075.0"/>
        <n v="2988.0"/>
        <n v="3076.0"/>
        <n v="7365.0"/>
        <n v="530.0"/>
        <n v="17282.0"/>
        <n v="3845.0"/>
        <n v="354.0"/>
        <n v="2803.0"/>
        <n v="33.0"/>
        <n v="20211.0"/>
        <n v="4130.0"/>
        <n v="2286.0"/>
        <n v="9501.0"/>
        <n v="403.0"/>
        <n v="4508.0"/>
        <n v="4490.0"/>
        <n v="42084.0"/>
        <n v="1575.0"/>
        <n v="2621.0"/>
        <n v="2190.0"/>
        <n v="1215.0"/>
        <n v="2560.0"/>
        <n v="19798.0"/>
        <n v="268.0"/>
        <n v="5875.0"/>
        <n v="2832.0"/>
        <n v="3392.0"/>
        <n v="1167.0"/>
        <n v="17520.0"/>
        <n v="4701.0"/>
        <n v="30583.0"/>
        <n v="1838.0"/>
        <n v="30402.0"/>
        <n v="4561.0"/>
        <n v="747.0"/>
        <n v="1300.0"/>
        <n v="4237.0"/>
        <n v="8336.0"/>
      </sharedItems>
    </cacheField>
    <cacheField name="Pledged vs. Goal Status" numFmtId="0">
      <sharedItems containsBlank="1">
        <s v="Met Goal"/>
        <m/>
      </sharedItems>
    </cacheField>
    <cacheField name="Percent Goal Achieved" numFmtId="10">
      <sharedItems containsString="0" containsBlank="1" containsNumber="1">
        <n v="1.04"/>
        <m/>
        <n v="1.1916666666666667"/>
        <n v="1.087"/>
        <n v="1.124"/>
        <n v="5.357375"/>
        <n v="2.3515"/>
        <n v="1.0625"/>
        <n v="1.174909090909091"/>
        <n v="1.1375"/>
        <n v="1.094"/>
        <n v="1.051"/>
        <n v="1.0352"/>
        <n v="1.011"/>
        <n v="2.503"/>
        <n v="1.0550052687038989"/>
        <n v="1.29775"/>
        <n v="1.0776666666666668"/>
        <n v="1.355"/>
        <n v="1.0335"/>
        <n v="1.174"/>
        <n v="1.1454909090909091"/>
        <n v="1.2512376237623761"/>
        <n v="1.1092"/>
        <n v="1.0221875"/>
        <n v="1.414"/>
        <n v="1.092"/>
        <n v="1.2325625"/>
        <n v="6.9622"/>
        <n v="1.0678733031674208"/>
        <n v="1.0366666666666666"/>
        <n v="3.784"/>
        <n v="1.0210526315789474"/>
        <n v="1.2366666666666666"/>
        <n v="1.0733333333333333"/>
        <n v="1.15"/>
        <n v="1.3637333333333332"/>
        <n v="1.0060925925925925"/>
        <n v="1.8984"/>
        <n v="6.57"/>
        <n v="1.0605"/>
        <n v="1.185"/>
        <n v="1.8125"/>
        <n v="1.1541666666666666"/>
        <n v="1.1026666666666667"/>
        <n v="1.2045"/>
        <n v="1.2476"/>
        <n v="1.5331161780673181"/>
        <n v="1.004"/>
        <n v="1.242"/>
        <n v="1.44625"/>
        <n v="1.0318"/>
        <n v="1.2075"/>
        <n v="1.0162068965517241"/>
        <n v="1.15125"/>
        <n v="1.0283333333333333"/>
        <n v="1.0666666666666667"/>
        <n v="1.1866666666666668"/>
        <n v="1.2206666666666666"/>
        <n v="1.0563333333333333"/>
        <n v="1.115"/>
        <n v="1.0368"/>
        <n v="1.5"/>
        <n v="4.04"/>
        <n v="1.0091304347826087"/>
        <n v="1.491"/>
        <n v="1.08"/>
        <n v="1.1353333333333333"/>
        <n v="1.0014285714285713"/>
        <n v="1.0253125"/>
        <n v="1.0171428571428571"/>
        <n v="1.2566666666666666"/>
        <n v="1.148421052631579"/>
        <n v="1.0425384615384616"/>
        <n v="1.175442578302315"/>
        <n v="1.064"/>
        <n v="1.1326"/>
        <n v="1.134375"/>
        <n v="1.00266"/>
        <n v="1.0277333333333334"/>
        <n v="1.156"/>
        <n v="1.0046646566926447"/>
        <n v="4.177826666666666"/>
        <n v="1.81132"/>
        <n v="1.389655172413793"/>
        <n v="1.145"/>
        <n v="1.76"/>
        <n v="1.3346666666666667"/>
        <n v="2.0425"/>
        <n v="1.0874545454545455"/>
        <n v="4.272"/>
        <n v="1.005"/>
        <n v="1.8462857142857143"/>
        <n v="1.595"/>
        <n v="1.0933333333333333"/>
        <n v="1.0"/>
        <n v="3.0479041916167664"/>
        <n v="1.1466666666666667"/>
        <n v="1.0098"/>
        <n v="1.3589059372915278"/>
        <n v="1.2100714285714285"/>
        <n v="1.1699"/>
        <n v="3.840431266846361"/>
        <n v="2.268"/>
        <n v="3.693652736492394"/>
        <n v="1.0126"/>
        <n v="1.2633333333333334"/>
        <n v="1.075"/>
        <n v="1.039"/>
        <n v="1.0446428571428572"/>
        <n v="1.2972090457804744"/>
        <n v="1.0795200325401668"/>
        <n v="1.0222222222222221"/>
        <n v="1.0678518518518518"/>
        <n v="1.1115666666666666"/>
        <n v="1.2333333333333334"/>
        <n v="1.11575"/>
        <n v="1.053257142857143"/>
        <n v="1.78032"/>
        <n v="1.9785714285714286"/>
        <n v="7.852166666666666"/>
        <n v="1.3232727272727274"/>
        <n v="1.071075"/>
        <n v="1.4235"/>
        <n v="1.0984"/>
        <n v="3.57905"/>
        <n v="1.0060115606936417"/>
        <n v="1.2567"/>
        <n v="2.057142857142857"/>
        <n v="2.3698"/>
        <n v="1.076"/>
        <n v="1.6212"/>
        <n v="1.0826666666666667"/>
        <n v="1.0002702702702704"/>
        <n v="1.073125"/>
        <n v="1.0331"/>
        <n v="1.125"/>
        <n v="1.0497142857142858"/>
        <n v="1.3656666666666666"/>
        <n v="1.0052"/>
        <n v="1.494"/>
        <n v="2.26596"/>
        <n v="1.0494"/>
        <n v="9.612961841308298"/>
        <n v="2.933885714285714"/>
        <n v="1.2979357978180677"/>
        <n v="1.42176"/>
        <n v="1.1633333333333333"/>
        <n v="1.5616713539574125"/>
        <n v="1.3456333333333332"/>
        <n v="1.038"/>
        <n v="1.1236666666666666"/>
        <n v="1.455"/>
        <n v="1.0321"/>
        <n v="1.321875"/>
        <n v="1.0880579010856453"/>
        <n v="2.3785"/>
        <n v="1.01024"/>
        <n v="1.8435294117647059"/>
        <n v="6.101428571428571"/>
        <n v="1.98185"/>
        <n v="1.2328"/>
        <n v="1.7285714285714286"/>
        <n v="1.21"/>
        <n v="1.34375"/>
        <n v="2.8133333333333335"/>
        <n v="1.2849331713244228"/>
        <n v="1.2505"/>
        <n v="1.0026666666666666"/>
        <n v="3.21"/>
        <n v="1.2281481481481482"/>
        <n v="1.0010688836104513"/>
        <n v="1.0855"/>
        <n v="1.40875"/>
        <n v="1.0720526315789474"/>
        <n v="1.1671538461538462"/>
        <n v="1.1053333333333333"/>
        <n v="1.2215"/>
        <n v="1.1604447974583003"/>
        <n v="1.1599198396793586"/>
        <n v="2.0599356395816573"/>
        <n v="1.5939777777777777"/>
        <n v="7.416"/>
        <n v="1.0077220077220077"/>
        <n v="1.0471669218989281"/>
        <n v="1.4656669297553275"/>
        <n v="1.0735"/>
        <n v="1.264018691588785"/>
        <n v="9.647"/>
        <n v="1.0016666666666667"/>
        <n v="1.0006374840628984"/>
        <n v="1.1438333333333333"/>
        <n v="2.1690821256038646"/>
        <n v="1.1955"/>
        <n v="2.1"/>
        <n v="1.3814285714285715"/>
        <n v="1.0662857142857143"/>
        <n v="1.5666666666666667"/>
        <n v="1.78168"/>
        <n v="1.2571428571428571"/>
        <n v="1.0166666666666666"/>
        <n v="1.01"/>
        <n v="2.6783333333333332"/>
        <n v="1.1085714285714285"/>
        <n v="1.0384615384615385"/>
        <n v="1.0025"/>
        <n v="1.235"/>
        <n v="2.4262"/>
        <n v="1.3993333333333333"/>
        <n v="1.0302"/>
        <n v="1.1452"/>
        <n v="6.823505853357979"/>
        <n v="1.059"/>
        <n v="2.7"/>
        <n v="3.6515714285714287"/>
        <n v="7.1104"/>
        <n v="1.0766"/>
        <n v="1.672642857142857"/>
        <n v="1.0525"/>
        <n v="1.0685866666666666"/>
        <n v="1.1666666666666667"/>
        <n v="1.23"/>
        <n v="34.56"/>
        <n v="1.0033333333333334"/>
        <n v="1.0677777777777777"/>
        <n v="1.1175949061013943"/>
        <n v="1.211"/>
        <n v="1.076851851851852"/>
        <n v="1.1095580678314492"/>
        <n v="1.2"/>
        <n v="1.1386153846153846"/>
        <n v="1.3687"/>
        <n v="1.048"/>
        <n v="1.0528"/>
        <n v="1.2625"/>
        <n v="1.0075"/>
        <n v="1.02"/>
        <n v="3.25"/>
        <n v="1.0460533333333333"/>
        <n v="2.732484076433121"/>
        <n v="1.5356666666666667"/>
        <n v="1.4808"/>
        <n v="1.023121387283237"/>
        <n v="1.13025"/>
        <n v="1.1028571428571428"/>
        <n v="1.8682307692307691"/>
        <n v="1.0230666666666666"/>
        <n v="1.168361642085086"/>
        <n v="1.101875"/>
        <n v="1.06"/>
        <n v="1.0130857142857144"/>
        <n v="39.07985"/>
        <n v="1.0157142857142858"/>
        <n v="1.12"/>
        <n v="1.655"/>
        <n v="1.04225"/>
        <n v="1.0787541149658142"/>
        <n v="1.6025"/>
        <n v="1.05808"/>
        <n v="1.09"/>
        <n v="1.262"/>
        <n v="1.7385"/>
        <n v="1.3828571428571428"/>
        <n v="1.1700204141149022"/>
        <n v="1.017"/>
        <n v="1.16775"/>
        <n v="1.1068"/>
        <n v="1.1"/>
        <n v="1.009375"/>
        <n v="1.042"/>
        <n v="1.345"/>
        <n v="3.0796666666666668"/>
        <n v="1.113"/>
        <n v="1.0051229508196722"/>
        <n v="1.0233333333333334"/>
        <n v="1.1661290322580644"/>
        <n v="1.1529411764705881"/>
        <n v="1.4891826923076923"/>
        <n v="8.72"/>
        <n v="2.15"/>
        <n v="6.71"/>
        <n v="1.0448333333333333"/>
        <n v="1.0404"/>
        <n v="1.6666666666666667"/>
        <n v="1.0509"/>
        <n v="1.0512413793103448"/>
        <n v="1.0611111111111111"/>
        <n v="1.3032"/>
        <n v="1.196"/>
        <n v="1.0067"/>
        <n v="1.02908"/>
        <n v="1.1458926199962056"/>
        <n v="2.419916"/>
        <n v="1.24362"/>
        <n v="2.1786166535473495"/>
        <n v="1.014"/>
        <n v="1.28"/>
        <n v="1.095154012164018"/>
        <n v="1.20634"/>
        <n v="1.0102857142857142"/>
        <n v="1.1214"/>
        <n v="1.396111111111111"/>
        <n v="1.00656"/>
        <n v="1.1763142857142856"/>
        <n v="1.4416861370716512"/>
        <n v="3.02075"/>
        <n v="1.0359333917616127"/>
        <n v="1.0860315789473685"/>
        <n v="1.041"/>
        <n v="1.354"/>
        <n v="1.0235"/>
        <n v="1.33425"/>
        <n v="1.0646129032258065"/>
        <n v="1.01675"/>
        <n v="1.4683333333333333"/>
        <n v="2.0036923076923077"/>
        <n v="8.8116"/>
        <n v="1.1805"/>
        <n v="1.3578947368421053"/>
        <n v="1.0375"/>
        <n v="1.3453333333333333"/>
        <n v="1.175"/>
        <n v="1.0480569563927618"/>
        <n v="1.11375"/>
        <n v="1.1927333333333334"/>
        <n v="1.0754347826086956"/>
        <n v="1.146"/>
        <n v="1.0378666666666667"/>
        <n v="1.5197797016972399"/>
        <n v="1.0003333333333333"/>
        <n v="1.19"/>
        <n v="1.1563666666666668"/>
        <n v="1.697"/>
        <n v="1.0253333333333334"/>
        <n v="1.052142857142857"/>
        <n v="7.69"/>
        <n v="1.3474"/>
        <n v="1.0325"/>
        <n v="1.0598052851182198"/>
        <n v="1.117764705882353"/>
        <n v="1.127"/>
        <n v="1.2996108949416343"/>
        <n v="1.149561403508772"/>
        <n v="1.2514285714285713"/>
        <n v="1.0565217391304347"/>
        <n v="1.024"/>
        <n v="1.473501303214596"/>
        <n v="1.167"/>
        <n v="3.0583"/>
        <n v="1.0134"/>
        <n v="1.0201297248937597"/>
      </sharedItems>
    </cacheField>
    <cacheField name="Backers" numFmtId="0">
      <sharedItems containsSemiMixedTypes="0" containsString="0" containsNumber="1" containsInteger="1">
        <n v="45.0"/>
        <n v="31.0"/>
        <n v="17.0"/>
        <n v="66.0"/>
        <n v="1.0"/>
        <n v="114.0"/>
        <n v="108.0"/>
        <n v="10.0"/>
        <n v="1091.0"/>
        <n v="97.0"/>
        <n v="48.0"/>
        <n v="12.0"/>
        <n v="13.0"/>
        <n v="134.0"/>
        <n v="3.0"/>
        <n v="0.0"/>
        <n v="14.0"/>
        <n v="21.0"/>
        <n v="43.0"/>
        <n v="49.0"/>
        <n v="57.0"/>
        <n v="230.0"/>
        <n v="24.0"/>
        <n v="2.0"/>
        <n v="220.0"/>
        <n v="283.0"/>
        <n v="138.0"/>
        <n v="63.0"/>
        <n v="28.0"/>
        <n v="53.0"/>
        <n v="56.0"/>
        <n v="557.0"/>
        <n v="9.0"/>
        <n v="40.0"/>
        <n v="58.0"/>
        <n v="119.0"/>
        <n v="94.0"/>
        <n v="257.0"/>
        <n v="1134.0"/>
        <n v="4.0"/>
        <n v="386.0"/>
        <n v="39.0"/>
        <n v="30.0"/>
        <n v="54.0"/>
        <n v="35.0"/>
        <n v="431.0"/>
        <n v="173.0"/>
        <n v="144.0"/>
        <n v="27.0"/>
        <n v="36.0"/>
        <n v="8.0"/>
        <n v="62.0"/>
        <n v="61.0"/>
        <n v="15.0"/>
        <n v="26.0"/>
        <n v="183.0"/>
        <n v="308.0"/>
        <n v="72.0"/>
        <n v="6.0"/>
        <n v="81.0"/>
        <n v="71.0"/>
        <n v="79.0"/>
        <n v="29.0"/>
        <n v="32.0"/>
        <n v="296.0"/>
        <n v="11.0"/>
        <n v="247.0"/>
        <n v="16.0"/>
        <n v="34.0"/>
        <n v="101.0"/>
        <n v="118.0"/>
        <n v="22.0"/>
        <n v="7.0"/>
        <n v="33.0"/>
        <n v="161.0"/>
        <n v="20.0"/>
        <n v="135.0"/>
        <n v="60.0"/>
        <n v="55.0"/>
        <n v="1227.0"/>
        <n v="65.0"/>
        <n v="163.0"/>
        <n v="122.0"/>
        <n v="102.0"/>
        <n v="64.0"/>
        <n v="76.0"/>
        <n v="9639.0"/>
        <n v="1046.0"/>
        <n v="452.0"/>
        <n v="139.0"/>
        <n v="198.0"/>
        <n v="910.0"/>
        <n v="44.0"/>
        <n v="91.0"/>
        <n v="719.0"/>
        <n v="38.0"/>
        <n v="3783.0"/>
        <n v="51.0"/>
        <n v="243.0"/>
        <n v="191.0"/>
        <n v="98.0"/>
        <n v="18.0"/>
        <n v="723.0"/>
        <n v="84.0"/>
        <n v="106.0"/>
        <n v="5.0"/>
        <n v="46.0"/>
        <n v="552.0"/>
        <n v="19.0"/>
        <n v="100.0"/>
        <n v="1687.0"/>
        <n v="23.0"/>
        <n v="364.0"/>
        <n v="417.0"/>
        <n v="997.0"/>
        <n v="146.0"/>
        <n v="736.0"/>
        <n v="370.0"/>
        <n v="70.0"/>
        <n v="74.0"/>
        <n v="1856.0"/>
        <n v="396.0"/>
        <n v="268.0"/>
        <n v="175.0"/>
        <n v="69.0"/>
        <n v="90.0"/>
        <n v="82.0"/>
        <n v="83.0"/>
        <n v="116.0"/>
        <n v="1995.0"/>
        <n v="133.0"/>
        <n v="47.0"/>
        <n v="92.0"/>
        <n v="388.0"/>
        <n v="360.0"/>
        <n v="574.0"/>
        <n v="1212.0"/>
        <n v="224.0"/>
        <n v="424.0"/>
        <n v="93.0"/>
        <n v="105.0"/>
        <n v="447.0"/>
        <n v="222.0"/>
        <n v="248.0"/>
        <n v="979.0"/>
        <n v="25.0"/>
        <n v="129.0"/>
        <n v="42.0"/>
        <n v="715.0"/>
        <n v="209.0"/>
        <n v="450.0"/>
        <n v="217.0"/>
        <n v="117.0"/>
        <n v="481.0"/>
        <n v="95.0"/>
        <n v="50.0"/>
        <n v="292.0"/>
        <n v="123.0"/>
        <n v="41.0"/>
        <n v="179.0"/>
        <n v="402.0"/>
        <n v="52.0"/>
        <n v="80.0"/>
        <n v="164.0"/>
        <n v="150.0"/>
        <n v="192.0"/>
        <n v="241.0"/>
        <n v="85.0"/>
        <n v="967.0"/>
        <n v="115.0"/>
        <n v="641.0"/>
        <n v="130.0"/>
        <n v="948.0"/>
        <n v="727.0"/>
        <n v="77.0"/>
        <n v="99.0"/>
        <n v="218.0"/>
        <n v="162.0"/>
        <n v="132.0"/>
        <n v="1176.0"/>
        <n v="78.0"/>
        <n v="75.0"/>
        <n v="131.0"/>
        <n v="314.0"/>
        <n v="383.0"/>
        <n v="550.0"/>
        <n v="5258.0"/>
        <n v="174.0"/>
        <n v="931.0"/>
        <n v="37.0"/>
        <n v="113.0"/>
        <n v="73.0"/>
        <n v="226.0"/>
        <n v="207.0"/>
        <n v="368.0"/>
        <n v="149.0"/>
        <n v="124.0"/>
        <n v="548.0"/>
        <n v="200.0"/>
        <n v="178.0"/>
        <n v="89.0"/>
        <n v="197.0"/>
        <n v="2383.0"/>
        <n v="2590.0"/>
        <n v="871.0"/>
        <n v="121.0"/>
        <n v="505.0"/>
        <n v="155.0"/>
        <n v="888.0"/>
        <n v="159.0"/>
        <n v="529.0"/>
        <n v="1804.0"/>
        <n v="86.0"/>
        <n v="569.0"/>
        <n v="154.0"/>
        <n v="68.0"/>
        <n v="165.0"/>
        <n v="960.0"/>
        <n v="265.0"/>
        <n v="2001.0"/>
        <n v="620.0"/>
        <n v="213.0"/>
        <n v="148.0"/>
        <n v="137.0"/>
        <n v="324.0"/>
        <n v="96.0"/>
        <n v="125.0"/>
        <n v="88.0"/>
        <n v="140.0"/>
        <n v="143.0"/>
      </sharedItems>
    </cacheField>
    <cacheField name="State" numFmtId="0">
      <sharedItems>
        <s v="Successful"/>
        <s v="Failed"/>
        <s v="Canceled"/>
        <s v="Suspend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tegories with Most Successful" cacheId="0" dataCaption="" compact="0" compactData="0">
  <location ref="A1:F18"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ategory" axis="axisRow" compact="0" outline="0" multipleItemSelectionAllowed="1" showAll="0" sortType="ascending">
      <items>
        <item x="11"/>
        <item x="8"/>
        <item x="10"/>
        <item x="13"/>
        <item x="1"/>
        <item x="6"/>
        <item x="4"/>
        <item x="2"/>
        <item x="9"/>
        <item x="14"/>
        <item x="3"/>
        <item x="12"/>
        <item x="5"/>
        <item x="7"/>
        <item x="0"/>
        <item t="default"/>
      </items>
    </pivotField>
    <pivotField name="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Country" compact="0" outline="0" multipleItemSelectionAllowed="1" showAll="0">
      <items>
        <item x="0"/>
        <item x="1"/>
        <item x="2"/>
        <item x="3"/>
        <item x="4"/>
        <item x="5"/>
        <item x="6"/>
        <item t="default"/>
      </items>
    </pivotField>
    <pivotField name="Year" compact="0" numFmtId="1" outline="0" multipleItemSelectionAllowed="1" showAll="0">
      <items>
        <item x="0"/>
        <item x="1"/>
        <item x="2"/>
        <item x="3"/>
        <item x="4"/>
        <item x="5"/>
        <item x="6"/>
        <item t="default"/>
      </items>
    </pivotField>
    <pivotField name="Launch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Deadlin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ame="Duration"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t="default"/>
      </items>
    </pivotField>
    <pivotField name="Pledged vs. Goal Status" compact="0" outline="0" multipleItemSelectionAllowed="1" showAll="0">
      <items>
        <item x="0"/>
        <item x="1"/>
        <item t="default"/>
      </items>
    </pivotField>
    <pivotField name="Percent Goal Achiev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name="Back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State" axis="axisCol" compact="0" outline="0" multipleItemSelectionAllowed="1" showAll="0" sortType="ascending">
      <items>
        <item x="2"/>
        <item x="1"/>
        <item x="0"/>
        <item x="3"/>
        <item t="default"/>
      </items>
    </pivotField>
  </pivotFields>
  <rowFields>
    <field x="2"/>
  </rowFields>
  <colFields>
    <field x="14"/>
  </colFields>
  <dataFields>
    <dataField name="COUNT of ID" fld="0" subtotal="countNums" baseField="0"/>
  </dataFields>
</pivotTableDefinition>
</file>

<file path=xl/pivotTables/pivotTable2.xml><?xml version="1.0" encoding="utf-8"?>
<pivotTableDefinition xmlns="http://schemas.openxmlformats.org/spreadsheetml/2006/main" name="Campains by Year" cacheId="0" dataCaption="" compact="0" compactData="0">
  <location ref="A1:B9"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ategory" compact="0" outline="0" multipleItemSelectionAllowed="1" showAll="0">
      <items>
        <item x="0"/>
        <item x="1"/>
        <item x="2"/>
        <item x="3"/>
        <item x="4"/>
        <item x="5"/>
        <item x="6"/>
        <item x="7"/>
        <item x="8"/>
        <item x="9"/>
        <item x="10"/>
        <item x="11"/>
        <item x="12"/>
        <item x="13"/>
        <item x="14"/>
        <item t="default"/>
      </items>
    </pivotField>
    <pivotField name="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Country" compact="0" outline="0" multipleItemSelectionAllowed="1" showAll="0">
      <items>
        <item x="0"/>
        <item x="1"/>
        <item x="2"/>
        <item x="3"/>
        <item x="4"/>
        <item x="5"/>
        <item x="6"/>
        <item t="default"/>
      </items>
    </pivotField>
    <pivotField name="Year" axis="axisRow" compact="0" numFmtId="1" outline="0" multipleItemSelectionAllowed="1" showAll="0" sortType="ascending">
      <items>
        <item x="1"/>
        <item x="6"/>
        <item x="0"/>
        <item x="5"/>
        <item x="2"/>
        <item x="3"/>
        <item x="4"/>
        <item t="default"/>
      </items>
    </pivotField>
    <pivotField name="Launch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Deadlin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ame="Duration"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t="default"/>
      </items>
    </pivotField>
    <pivotField name="Pledg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t="default"/>
      </items>
    </pivotField>
    <pivotField name="Pledged vs. Goal Status" compact="0" outline="0" multipleItemSelectionAllowed="1" showAll="0">
      <items>
        <item x="0"/>
        <item x="1"/>
        <item t="default"/>
      </items>
    </pivotField>
    <pivotField name="Percent Goal Achiev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name="Back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State" compact="0" outline="0" multipleItemSelectionAllowed="1" showAll="0">
      <items>
        <item x="0"/>
        <item x="1"/>
        <item x="2"/>
        <item x="3"/>
        <item t="default"/>
      </items>
    </pivotField>
  </pivotFields>
  <rowFields>
    <field x="5"/>
  </rowFields>
  <dataFields>
    <dataField name="SUM of Pledged" fld="10" baseField="0"/>
  </dataFields>
</pivotTableDefinition>
</file>

<file path=xl/pivotTables/pivotTable3.xml><?xml version="1.0" encoding="utf-8"?>
<pivotTableDefinition xmlns="http://schemas.openxmlformats.org/spreadsheetml/2006/main" name="Feature of Successful Campians" cacheId="0" dataCaption="" compact="0" compactData="0">
  <location ref="A3:B9" firstHeaderRow="0" firstDataRow="1"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ategory" compact="0" outline="0" multipleItemSelectionAllowed="1" showAll="0">
      <items>
        <item x="0"/>
        <item x="1"/>
        <item x="2"/>
        <item x="3"/>
        <item x="4"/>
        <item x="5"/>
        <item x="6"/>
        <item x="7"/>
        <item x="8"/>
        <item x="9"/>
        <item x="10"/>
        <item x="11"/>
        <item x="12"/>
        <item x="13"/>
        <item x="14"/>
        <item t="default"/>
      </items>
    </pivotField>
    <pivotField name="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Country" axis="axisRow" compact="0" outline="0" multipleItemSelectionAllowed="1" showAll="0" sortType="ascending">
      <items>
        <item x="3"/>
        <item x="2"/>
        <item x="5"/>
        <item x="4"/>
        <item x="6"/>
        <item x="1"/>
        <item x="0"/>
        <item t="default"/>
      </items>
    </pivotField>
    <pivotField name="Year" compact="0" numFmtId="1" outline="0" multipleItemSelectionAllowed="1" showAll="0">
      <items>
        <item x="0"/>
        <item x="1"/>
        <item x="2"/>
        <item x="3"/>
        <item x="4"/>
        <item x="5"/>
        <item x="6"/>
        <item t="default"/>
      </items>
    </pivotField>
    <pivotField name="Launch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Deadlin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ame="Duration"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t="default"/>
      </items>
    </pivotField>
    <pivotField name="Pledged vs. Goal Status" compact="0" outline="0" multipleItemSelectionAllowed="1" showAll="0">
      <items>
        <item x="0"/>
        <item x="1"/>
        <item t="default"/>
      </items>
    </pivotField>
    <pivotField name="Percent Goal Achiev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name="Back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State" axis="axisPage" compact="0" outline="0" multipleItemSelectionAllowed="1" showAll="0">
      <items>
        <item x="0"/>
        <item h="1" x="1"/>
        <item h="1" x="2"/>
        <item h="1" x="3"/>
        <item t="default"/>
      </items>
    </pivotField>
  </pivotFields>
  <rowFields>
    <field x="4"/>
  </rowFields>
  <pageFields>
    <pageField fld="14"/>
  </pageFields>
  <dataFields>
    <dataField name="AVERAGE of Backers" fld="13" subtotal="average" baseField="0"/>
  </dataFields>
</pivotTableDefinition>
</file>

<file path=xl/pivotTables/pivotTable4.xml><?xml version="1.0" encoding="utf-8"?>
<pivotTableDefinition xmlns="http://schemas.openxmlformats.org/spreadsheetml/2006/main" name="Campain Failure Probs" cacheId="0" dataCaption="" compact="0" compactData="0">
  <location ref="A1:B6"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ategory" compact="0" outline="0" multipleItemSelectionAllowed="1" showAll="0">
      <items>
        <item x="0"/>
        <item x="1"/>
        <item x="2"/>
        <item x="3"/>
        <item x="4"/>
        <item x="5"/>
        <item x="6"/>
        <item x="7"/>
        <item x="8"/>
        <item x="9"/>
        <item x="10"/>
        <item x="11"/>
        <item x="12"/>
        <item x="13"/>
        <item x="14"/>
        <item t="default"/>
      </items>
    </pivotField>
    <pivotField name="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Country" compact="0" outline="0" multipleItemSelectionAllowed="1" showAll="0">
      <items>
        <item x="0"/>
        <item x="1"/>
        <item x="2"/>
        <item x="3"/>
        <item x="4"/>
        <item x="5"/>
        <item x="6"/>
        <item t="default"/>
      </items>
    </pivotField>
    <pivotField name="Year" compact="0" numFmtId="1" outline="0" multipleItemSelectionAllowed="1" showAll="0">
      <items>
        <item x="0"/>
        <item x="1"/>
        <item x="2"/>
        <item x="3"/>
        <item x="4"/>
        <item x="5"/>
        <item x="6"/>
        <item t="default"/>
      </items>
    </pivotField>
    <pivotField name="Launch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Deadlin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ame="Duration"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t="default"/>
      </items>
    </pivotField>
    <pivotField name="Pledged vs. Goal Status" compact="0" outline="0" multipleItemSelectionAllowed="1" showAll="0">
      <items>
        <item x="0"/>
        <item x="1"/>
        <item t="default"/>
      </items>
    </pivotField>
    <pivotField name="Percent Goal Achiev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name="Back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State" axis="axisRow" dataField="1" compact="0" outline="0" multipleItemSelectionAllowed="1" showAll="0" sortType="ascending">
      <items>
        <item x="2"/>
        <item x="1"/>
        <item x="0"/>
        <item x="3"/>
        <item t="default"/>
      </items>
    </pivotField>
  </pivotFields>
  <rowFields>
    <field x="14"/>
  </rowFields>
  <dataFields>
    <dataField name="COUNTA of State" fld="14" subtotal="count" baseField="0"/>
  </dataFields>
</pivotTableDefinition>
</file>

<file path=xl/pivotTables/pivotTable5.xml><?xml version="1.0" encoding="utf-8"?>
<pivotTableDefinition xmlns="http://schemas.openxmlformats.org/spreadsheetml/2006/main" name="Most Succesful Campains" cacheId="0" dataCaption="" compact="0" compactData="0">
  <location ref="A1:C17"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Category" axis="axisRow" compact="0" outline="0" multipleItemSelectionAllowed="1" showAll="0" sortType="ascending">
      <items>
        <item x="0"/>
        <item x="1"/>
        <item x="2"/>
        <item x="3"/>
        <item x="4"/>
        <item x="5"/>
        <item x="6"/>
        <item x="7"/>
        <item x="8"/>
        <item x="9"/>
        <item x="10"/>
        <item x="11"/>
        <item x="12"/>
        <item x="13"/>
        <item x="14"/>
        <item t="default"/>
      </items>
      <autoSortScope>
        <pivotArea>
          <references>
            <reference field="4294967294">
              <x v="0"/>
            </reference>
          </references>
        </pivotArea>
      </autoSortScope>
    </pivotField>
    <pivotField name="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Country" compact="0" outline="0" multipleItemSelectionAllowed="1" showAll="0">
      <items>
        <item x="0"/>
        <item x="1"/>
        <item x="2"/>
        <item x="3"/>
        <item x="4"/>
        <item x="5"/>
        <item x="6"/>
        <item t="default"/>
      </items>
    </pivotField>
    <pivotField name="Year" compact="0" numFmtId="1" outline="0" multipleItemSelectionAllowed="1" showAll="0">
      <items>
        <item x="0"/>
        <item x="1"/>
        <item x="2"/>
        <item x="3"/>
        <item x="4"/>
        <item x="5"/>
        <item x="6"/>
        <item t="default"/>
      </items>
    </pivotField>
    <pivotField name="Launch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Deadlin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name="Duration"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t="default"/>
      </items>
    </pivotField>
    <pivotField name="Pledg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t="default"/>
      </items>
    </pivotField>
    <pivotField name="Pledged vs. Goal Status" compact="0" outline="0" multipleItemSelectionAllowed="1" showAll="0">
      <items>
        <item x="0"/>
        <item x="1"/>
        <item t="default"/>
      </items>
    </pivotField>
    <pivotField name="Percent Goal Achiev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t="default"/>
      </items>
    </pivotField>
    <pivotField name="Back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State" compact="0" outline="0" multipleItemSelectionAllowed="1" showAll="0">
      <items>
        <item x="0"/>
        <item x="1"/>
        <item x="2"/>
        <item x="3"/>
        <item t="default"/>
      </items>
    </pivotField>
  </pivotFields>
  <rowFields>
    <field x="2"/>
  </rowFields>
  <colFields>
    <field x="-2"/>
  </colFields>
  <dataFields>
    <dataField name="SUM of Pledged" fld="10" baseField="0"/>
    <dataField name="COUNT of Backers" fld="13"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toflikes.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25"/>
    <col customWidth="1" min="6" max="7" width="16.5"/>
    <col customWidth="1" min="12" max="12" width="18.88"/>
    <col customWidth="1" min="13" max="13" width="18.0"/>
  </cols>
  <sheetData>
    <row r="1">
      <c r="A1" s="1" t="s">
        <v>0</v>
      </c>
      <c r="B1" s="1" t="s">
        <v>1</v>
      </c>
      <c r="C1" s="1" t="s">
        <v>2</v>
      </c>
      <c r="D1" s="1" t="s">
        <v>3</v>
      </c>
      <c r="E1" s="1" t="s">
        <v>4</v>
      </c>
      <c r="F1" s="2" t="s">
        <v>5</v>
      </c>
      <c r="G1" s="3" t="s">
        <v>6</v>
      </c>
      <c r="H1" s="3" t="s">
        <v>7</v>
      </c>
      <c r="I1" s="4" t="s">
        <v>8</v>
      </c>
      <c r="J1" s="1" t="s">
        <v>9</v>
      </c>
      <c r="K1" s="1" t="s">
        <v>10</v>
      </c>
      <c r="L1" s="1" t="s">
        <v>11</v>
      </c>
      <c r="M1" s="5" t="s">
        <v>12</v>
      </c>
      <c r="N1" s="1" t="s">
        <v>13</v>
      </c>
      <c r="O1" s="1" t="s">
        <v>14</v>
      </c>
    </row>
    <row r="2">
      <c r="A2" s="1">
        <v>4.63518495E8</v>
      </c>
      <c r="B2" s="1" t="s">
        <v>15</v>
      </c>
      <c r="C2" s="1" t="s">
        <v>16</v>
      </c>
      <c r="D2" s="1" t="s">
        <v>16</v>
      </c>
      <c r="E2" s="1" t="s">
        <v>17</v>
      </c>
      <c r="F2" s="2">
        <f>YEAR(G2)</f>
        <v>2010</v>
      </c>
      <c r="G2" s="3">
        <v>40322.85770833334</v>
      </c>
      <c r="H2" s="3">
        <v>40341.0</v>
      </c>
      <c r="I2" s="2">
        <f t="shared" ref="I2:I1000" si="1">DATEDIF(G2,H2,"d"
)</f>
        <v>19</v>
      </c>
      <c r="J2" s="1">
        <v>1000.0</v>
      </c>
      <c r="K2" s="1">
        <v>1040.0</v>
      </c>
      <c r="L2" s="1" t="str">
        <f>IF(K2&gt;=J2, "Met Goal", "Missed Goal")
</f>
        <v>Met Goal</v>
      </c>
      <c r="M2" s="5">
        <f>(K2/J2)
</f>
        <v>1.04</v>
      </c>
      <c r="N2" s="1">
        <v>45.0</v>
      </c>
      <c r="O2" s="1" t="s">
        <v>18</v>
      </c>
    </row>
    <row r="3" hidden="1">
      <c r="A3" s="1">
        <v>1.277786764E9</v>
      </c>
      <c r="B3" s="1" t="s">
        <v>19</v>
      </c>
      <c r="C3" s="1" t="s">
        <v>20</v>
      </c>
      <c r="D3" s="1" t="s">
        <v>21</v>
      </c>
      <c r="E3" s="1" t="s">
        <v>17</v>
      </c>
      <c r="F3" s="3"/>
      <c r="G3" s="3">
        <v>41920.97258101852</v>
      </c>
      <c r="H3" s="3">
        <v>41950.0</v>
      </c>
      <c r="I3" s="2">
        <f t="shared" si="1"/>
        <v>30</v>
      </c>
      <c r="J3" s="1">
        <v>1500.0</v>
      </c>
      <c r="K3" s="1">
        <v>485.0</v>
      </c>
      <c r="L3" s="1"/>
      <c r="M3" s="1"/>
      <c r="N3" s="1">
        <v>31.0</v>
      </c>
      <c r="O3" s="1" t="s">
        <v>22</v>
      </c>
    </row>
    <row r="4" hidden="1">
      <c r="A4" s="1">
        <v>1.69703486E9</v>
      </c>
      <c r="B4" s="1" t="s">
        <v>23</v>
      </c>
      <c r="C4" s="1" t="s">
        <v>24</v>
      </c>
      <c r="D4" s="1" t="s">
        <v>24</v>
      </c>
      <c r="E4" s="1" t="s">
        <v>17</v>
      </c>
      <c r="F4" s="3"/>
      <c r="G4" s="3">
        <v>41611.66988425926</v>
      </c>
      <c r="H4" s="3">
        <v>41641.0</v>
      </c>
      <c r="I4" s="2">
        <f t="shared" si="1"/>
        <v>30</v>
      </c>
      <c r="J4" s="1">
        <v>16000.0</v>
      </c>
      <c r="K4" s="1">
        <v>1711.0</v>
      </c>
      <c r="L4" s="1"/>
      <c r="M4" s="1"/>
      <c r="N4" s="1">
        <v>17.0</v>
      </c>
      <c r="O4" s="1" t="s">
        <v>22</v>
      </c>
    </row>
    <row r="5">
      <c r="A5" s="1">
        <v>1.519034759E9</v>
      </c>
      <c r="B5" s="1" t="s">
        <v>25</v>
      </c>
      <c r="C5" s="1" t="s">
        <v>26</v>
      </c>
      <c r="D5" s="1" t="s">
        <v>27</v>
      </c>
      <c r="E5" s="1" t="s">
        <v>17</v>
      </c>
      <c r="F5" s="2">
        <f>YEAR(G5)</f>
        <v>2010</v>
      </c>
      <c r="G5" s="3">
        <v>40534.71630787037</v>
      </c>
      <c r="H5" s="3">
        <v>40575.0</v>
      </c>
      <c r="I5" s="2">
        <f t="shared" si="1"/>
        <v>41</v>
      </c>
      <c r="J5" s="1">
        <v>3000.0</v>
      </c>
      <c r="K5" s="1">
        <v>3575.0</v>
      </c>
      <c r="L5" s="1" t="str">
        <f>IF(K5&gt;=J5, "Met Goal", "Missed Goal")
</f>
        <v>Met Goal</v>
      </c>
      <c r="M5" s="5">
        <f>(K5/J5)
</f>
        <v>1.191666667</v>
      </c>
      <c r="N5" s="1">
        <v>66.0</v>
      </c>
      <c r="O5" s="1" t="s">
        <v>18</v>
      </c>
    </row>
    <row r="6" hidden="1">
      <c r="A6" s="1">
        <v>1.370641737E9</v>
      </c>
      <c r="B6" s="1" t="s">
        <v>28</v>
      </c>
      <c r="C6" s="1" t="s">
        <v>29</v>
      </c>
      <c r="D6" s="1" t="s">
        <v>30</v>
      </c>
      <c r="E6" s="1" t="s">
        <v>17</v>
      </c>
      <c r="F6" s="3"/>
      <c r="G6" s="3">
        <v>40695.323379629626</v>
      </c>
      <c r="H6" s="3">
        <v>40716.0</v>
      </c>
      <c r="I6" s="2">
        <f t="shared" si="1"/>
        <v>21</v>
      </c>
      <c r="J6" s="1">
        <v>12000.0</v>
      </c>
      <c r="K6" s="1">
        <v>25.0</v>
      </c>
      <c r="L6" s="1"/>
      <c r="M6" s="1"/>
      <c r="N6" s="1">
        <v>1.0</v>
      </c>
      <c r="O6" s="1" t="s">
        <v>31</v>
      </c>
    </row>
    <row r="7">
      <c r="A7" s="1">
        <v>2.130038562E9</v>
      </c>
      <c r="B7" s="1" t="s">
        <v>32</v>
      </c>
      <c r="C7" s="1" t="s">
        <v>16</v>
      </c>
      <c r="D7" s="1" t="s">
        <v>16</v>
      </c>
      <c r="E7" s="1" t="s">
        <v>17</v>
      </c>
      <c r="F7" s="2">
        <f t="shared" ref="F7:F8" si="2">YEAR(G7)</f>
        <v>2012</v>
      </c>
      <c r="G7" s="3">
        <v>40955.29818287037</v>
      </c>
      <c r="H7" s="3">
        <v>40976.0</v>
      </c>
      <c r="I7" s="2">
        <f t="shared" si="1"/>
        <v>21</v>
      </c>
      <c r="J7" s="1">
        <v>5000.0</v>
      </c>
      <c r="K7" s="1">
        <v>5435.0</v>
      </c>
      <c r="L7" s="1" t="str">
        <f t="shared" ref="L7:L8" si="3">IF(K7&gt;=J7, "Met Goal", "Missed Goal")
</f>
        <v>Met Goal</v>
      </c>
      <c r="M7" s="5">
        <f t="shared" ref="M7:M8" si="4">(K7/J7)
</f>
        <v>1.087</v>
      </c>
      <c r="N7" s="1">
        <v>114.0</v>
      </c>
      <c r="O7" s="1" t="s">
        <v>18</v>
      </c>
    </row>
    <row r="8">
      <c r="A8" s="1">
        <v>3.46076825E8</v>
      </c>
      <c r="B8" s="1" t="s">
        <v>33</v>
      </c>
      <c r="C8" s="1" t="s">
        <v>34</v>
      </c>
      <c r="D8" s="1" t="s">
        <v>35</v>
      </c>
      <c r="E8" s="1" t="s">
        <v>17</v>
      </c>
      <c r="F8" s="2">
        <f t="shared" si="2"/>
        <v>2012</v>
      </c>
      <c r="G8" s="3">
        <v>41239.88793981481</v>
      </c>
      <c r="H8" s="3">
        <v>41265.0</v>
      </c>
      <c r="I8" s="2">
        <f t="shared" si="1"/>
        <v>26</v>
      </c>
      <c r="J8" s="1">
        <v>5000.0</v>
      </c>
      <c r="K8" s="1">
        <v>5620.0</v>
      </c>
      <c r="L8" s="1" t="str">
        <f t="shared" si="3"/>
        <v>Met Goal</v>
      </c>
      <c r="M8" s="5">
        <f t="shared" si="4"/>
        <v>1.124</v>
      </c>
      <c r="N8" s="1">
        <v>108.0</v>
      </c>
      <c r="O8" s="1" t="s">
        <v>18</v>
      </c>
    </row>
    <row r="9" hidden="1">
      <c r="A9" s="1">
        <v>3.8474369E7</v>
      </c>
      <c r="B9" s="1" t="s">
        <v>36</v>
      </c>
      <c r="C9" s="1" t="s">
        <v>37</v>
      </c>
      <c r="D9" s="1" t="s">
        <v>37</v>
      </c>
      <c r="E9" s="1" t="s">
        <v>17</v>
      </c>
      <c r="F9" s="3"/>
      <c r="G9" s="3">
        <v>40613.95674768519</v>
      </c>
      <c r="H9" s="3">
        <v>40674.0</v>
      </c>
      <c r="I9" s="2">
        <f t="shared" si="1"/>
        <v>61</v>
      </c>
      <c r="J9" s="1">
        <v>5000.0</v>
      </c>
      <c r="K9" s="1">
        <v>751.0</v>
      </c>
      <c r="L9" s="1"/>
      <c r="M9" s="1"/>
      <c r="N9" s="1">
        <v>10.0</v>
      </c>
      <c r="O9" s="1" t="s">
        <v>31</v>
      </c>
    </row>
    <row r="10">
      <c r="A10" s="1">
        <v>6.3702546E7</v>
      </c>
      <c r="B10" s="1" t="s">
        <v>38</v>
      </c>
      <c r="C10" s="1" t="s">
        <v>39</v>
      </c>
      <c r="D10" s="1" t="s">
        <v>39</v>
      </c>
      <c r="E10" s="1" t="s">
        <v>17</v>
      </c>
      <c r="F10" s="2">
        <f t="shared" ref="F10:F11" si="5">YEAR(G10)</f>
        <v>2013</v>
      </c>
      <c r="G10" s="3">
        <v>41639.29025462963</v>
      </c>
      <c r="H10" s="3">
        <v>41673.0</v>
      </c>
      <c r="I10" s="2">
        <f t="shared" si="1"/>
        <v>34</v>
      </c>
      <c r="J10" s="1">
        <v>8000.0</v>
      </c>
      <c r="K10" s="1">
        <v>42859.0</v>
      </c>
      <c r="L10" s="1" t="str">
        <f t="shared" ref="L10:L11" si="6">IF(K10&gt;=J10, "Met Goal", "Missed Goal")
</f>
        <v>Met Goal</v>
      </c>
      <c r="M10" s="5">
        <f t="shared" ref="M10:M11" si="7">(K10/J10)
</f>
        <v>5.357375</v>
      </c>
      <c r="N10" s="1">
        <v>1091.0</v>
      </c>
      <c r="O10" s="1" t="s">
        <v>18</v>
      </c>
    </row>
    <row r="11">
      <c r="A11" s="1">
        <v>7.72106892E8</v>
      </c>
      <c r="B11" s="1" t="s">
        <v>40</v>
      </c>
      <c r="C11" s="1" t="s">
        <v>39</v>
      </c>
      <c r="D11" s="1" t="s">
        <v>41</v>
      </c>
      <c r="E11" s="1" t="s">
        <v>17</v>
      </c>
      <c r="F11" s="2">
        <f t="shared" si="5"/>
        <v>2014</v>
      </c>
      <c r="G11" s="3">
        <v>41731.94415509259</v>
      </c>
      <c r="H11" s="3">
        <v>41761.0</v>
      </c>
      <c r="I11" s="2">
        <f t="shared" si="1"/>
        <v>30</v>
      </c>
      <c r="J11" s="1">
        <v>20000.0</v>
      </c>
      <c r="K11" s="1">
        <v>47030.0</v>
      </c>
      <c r="L11" s="1" t="str">
        <f t="shared" si="6"/>
        <v>Met Goal</v>
      </c>
      <c r="M11" s="5">
        <f t="shared" si="7"/>
        <v>2.3515</v>
      </c>
      <c r="N11" s="1">
        <v>97.0</v>
      </c>
      <c r="O11" s="1" t="s">
        <v>18</v>
      </c>
    </row>
    <row r="12" hidden="1">
      <c r="A12" s="1">
        <v>1.272417288E9</v>
      </c>
      <c r="B12" s="1" t="s">
        <v>42</v>
      </c>
      <c r="C12" s="1" t="s">
        <v>34</v>
      </c>
      <c r="D12" s="1" t="s">
        <v>34</v>
      </c>
      <c r="E12" s="1" t="s">
        <v>17</v>
      </c>
      <c r="F12" s="3"/>
      <c r="G12" s="3">
        <v>41449.68398148148</v>
      </c>
      <c r="H12" s="3">
        <v>41479.0</v>
      </c>
      <c r="I12" s="2">
        <f t="shared" si="1"/>
        <v>30</v>
      </c>
      <c r="J12" s="1">
        <v>13000.0</v>
      </c>
      <c r="K12" s="1">
        <v>1.0</v>
      </c>
      <c r="L12" s="1"/>
      <c r="M12" s="1"/>
      <c r="N12" s="1">
        <v>1.0</v>
      </c>
      <c r="O12" s="1" t="s">
        <v>22</v>
      </c>
    </row>
    <row r="13">
      <c r="A13" s="1">
        <v>1.691669161E9</v>
      </c>
      <c r="B13" s="1" t="s">
        <v>43</v>
      </c>
      <c r="C13" s="1" t="s">
        <v>34</v>
      </c>
      <c r="D13" s="1" t="s">
        <v>44</v>
      </c>
      <c r="E13" s="1" t="s">
        <v>17</v>
      </c>
      <c r="F13" s="2">
        <f>YEAR(G13)</f>
        <v>2013</v>
      </c>
      <c r="G13" s="3">
        <v>41394.28265046296</v>
      </c>
      <c r="H13" s="3">
        <v>41424.0</v>
      </c>
      <c r="I13" s="2">
        <f t="shared" si="1"/>
        <v>30</v>
      </c>
      <c r="J13" s="1">
        <v>6000.0</v>
      </c>
      <c r="K13" s="1">
        <v>6375.0</v>
      </c>
      <c r="L13" s="1" t="str">
        <f>IF(K13&gt;=J13, "Met Goal", "Missed Goal")
</f>
        <v>Met Goal</v>
      </c>
      <c r="M13" s="5">
        <f>(K13/J13)
</f>
        <v>1.0625</v>
      </c>
      <c r="N13" s="1">
        <v>48.0</v>
      </c>
      <c r="O13" s="1" t="s">
        <v>18</v>
      </c>
    </row>
    <row r="14" hidden="1">
      <c r="A14" s="1">
        <v>5.66163457E8</v>
      </c>
      <c r="B14" s="1" t="s">
        <v>45</v>
      </c>
      <c r="C14" s="1" t="s">
        <v>37</v>
      </c>
      <c r="D14" s="1" t="s">
        <v>37</v>
      </c>
      <c r="E14" s="1" t="s">
        <v>17</v>
      </c>
      <c r="F14" s="3"/>
      <c r="G14" s="3">
        <v>41736.02291666667</v>
      </c>
      <c r="H14" s="3">
        <v>41771.0</v>
      </c>
      <c r="I14" s="2">
        <f t="shared" si="1"/>
        <v>35</v>
      </c>
      <c r="J14" s="1">
        <v>15000.0</v>
      </c>
      <c r="K14" s="1">
        <v>401.0</v>
      </c>
      <c r="L14" s="1"/>
      <c r="M14" s="1"/>
      <c r="N14" s="1">
        <v>12.0</v>
      </c>
      <c r="O14" s="1" t="s">
        <v>22</v>
      </c>
    </row>
    <row r="15" hidden="1">
      <c r="A15" s="1">
        <v>5.67518624E8</v>
      </c>
      <c r="B15" s="1" t="s">
        <v>46</v>
      </c>
      <c r="C15" s="1" t="s">
        <v>47</v>
      </c>
      <c r="D15" s="1" t="s">
        <v>47</v>
      </c>
      <c r="E15" s="1" t="s">
        <v>48</v>
      </c>
      <c r="F15" s="3"/>
      <c r="G15" s="3">
        <v>41213.04827546296</v>
      </c>
      <c r="H15" s="3">
        <v>41244.0</v>
      </c>
      <c r="I15" s="2">
        <f t="shared" si="1"/>
        <v>31</v>
      </c>
      <c r="J15" s="1">
        <v>30418.0</v>
      </c>
      <c r="K15" s="1">
        <v>503.0</v>
      </c>
      <c r="L15" s="1"/>
      <c r="M15" s="1"/>
      <c r="N15" s="1">
        <v>13.0</v>
      </c>
      <c r="O15" s="1" t="s">
        <v>22</v>
      </c>
    </row>
    <row r="16">
      <c r="A16" s="1">
        <v>1.38470143E8</v>
      </c>
      <c r="B16" s="1" t="s">
        <v>49</v>
      </c>
      <c r="C16" s="1" t="s">
        <v>50</v>
      </c>
      <c r="D16" s="1" t="s">
        <v>50</v>
      </c>
      <c r="E16" s="1" t="s">
        <v>17</v>
      </c>
      <c r="F16" s="2">
        <f>YEAR(G16)</f>
        <v>2013</v>
      </c>
      <c r="G16" s="3">
        <v>41615.13613425926</v>
      </c>
      <c r="H16" s="3">
        <v>41675.0</v>
      </c>
      <c r="I16" s="2">
        <f t="shared" si="1"/>
        <v>60</v>
      </c>
      <c r="J16" s="1">
        <v>5500.0</v>
      </c>
      <c r="K16" s="1">
        <v>6462.0</v>
      </c>
      <c r="L16" s="1" t="str">
        <f>IF(K16&gt;=J16, "Met Goal", "Missed Goal")
</f>
        <v>Met Goal</v>
      </c>
      <c r="M16" s="5">
        <f>(K16/J16)
</f>
        <v>1.174909091</v>
      </c>
      <c r="N16" s="1">
        <v>134.0</v>
      </c>
      <c r="O16" s="1" t="s">
        <v>18</v>
      </c>
    </row>
    <row r="17" hidden="1">
      <c r="A17" s="1">
        <v>1.114511533E9</v>
      </c>
      <c r="B17" s="1" t="s">
        <v>51</v>
      </c>
      <c r="C17" s="1" t="s">
        <v>29</v>
      </c>
      <c r="D17" s="1" t="s">
        <v>29</v>
      </c>
      <c r="E17" s="1" t="s">
        <v>17</v>
      </c>
      <c r="F17" s="3"/>
      <c r="G17" s="3">
        <v>41776.231412037036</v>
      </c>
      <c r="H17" s="3">
        <v>41806.0</v>
      </c>
      <c r="I17" s="2">
        <f t="shared" si="1"/>
        <v>30</v>
      </c>
      <c r="J17" s="1">
        <v>23000.0</v>
      </c>
      <c r="K17" s="1">
        <v>81.0</v>
      </c>
      <c r="L17" s="1"/>
      <c r="M17" s="1"/>
      <c r="N17" s="1">
        <v>3.0</v>
      </c>
      <c r="O17" s="1" t="s">
        <v>22</v>
      </c>
    </row>
    <row r="18" hidden="1">
      <c r="A18" s="1">
        <v>6.81580155E8</v>
      </c>
      <c r="B18" s="1" t="s">
        <v>52</v>
      </c>
      <c r="C18" s="1" t="s">
        <v>34</v>
      </c>
      <c r="D18" s="1" t="s">
        <v>35</v>
      </c>
      <c r="E18" s="1" t="s">
        <v>17</v>
      </c>
      <c r="F18" s="3"/>
      <c r="G18" s="3">
        <v>41135.71246527778</v>
      </c>
      <c r="H18" s="3">
        <v>41155.0</v>
      </c>
      <c r="I18" s="2">
        <f t="shared" si="1"/>
        <v>20</v>
      </c>
      <c r="J18" s="1">
        <v>2500.0</v>
      </c>
      <c r="K18" s="1">
        <v>0.0</v>
      </c>
      <c r="L18" s="1"/>
      <c r="M18" s="1"/>
      <c r="N18" s="1">
        <v>0.0</v>
      </c>
      <c r="O18" s="1" t="s">
        <v>22</v>
      </c>
    </row>
    <row r="19" hidden="1">
      <c r="A19" s="1">
        <v>1.903281885E9</v>
      </c>
      <c r="B19" s="1" t="s">
        <v>53</v>
      </c>
      <c r="C19" s="1" t="s">
        <v>16</v>
      </c>
      <c r="D19" s="1" t="s">
        <v>54</v>
      </c>
      <c r="E19" s="1" t="s">
        <v>17</v>
      </c>
      <c r="F19" s="3"/>
      <c r="G19" s="3">
        <v>41906.83325231481</v>
      </c>
      <c r="H19" s="3">
        <v>41936.0</v>
      </c>
      <c r="I19" s="2">
        <f t="shared" si="1"/>
        <v>30</v>
      </c>
      <c r="J19" s="1">
        <v>12000.0</v>
      </c>
      <c r="K19" s="1">
        <v>0.0</v>
      </c>
      <c r="L19" s="1"/>
      <c r="M19" s="1"/>
      <c r="N19" s="1">
        <v>0.0</v>
      </c>
      <c r="O19" s="1" t="s">
        <v>31</v>
      </c>
    </row>
    <row r="20" hidden="1">
      <c r="A20" s="1">
        <v>1.43603611E8</v>
      </c>
      <c r="B20" s="1" t="s">
        <v>55</v>
      </c>
      <c r="C20" s="1" t="s">
        <v>56</v>
      </c>
      <c r="D20" s="1" t="s">
        <v>56</v>
      </c>
      <c r="E20" s="1" t="s">
        <v>17</v>
      </c>
      <c r="F20" s="3"/>
      <c r="G20" s="3">
        <v>40988.701516203706</v>
      </c>
      <c r="H20" s="3">
        <v>41018.0</v>
      </c>
      <c r="I20" s="2">
        <f t="shared" si="1"/>
        <v>30</v>
      </c>
      <c r="J20" s="1">
        <v>800.0</v>
      </c>
      <c r="K20" s="1">
        <v>191.0</v>
      </c>
      <c r="L20" s="1"/>
      <c r="M20" s="1"/>
      <c r="N20" s="1">
        <v>14.0</v>
      </c>
      <c r="O20" s="1" t="s">
        <v>22</v>
      </c>
    </row>
    <row r="21">
      <c r="A21" s="1">
        <v>9.13933984E8</v>
      </c>
      <c r="B21" s="1" t="s">
        <v>57</v>
      </c>
      <c r="C21" s="1" t="s">
        <v>26</v>
      </c>
      <c r="D21" s="1" t="s">
        <v>27</v>
      </c>
      <c r="E21" s="1" t="s">
        <v>17</v>
      </c>
      <c r="F21" s="2">
        <f>YEAR(G21)</f>
        <v>2010</v>
      </c>
      <c r="G21" s="3">
        <v>40343.177766203706</v>
      </c>
      <c r="H21" s="3">
        <v>40388.0</v>
      </c>
      <c r="I21" s="2">
        <f t="shared" si="1"/>
        <v>45</v>
      </c>
      <c r="J21" s="1">
        <v>800.0</v>
      </c>
      <c r="K21" s="1">
        <v>910.0</v>
      </c>
      <c r="L21" s="1" t="str">
        <f>IF(K21&gt;=J21, "Met Goal", "Missed Goal")
</f>
        <v>Met Goal</v>
      </c>
      <c r="M21" s="5">
        <f>(K21/J21)
</f>
        <v>1.1375</v>
      </c>
      <c r="N21" s="1">
        <v>21.0</v>
      </c>
      <c r="O21" s="1" t="s">
        <v>18</v>
      </c>
    </row>
    <row r="22" hidden="1">
      <c r="A22" s="1">
        <v>1.662589916E9</v>
      </c>
      <c r="B22" s="1" t="s">
        <v>58</v>
      </c>
      <c r="C22" s="1" t="s">
        <v>16</v>
      </c>
      <c r="D22" s="1" t="s">
        <v>16</v>
      </c>
      <c r="E22" s="1" t="s">
        <v>17</v>
      </c>
      <c r="F22" s="3"/>
      <c r="G22" s="3">
        <v>40860.56861111111</v>
      </c>
      <c r="H22" s="3">
        <v>40920.0</v>
      </c>
      <c r="I22" s="2">
        <f t="shared" si="1"/>
        <v>60</v>
      </c>
      <c r="J22" s="1">
        <v>3500.0</v>
      </c>
      <c r="K22" s="1">
        <v>0.0</v>
      </c>
      <c r="L22" s="1"/>
      <c r="M22" s="1"/>
      <c r="N22" s="1">
        <v>0.0</v>
      </c>
      <c r="O22" s="1" t="s">
        <v>22</v>
      </c>
    </row>
    <row r="23" hidden="1">
      <c r="A23" s="1">
        <v>1.916428616E9</v>
      </c>
      <c r="B23" s="1" t="s">
        <v>59</v>
      </c>
      <c r="C23" s="1" t="s">
        <v>39</v>
      </c>
      <c r="D23" s="1" t="s">
        <v>60</v>
      </c>
      <c r="E23" s="1" t="s">
        <v>17</v>
      </c>
      <c r="F23" s="3"/>
      <c r="G23" s="3">
        <v>41865.057291666664</v>
      </c>
      <c r="H23" s="3">
        <v>41898.0</v>
      </c>
      <c r="I23" s="2">
        <f t="shared" si="1"/>
        <v>33</v>
      </c>
      <c r="J23" s="1">
        <v>50000.0</v>
      </c>
      <c r="K23" s="1">
        <v>2140.0</v>
      </c>
      <c r="L23" s="1"/>
      <c r="M23" s="1"/>
      <c r="N23" s="1">
        <v>10.0</v>
      </c>
      <c r="O23" s="1" t="s">
        <v>31</v>
      </c>
    </row>
    <row r="24" hidden="1">
      <c r="A24" s="1">
        <v>5.68471425E8</v>
      </c>
      <c r="B24" s="1" t="s">
        <v>61</v>
      </c>
      <c r="C24" s="1" t="s">
        <v>29</v>
      </c>
      <c r="D24" s="1" t="s">
        <v>30</v>
      </c>
      <c r="E24" s="1" t="s">
        <v>17</v>
      </c>
      <c r="F24" s="3"/>
      <c r="G24" s="3">
        <v>41275.64525462963</v>
      </c>
      <c r="H24" s="3">
        <v>41315.0</v>
      </c>
      <c r="I24" s="2">
        <f t="shared" si="1"/>
        <v>40</v>
      </c>
      <c r="J24" s="1">
        <v>500.0</v>
      </c>
      <c r="K24" s="1">
        <v>10.0</v>
      </c>
      <c r="L24" s="1"/>
      <c r="M24" s="1"/>
      <c r="N24" s="1">
        <v>1.0</v>
      </c>
      <c r="O24" s="1" t="s">
        <v>22</v>
      </c>
    </row>
    <row r="25" hidden="1">
      <c r="A25" s="1">
        <v>9.39373919E8</v>
      </c>
      <c r="B25" s="1" t="s">
        <v>62</v>
      </c>
      <c r="C25" s="1" t="s">
        <v>20</v>
      </c>
      <c r="D25" s="1" t="s">
        <v>20</v>
      </c>
      <c r="E25" s="1" t="s">
        <v>17</v>
      </c>
      <c r="F25" s="3"/>
      <c r="G25" s="3">
        <v>41357.968043981484</v>
      </c>
      <c r="H25" s="3">
        <v>41388.0</v>
      </c>
      <c r="I25" s="2">
        <f t="shared" si="1"/>
        <v>31</v>
      </c>
      <c r="J25" s="1">
        <v>3141.0</v>
      </c>
      <c r="K25" s="1">
        <v>1152.0</v>
      </c>
      <c r="L25" s="1"/>
      <c r="M25" s="1"/>
      <c r="N25" s="1">
        <v>43.0</v>
      </c>
      <c r="O25" s="1" t="s">
        <v>22</v>
      </c>
    </row>
    <row r="26">
      <c r="A26" s="1">
        <v>9.57321327E8</v>
      </c>
      <c r="B26" s="1" t="s">
        <v>63</v>
      </c>
      <c r="C26" s="1" t="s">
        <v>24</v>
      </c>
      <c r="D26" s="1" t="s">
        <v>24</v>
      </c>
      <c r="E26" s="1" t="s">
        <v>17</v>
      </c>
      <c r="F26" s="2">
        <f>YEAR(G26)</f>
        <v>2011</v>
      </c>
      <c r="G26" s="3">
        <v>40735.82650462963</v>
      </c>
      <c r="H26" s="3">
        <v>40765.0</v>
      </c>
      <c r="I26" s="2">
        <f t="shared" si="1"/>
        <v>30</v>
      </c>
      <c r="J26" s="1">
        <v>2500.0</v>
      </c>
      <c r="K26" s="1">
        <v>2735.0</v>
      </c>
      <c r="L26" s="1" t="str">
        <f>IF(K26&gt;=J26, "Met Goal", "Missed Goal")
</f>
        <v>Met Goal</v>
      </c>
      <c r="M26" s="5">
        <f>(K26/J26)
</f>
        <v>1.094</v>
      </c>
      <c r="N26" s="1">
        <v>49.0</v>
      </c>
      <c r="O26" s="1" t="s">
        <v>18</v>
      </c>
    </row>
    <row r="27" hidden="1">
      <c r="A27" s="1">
        <v>1.984710899E9</v>
      </c>
      <c r="B27" s="1" t="s">
        <v>64</v>
      </c>
      <c r="C27" s="1" t="s">
        <v>29</v>
      </c>
      <c r="D27" s="1" t="s">
        <v>65</v>
      </c>
      <c r="E27" s="1" t="s">
        <v>17</v>
      </c>
      <c r="F27" s="3"/>
      <c r="G27" s="3">
        <v>40846.05679398148</v>
      </c>
      <c r="H27" s="3">
        <v>40906.0</v>
      </c>
      <c r="I27" s="2">
        <f t="shared" si="1"/>
        <v>60</v>
      </c>
      <c r="J27" s="1">
        <v>7777.0</v>
      </c>
      <c r="K27" s="1">
        <v>50.0</v>
      </c>
      <c r="L27" s="1"/>
      <c r="M27" s="1"/>
      <c r="N27" s="1">
        <v>1.0</v>
      </c>
      <c r="O27" s="1" t="s">
        <v>22</v>
      </c>
    </row>
    <row r="28">
      <c r="A28" s="1">
        <v>1.566370648E9</v>
      </c>
      <c r="B28" s="1" t="s">
        <v>66</v>
      </c>
      <c r="C28" s="1" t="s">
        <v>16</v>
      </c>
      <c r="D28" s="1" t="s">
        <v>16</v>
      </c>
      <c r="E28" s="1" t="s">
        <v>17</v>
      </c>
      <c r="F28" s="2">
        <f t="shared" ref="F28:F30" si="8">YEAR(G28)</f>
        <v>2013</v>
      </c>
      <c r="G28" s="3">
        <v>41451.89040509259</v>
      </c>
      <c r="H28" s="3">
        <v>41481.0</v>
      </c>
      <c r="I28" s="2">
        <f t="shared" si="1"/>
        <v>30</v>
      </c>
      <c r="J28" s="1">
        <v>2000.0</v>
      </c>
      <c r="K28" s="1">
        <v>2102.0</v>
      </c>
      <c r="L28" s="1" t="str">
        <f t="shared" ref="L28:L30" si="9">IF(K28&gt;=J28, "Met Goal", "Missed Goal")
</f>
        <v>Met Goal</v>
      </c>
      <c r="M28" s="5">
        <f t="shared" ref="M28:M30" si="10">(K28/J28)
</f>
        <v>1.051</v>
      </c>
      <c r="N28" s="1">
        <v>57.0</v>
      </c>
      <c r="O28" s="1" t="s">
        <v>18</v>
      </c>
    </row>
    <row r="29">
      <c r="A29" s="1">
        <v>6418733.0</v>
      </c>
      <c r="B29" s="1" t="s">
        <v>67</v>
      </c>
      <c r="C29" s="1" t="s">
        <v>50</v>
      </c>
      <c r="D29" s="1" t="s">
        <v>68</v>
      </c>
      <c r="E29" s="1" t="s">
        <v>17</v>
      </c>
      <c r="F29" s="2">
        <f t="shared" si="8"/>
        <v>2014</v>
      </c>
      <c r="G29" s="3">
        <v>41658.01930555556</v>
      </c>
      <c r="H29" s="3">
        <v>41687.0</v>
      </c>
      <c r="I29" s="2">
        <f t="shared" si="1"/>
        <v>29</v>
      </c>
      <c r="J29" s="1">
        <v>5000.0</v>
      </c>
      <c r="K29" s="1">
        <v>5176.0</v>
      </c>
      <c r="L29" s="1" t="str">
        <f t="shared" si="9"/>
        <v>Met Goal</v>
      </c>
      <c r="M29" s="5">
        <f t="shared" si="10"/>
        <v>1.0352</v>
      </c>
      <c r="N29" s="1">
        <v>230.0</v>
      </c>
      <c r="O29" s="1" t="s">
        <v>18</v>
      </c>
    </row>
    <row r="30">
      <c r="A30" s="1">
        <v>1.642580243E9</v>
      </c>
      <c r="B30" s="1" t="s">
        <v>69</v>
      </c>
      <c r="C30" s="1" t="s">
        <v>34</v>
      </c>
      <c r="D30" s="1" t="s">
        <v>35</v>
      </c>
      <c r="E30" s="1" t="s">
        <v>17</v>
      </c>
      <c r="F30" s="2">
        <f t="shared" si="8"/>
        <v>2012</v>
      </c>
      <c r="G30" s="3">
        <v>40922.25409722222</v>
      </c>
      <c r="H30" s="3">
        <v>40952.0</v>
      </c>
      <c r="I30" s="2">
        <f t="shared" si="1"/>
        <v>30</v>
      </c>
      <c r="J30" s="1">
        <v>2000.0</v>
      </c>
      <c r="K30" s="1">
        <v>2022.0</v>
      </c>
      <c r="L30" s="1" t="str">
        <f t="shared" si="9"/>
        <v>Met Goal</v>
      </c>
      <c r="M30" s="5">
        <f t="shared" si="10"/>
        <v>1.011</v>
      </c>
      <c r="N30" s="1">
        <v>24.0</v>
      </c>
      <c r="O30" s="1" t="s">
        <v>18</v>
      </c>
    </row>
    <row r="31" hidden="1">
      <c r="A31" s="1">
        <v>1.012186184E9</v>
      </c>
      <c r="B31" s="1" t="s">
        <v>70</v>
      </c>
      <c r="C31" s="1" t="s">
        <v>20</v>
      </c>
      <c r="D31" s="1" t="s">
        <v>71</v>
      </c>
      <c r="E31" s="1" t="s">
        <v>17</v>
      </c>
      <c r="F31" s="3"/>
      <c r="G31" s="3">
        <v>40977.85269675926</v>
      </c>
      <c r="H31" s="3">
        <v>40991.0</v>
      </c>
      <c r="I31" s="2">
        <f t="shared" si="1"/>
        <v>14</v>
      </c>
      <c r="J31" s="1">
        <v>1000.0</v>
      </c>
      <c r="K31" s="1">
        <v>43.0</v>
      </c>
      <c r="L31" s="1"/>
      <c r="M31" s="1"/>
      <c r="N31" s="1">
        <v>2.0</v>
      </c>
      <c r="O31" s="1" t="s">
        <v>22</v>
      </c>
    </row>
    <row r="32">
      <c r="A32" s="1">
        <v>7.02985877E8</v>
      </c>
      <c r="B32" s="1" t="s">
        <v>72</v>
      </c>
      <c r="C32" s="1" t="s">
        <v>50</v>
      </c>
      <c r="D32" s="1" t="s">
        <v>68</v>
      </c>
      <c r="E32" s="1" t="s">
        <v>17</v>
      </c>
      <c r="F32" s="2">
        <f t="shared" ref="F32:F35" si="11">YEAR(G32)</f>
        <v>2013</v>
      </c>
      <c r="G32" s="3">
        <v>41583.6396875</v>
      </c>
      <c r="H32" s="3">
        <v>41613.0</v>
      </c>
      <c r="I32" s="2">
        <f t="shared" si="1"/>
        <v>30</v>
      </c>
      <c r="J32" s="1">
        <v>5000.0</v>
      </c>
      <c r="K32" s="1">
        <v>12515.0</v>
      </c>
      <c r="L32" s="1" t="str">
        <f t="shared" ref="L32:L35" si="12">IF(K32&gt;=J32, "Met Goal", "Missed Goal")
</f>
        <v>Met Goal</v>
      </c>
      <c r="M32" s="5">
        <f t="shared" ref="M32:M35" si="13">(K32/J32)
</f>
        <v>2.503</v>
      </c>
      <c r="N32" s="1">
        <v>220.0</v>
      </c>
      <c r="O32" s="1" t="s">
        <v>18</v>
      </c>
    </row>
    <row r="33">
      <c r="A33" s="1">
        <v>1.153615468E9</v>
      </c>
      <c r="B33" s="1" t="s">
        <v>73</v>
      </c>
      <c r="C33" s="1" t="s">
        <v>26</v>
      </c>
      <c r="D33" s="1" t="s">
        <v>74</v>
      </c>
      <c r="E33" s="1" t="s">
        <v>17</v>
      </c>
      <c r="F33" s="2">
        <f t="shared" si="11"/>
        <v>2013</v>
      </c>
      <c r="G33" s="3">
        <v>41416.697291666664</v>
      </c>
      <c r="H33" s="3">
        <v>41462.0</v>
      </c>
      <c r="I33" s="2">
        <f t="shared" si="1"/>
        <v>46</v>
      </c>
      <c r="J33" s="1">
        <v>28470.0</v>
      </c>
      <c r="K33" s="1">
        <v>30036.0</v>
      </c>
      <c r="L33" s="1" t="str">
        <f t="shared" si="12"/>
        <v>Met Goal</v>
      </c>
      <c r="M33" s="5">
        <f t="shared" si="13"/>
        <v>1.055005269</v>
      </c>
      <c r="N33" s="1">
        <v>283.0</v>
      </c>
      <c r="O33" s="1" t="s">
        <v>18</v>
      </c>
    </row>
    <row r="34">
      <c r="A34" s="1">
        <v>4.50460328E8</v>
      </c>
      <c r="B34" s="1" t="s">
        <v>75</v>
      </c>
      <c r="C34" s="1" t="s">
        <v>29</v>
      </c>
      <c r="D34" s="1" t="s">
        <v>65</v>
      </c>
      <c r="E34" s="1" t="s">
        <v>17</v>
      </c>
      <c r="F34" s="2">
        <f t="shared" si="11"/>
        <v>2013</v>
      </c>
      <c r="G34" s="3">
        <v>41534.24506944444</v>
      </c>
      <c r="H34" s="3">
        <v>41566.0</v>
      </c>
      <c r="I34" s="2">
        <f t="shared" si="1"/>
        <v>32</v>
      </c>
      <c r="J34" s="1">
        <v>4000.0</v>
      </c>
      <c r="K34" s="1">
        <v>5191.0</v>
      </c>
      <c r="L34" s="1" t="str">
        <f t="shared" si="12"/>
        <v>Met Goal</v>
      </c>
      <c r="M34" s="5">
        <f t="shared" si="13"/>
        <v>1.29775</v>
      </c>
      <c r="N34" s="1">
        <v>138.0</v>
      </c>
      <c r="O34" s="1" t="s">
        <v>18</v>
      </c>
    </row>
    <row r="35">
      <c r="A35" s="1">
        <v>2.102189045E9</v>
      </c>
      <c r="B35" s="1" t="s">
        <v>76</v>
      </c>
      <c r="C35" s="1" t="s">
        <v>26</v>
      </c>
      <c r="D35" s="1" t="s">
        <v>77</v>
      </c>
      <c r="E35" s="1" t="s">
        <v>17</v>
      </c>
      <c r="F35" s="2">
        <f t="shared" si="11"/>
        <v>2011</v>
      </c>
      <c r="G35" s="3">
        <v>40567.11748842592</v>
      </c>
      <c r="H35" s="3">
        <v>40597.0</v>
      </c>
      <c r="I35" s="2">
        <f t="shared" si="1"/>
        <v>30</v>
      </c>
      <c r="J35" s="1">
        <v>3000.0</v>
      </c>
      <c r="K35" s="1">
        <v>3233.0</v>
      </c>
      <c r="L35" s="1" t="str">
        <f t="shared" si="12"/>
        <v>Met Goal</v>
      </c>
      <c r="M35" s="5">
        <f t="shared" si="13"/>
        <v>1.077666667</v>
      </c>
      <c r="N35" s="1">
        <v>63.0</v>
      </c>
      <c r="O35" s="1" t="s">
        <v>18</v>
      </c>
    </row>
    <row r="36" hidden="1">
      <c r="A36" s="1">
        <v>5.78031796E8</v>
      </c>
      <c r="B36" s="1" t="s">
        <v>78</v>
      </c>
      <c r="C36" s="1" t="s">
        <v>26</v>
      </c>
      <c r="D36" s="1" t="s">
        <v>26</v>
      </c>
      <c r="E36" s="1" t="s">
        <v>17</v>
      </c>
      <c r="F36" s="3"/>
      <c r="G36" s="3">
        <v>41460.783472222225</v>
      </c>
      <c r="H36" s="3">
        <v>41490.0</v>
      </c>
      <c r="I36" s="2">
        <f t="shared" si="1"/>
        <v>30</v>
      </c>
      <c r="J36" s="1">
        <v>8000.0</v>
      </c>
      <c r="K36" s="1">
        <v>20.0</v>
      </c>
      <c r="L36" s="1"/>
      <c r="M36" s="1"/>
      <c r="N36" s="1">
        <v>1.0</v>
      </c>
      <c r="O36" s="1" t="s">
        <v>22</v>
      </c>
    </row>
    <row r="37" hidden="1">
      <c r="A37" s="1">
        <v>2.020685539E9</v>
      </c>
      <c r="B37" s="1" t="s">
        <v>79</v>
      </c>
      <c r="C37" s="1" t="s">
        <v>29</v>
      </c>
      <c r="D37" s="1" t="s">
        <v>65</v>
      </c>
      <c r="E37" s="1" t="s">
        <v>80</v>
      </c>
      <c r="F37" s="3"/>
      <c r="G37" s="3">
        <v>41526.68136574074</v>
      </c>
      <c r="H37" s="3">
        <v>41558.0</v>
      </c>
      <c r="I37" s="2">
        <f t="shared" si="1"/>
        <v>32</v>
      </c>
      <c r="J37" s="1">
        <v>16845.0</v>
      </c>
      <c r="K37" s="1">
        <v>10784.0</v>
      </c>
      <c r="L37" s="1"/>
      <c r="M37" s="1"/>
      <c r="N37" s="1">
        <v>28.0</v>
      </c>
      <c r="O37" s="1" t="s">
        <v>22</v>
      </c>
    </row>
    <row r="38">
      <c r="A38" s="1">
        <v>1.729204705E9</v>
      </c>
      <c r="B38" s="1" t="s">
        <v>81</v>
      </c>
      <c r="C38" s="1" t="s">
        <v>26</v>
      </c>
      <c r="D38" s="1" t="s">
        <v>82</v>
      </c>
      <c r="E38" s="1" t="s">
        <v>17</v>
      </c>
      <c r="F38" s="2">
        <f t="shared" ref="F38:F40" si="14">YEAR(G38)</f>
        <v>2013</v>
      </c>
      <c r="G38" s="3">
        <v>41508.99451388889</v>
      </c>
      <c r="H38" s="3">
        <v>41538.0</v>
      </c>
      <c r="I38" s="2">
        <f t="shared" si="1"/>
        <v>30</v>
      </c>
      <c r="J38" s="1">
        <v>5000.0</v>
      </c>
      <c r="K38" s="1">
        <v>6775.0</v>
      </c>
      <c r="L38" s="1" t="str">
        <f t="shared" ref="L38:L40" si="15">IF(K38&gt;=J38, "Met Goal", "Missed Goal")
</f>
        <v>Met Goal</v>
      </c>
      <c r="M38" s="5">
        <f t="shared" ref="M38:M40" si="16">(K38/J38)
</f>
        <v>1.355</v>
      </c>
      <c r="N38" s="1">
        <v>53.0</v>
      </c>
      <c r="O38" s="1" t="s">
        <v>18</v>
      </c>
    </row>
    <row r="39">
      <c r="A39" s="1">
        <v>1.512213678E9</v>
      </c>
      <c r="B39" s="1" t="s">
        <v>83</v>
      </c>
      <c r="C39" s="1" t="s">
        <v>29</v>
      </c>
      <c r="D39" s="1" t="s">
        <v>84</v>
      </c>
      <c r="E39" s="1" t="s">
        <v>17</v>
      </c>
      <c r="F39" s="2">
        <f t="shared" si="14"/>
        <v>2012</v>
      </c>
      <c r="G39" s="3">
        <v>41220.88916666667</v>
      </c>
      <c r="H39" s="3">
        <v>41251.0</v>
      </c>
      <c r="I39" s="2">
        <f t="shared" si="1"/>
        <v>31</v>
      </c>
      <c r="J39" s="1">
        <v>2000.0</v>
      </c>
      <c r="K39" s="1">
        <v>2067.0</v>
      </c>
      <c r="L39" s="1" t="str">
        <f t="shared" si="15"/>
        <v>Met Goal</v>
      </c>
      <c r="M39" s="5">
        <f t="shared" si="16"/>
        <v>1.0335</v>
      </c>
      <c r="N39" s="1">
        <v>48.0</v>
      </c>
      <c r="O39" s="1" t="s">
        <v>18</v>
      </c>
    </row>
    <row r="40">
      <c r="A40" s="1">
        <v>1.866258843E9</v>
      </c>
      <c r="B40" s="1" t="s">
        <v>85</v>
      </c>
      <c r="C40" s="1" t="s">
        <v>26</v>
      </c>
      <c r="D40" s="1" t="s">
        <v>26</v>
      </c>
      <c r="E40" s="1" t="s">
        <v>17</v>
      </c>
      <c r="F40" s="2">
        <f t="shared" si="14"/>
        <v>2013</v>
      </c>
      <c r="G40" s="3">
        <v>41305.21375</v>
      </c>
      <c r="H40" s="3">
        <v>41336.0</v>
      </c>
      <c r="I40" s="2">
        <f t="shared" si="1"/>
        <v>31</v>
      </c>
      <c r="J40" s="1">
        <v>2000.0</v>
      </c>
      <c r="K40" s="1">
        <v>2348.0</v>
      </c>
      <c r="L40" s="1" t="str">
        <f t="shared" si="15"/>
        <v>Met Goal</v>
      </c>
      <c r="M40" s="5">
        <f t="shared" si="16"/>
        <v>1.174</v>
      </c>
      <c r="N40" s="1">
        <v>56.0</v>
      </c>
      <c r="O40" s="1" t="s">
        <v>18</v>
      </c>
    </row>
    <row r="41" hidden="1">
      <c r="A41" s="1">
        <v>1.231905057E9</v>
      </c>
      <c r="B41" s="1" t="s">
        <v>86</v>
      </c>
      <c r="C41" s="1" t="s">
        <v>87</v>
      </c>
      <c r="D41" s="1" t="s">
        <v>88</v>
      </c>
      <c r="E41" s="1" t="s">
        <v>17</v>
      </c>
      <c r="F41" s="3"/>
      <c r="G41" s="3">
        <v>41282.766388888886</v>
      </c>
      <c r="H41" s="3">
        <v>41339.0</v>
      </c>
      <c r="I41" s="2">
        <f t="shared" si="1"/>
        <v>57</v>
      </c>
      <c r="J41" s="1">
        <v>2000.0</v>
      </c>
      <c r="K41" s="1">
        <v>0.0</v>
      </c>
      <c r="L41" s="1"/>
      <c r="M41" s="1"/>
      <c r="N41" s="1">
        <v>0.0</v>
      </c>
      <c r="O41" s="1" t="s">
        <v>22</v>
      </c>
    </row>
    <row r="42">
      <c r="A42" s="1">
        <v>3.28993442E8</v>
      </c>
      <c r="B42" s="1" t="s">
        <v>89</v>
      </c>
      <c r="C42" s="1" t="s">
        <v>29</v>
      </c>
      <c r="D42" s="1" t="s">
        <v>65</v>
      </c>
      <c r="E42" s="1" t="s">
        <v>17</v>
      </c>
      <c r="F42" s="2">
        <f>YEAR(G42)</f>
        <v>2014</v>
      </c>
      <c r="G42" s="3">
        <v>41857.34148148148</v>
      </c>
      <c r="H42" s="3">
        <v>41888.0</v>
      </c>
      <c r="I42" s="2">
        <f t="shared" si="1"/>
        <v>31</v>
      </c>
      <c r="J42" s="1">
        <v>55000.0</v>
      </c>
      <c r="K42" s="1">
        <v>63002.0</v>
      </c>
      <c r="L42" s="1" t="str">
        <f>IF(K42&gt;=J42, "Met Goal", "Missed Goal")
</f>
        <v>Met Goal</v>
      </c>
      <c r="M42" s="5">
        <f>(K42/J42)
</f>
        <v>1.145490909</v>
      </c>
      <c r="N42" s="1">
        <v>557.0</v>
      </c>
      <c r="O42" s="1" t="s">
        <v>18</v>
      </c>
    </row>
    <row r="43" hidden="1">
      <c r="A43" s="1">
        <v>1.052044104E9</v>
      </c>
      <c r="B43" s="1" t="s">
        <v>90</v>
      </c>
      <c r="C43" s="1" t="s">
        <v>34</v>
      </c>
      <c r="D43" s="1" t="s">
        <v>34</v>
      </c>
      <c r="E43" s="1" t="s">
        <v>17</v>
      </c>
      <c r="F43" s="3"/>
      <c r="G43" s="3">
        <v>41453.26966435185</v>
      </c>
      <c r="H43" s="3">
        <v>41483.0</v>
      </c>
      <c r="I43" s="2">
        <f t="shared" si="1"/>
        <v>30</v>
      </c>
      <c r="J43" s="1">
        <v>5200.0</v>
      </c>
      <c r="K43" s="1">
        <v>300.0</v>
      </c>
      <c r="L43" s="1"/>
      <c r="M43" s="1"/>
      <c r="N43" s="1">
        <v>9.0</v>
      </c>
      <c r="O43" s="1" t="s">
        <v>22</v>
      </c>
    </row>
    <row r="44">
      <c r="A44" s="1">
        <v>1.07978593E8</v>
      </c>
      <c r="B44" s="1" t="s">
        <v>91</v>
      </c>
      <c r="C44" s="1" t="s">
        <v>92</v>
      </c>
      <c r="D44" s="1" t="s">
        <v>92</v>
      </c>
      <c r="E44" s="1" t="s">
        <v>17</v>
      </c>
      <c r="F44" s="2">
        <f>YEAR(G44)</f>
        <v>2011</v>
      </c>
      <c r="G44" s="3">
        <v>40868.133368055554</v>
      </c>
      <c r="H44" s="3">
        <v>40898.0</v>
      </c>
      <c r="I44" s="2">
        <f t="shared" si="1"/>
        <v>30</v>
      </c>
      <c r="J44" s="1">
        <v>2424.0</v>
      </c>
      <c r="K44" s="1">
        <v>3033.0</v>
      </c>
      <c r="L44" s="1" t="str">
        <f>IF(K44&gt;=J44, "Met Goal", "Missed Goal")
</f>
        <v>Met Goal</v>
      </c>
      <c r="M44" s="5">
        <f>(K44/J44)
</f>
        <v>1.251237624</v>
      </c>
      <c r="N44" s="1">
        <v>40.0</v>
      </c>
      <c r="O44" s="1" t="s">
        <v>18</v>
      </c>
    </row>
    <row r="45" hidden="1">
      <c r="A45" s="1">
        <v>1.002717273E9</v>
      </c>
      <c r="B45" s="1" t="s">
        <v>93</v>
      </c>
      <c r="C45" s="1" t="s">
        <v>24</v>
      </c>
      <c r="D45" s="1" t="s">
        <v>24</v>
      </c>
      <c r="E45" s="1" t="s">
        <v>17</v>
      </c>
      <c r="F45" s="3"/>
      <c r="G45" s="3">
        <v>41484.97858796296</v>
      </c>
      <c r="H45" s="3">
        <v>41524.0</v>
      </c>
      <c r="I45" s="2">
        <f t="shared" si="1"/>
        <v>40</v>
      </c>
      <c r="J45" s="1">
        <v>34000.0</v>
      </c>
      <c r="K45" s="1">
        <v>596.0</v>
      </c>
      <c r="L45" s="1"/>
      <c r="M45" s="1"/>
      <c r="N45" s="1">
        <v>14.0</v>
      </c>
      <c r="O45" s="1" t="s">
        <v>22</v>
      </c>
    </row>
    <row r="46" hidden="1">
      <c r="A46" s="1">
        <v>2.029430104E9</v>
      </c>
      <c r="B46" s="1" t="s">
        <v>94</v>
      </c>
      <c r="C46" s="1" t="s">
        <v>29</v>
      </c>
      <c r="D46" s="1" t="s">
        <v>84</v>
      </c>
      <c r="E46" s="1" t="s">
        <v>17</v>
      </c>
      <c r="F46" s="3"/>
      <c r="G46" s="3">
        <v>41059.18980324074</v>
      </c>
      <c r="H46" s="3">
        <v>41089.0</v>
      </c>
      <c r="I46" s="2">
        <f t="shared" si="1"/>
        <v>30</v>
      </c>
      <c r="J46" s="1">
        <v>9500.0</v>
      </c>
      <c r="K46" s="1">
        <v>0.0</v>
      </c>
      <c r="L46" s="1"/>
      <c r="M46" s="1"/>
      <c r="N46" s="1">
        <v>0.0</v>
      </c>
      <c r="O46" s="1" t="s">
        <v>31</v>
      </c>
    </row>
    <row r="47" hidden="1">
      <c r="A47" s="1">
        <v>7.20590596E8</v>
      </c>
      <c r="B47" s="1" t="s">
        <v>95</v>
      </c>
      <c r="C47" s="1" t="s">
        <v>37</v>
      </c>
      <c r="D47" s="1" t="s">
        <v>37</v>
      </c>
      <c r="E47" s="1" t="s">
        <v>17</v>
      </c>
      <c r="F47" s="3"/>
      <c r="G47" s="3">
        <v>41412.26741898148</v>
      </c>
      <c r="H47" s="3">
        <v>41442.0</v>
      </c>
      <c r="I47" s="2">
        <f t="shared" si="1"/>
        <v>30</v>
      </c>
      <c r="J47" s="1">
        <v>2000.0</v>
      </c>
      <c r="K47" s="1">
        <v>0.0</v>
      </c>
      <c r="L47" s="1"/>
      <c r="M47" s="1"/>
      <c r="N47" s="1">
        <v>0.0</v>
      </c>
      <c r="O47" s="1" t="s">
        <v>22</v>
      </c>
    </row>
    <row r="48" hidden="1">
      <c r="A48" s="1">
        <v>9.56131071E8</v>
      </c>
      <c r="B48" s="1" t="s">
        <v>96</v>
      </c>
      <c r="C48" s="1" t="s">
        <v>37</v>
      </c>
      <c r="D48" s="1" t="s">
        <v>97</v>
      </c>
      <c r="E48" s="1" t="s">
        <v>80</v>
      </c>
      <c r="F48" s="3"/>
      <c r="G48" s="3">
        <v>41940.933217592596</v>
      </c>
      <c r="H48" s="3">
        <v>41973.0</v>
      </c>
      <c r="I48" s="2">
        <f t="shared" si="1"/>
        <v>33</v>
      </c>
      <c r="J48" s="1">
        <v>26330.0</v>
      </c>
      <c r="K48" s="1">
        <v>0.0</v>
      </c>
      <c r="L48" s="1"/>
      <c r="M48" s="1"/>
      <c r="N48" s="1">
        <v>0.0</v>
      </c>
      <c r="O48" s="1" t="s">
        <v>22</v>
      </c>
    </row>
    <row r="49">
      <c r="A49" s="1">
        <v>1.205230888E9</v>
      </c>
      <c r="B49" s="1" t="s">
        <v>98</v>
      </c>
      <c r="C49" s="1" t="s">
        <v>87</v>
      </c>
      <c r="D49" s="1" t="s">
        <v>87</v>
      </c>
      <c r="E49" s="1" t="s">
        <v>17</v>
      </c>
      <c r="F49" s="2">
        <f t="shared" ref="F49:F50" si="17">YEAR(G49)</f>
        <v>2011</v>
      </c>
      <c r="G49" s="3">
        <v>40845.7674537037</v>
      </c>
      <c r="H49" s="3">
        <v>40875.0</v>
      </c>
      <c r="I49" s="2">
        <f t="shared" si="1"/>
        <v>30</v>
      </c>
      <c r="J49" s="1">
        <v>2500.0</v>
      </c>
      <c r="K49" s="1">
        <v>2773.0</v>
      </c>
      <c r="L49" s="1" t="str">
        <f t="shared" ref="L49:L50" si="18">IF(K49&gt;=J49, "Met Goal", "Missed Goal")
</f>
        <v>Met Goal</v>
      </c>
      <c r="M49" s="5">
        <f t="shared" ref="M49:M50" si="19">(K49/J49)
</f>
        <v>1.1092</v>
      </c>
      <c r="N49" s="1">
        <v>58.0</v>
      </c>
      <c r="O49" s="1" t="s">
        <v>18</v>
      </c>
    </row>
    <row r="50">
      <c r="A50" s="1">
        <v>1.05293707E8</v>
      </c>
      <c r="B50" s="1" t="s">
        <v>99</v>
      </c>
      <c r="C50" s="1" t="s">
        <v>34</v>
      </c>
      <c r="D50" s="1" t="s">
        <v>44</v>
      </c>
      <c r="E50" s="1" t="s">
        <v>17</v>
      </c>
      <c r="F50" s="2">
        <f t="shared" si="17"/>
        <v>2012</v>
      </c>
      <c r="G50" s="3">
        <v>40939.506527777776</v>
      </c>
      <c r="H50" s="3">
        <v>40979.0</v>
      </c>
      <c r="I50" s="2">
        <f t="shared" si="1"/>
        <v>40</v>
      </c>
      <c r="J50" s="1">
        <v>3200.0</v>
      </c>
      <c r="K50" s="1">
        <v>3271.0</v>
      </c>
      <c r="L50" s="1" t="str">
        <f t="shared" si="18"/>
        <v>Met Goal</v>
      </c>
      <c r="M50" s="5">
        <f t="shared" si="19"/>
        <v>1.0221875</v>
      </c>
      <c r="N50" s="1">
        <v>53.0</v>
      </c>
      <c r="O50" s="1" t="s">
        <v>18</v>
      </c>
    </row>
    <row r="51" hidden="1">
      <c r="A51" s="1">
        <v>9.36328594E8</v>
      </c>
      <c r="B51" s="1" t="s">
        <v>100</v>
      </c>
      <c r="C51" s="1" t="s">
        <v>24</v>
      </c>
      <c r="D51" s="1" t="s">
        <v>101</v>
      </c>
      <c r="E51" s="1" t="s">
        <v>80</v>
      </c>
      <c r="F51" s="3"/>
      <c r="G51" s="3">
        <v>41881.24303240741</v>
      </c>
      <c r="H51" s="3">
        <v>41911.0</v>
      </c>
      <c r="I51" s="2">
        <f t="shared" si="1"/>
        <v>30</v>
      </c>
      <c r="J51" s="1">
        <v>89421.0</v>
      </c>
      <c r="K51" s="1">
        <v>89.0</v>
      </c>
      <c r="L51" s="1"/>
      <c r="M51" s="1"/>
      <c r="N51" s="1">
        <v>1.0</v>
      </c>
      <c r="O51" s="1" t="s">
        <v>22</v>
      </c>
    </row>
    <row r="52">
      <c r="A52" s="1">
        <v>4.54618824E8</v>
      </c>
      <c r="B52" s="1" t="s">
        <v>102</v>
      </c>
      <c r="C52" s="1" t="s">
        <v>26</v>
      </c>
      <c r="D52" s="1" t="s">
        <v>103</v>
      </c>
      <c r="E52" s="1" t="s">
        <v>17</v>
      </c>
      <c r="F52" s="2">
        <f>YEAR(G52)</f>
        <v>2013</v>
      </c>
      <c r="G52" s="3">
        <v>41620.20077546296</v>
      </c>
      <c r="H52" s="3">
        <v>41650.0</v>
      </c>
      <c r="I52" s="2">
        <f t="shared" si="1"/>
        <v>30</v>
      </c>
      <c r="J52" s="1">
        <v>4000.0</v>
      </c>
      <c r="K52" s="1">
        <v>5656.0</v>
      </c>
      <c r="L52" s="1" t="str">
        <f>IF(K52&gt;=J52, "Met Goal", "Missed Goal")
</f>
        <v>Met Goal</v>
      </c>
      <c r="M52" s="5">
        <f>(K52/J52)
</f>
        <v>1.414</v>
      </c>
      <c r="N52" s="1">
        <v>119.0</v>
      </c>
      <c r="O52" s="1" t="s">
        <v>18</v>
      </c>
    </row>
    <row r="53" hidden="1">
      <c r="A53" s="1">
        <v>1.065851993E9</v>
      </c>
      <c r="B53" s="1" t="s">
        <v>104</v>
      </c>
      <c r="C53" s="1" t="s">
        <v>26</v>
      </c>
      <c r="D53" s="1" t="s">
        <v>77</v>
      </c>
      <c r="E53" s="1" t="s">
        <v>17</v>
      </c>
      <c r="F53" s="3"/>
      <c r="G53" s="3">
        <v>41562.75488425926</v>
      </c>
      <c r="H53" s="3">
        <v>41592.0</v>
      </c>
      <c r="I53" s="2">
        <f t="shared" si="1"/>
        <v>30</v>
      </c>
      <c r="J53" s="1">
        <v>5500.0</v>
      </c>
      <c r="K53" s="1">
        <v>0.0</v>
      </c>
      <c r="L53" s="1"/>
      <c r="M53" s="1"/>
      <c r="N53" s="1">
        <v>0.0</v>
      </c>
      <c r="O53" s="1" t="s">
        <v>22</v>
      </c>
    </row>
    <row r="54">
      <c r="A54" s="1">
        <v>1.188592107E9</v>
      </c>
      <c r="B54" s="1" t="s">
        <v>105</v>
      </c>
      <c r="C54" s="1" t="s">
        <v>16</v>
      </c>
      <c r="D54" s="1" t="s">
        <v>16</v>
      </c>
      <c r="E54" s="1" t="s">
        <v>17</v>
      </c>
      <c r="F54" s="2">
        <f>YEAR(G54)</f>
        <v>2011</v>
      </c>
      <c r="G54" s="3">
        <v>40836.9318287037</v>
      </c>
      <c r="H54" s="3">
        <v>40896.0</v>
      </c>
      <c r="I54" s="2">
        <f t="shared" si="1"/>
        <v>60</v>
      </c>
      <c r="J54" s="1">
        <v>5000.0</v>
      </c>
      <c r="K54" s="1">
        <v>5460.0</v>
      </c>
      <c r="L54" s="1" t="str">
        <f>IF(K54&gt;=J54, "Met Goal", "Missed Goal")
</f>
        <v>Met Goal</v>
      </c>
      <c r="M54" s="5">
        <f>(K54/J54)
</f>
        <v>1.092</v>
      </c>
      <c r="N54" s="1">
        <v>94.0</v>
      </c>
      <c r="O54" s="1" t="s">
        <v>18</v>
      </c>
    </row>
    <row r="55" hidden="1">
      <c r="A55" s="1">
        <v>1.31329299E9</v>
      </c>
      <c r="B55" s="1" t="s">
        <v>106</v>
      </c>
      <c r="C55" s="1" t="s">
        <v>34</v>
      </c>
      <c r="D55" s="1" t="s">
        <v>34</v>
      </c>
      <c r="E55" s="1" t="s">
        <v>17</v>
      </c>
      <c r="F55" s="3"/>
      <c r="G55" s="3">
        <v>41975.91480324074</v>
      </c>
      <c r="H55" s="3">
        <v>42005.0</v>
      </c>
      <c r="I55" s="2">
        <f t="shared" si="1"/>
        <v>30</v>
      </c>
      <c r="J55" s="1">
        <v>50000.0</v>
      </c>
      <c r="K55" s="1">
        <v>0.0</v>
      </c>
      <c r="L55" s="1"/>
      <c r="M55" s="1"/>
      <c r="N55" s="1">
        <v>0.0</v>
      </c>
      <c r="O55" s="1" t="s">
        <v>31</v>
      </c>
    </row>
    <row r="56" hidden="1">
      <c r="A56" s="1">
        <v>2.54606466E8</v>
      </c>
      <c r="B56" s="1" t="s">
        <v>107</v>
      </c>
      <c r="C56" s="1" t="s">
        <v>37</v>
      </c>
      <c r="D56" s="1" t="s">
        <v>97</v>
      </c>
      <c r="E56" s="1" t="s">
        <v>17</v>
      </c>
      <c r="F56" s="3"/>
      <c r="G56" s="3">
        <v>41772.13596064815</v>
      </c>
      <c r="H56" s="3">
        <v>41802.0</v>
      </c>
      <c r="I56" s="2">
        <f t="shared" si="1"/>
        <v>30</v>
      </c>
      <c r="J56" s="1">
        <v>20000.0</v>
      </c>
      <c r="K56" s="1">
        <v>5355.0</v>
      </c>
      <c r="L56" s="1"/>
      <c r="M56" s="1"/>
      <c r="N56" s="1">
        <v>31.0</v>
      </c>
      <c r="O56" s="1" t="s">
        <v>31</v>
      </c>
    </row>
    <row r="57" hidden="1">
      <c r="A57" s="1">
        <v>8.78856397E8</v>
      </c>
      <c r="B57" s="1" t="s">
        <v>108</v>
      </c>
      <c r="C57" s="1" t="s">
        <v>50</v>
      </c>
      <c r="D57" s="1" t="s">
        <v>109</v>
      </c>
      <c r="E57" s="1" t="s">
        <v>17</v>
      </c>
      <c r="F57" s="3"/>
      <c r="G57" s="3">
        <v>41886.98584490741</v>
      </c>
      <c r="H57" s="3">
        <v>41916.0</v>
      </c>
      <c r="I57" s="2">
        <f t="shared" si="1"/>
        <v>30</v>
      </c>
      <c r="J57" s="1">
        <v>20000.0</v>
      </c>
      <c r="K57" s="1">
        <v>0.0</v>
      </c>
      <c r="L57" s="1"/>
      <c r="M57" s="1"/>
      <c r="N57" s="1">
        <v>0.0</v>
      </c>
      <c r="O57" s="1" t="s">
        <v>22</v>
      </c>
    </row>
    <row r="58">
      <c r="A58" s="1">
        <v>1.129427994E9</v>
      </c>
      <c r="B58" s="1" t="s">
        <v>110</v>
      </c>
      <c r="C58" s="1" t="s">
        <v>26</v>
      </c>
      <c r="D58" s="1" t="s">
        <v>103</v>
      </c>
      <c r="E58" s="1" t="s">
        <v>17</v>
      </c>
      <c r="F58" s="2">
        <f>YEAR(G58)</f>
        <v>2013</v>
      </c>
      <c r="G58" s="3">
        <v>41428.69665509259</v>
      </c>
      <c r="H58" s="3">
        <v>41460.0</v>
      </c>
      <c r="I58" s="2">
        <f t="shared" si="1"/>
        <v>32</v>
      </c>
      <c r="J58" s="1">
        <v>16000.0</v>
      </c>
      <c r="K58" s="1">
        <v>19721.0</v>
      </c>
      <c r="L58" s="1" t="str">
        <f>IF(K58&gt;=J58, "Met Goal", "Missed Goal")
</f>
        <v>Met Goal</v>
      </c>
      <c r="M58" s="5">
        <f>(K58/J58)
</f>
        <v>1.2325625</v>
      </c>
      <c r="N58" s="1">
        <v>257.0</v>
      </c>
      <c r="O58" s="1" t="s">
        <v>18</v>
      </c>
    </row>
    <row r="59" hidden="1">
      <c r="A59" s="1">
        <v>1.861704179E9</v>
      </c>
      <c r="B59" s="1" t="s">
        <v>111</v>
      </c>
      <c r="C59" s="1" t="s">
        <v>26</v>
      </c>
      <c r="D59" s="1" t="s">
        <v>26</v>
      </c>
      <c r="E59" s="1" t="s">
        <v>17</v>
      </c>
      <c r="F59" s="3"/>
      <c r="G59" s="3">
        <v>41148.84265046296</v>
      </c>
      <c r="H59" s="3">
        <v>41178.0</v>
      </c>
      <c r="I59" s="2">
        <f t="shared" si="1"/>
        <v>30</v>
      </c>
      <c r="J59" s="1">
        <v>50000.0</v>
      </c>
      <c r="K59" s="1">
        <v>0.0</v>
      </c>
      <c r="L59" s="1"/>
      <c r="M59" s="1"/>
      <c r="N59" s="1">
        <v>0.0</v>
      </c>
      <c r="O59" s="1" t="s">
        <v>31</v>
      </c>
    </row>
    <row r="60">
      <c r="A60" s="1">
        <v>6.9470265E8</v>
      </c>
      <c r="B60" s="1" t="s">
        <v>112</v>
      </c>
      <c r="C60" s="1" t="s">
        <v>50</v>
      </c>
      <c r="D60" s="1" t="s">
        <v>68</v>
      </c>
      <c r="E60" s="1" t="s">
        <v>17</v>
      </c>
      <c r="F60" s="2">
        <f t="shared" ref="F60:F61" si="20">YEAR(G60)</f>
        <v>2013</v>
      </c>
      <c r="G60" s="3">
        <v>41348.12032407407</v>
      </c>
      <c r="H60" s="3">
        <v>41408.0</v>
      </c>
      <c r="I60" s="2">
        <f t="shared" si="1"/>
        <v>60</v>
      </c>
      <c r="J60" s="1">
        <v>20000.0</v>
      </c>
      <c r="K60" s="1">
        <v>139244.0</v>
      </c>
      <c r="L60" s="1" t="str">
        <f t="shared" ref="L60:L61" si="21">IF(K60&gt;=J60, "Met Goal", "Missed Goal")
</f>
        <v>Met Goal</v>
      </c>
      <c r="M60" s="5">
        <f t="shared" ref="M60:M61" si="22">(K60/J60)
</f>
        <v>6.9622</v>
      </c>
      <c r="N60" s="1">
        <v>1134.0</v>
      </c>
      <c r="O60" s="1" t="s">
        <v>18</v>
      </c>
    </row>
    <row r="61">
      <c r="A61" s="1">
        <v>9.00549794E8</v>
      </c>
      <c r="B61" s="1" t="s">
        <v>113</v>
      </c>
      <c r="C61" s="1" t="s">
        <v>114</v>
      </c>
      <c r="D61" s="1" t="s">
        <v>114</v>
      </c>
      <c r="E61" s="1" t="s">
        <v>17</v>
      </c>
      <c r="F61" s="2">
        <f t="shared" si="20"/>
        <v>2013</v>
      </c>
      <c r="G61" s="3">
        <v>41544.22725694445</v>
      </c>
      <c r="H61" s="3">
        <v>41579.0</v>
      </c>
      <c r="I61" s="2">
        <f t="shared" si="1"/>
        <v>35</v>
      </c>
      <c r="J61" s="1">
        <v>2210.0</v>
      </c>
      <c r="K61" s="1">
        <v>2360.0</v>
      </c>
      <c r="L61" s="1" t="str">
        <f t="shared" si="21"/>
        <v>Met Goal</v>
      </c>
      <c r="M61" s="5">
        <f t="shared" si="22"/>
        <v>1.067873303</v>
      </c>
      <c r="N61" s="1">
        <v>40.0</v>
      </c>
      <c r="O61" s="1" t="s">
        <v>18</v>
      </c>
    </row>
    <row r="62" hidden="1">
      <c r="A62" s="1">
        <v>1.983181903E9</v>
      </c>
      <c r="B62" s="1" t="s">
        <v>115</v>
      </c>
      <c r="C62" s="1" t="s">
        <v>34</v>
      </c>
      <c r="D62" s="1" t="s">
        <v>116</v>
      </c>
      <c r="E62" s="1" t="s">
        <v>17</v>
      </c>
      <c r="F62" s="3"/>
      <c r="G62" s="3">
        <v>41957.754849537036</v>
      </c>
      <c r="H62" s="3">
        <v>41988.0</v>
      </c>
      <c r="I62" s="2">
        <f t="shared" si="1"/>
        <v>31</v>
      </c>
      <c r="J62" s="1">
        <v>750.0</v>
      </c>
      <c r="K62" s="1">
        <v>85.0</v>
      </c>
      <c r="L62" s="1"/>
      <c r="M62" s="1"/>
      <c r="N62" s="1">
        <v>4.0</v>
      </c>
      <c r="O62" s="1" t="s">
        <v>22</v>
      </c>
    </row>
    <row r="63" hidden="1">
      <c r="A63" s="1">
        <v>7.28781761E8</v>
      </c>
      <c r="B63" s="1" t="s">
        <v>117</v>
      </c>
      <c r="C63" s="1" t="s">
        <v>29</v>
      </c>
      <c r="D63" s="1" t="s">
        <v>84</v>
      </c>
      <c r="E63" s="1" t="s">
        <v>17</v>
      </c>
      <c r="F63" s="3"/>
      <c r="G63" s="3">
        <v>40561.17439814815</v>
      </c>
      <c r="H63" s="3">
        <v>40602.0</v>
      </c>
      <c r="I63" s="2">
        <f t="shared" si="1"/>
        <v>41</v>
      </c>
      <c r="J63" s="1">
        <v>35000.0</v>
      </c>
      <c r="K63" s="1">
        <v>0.0</v>
      </c>
      <c r="L63" s="1"/>
      <c r="M63" s="1"/>
      <c r="N63" s="1">
        <v>0.0</v>
      </c>
      <c r="O63" s="1" t="s">
        <v>22</v>
      </c>
    </row>
    <row r="64" hidden="1">
      <c r="A64" s="1">
        <v>1.776662875E9</v>
      </c>
      <c r="B64" s="1" t="s">
        <v>118</v>
      </c>
      <c r="C64" s="1" t="s">
        <v>34</v>
      </c>
      <c r="D64" s="1" t="s">
        <v>35</v>
      </c>
      <c r="E64" s="1" t="s">
        <v>17</v>
      </c>
      <c r="F64" s="3"/>
      <c r="G64" s="3">
        <v>41225.73395833333</v>
      </c>
      <c r="H64" s="3">
        <v>41255.0</v>
      </c>
      <c r="I64" s="2">
        <f t="shared" si="1"/>
        <v>30</v>
      </c>
      <c r="J64" s="1">
        <v>40000.0</v>
      </c>
      <c r="K64" s="1">
        <v>225.0</v>
      </c>
      <c r="L64" s="1"/>
      <c r="M64" s="1"/>
      <c r="N64" s="1">
        <v>2.0</v>
      </c>
      <c r="O64" s="1" t="s">
        <v>22</v>
      </c>
    </row>
    <row r="65" hidden="1">
      <c r="A65" s="1">
        <v>1.880010311E9</v>
      </c>
      <c r="B65" s="1" t="s">
        <v>119</v>
      </c>
      <c r="C65" s="1" t="s">
        <v>26</v>
      </c>
      <c r="D65" s="1" t="s">
        <v>120</v>
      </c>
      <c r="E65" s="1" t="s">
        <v>17</v>
      </c>
      <c r="F65" s="3"/>
      <c r="G65" s="3">
        <v>40492.86880787037</v>
      </c>
      <c r="H65" s="3">
        <v>40552.0</v>
      </c>
      <c r="I65" s="2">
        <f t="shared" si="1"/>
        <v>60</v>
      </c>
      <c r="J65" s="1">
        <v>5000.0</v>
      </c>
      <c r="K65" s="1">
        <v>480.0</v>
      </c>
      <c r="L65" s="1"/>
      <c r="M65" s="1"/>
      <c r="N65" s="1">
        <v>9.0</v>
      </c>
      <c r="O65" s="1" t="s">
        <v>22</v>
      </c>
    </row>
    <row r="66" hidden="1">
      <c r="A66" s="1">
        <v>1.071333103E9</v>
      </c>
      <c r="B66" s="1" t="s">
        <v>121</v>
      </c>
      <c r="C66" s="1" t="s">
        <v>50</v>
      </c>
      <c r="D66" s="1" t="s">
        <v>122</v>
      </c>
      <c r="E66" s="1" t="s">
        <v>123</v>
      </c>
      <c r="F66" s="3"/>
      <c r="G66" s="3">
        <v>41597.14511574074</v>
      </c>
      <c r="H66" s="3">
        <v>41631.0</v>
      </c>
      <c r="I66" s="2">
        <f t="shared" si="1"/>
        <v>34</v>
      </c>
      <c r="J66" s="1">
        <v>14254.0</v>
      </c>
      <c r="K66" s="1">
        <v>10427.0</v>
      </c>
      <c r="L66" s="1"/>
      <c r="M66" s="1"/>
      <c r="N66" s="1">
        <v>386.0</v>
      </c>
      <c r="O66" s="1" t="s">
        <v>22</v>
      </c>
    </row>
    <row r="67">
      <c r="A67" s="1">
        <v>6.47952422E8</v>
      </c>
      <c r="B67" s="1" t="s">
        <v>124</v>
      </c>
      <c r="C67" s="1" t="s">
        <v>87</v>
      </c>
      <c r="D67" s="1" t="s">
        <v>87</v>
      </c>
      <c r="E67" s="1" t="s">
        <v>17</v>
      </c>
      <c r="F67" s="2">
        <f t="shared" ref="F67:F68" si="23">YEAR(G67)</f>
        <v>2013</v>
      </c>
      <c r="G67" s="3">
        <v>41374.75579861111</v>
      </c>
      <c r="H67" s="3">
        <v>41383.0</v>
      </c>
      <c r="I67" s="2">
        <f t="shared" si="1"/>
        <v>9</v>
      </c>
      <c r="J67" s="1">
        <v>1500.0</v>
      </c>
      <c r="K67" s="1">
        <v>1555.0</v>
      </c>
      <c r="L67" s="1" t="str">
        <f t="shared" ref="L67:L68" si="24">IF(K67&gt;=J67, "Met Goal", "Missed Goal")
</f>
        <v>Met Goal</v>
      </c>
      <c r="M67" s="5">
        <f t="shared" ref="M67:M68" si="25">(K67/J67)
</f>
        <v>1.036666667</v>
      </c>
      <c r="N67" s="1">
        <v>39.0</v>
      </c>
      <c r="O67" s="1" t="s">
        <v>18</v>
      </c>
    </row>
    <row r="68">
      <c r="A68" s="1">
        <v>8.86239711E8</v>
      </c>
      <c r="B68" s="1" t="s">
        <v>125</v>
      </c>
      <c r="C68" s="1" t="s">
        <v>56</v>
      </c>
      <c r="D68" s="1" t="s">
        <v>126</v>
      </c>
      <c r="E68" s="1" t="s">
        <v>17</v>
      </c>
      <c r="F68" s="2">
        <f t="shared" si="23"/>
        <v>2011</v>
      </c>
      <c r="G68" s="3">
        <v>40842.70621527778</v>
      </c>
      <c r="H68" s="3">
        <v>40878.0</v>
      </c>
      <c r="I68" s="2">
        <f t="shared" si="1"/>
        <v>36</v>
      </c>
      <c r="J68" s="1">
        <v>250.0</v>
      </c>
      <c r="K68" s="1">
        <v>946.0</v>
      </c>
      <c r="L68" s="1" t="str">
        <f t="shared" si="24"/>
        <v>Met Goal</v>
      </c>
      <c r="M68" s="5">
        <f t="shared" si="25"/>
        <v>3.784</v>
      </c>
      <c r="N68" s="1">
        <v>30.0</v>
      </c>
      <c r="O68" s="1" t="s">
        <v>18</v>
      </c>
    </row>
    <row r="69" hidden="1">
      <c r="A69" s="1">
        <v>1.060551417E9</v>
      </c>
      <c r="B69" s="1" t="s">
        <v>127</v>
      </c>
      <c r="C69" s="1" t="s">
        <v>37</v>
      </c>
      <c r="D69" s="1" t="s">
        <v>37</v>
      </c>
      <c r="E69" s="1" t="s">
        <v>17</v>
      </c>
      <c r="F69" s="3"/>
      <c r="G69" s="3">
        <v>41032.853634259256</v>
      </c>
      <c r="H69" s="3">
        <v>41062.0</v>
      </c>
      <c r="I69" s="2">
        <f t="shared" si="1"/>
        <v>30</v>
      </c>
      <c r="J69" s="1">
        <v>5000.0</v>
      </c>
      <c r="K69" s="1">
        <v>20.0</v>
      </c>
      <c r="L69" s="1"/>
      <c r="M69" s="1"/>
      <c r="N69" s="1">
        <v>1.0</v>
      </c>
      <c r="O69" s="1" t="s">
        <v>22</v>
      </c>
    </row>
    <row r="70">
      <c r="A70" s="1">
        <v>9.58686571E8</v>
      </c>
      <c r="B70" s="1" t="s">
        <v>128</v>
      </c>
      <c r="C70" s="1" t="s">
        <v>87</v>
      </c>
      <c r="D70" s="1" t="s">
        <v>129</v>
      </c>
      <c r="E70" s="1" t="s">
        <v>17</v>
      </c>
      <c r="F70" s="2">
        <f t="shared" ref="F70:F71" si="26">YEAR(G70)</f>
        <v>2014</v>
      </c>
      <c r="G70" s="3">
        <v>41886.90460648148</v>
      </c>
      <c r="H70" s="3">
        <v>41892.0</v>
      </c>
      <c r="I70" s="2">
        <f t="shared" si="1"/>
        <v>6</v>
      </c>
      <c r="J70" s="1">
        <v>950.0</v>
      </c>
      <c r="K70" s="1">
        <v>970.0</v>
      </c>
      <c r="L70" s="1" t="str">
        <f t="shared" ref="L70:L71" si="27">IF(K70&gt;=J70, "Met Goal", "Missed Goal")
</f>
        <v>Met Goal</v>
      </c>
      <c r="M70" s="5">
        <f t="shared" ref="M70:M71" si="28">(K70/J70)
</f>
        <v>1.021052632</v>
      </c>
      <c r="N70" s="1">
        <v>21.0</v>
      </c>
      <c r="O70" s="1" t="s">
        <v>18</v>
      </c>
    </row>
    <row r="71">
      <c r="A71" s="1">
        <v>1.997662454E9</v>
      </c>
      <c r="B71" s="1" t="s">
        <v>130</v>
      </c>
      <c r="C71" s="1" t="s">
        <v>114</v>
      </c>
      <c r="D71" s="1" t="s">
        <v>114</v>
      </c>
      <c r="E71" s="1" t="s">
        <v>17</v>
      </c>
      <c r="F71" s="2">
        <f t="shared" si="26"/>
        <v>2012</v>
      </c>
      <c r="G71" s="3">
        <v>41060.995474537034</v>
      </c>
      <c r="H71" s="3">
        <v>41090.0</v>
      </c>
      <c r="I71" s="2">
        <f t="shared" si="1"/>
        <v>30</v>
      </c>
      <c r="J71" s="1">
        <v>6000.0</v>
      </c>
      <c r="K71" s="1">
        <v>7420.0</v>
      </c>
      <c r="L71" s="1" t="str">
        <f t="shared" si="27"/>
        <v>Met Goal</v>
      </c>
      <c r="M71" s="5">
        <f t="shared" si="28"/>
        <v>1.236666667</v>
      </c>
      <c r="N71" s="1">
        <v>54.0</v>
      </c>
      <c r="O71" s="1" t="s">
        <v>18</v>
      </c>
    </row>
    <row r="72" hidden="1">
      <c r="A72" s="1">
        <v>1.538457622E9</v>
      </c>
      <c r="B72" s="1" t="s">
        <v>131</v>
      </c>
      <c r="C72" s="1" t="s">
        <v>34</v>
      </c>
      <c r="D72" s="1" t="s">
        <v>116</v>
      </c>
      <c r="E72" s="1" t="s">
        <v>123</v>
      </c>
      <c r="F72" s="3"/>
      <c r="G72" s="3">
        <v>41670.05478009259</v>
      </c>
      <c r="H72" s="3">
        <v>41700.0</v>
      </c>
      <c r="I72" s="2">
        <f t="shared" si="1"/>
        <v>30</v>
      </c>
      <c r="J72" s="1">
        <v>5479.0</v>
      </c>
      <c r="K72" s="1">
        <v>19.0</v>
      </c>
      <c r="L72" s="1"/>
      <c r="M72" s="1"/>
      <c r="N72" s="1">
        <v>3.0</v>
      </c>
      <c r="O72" s="1" t="s">
        <v>22</v>
      </c>
    </row>
    <row r="73" hidden="1">
      <c r="A73" s="1">
        <v>1.832717516E9</v>
      </c>
      <c r="B73" s="1" t="s">
        <v>132</v>
      </c>
      <c r="C73" s="1" t="s">
        <v>50</v>
      </c>
      <c r="D73" s="1" t="s">
        <v>68</v>
      </c>
      <c r="E73" s="1" t="s">
        <v>17</v>
      </c>
      <c r="F73" s="3"/>
      <c r="G73" s="3">
        <v>41533.73951388889</v>
      </c>
      <c r="H73" s="3">
        <v>41563.0</v>
      </c>
      <c r="I73" s="2">
        <f t="shared" si="1"/>
        <v>30</v>
      </c>
      <c r="J73" s="1">
        <v>30000.0</v>
      </c>
      <c r="K73" s="1">
        <v>177.0</v>
      </c>
      <c r="L73" s="1"/>
      <c r="M73" s="1"/>
      <c r="N73" s="1">
        <v>10.0</v>
      </c>
      <c r="O73" s="1" t="s">
        <v>31</v>
      </c>
    </row>
    <row r="74">
      <c r="A74" s="1">
        <v>9.9779184E8</v>
      </c>
      <c r="B74" s="1" t="s">
        <v>133</v>
      </c>
      <c r="C74" s="1" t="s">
        <v>26</v>
      </c>
      <c r="D74" s="1" t="s">
        <v>82</v>
      </c>
      <c r="E74" s="1" t="s">
        <v>17</v>
      </c>
      <c r="F74" s="2">
        <f t="shared" ref="F74:F79" si="29">YEAR(G74)</f>
        <v>2012</v>
      </c>
      <c r="G74" s="3">
        <v>41233.004479166666</v>
      </c>
      <c r="H74" s="3">
        <v>41253.0</v>
      </c>
      <c r="I74" s="2">
        <f t="shared" si="1"/>
        <v>20</v>
      </c>
      <c r="J74" s="1">
        <v>1500.0</v>
      </c>
      <c r="K74" s="1">
        <v>1610.0</v>
      </c>
      <c r="L74" s="1" t="str">
        <f t="shared" ref="L74:L79" si="30">IF(K74&gt;=J74, "Met Goal", "Missed Goal")
</f>
        <v>Met Goal</v>
      </c>
      <c r="M74" s="5">
        <f t="shared" ref="M74:M79" si="31">(K74/J74)
</f>
        <v>1.073333333</v>
      </c>
      <c r="N74" s="1">
        <v>24.0</v>
      </c>
      <c r="O74" s="1" t="s">
        <v>18</v>
      </c>
    </row>
    <row r="75">
      <c r="A75" s="1">
        <v>3.11517005E8</v>
      </c>
      <c r="B75" s="1" t="s">
        <v>134</v>
      </c>
      <c r="C75" s="1" t="s">
        <v>92</v>
      </c>
      <c r="D75" s="1" t="s">
        <v>92</v>
      </c>
      <c r="E75" s="1" t="s">
        <v>17</v>
      </c>
      <c r="F75" s="2">
        <f t="shared" si="29"/>
        <v>2012</v>
      </c>
      <c r="G75" s="3">
        <v>41270.00832175926</v>
      </c>
      <c r="H75" s="3">
        <v>41330.0</v>
      </c>
      <c r="I75" s="2">
        <f t="shared" si="1"/>
        <v>60</v>
      </c>
      <c r="J75" s="1">
        <v>400.0</v>
      </c>
      <c r="K75" s="1">
        <v>460.0</v>
      </c>
      <c r="L75" s="1" t="str">
        <f t="shared" si="30"/>
        <v>Met Goal</v>
      </c>
      <c r="M75" s="5">
        <f t="shared" si="31"/>
        <v>1.15</v>
      </c>
      <c r="N75" s="1">
        <v>35.0</v>
      </c>
      <c r="O75" s="1" t="s">
        <v>18</v>
      </c>
    </row>
    <row r="76">
      <c r="A76" s="1">
        <v>1.721306364E9</v>
      </c>
      <c r="B76" s="1" t="s">
        <v>135</v>
      </c>
      <c r="C76" s="1" t="s">
        <v>29</v>
      </c>
      <c r="D76" s="1" t="s">
        <v>29</v>
      </c>
      <c r="E76" s="1" t="s">
        <v>17</v>
      </c>
      <c r="F76" s="2">
        <f t="shared" si="29"/>
        <v>2011</v>
      </c>
      <c r="G76" s="3">
        <v>40896.705729166664</v>
      </c>
      <c r="H76" s="3">
        <v>40928.0</v>
      </c>
      <c r="I76" s="2">
        <f t="shared" si="1"/>
        <v>32</v>
      </c>
      <c r="J76" s="1">
        <v>15000.0</v>
      </c>
      <c r="K76" s="1">
        <v>20456.0</v>
      </c>
      <c r="L76" s="1" t="str">
        <f t="shared" si="30"/>
        <v>Met Goal</v>
      </c>
      <c r="M76" s="5">
        <f t="shared" si="31"/>
        <v>1.363733333</v>
      </c>
      <c r="N76" s="1">
        <v>431.0</v>
      </c>
      <c r="O76" s="1" t="s">
        <v>18</v>
      </c>
    </row>
    <row r="77">
      <c r="A77" s="1">
        <v>6.6491618E7</v>
      </c>
      <c r="B77" s="1" t="s">
        <v>136</v>
      </c>
      <c r="C77" s="1" t="s">
        <v>29</v>
      </c>
      <c r="D77" s="1" t="s">
        <v>65</v>
      </c>
      <c r="E77" s="1" t="s">
        <v>17</v>
      </c>
      <c r="F77" s="2">
        <f t="shared" si="29"/>
        <v>2013</v>
      </c>
      <c r="G77" s="3">
        <v>41579.641805555555</v>
      </c>
      <c r="H77" s="3">
        <v>41615.0</v>
      </c>
      <c r="I77" s="2">
        <f t="shared" si="1"/>
        <v>36</v>
      </c>
      <c r="J77" s="1">
        <v>54000.0</v>
      </c>
      <c r="K77" s="1">
        <v>54329.0</v>
      </c>
      <c r="L77" s="1" t="str">
        <f t="shared" si="30"/>
        <v>Met Goal</v>
      </c>
      <c r="M77" s="5">
        <f t="shared" si="31"/>
        <v>1.006092593</v>
      </c>
      <c r="N77" s="1">
        <v>173.0</v>
      </c>
      <c r="O77" s="1" t="s">
        <v>18</v>
      </c>
    </row>
    <row r="78">
      <c r="A78" s="1">
        <v>1.579866072E9</v>
      </c>
      <c r="B78" s="1" t="s">
        <v>137</v>
      </c>
      <c r="C78" s="1" t="s">
        <v>47</v>
      </c>
      <c r="D78" s="1" t="s">
        <v>47</v>
      </c>
      <c r="E78" s="1" t="s">
        <v>17</v>
      </c>
      <c r="F78" s="2">
        <f t="shared" si="29"/>
        <v>2013</v>
      </c>
      <c r="G78" s="3">
        <v>41371.89313657407</v>
      </c>
      <c r="H78" s="3">
        <v>41392.0</v>
      </c>
      <c r="I78" s="2">
        <f t="shared" si="1"/>
        <v>21</v>
      </c>
      <c r="J78" s="1">
        <v>5000.0</v>
      </c>
      <c r="K78" s="1">
        <v>9492.0</v>
      </c>
      <c r="L78" s="1" t="str">
        <f t="shared" si="30"/>
        <v>Met Goal</v>
      </c>
      <c r="M78" s="5">
        <f t="shared" si="31"/>
        <v>1.8984</v>
      </c>
      <c r="N78" s="1">
        <v>144.0</v>
      </c>
      <c r="O78" s="1" t="s">
        <v>18</v>
      </c>
    </row>
    <row r="79">
      <c r="A79" s="1">
        <v>1.815510295E9</v>
      </c>
      <c r="B79" s="1" t="s">
        <v>138</v>
      </c>
      <c r="C79" s="1" t="s">
        <v>26</v>
      </c>
      <c r="D79" s="1" t="s">
        <v>26</v>
      </c>
      <c r="E79" s="1" t="s">
        <v>17</v>
      </c>
      <c r="F79" s="2">
        <f t="shared" si="29"/>
        <v>2013</v>
      </c>
      <c r="G79" s="3">
        <v>41578.936203703706</v>
      </c>
      <c r="H79" s="3">
        <v>41592.0</v>
      </c>
      <c r="I79" s="2">
        <f t="shared" si="1"/>
        <v>14</v>
      </c>
      <c r="J79" s="1">
        <v>100.0</v>
      </c>
      <c r="K79" s="1">
        <v>657.0</v>
      </c>
      <c r="L79" s="1" t="str">
        <f t="shared" si="30"/>
        <v>Met Goal</v>
      </c>
      <c r="M79" s="5">
        <f t="shared" si="31"/>
        <v>6.57</v>
      </c>
      <c r="N79" s="1">
        <v>13.0</v>
      </c>
      <c r="O79" s="1" t="s">
        <v>18</v>
      </c>
    </row>
    <row r="80" hidden="1">
      <c r="A80" s="1">
        <v>3.29992063E8</v>
      </c>
      <c r="B80" s="1" t="s">
        <v>139</v>
      </c>
      <c r="C80" s="1" t="s">
        <v>50</v>
      </c>
      <c r="D80" s="1" t="s">
        <v>140</v>
      </c>
      <c r="E80" s="1" t="s">
        <v>17</v>
      </c>
      <c r="F80" s="3"/>
      <c r="G80" s="3">
        <v>41904.00019675926</v>
      </c>
      <c r="H80" s="3">
        <v>41943.0</v>
      </c>
      <c r="I80" s="2">
        <f t="shared" si="1"/>
        <v>39</v>
      </c>
      <c r="J80" s="1">
        <v>25000.0</v>
      </c>
      <c r="K80" s="1">
        <v>5591.0</v>
      </c>
      <c r="L80" s="1"/>
      <c r="M80" s="1"/>
      <c r="N80" s="1">
        <v>27.0</v>
      </c>
      <c r="O80" s="1" t="s">
        <v>22</v>
      </c>
    </row>
    <row r="81">
      <c r="A81" s="1">
        <v>2.134335938E9</v>
      </c>
      <c r="B81" s="1" t="s">
        <v>141</v>
      </c>
      <c r="C81" s="1" t="s">
        <v>26</v>
      </c>
      <c r="D81" s="1" t="s">
        <v>26</v>
      </c>
      <c r="E81" s="1" t="s">
        <v>17</v>
      </c>
      <c r="F81" s="2">
        <f>YEAR(G81)</f>
        <v>2012</v>
      </c>
      <c r="G81" s="3">
        <v>41074.85008101852</v>
      </c>
      <c r="H81" s="3">
        <v>41094.0</v>
      </c>
      <c r="I81" s="2">
        <f t="shared" si="1"/>
        <v>20</v>
      </c>
      <c r="J81" s="1">
        <v>2000.0</v>
      </c>
      <c r="K81" s="1">
        <v>2121.0</v>
      </c>
      <c r="L81" s="1" t="str">
        <f>IF(K81&gt;=J81, "Met Goal", "Missed Goal")
</f>
        <v>Met Goal</v>
      </c>
      <c r="M81" s="5">
        <f>(K81/J81)
</f>
        <v>1.0605</v>
      </c>
      <c r="N81" s="1">
        <v>36.0</v>
      </c>
      <c r="O81" s="1" t="s">
        <v>18</v>
      </c>
    </row>
    <row r="82" hidden="1">
      <c r="A82" s="1">
        <v>6.82156787E8</v>
      </c>
      <c r="B82" s="1" t="s">
        <v>142</v>
      </c>
      <c r="C82" s="1" t="s">
        <v>47</v>
      </c>
      <c r="D82" s="1" t="s">
        <v>47</v>
      </c>
      <c r="E82" s="1" t="s">
        <v>17</v>
      </c>
      <c r="F82" s="3"/>
      <c r="G82" s="3">
        <v>40285.07430555556</v>
      </c>
      <c r="H82" s="3">
        <v>40345.0</v>
      </c>
      <c r="I82" s="2">
        <f t="shared" si="1"/>
        <v>60</v>
      </c>
      <c r="J82" s="1">
        <v>2000.0</v>
      </c>
      <c r="K82" s="1">
        <v>0.0</v>
      </c>
      <c r="L82" s="1"/>
      <c r="M82" s="1"/>
      <c r="N82" s="1">
        <v>0.0</v>
      </c>
      <c r="O82" s="1" t="s">
        <v>22</v>
      </c>
    </row>
    <row r="83" hidden="1">
      <c r="A83" s="1">
        <v>1.958172307E9</v>
      </c>
      <c r="B83" s="1" t="s">
        <v>143</v>
      </c>
      <c r="C83" s="1" t="s">
        <v>50</v>
      </c>
      <c r="D83" s="1" t="s">
        <v>68</v>
      </c>
      <c r="E83" s="1" t="s">
        <v>17</v>
      </c>
      <c r="F83" s="3"/>
      <c r="G83" s="3">
        <v>41938.05415509259</v>
      </c>
      <c r="H83" s="3">
        <v>41968.0</v>
      </c>
      <c r="I83" s="2">
        <f t="shared" si="1"/>
        <v>30</v>
      </c>
      <c r="J83" s="1">
        <v>10000.0</v>
      </c>
      <c r="K83" s="1">
        <v>38.0</v>
      </c>
      <c r="L83" s="1"/>
      <c r="M83" s="1"/>
      <c r="N83" s="1">
        <v>3.0</v>
      </c>
      <c r="O83" s="1" t="s">
        <v>22</v>
      </c>
    </row>
    <row r="84" hidden="1">
      <c r="A84" s="1">
        <v>9.78962538E8</v>
      </c>
      <c r="B84" s="1" t="s">
        <v>144</v>
      </c>
      <c r="C84" s="1" t="s">
        <v>26</v>
      </c>
      <c r="D84" s="1" t="s">
        <v>74</v>
      </c>
      <c r="E84" s="1" t="s">
        <v>17</v>
      </c>
      <c r="F84" s="3"/>
      <c r="G84" s="3">
        <v>40289.052407407406</v>
      </c>
      <c r="H84" s="3">
        <v>40375.0</v>
      </c>
      <c r="I84" s="2">
        <f t="shared" si="1"/>
        <v>86</v>
      </c>
      <c r="J84" s="1">
        <v>1500.0</v>
      </c>
      <c r="K84" s="1">
        <v>0.0</v>
      </c>
      <c r="L84" s="1"/>
      <c r="M84" s="1"/>
      <c r="N84" s="1">
        <v>0.0</v>
      </c>
      <c r="O84" s="1" t="s">
        <v>31</v>
      </c>
    </row>
    <row r="85" hidden="1">
      <c r="A85" s="1">
        <v>1.748311407E9</v>
      </c>
      <c r="B85" s="1" t="s">
        <v>145</v>
      </c>
      <c r="C85" s="1" t="s">
        <v>26</v>
      </c>
      <c r="D85" s="1" t="s">
        <v>146</v>
      </c>
      <c r="E85" s="1" t="s">
        <v>17</v>
      </c>
      <c r="F85" s="3"/>
      <c r="G85" s="3">
        <v>40308.30440972222</v>
      </c>
      <c r="H85" s="3">
        <v>40398.0</v>
      </c>
      <c r="I85" s="2">
        <f t="shared" si="1"/>
        <v>90</v>
      </c>
      <c r="J85" s="1">
        <v>2000.0</v>
      </c>
      <c r="K85" s="1">
        <v>458.0</v>
      </c>
      <c r="L85" s="1"/>
      <c r="M85" s="1"/>
      <c r="N85" s="1">
        <v>8.0</v>
      </c>
      <c r="O85" s="1" t="s">
        <v>22</v>
      </c>
    </row>
    <row r="86" hidden="1">
      <c r="A86" s="1">
        <v>2.147466649E9</v>
      </c>
      <c r="B86" s="1" t="s">
        <v>147</v>
      </c>
      <c r="C86" s="1" t="s">
        <v>92</v>
      </c>
      <c r="D86" s="1" t="s">
        <v>148</v>
      </c>
      <c r="E86" s="1" t="s">
        <v>80</v>
      </c>
      <c r="F86" s="3"/>
      <c r="G86" s="3">
        <v>41831.87228009259</v>
      </c>
      <c r="H86" s="3">
        <v>41844.0</v>
      </c>
      <c r="I86" s="2">
        <f t="shared" si="1"/>
        <v>13</v>
      </c>
      <c r="J86" s="1">
        <v>1393.0</v>
      </c>
      <c r="K86" s="1">
        <v>0.0</v>
      </c>
      <c r="L86" s="1"/>
      <c r="M86" s="1"/>
      <c r="N86" s="1">
        <v>0.0</v>
      </c>
      <c r="O86" s="1" t="s">
        <v>22</v>
      </c>
    </row>
    <row r="87" hidden="1">
      <c r="A87" s="1">
        <v>1.59950874E9</v>
      </c>
      <c r="B87" s="1" t="s">
        <v>149</v>
      </c>
      <c r="C87" s="1" t="s">
        <v>47</v>
      </c>
      <c r="D87" s="1" t="s">
        <v>47</v>
      </c>
      <c r="E87" s="1" t="s">
        <v>17</v>
      </c>
      <c r="F87" s="3"/>
      <c r="G87" s="3">
        <v>41318.37527777778</v>
      </c>
      <c r="H87" s="3">
        <v>41348.0</v>
      </c>
      <c r="I87" s="2">
        <f t="shared" si="1"/>
        <v>30</v>
      </c>
      <c r="J87" s="1">
        <v>80000.0</v>
      </c>
      <c r="K87" s="1">
        <v>4625.0</v>
      </c>
      <c r="L87" s="1"/>
      <c r="M87" s="1"/>
      <c r="N87" s="1">
        <v>62.0</v>
      </c>
      <c r="O87" s="1" t="s">
        <v>22</v>
      </c>
    </row>
    <row r="88">
      <c r="A88" s="1">
        <v>4.20650538E8</v>
      </c>
      <c r="B88" s="1" t="s">
        <v>150</v>
      </c>
      <c r="C88" s="1" t="s">
        <v>34</v>
      </c>
      <c r="D88" s="1" t="s">
        <v>44</v>
      </c>
      <c r="E88" s="1" t="s">
        <v>17</v>
      </c>
      <c r="F88" s="2">
        <f t="shared" ref="F88:F90" si="32">YEAR(G88)</f>
        <v>2014</v>
      </c>
      <c r="G88" s="3">
        <v>41911.211863425924</v>
      </c>
      <c r="H88" s="3">
        <v>41941.0</v>
      </c>
      <c r="I88" s="2">
        <f t="shared" si="1"/>
        <v>30</v>
      </c>
      <c r="J88" s="1">
        <v>1000.0</v>
      </c>
      <c r="K88" s="1">
        <v>1185.0</v>
      </c>
      <c r="L88" s="1" t="str">
        <f t="shared" ref="L88:L90" si="33">IF(K88&gt;=J88, "Met Goal", "Missed Goal")
</f>
        <v>Met Goal</v>
      </c>
      <c r="M88" s="5">
        <f t="shared" ref="M88:M90" si="34">(K88/J88)
</f>
        <v>1.185</v>
      </c>
      <c r="N88" s="1">
        <v>27.0</v>
      </c>
      <c r="O88" s="1" t="s">
        <v>18</v>
      </c>
    </row>
    <row r="89">
      <c r="A89" s="1">
        <v>1.21473094E8</v>
      </c>
      <c r="B89" s="1" t="s">
        <v>151</v>
      </c>
      <c r="C89" s="1" t="s">
        <v>87</v>
      </c>
      <c r="D89" s="1" t="s">
        <v>152</v>
      </c>
      <c r="E89" s="1" t="s">
        <v>17</v>
      </c>
      <c r="F89" s="2">
        <f t="shared" si="32"/>
        <v>2014</v>
      </c>
      <c r="G89" s="3">
        <v>41709.75231481482</v>
      </c>
      <c r="H89" s="3">
        <v>41729.0</v>
      </c>
      <c r="I89" s="2">
        <f t="shared" si="1"/>
        <v>20</v>
      </c>
      <c r="J89" s="1">
        <v>800.0</v>
      </c>
      <c r="K89" s="1">
        <v>1450.0</v>
      </c>
      <c r="L89" s="1" t="str">
        <f t="shared" si="33"/>
        <v>Met Goal</v>
      </c>
      <c r="M89" s="5">
        <f t="shared" si="34"/>
        <v>1.8125</v>
      </c>
      <c r="N89" s="1">
        <v>24.0</v>
      </c>
      <c r="O89" s="1" t="s">
        <v>18</v>
      </c>
    </row>
    <row r="90">
      <c r="A90" s="1">
        <v>2.30991905E8</v>
      </c>
      <c r="B90" s="1" t="s">
        <v>153</v>
      </c>
      <c r="C90" s="1" t="s">
        <v>24</v>
      </c>
      <c r="D90" s="1" t="s">
        <v>24</v>
      </c>
      <c r="E90" s="1" t="s">
        <v>17</v>
      </c>
      <c r="F90" s="2">
        <f t="shared" si="32"/>
        <v>2013</v>
      </c>
      <c r="G90" s="3">
        <v>41617.9940625</v>
      </c>
      <c r="H90" s="3">
        <v>41647.0</v>
      </c>
      <c r="I90" s="2">
        <f t="shared" si="1"/>
        <v>30</v>
      </c>
      <c r="J90" s="1">
        <v>6000.0</v>
      </c>
      <c r="K90" s="1">
        <v>6925.0</v>
      </c>
      <c r="L90" s="1" t="str">
        <f t="shared" si="33"/>
        <v>Met Goal</v>
      </c>
      <c r="M90" s="5">
        <f t="shared" si="34"/>
        <v>1.154166667</v>
      </c>
      <c r="N90" s="1">
        <v>61.0</v>
      </c>
      <c r="O90" s="1" t="s">
        <v>18</v>
      </c>
    </row>
    <row r="91" hidden="1">
      <c r="A91" s="1">
        <v>3.86390575E8</v>
      </c>
      <c r="B91" s="1" t="s">
        <v>154</v>
      </c>
      <c r="C91" s="1" t="s">
        <v>34</v>
      </c>
      <c r="D91" s="1" t="s">
        <v>116</v>
      </c>
      <c r="E91" s="1" t="s">
        <v>17</v>
      </c>
      <c r="F91" s="3"/>
      <c r="G91" s="3">
        <v>41025.006875</v>
      </c>
      <c r="H91" s="3">
        <v>41055.0</v>
      </c>
      <c r="I91" s="2">
        <f t="shared" si="1"/>
        <v>30</v>
      </c>
      <c r="J91" s="1">
        <v>5000.0</v>
      </c>
      <c r="K91" s="1">
        <v>15.0</v>
      </c>
      <c r="L91" s="1"/>
      <c r="M91" s="1"/>
      <c r="N91" s="1">
        <v>2.0</v>
      </c>
      <c r="O91" s="1" t="s">
        <v>22</v>
      </c>
    </row>
    <row r="92" hidden="1">
      <c r="A92" s="1">
        <v>4.99143783E8</v>
      </c>
      <c r="B92" s="1" t="s">
        <v>155</v>
      </c>
      <c r="C92" s="1" t="s">
        <v>34</v>
      </c>
      <c r="D92" s="1" t="s">
        <v>34</v>
      </c>
      <c r="E92" s="1" t="s">
        <v>80</v>
      </c>
      <c r="F92" s="3"/>
      <c r="G92" s="3">
        <v>41880.90582175926</v>
      </c>
      <c r="H92" s="3">
        <v>41900.0</v>
      </c>
      <c r="I92" s="2">
        <f t="shared" si="1"/>
        <v>20</v>
      </c>
      <c r="J92" s="1">
        <v>2824.0</v>
      </c>
      <c r="K92" s="1">
        <v>0.0</v>
      </c>
      <c r="L92" s="1"/>
      <c r="M92" s="1"/>
      <c r="N92" s="1">
        <v>0.0</v>
      </c>
      <c r="O92" s="1" t="s">
        <v>22</v>
      </c>
    </row>
    <row r="93">
      <c r="A93" s="1">
        <v>1.236218008E9</v>
      </c>
      <c r="B93" s="1" t="s">
        <v>156</v>
      </c>
      <c r="C93" s="1" t="s">
        <v>92</v>
      </c>
      <c r="D93" s="1" t="s">
        <v>92</v>
      </c>
      <c r="E93" s="1" t="s">
        <v>17</v>
      </c>
      <c r="F93" s="2">
        <f>YEAR(G93)</f>
        <v>2010</v>
      </c>
      <c r="G93" s="3">
        <v>40345.80929398148</v>
      </c>
      <c r="H93" s="3">
        <v>40387.0</v>
      </c>
      <c r="I93" s="2">
        <f t="shared" si="1"/>
        <v>42</v>
      </c>
      <c r="J93" s="1">
        <v>1500.0</v>
      </c>
      <c r="K93" s="1">
        <v>1654.0</v>
      </c>
      <c r="L93" s="1" t="str">
        <f>IF(K93&gt;=J93, "Met Goal", "Missed Goal")
</f>
        <v>Met Goal</v>
      </c>
      <c r="M93" s="5">
        <f>(K93/J93)
</f>
        <v>1.102666667</v>
      </c>
      <c r="N93" s="1">
        <v>36.0</v>
      </c>
      <c r="O93" s="1" t="s">
        <v>18</v>
      </c>
    </row>
    <row r="94" hidden="1">
      <c r="A94" s="1">
        <v>1.28125282E8</v>
      </c>
      <c r="B94" s="1" t="s">
        <v>157</v>
      </c>
      <c r="C94" s="1" t="s">
        <v>24</v>
      </c>
      <c r="D94" s="1" t="s">
        <v>101</v>
      </c>
      <c r="E94" s="1" t="s">
        <v>48</v>
      </c>
      <c r="F94" s="3"/>
      <c r="G94" s="3">
        <v>41760.8803125</v>
      </c>
      <c r="H94" s="3">
        <v>41790.0</v>
      </c>
      <c r="I94" s="2">
        <f t="shared" si="1"/>
        <v>30</v>
      </c>
      <c r="J94" s="1">
        <v>16825.0</v>
      </c>
      <c r="K94" s="1">
        <v>0.0</v>
      </c>
      <c r="L94" s="1"/>
      <c r="M94" s="1"/>
      <c r="N94" s="1">
        <v>0.0</v>
      </c>
      <c r="O94" s="1" t="s">
        <v>31</v>
      </c>
    </row>
    <row r="95" hidden="1">
      <c r="A95" s="1">
        <v>1.393411665E9</v>
      </c>
      <c r="B95" s="1" t="s">
        <v>158</v>
      </c>
      <c r="C95" s="1" t="s">
        <v>39</v>
      </c>
      <c r="D95" s="1" t="s">
        <v>159</v>
      </c>
      <c r="E95" s="1" t="s">
        <v>17</v>
      </c>
      <c r="F95" s="3"/>
      <c r="G95" s="3">
        <v>41313.24851851852</v>
      </c>
      <c r="H95" s="3">
        <v>41344.0</v>
      </c>
      <c r="I95" s="2">
        <f t="shared" si="1"/>
        <v>31</v>
      </c>
      <c r="J95" s="1">
        <v>35500.0</v>
      </c>
      <c r="K95" s="1">
        <v>360.0</v>
      </c>
      <c r="L95" s="1"/>
      <c r="M95" s="1"/>
      <c r="N95" s="1">
        <v>15.0</v>
      </c>
      <c r="O95" s="1" t="s">
        <v>31</v>
      </c>
    </row>
    <row r="96">
      <c r="A96" s="1">
        <v>1.579933356E9</v>
      </c>
      <c r="B96" s="1" t="s">
        <v>160</v>
      </c>
      <c r="C96" s="1" t="s">
        <v>26</v>
      </c>
      <c r="D96" s="1" t="s">
        <v>103</v>
      </c>
      <c r="E96" s="1" t="s">
        <v>17</v>
      </c>
      <c r="F96" s="2">
        <f>YEAR(G96)</f>
        <v>2011</v>
      </c>
      <c r="G96" s="3">
        <v>40872.45946759259</v>
      </c>
      <c r="H96" s="3">
        <v>40910.0</v>
      </c>
      <c r="I96" s="2">
        <f t="shared" si="1"/>
        <v>38</v>
      </c>
      <c r="J96" s="1">
        <v>6000.0</v>
      </c>
      <c r="K96" s="1">
        <v>7227.0</v>
      </c>
      <c r="L96" s="1" t="str">
        <f>IF(K96&gt;=J96, "Met Goal", "Missed Goal")
</f>
        <v>Met Goal</v>
      </c>
      <c r="M96" s="5">
        <f>(K96/J96)
</f>
        <v>1.2045</v>
      </c>
      <c r="N96" s="1">
        <v>62.0</v>
      </c>
      <c r="O96" s="1" t="s">
        <v>18</v>
      </c>
    </row>
    <row r="97" hidden="1">
      <c r="A97" s="1">
        <v>1.733235802E9</v>
      </c>
      <c r="B97" s="1" t="s">
        <v>161</v>
      </c>
      <c r="C97" s="1" t="s">
        <v>92</v>
      </c>
      <c r="D97" s="1" t="s">
        <v>92</v>
      </c>
      <c r="E97" s="1" t="s">
        <v>17</v>
      </c>
      <c r="F97" s="3"/>
      <c r="G97" s="3">
        <v>40662.950590277775</v>
      </c>
      <c r="H97" s="3">
        <v>40676.0</v>
      </c>
      <c r="I97" s="2">
        <f t="shared" si="1"/>
        <v>14</v>
      </c>
      <c r="J97" s="1">
        <v>1200.0</v>
      </c>
      <c r="K97" s="1">
        <v>55.0</v>
      </c>
      <c r="L97" s="1"/>
      <c r="M97" s="1"/>
      <c r="N97" s="1">
        <v>2.0</v>
      </c>
      <c r="O97" s="1" t="s">
        <v>22</v>
      </c>
    </row>
    <row r="98" hidden="1">
      <c r="A98" s="1">
        <v>6.25428598E8</v>
      </c>
      <c r="B98" s="1" t="s">
        <v>162</v>
      </c>
      <c r="C98" s="1" t="s">
        <v>87</v>
      </c>
      <c r="D98" s="1" t="s">
        <v>163</v>
      </c>
      <c r="E98" s="1" t="s">
        <v>17</v>
      </c>
      <c r="F98" s="3"/>
      <c r="G98" s="3">
        <v>41954.97744212963</v>
      </c>
      <c r="H98" s="3">
        <v>42014.0</v>
      </c>
      <c r="I98" s="2">
        <f t="shared" si="1"/>
        <v>60</v>
      </c>
      <c r="J98" s="1">
        <v>5000.0</v>
      </c>
      <c r="K98" s="1">
        <v>25.0</v>
      </c>
      <c r="L98" s="1"/>
      <c r="M98" s="1"/>
      <c r="N98" s="1">
        <v>1.0</v>
      </c>
      <c r="O98" s="1" t="s">
        <v>22</v>
      </c>
    </row>
    <row r="99" hidden="1">
      <c r="A99" s="1">
        <v>1.908796666E9</v>
      </c>
      <c r="B99" s="1" t="s">
        <v>164</v>
      </c>
      <c r="C99" s="1" t="s">
        <v>50</v>
      </c>
      <c r="D99" s="1" t="s">
        <v>122</v>
      </c>
      <c r="E99" s="1" t="s">
        <v>17</v>
      </c>
      <c r="F99" s="3"/>
      <c r="G99" s="3">
        <v>41059.01802083333</v>
      </c>
      <c r="H99" s="3">
        <v>41109.0</v>
      </c>
      <c r="I99" s="2">
        <f t="shared" si="1"/>
        <v>50</v>
      </c>
      <c r="J99" s="1">
        <v>5000.0</v>
      </c>
      <c r="K99" s="1">
        <v>372.0</v>
      </c>
      <c r="L99" s="1"/>
      <c r="M99" s="1"/>
      <c r="N99" s="1">
        <v>26.0</v>
      </c>
      <c r="O99" s="1" t="s">
        <v>22</v>
      </c>
    </row>
    <row r="100">
      <c r="A100" s="1">
        <v>5.64098031E8</v>
      </c>
      <c r="B100" s="1" t="s">
        <v>165</v>
      </c>
      <c r="C100" s="1" t="s">
        <v>24</v>
      </c>
      <c r="D100" s="1" t="s">
        <v>166</v>
      </c>
      <c r="E100" s="1" t="s">
        <v>17</v>
      </c>
      <c r="F100" s="2">
        <f>YEAR(G100)</f>
        <v>2014</v>
      </c>
      <c r="G100" s="3">
        <v>41759.09222222222</v>
      </c>
      <c r="H100" s="3">
        <v>41789.0</v>
      </c>
      <c r="I100" s="2">
        <f t="shared" si="1"/>
        <v>30</v>
      </c>
      <c r="J100" s="1">
        <v>2500.0</v>
      </c>
      <c r="K100" s="1">
        <v>3119.0</v>
      </c>
      <c r="L100" s="1" t="str">
        <f>IF(K100&gt;=J100, "Met Goal", "Missed Goal")
</f>
        <v>Met Goal</v>
      </c>
      <c r="M100" s="5">
        <f>(K100/J100)
</f>
        <v>1.2476</v>
      </c>
      <c r="N100" s="1">
        <v>30.0</v>
      </c>
      <c r="O100" s="1" t="s">
        <v>18</v>
      </c>
    </row>
    <row r="101" hidden="1">
      <c r="A101" s="1">
        <v>1.666004515E9</v>
      </c>
      <c r="B101" s="1" t="s">
        <v>167</v>
      </c>
      <c r="C101" s="1" t="s">
        <v>47</v>
      </c>
      <c r="D101" s="1" t="s">
        <v>47</v>
      </c>
      <c r="E101" s="1" t="s">
        <v>48</v>
      </c>
      <c r="F101" s="3"/>
      <c r="G101" s="3">
        <v>41227.49990740741</v>
      </c>
      <c r="H101" s="3">
        <v>41287.0</v>
      </c>
      <c r="I101" s="2">
        <f t="shared" si="1"/>
        <v>60</v>
      </c>
      <c r="J101" s="1">
        <v>63660.0</v>
      </c>
      <c r="K101" s="1">
        <v>16306.0</v>
      </c>
      <c r="L101" s="1"/>
      <c r="M101" s="1"/>
      <c r="N101" s="1">
        <v>183.0</v>
      </c>
      <c r="O101" s="1" t="s">
        <v>31</v>
      </c>
    </row>
    <row r="102" hidden="1">
      <c r="A102" s="1">
        <v>1.66147976E9</v>
      </c>
      <c r="B102" s="1" t="s">
        <v>168</v>
      </c>
      <c r="C102" s="1" t="s">
        <v>50</v>
      </c>
      <c r="D102" s="1" t="s">
        <v>122</v>
      </c>
      <c r="E102" s="1" t="s">
        <v>17</v>
      </c>
      <c r="F102" s="3"/>
      <c r="G102" s="3">
        <v>41354.04797453704</v>
      </c>
      <c r="H102" s="3">
        <v>41384.0</v>
      </c>
      <c r="I102" s="2">
        <f t="shared" si="1"/>
        <v>30</v>
      </c>
      <c r="J102" s="1">
        <v>50000.0</v>
      </c>
      <c r="K102" s="1">
        <v>12680.0</v>
      </c>
      <c r="L102" s="1"/>
      <c r="M102" s="1"/>
      <c r="N102" s="1">
        <v>308.0</v>
      </c>
      <c r="O102" s="1" t="s">
        <v>22</v>
      </c>
    </row>
    <row r="103">
      <c r="A103" s="1">
        <v>7.677947E8</v>
      </c>
      <c r="B103" s="1" t="s">
        <v>169</v>
      </c>
      <c r="C103" s="1" t="s">
        <v>47</v>
      </c>
      <c r="D103" s="1" t="s">
        <v>47</v>
      </c>
      <c r="E103" s="1" t="s">
        <v>48</v>
      </c>
      <c r="F103" s="2">
        <f>YEAR(G103)</f>
        <v>2013</v>
      </c>
      <c r="G103" s="3">
        <v>41362.94813657407</v>
      </c>
      <c r="H103" s="3">
        <v>41383.0</v>
      </c>
      <c r="I103" s="2">
        <f t="shared" si="1"/>
        <v>21</v>
      </c>
      <c r="J103" s="1">
        <v>921.0</v>
      </c>
      <c r="K103" s="1">
        <v>1412.0</v>
      </c>
      <c r="L103" s="1" t="str">
        <f>IF(K103&gt;=J103, "Met Goal", "Missed Goal")
</f>
        <v>Met Goal</v>
      </c>
      <c r="M103" s="5">
        <f>(K103/J103)
</f>
        <v>1.533116178</v>
      </c>
      <c r="N103" s="1">
        <v>72.0</v>
      </c>
      <c r="O103" s="1" t="s">
        <v>18</v>
      </c>
    </row>
    <row r="104" hidden="1">
      <c r="A104" s="1">
        <v>4.4615985E8</v>
      </c>
      <c r="B104" s="1" t="s">
        <v>170</v>
      </c>
      <c r="C104" s="1" t="s">
        <v>20</v>
      </c>
      <c r="D104" s="1" t="s">
        <v>21</v>
      </c>
      <c r="E104" s="1" t="s">
        <v>17</v>
      </c>
      <c r="F104" s="3"/>
      <c r="G104" s="3">
        <v>41111.098703703705</v>
      </c>
      <c r="H104" s="3">
        <v>41141.0</v>
      </c>
      <c r="I104" s="2">
        <f t="shared" si="1"/>
        <v>30</v>
      </c>
      <c r="J104" s="1">
        <v>20000.0</v>
      </c>
      <c r="K104" s="1">
        <v>1455.0</v>
      </c>
      <c r="L104" s="1"/>
      <c r="M104" s="1"/>
      <c r="N104" s="1">
        <v>27.0</v>
      </c>
      <c r="O104" s="1" t="s">
        <v>22</v>
      </c>
    </row>
    <row r="105" hidden="1">
      <c r="A105" s="1">
        <v>2.146754075E9</v>
      </c>
      <c r="B105" s="1" t="s">
        <v>171</v>
      </c>
      <c r="C105" s="1" t="s">
        <v>34</v>
      </c>
      <c r="D105" s="1" t="s">
        <v>35</v>
      </c>
      <c r="E105" s="1" t="s">
        <v>17</v>
      </c>
      <c r="F105" s="3"/>
      <c r="G105" s="3">
        <v>41990.9790162037</v>
      </c>
      <c r="H105" s="3">
        <v>42035.0</v>
      </c>
      <c r="I105" s="2">
        <f t="shared" si="1"/>
        <v>45</v>
      </c>
      <c r="J105" s="1">
        <v>7000.0</v>
      </c>
      <c r="K105" s="1">
        <v>132.0</v>
      </c>
      <c r="L105" s="1"/>
      <c r="M105" s="1"/>
      <c r="N105" s="1">
        <v>3.0</v>
      </c>
      <c r="O105" s="1" t="s">
        <v>22</v>
      </c>
    </row>
    <row r="106" hidden="1">
      <c r="A106" s="1">
        <v>1.45232049E8</v>
      </c>
      <c r="B106" s="1" t="s">
        <v>172</v>
      </c>
      <c r="C106" s="1" t="s">
        <v>26</v>
      </c>
      <c r="D106" s="1" t="s">
        <v>27</v>
      </c>
      <c r="E106" s="1" t="s">
        <v>17</v>
      </c>
      <c r="F106" s="3"/>
      <c r="G106" s="3">
        <v>41031.732777777775</v>
      </c>
      <c r="H106" s="3">
        <v>41091.0</v>
      </c>
      <c r="I106" s="2">
        <f t="shared" si="1"/>
        <v>60</v>
      </c>
      <c r="J106" s="1">
        <v>4000.0</v>
      </c>
      <c r="K106" s="1">
        <v>60.0</v>
      </c>
      <c r="L106" s="1"/>
      <c r="M106" s="1"/>
      <c r="N106" s="1">
        <v>2.0</v>
      </c>
      <c r="O106" s="1" t="s">
        <v>22</v>
      </c>
    </row>
    <row r="107" hidden="1">
      <c r="A107" s="1">
        <v>1.122071778E9</v>
      </c>
      <c r="B107" s="1" t="s">
        <v>173</v>
      </c>
      <c r="C107" s="1" t="s">
        <v>34</v>
      </c>
      <c r="D107" s="1" t="s">
        <v>116</v>
      </c>
      <c r="E107" s="1" t="s">
        <v>17</v>
      </c>
      <c r="F107" s="3"/>
      <c r="G107" s="3">
        <v>41977.899976851855</v>
      </c>
      <c r="H107" s="3">
        <v>42010.0</v>
      </c>
      <c r="I107" s="2">
        <f t="shared" si="1"/>
        <v>33</v>
      </c>
      <c r="J107" s="1">
        <v>3624.0</v>
      </c>
      <c r="K107" s="1">
        <v>90.0</v>
      </c>
      <c r="L107" s="1"/>
      <c r="M107" s="1"/>
      <c r="N107" s="1">
        <v>6.0</v>
      </c>
      <c r="O107" s="1" t="s">
        <v>22</v>
      </c>
    </row>
    <row r="108">
      <c r="A108" s="1">
        <v>2.83135682E8</v>
      </c>
      <c r="B108" s="1" t="s">
        <v>174</v>
      </c>
      <c r="C108" s="1" t="s">
        <v>16</v>
      </c>
      <c r="D108" s="1" t="s">
        <v>16</v>
      </c>
      <c r="E108" s="1" t="s">
        <v>17</v>
      </c>
      <c r="F108" s="2">
        <f>YEAR(G108)</f>
        <v>2011</v>
      </c>
      <c r="G108" s="3">
        <v>40799.755</v>
      </c>
      <c r="H108" s="3">
        <v>40820.0</v>
      </c>
      <c r="I108" s="2">
        <f t="shared" si="1"/>
        <v>21</v>
      </c>
      <c r="J108" s="1">
        <v>2500.0</v>
      </c>
      <c r="K108" s="1">
        <v>2510.0</v>
      </c>
      <c r="L108" s="1" t="str">
        <f>IF(K108&gt;=J108, "Met Goal", "Missed Goal")
</f>
        <v>Met Goal</v>
      </c>
      <c r="M108" s="5">
        <f>(K108/J108)
</f>
        <v>1.004</v>
      </c>
      <c r="N108" s="1">
        <v>39.0</v>
      </c>
      <c r="O108" s="1" t="s">
        <v>18</v>
      </c>
    </row>
    <row r="109" hidden="1">
      <c r="A109" s="1">
        <v>3.1272688E8</v>
      </c>
      <c r="B109" s="1" t="s">
        <v>175</v>
      </c>
      <c r="C109" s="1" t="s">
        <v>24</v>
      </c>
      <c r="D109" s="1" t="s">
        <v>101</v>
      </c>
      <c r="E109" s="1" t="s">
        <v>17</v>
      </c>
      <c r="F109" s="3"/>
      <c r="G109" s="3">
        <v>41911.84233796296</v>
      </c>
      <c r="H109" s="3">
        <v>41941.0</v>
      </c>
      <c r="I109" s="2">
        <f t="shared" si="1"/>
        <v>30</v>
      </c>
      <c r="J109" s="1">
        <v>100000.0</v>
      </c>
      <c r="K109" s="1">
        <v>50.0</v>
      </c>
      <c r="L109" s="1"/>
      <c r="M109" s="1"/>
      <c r="N109" s="1">
        <v>1.0</v>
      </c>
      <c r="O109" s="1" t="s">
        <v>22</v>
      </c>
    </row>
    <row r="110" hidden="1">
      <c r="A110" s="1">
        <v>6.0027887E8</v>
      </c>
      <c r="B110" s="1" t="s">
        <v>176</v>
      </c>
      <c r="C110" s="1" t="s">
        <v>34</v>
      </c>
      <c r="D110" s="1" t="s">
        <v>35</v>
      </c>
      <c r="E110" s="1" t="s">
        <v>17</v>
      </c>
      <c r="F110" s="3"/>
      <c r="G110" s="3">
        <v>41170.063310185185</v>
      </c>
      <c r="H110" s="3">
        <v>41200.0</v>
      </c>
      <c r="I110" s="2">
        <f t="shared" si="1"/>
        <v>30</v>
      </c>
      <c r="J110" s="1">
        <v>8000.0</v>
      </c>
      <c r="K110" s="1">
        <v>996.0</v>
      </c>
      <c r="L110" s="1"/>
      <c r="M110" s="1"/>
      <c r="N110" s="1">
        <v>27.0</v>
      </c>
      <c r="O110" s="1" t="s">
        <v>22</v>
      </c>
    </row>
    <row r="111">
      <c r="A111" s="1">
        <v>1.459951578E9</v>
      </c>
      <c r="B111" s="1" t="s">
        <v>177</v>
      </c>
      <c r="C111" s="1" t="s">
        <v>47</v>
      </c>
      <c r="D111" s="1" t="s">
        <v>47</v>
      </c>
      <c r="E111" s="1" t="s">
        <v>17</v>
      </c>
      <c r="F111" s="2">
        <f>YEAR(G111)</f>
        <v>2010</v>
      </c>
      <c r="G111" s="3">
        <v>40464.194444444445</v>
      </c>
      <c r="H111" s="3">
        <v>40486.0</v>
      </c>
      <c r="I111" s="2">
        <f t="shared" si="1"/>
        <v>22</v>
      </c>
      <c r="J111" s="1">
        <v>2000.0</v>
      </c>
      <c r="K111" s="1">
        <v>2484.0</v>
      </c>
      <c r="L111" s="1" t="str">
        <f>IF(K111&gt;=J111, "Met Goal", "Missed Goal")
</f>
        <v>Met Goal</v>
      </c>
      <c r="M111" s="5">
        <f>(K111/J111)
</f>
        <v>1.242</v>
      </c>
      <c r="N111" s="1">
        <v>81.0</v>
      </c>
      <c r="O111" s="1" t="s">
        <v>18</v>
      </c>
    </row>
    <row r="112" hidden="1">
      <c r="A112" s="1">
        <v>1.671406475E9</v>
      </c>
      <c r="B112" s="1" t="s">
        <v>178</v>
      </c>
      <c r="C112" s="1" t="s">
        <v>20</v>
      </c>
      <c r="D112" s="1" t="s">
        <v>21</v>
      </c>
      <c r="E112" s="1" t="s">
        <v>17</v>
      </c>
      <c r="F112" s="3"/>
      <c r="G112" s="3">
        <v>41305.15363425926</v>
      </c>
      <c r="H112" s="3">
        <v>41338.0</v>
      </c>
      <c r="I112" s="2">
        <f t="shared" si="1"/>
        <v>33</v>
      </c>
      <c r="J112" s="1">
        <v>4999.0</v>
      </c>
      <c r="K112" s="1">
        <v>557.0</v>
      </c>
      <c r="L112" s="1"/>
      <c r="M112" s="1"/>
      <c r="N112" s="1">
        <v>71.0</v>
      </c>
      <c r="O112" s="1" t="s">
        <v>22</v>
      </c>
    </row>
    <row r="113">
      <c r="A113" s="1">
        <v>5.51866916E8</v>
      </c>
      <c r="B113" s="1" t="s">
        <v>179</v>
      </c>
      <c r="C113" s="1" t="s">
        <v>26</v>
      </c>
      <c r="D113" s="1" t="s">
        <v>180</v>
      </c>
      <c r="E113" s="1" t="s">
        <v>17</v>
      </c>
      <c r="F113" s="2">
        <f>YEAR(G113)</f>
        <v>2012</v>
      </c>
      <c r="G113" s="3">
        <v>41003.857256944444</v>
      </c>
      <c r="H113" s="3">
        <v>41033.0</v>
      </c>
      <c r="I113" s="2">
        <f t="shared" si="1"/>
        <v>30</v>
      </c>
      <c r="J113" s="1">
        <v>800.0</v>
      </c>
      <c r="K113" s="1">
        <v>1157.0</v>
      </c>
      <c r="L113" s="1" t="str">
        <f>IF(K113&gt;=J113, "Met Goal", "Missed Goal")
</f>
        <v>Met Goal</v>
      </c>
      <c r="M113" s="5">
        <f>(K113/J113)
</f>
        <v>1.44625</v>
      </c>
      <c r="N113" s="1">
        <v>28.0</v>
      </c>
      <c r="O113" s="1" t="s">
        <v>18</v>
      </c>
    </row>
    <row r="114" hidden="1">
      <c r="A114" s="1">
        <v>3.09646178E8</v>
      </c>
      <c r="B114" s="1" t="s">
        <v>181</v>
      </c>
      <c r="C114" s="1" t="s">
        <v>26</v>
      </c>
      <c r="D114" s="1" t="s">
        <v>146</v>
      </c>
      <c r="E114" s="1" t="s">
        <v>48</v>
      </c>
      <c r="F114" s="3"/>
      <c r="G114" s="3">
        <v>41379.879016203704</v>
      </c>
      <c r="H114" s="3">
        <v>41409.0</v>
      </c>
      <c r="I114" s="2">
        <f t="shared" si="1"/>
        <v>30</v>
      </c>
      <c r="J114" s="1">
        <v>15234.0</v>
      </c>
      <c r="K114" s="1">
        <v>0.0</v>
      </c>
      <c r="L114" s="1"/>
      <c r="M114" s="1"/>
      <c r="N114" s="1">
        <v>0.0</v>
      </c>
      <c r="O114" s="1" t="s">
        <v>22</v>
      </c>
    </row>
    <row r="115">
      <c r="A115" s="1">
        <v>1.213543131E9</v>
      </c>
      <c r="B115" s="1" t="s">
        <v>182</v>
      </c>
      <c r="C115" s="1" t="s">
        <v>29</v>
      </c>
      <c r="D115" s="1" t="s">
        <v>65</v>
      </c>
      <c r="E115" s="1" t="s">
        <v>17</v>
      </c>
      <c r="F115" s="2">
        <f>YEAR(G115)</f>
        <v>2011</v>
      </c>
      <c r="G115" s="3">
        <v>40815.895636574074</v>
      </c>
      <c r="H115" s="3">
        <v>40845.0</v>
      </c>
      <c r="I115" s="2">
        <f t="shared" si="1"/>
        <v>30</v>
      </c>
      <c r="J115" s="1">
        <v>10000.0</v>
      </c>
      <c r="K115" s="1">
        <v>10318.0</v>
      </c>
      <c r="L115" s="1" t="str">
        <f>IF(K115&gt;=J115, "Met Goal", "Missed Goal")
</f>
        <v>Met Goal</v>
      </c>
      <c r="M115" s="5">
        <f>(K115/J115)
</f>
        <v>1.0318</v>
      </c>
      <c r="N115" s="1">
        <v>79.0</v>
      </c>
      <c r="O115" s="1" t="s">
        <v>18</v>
      </c>
    </row>
    <row r="116" hidden="1">
      <c r="A116" s="1">
        <v>5.6988548E7</v>
      </c>
      <c r="B116" s="1" t="s">
        <v>183</v>
      </c>
      <c r="C116" s="1" t="s">
        <v>29</v>
      </c>
      <c r="D116" s="1" t="s">
        <v>184</v>
      </c>
      <c r="E116" s="1" t="s">
        <v>17</v>
      </c>
      <c r="F116" s="3"/>
      <c r="G116" s="3">
        <v>41830.25133101852</v>
      </c>
      <c r="H116" s="3">
        <v>41866.0</v>
      </c>
      <c r="I116" s="2">
        <f t="shared" si="1"/>
        <v>36</v>
      </c>
      <c r="J116" s="1">
        <v>1250.0</v>
      </c>
      <c r="K116" s="1">
        <v>35.0</v>
      </c>
      <c r="L116" s="1"/>
      <c r="M116" s="1"/>
      <c r="N116" s="1">
        <v>3.0</v>
      </c>
      <c r="O116" s="1" t="s">
        <v>22</v>
      </c>
    </row>
    <row r="117">
      <c r="A117" s="1">
        <v>1.859348011E9</v>
      </c>
      <c r="B117" s="1" t="s">
        <v>185</v>
      </c>
      <c r="C117" s="1" t="s">
        <v>26</v>
      </c>
      <c r="D117" s="1" t="s">
        <v>120</v>
      </c>
      <c r="E117" s="1" t="s">
        <v>17</v>
      </c>
      <c r="F117" s="2">
        <f t="shared" ref="F117:F118" si="35">YEAR(G117)</f>
        <v>2013</v>
      </c>
      <c r="G117" s="3">
        <v>41404.67337962963</v>
      </c>
      <c r="H117" s="3">
        <v>41434.0</v>
      </c>
      <c r="I117" s="2">
        <f t="shared" si="1"/>
        <v>30</v>
      </c>
      <c r="J117" s="1">
        <v>2000.0</v>
      </c>
      <c r="K117" s="1">
        <v>2415.0</v>
      </c>
      <c r="L117" s="1" t="str">
        <f t="shared" ref="L117:L118" si="36">IF(K117&gt;=J117, "Met Goal", "Missed Goal")
</f>
        <v>Met Goal</v>
      </c>
      <c r="M117" s="5">
        <f t="shared" ref="M117:M118" si="37">(K117/J117)
</f>
        <v>1.2075</v>
      </c>
      <c r="N117" s="1">
        <v>29.0</v>
      </c>
      <c r="O117" s="1" t="s">
        <v>18</v>
      </c>
    </row>
    <row r="118">
      <c r="A118" s="1">
        <v>1.965080292E9</v>
      </c>
      <c r="B118" s="1" t="s">
        <v>186</v>
      </c>
      <c r="C118" s="1" t="s">
        <v>29</v>
      </c>
      <c r="D118" s="1" t="s">
        <v>84</v>
      </c>
      <c r="E118" s="1" t="s">
        <v>17</v>
      </c>
      <c r="F118" s="2">
        <f t="shared" si="35"/>
        <v>2012</v>
      </c>
      <c r="G118" s="3">
        <v>41150.02788194444</v>
      </c>
      <c r="H118" s="3">
        <v>41178.0</v>
      </c>
      <c r="I118" s="2">
        <f t="shared" si="1"/>
        <v>28</v>
      </c>
      <c r="J118" s="1">
        <v>2900.0</v>
      </c>
      <c r="K118" s="1">
        <v>2947.0</v>
      </c>
      <c r="L118" s="1" t="str">
        <f t="shared" si="36"/>
        <v>Met Goal</v>
      </c>
      <c r="M118" s="5">
        <f t="shared" si="37"/>
        <v>1.016206897</v>
      </c>
      <c r="N118" s="1">
        <v>45.0</v>
      </c>
      <c r="O118" s="1" t="s">
        <v>18</v>
      </c>
    </row>
    <row r="119" hidden="1">
      <c r="A119" s="1">
        <v>4.57614527E8</v>
      </c>
      <c r="B119" s="1" t="s">
        <v>187</v>
      </c>
      <c r="C119" s="1" t="s">
        <v>34</v>
      </c>
      <c r="D119" s="1" t="s">
        <v>35</v>
      </c>
      <c r="E119" s="1" t="s">
        <v>17</v>
      </c>
      <c r="F119" s="3"/>
      <c r="G119" s="3">
        <v>41059.09390046296</v>
      </c>
      <c r="H119" s="3">
        <v>41089.0</v>
      </c>
      <c r="I119" s="2">
        <f t="shared" si="1"/>
        <v>30</v>
      </c>
      <c r="J119" s="1">
        <v>6000.0</v>
      </c>
      <c r="K119" s="1">
        <v>0.0</v>
      </c>
      <c r="L119" s="1"/>
      <c r="M119" s="1"/>
      <c r="N119" s="1">
        <v>0.0</v>
      </c>
      <c r="O119" s="1" t="s">
        <v>22</v>
      </c>
    </row>
    <row r="120" hidden="1">
      <c r="A120" s="1">
        <v>1.942675918E9</v>
      </c>
      <c r="B120" s="1" t="s">
        <v>188</v>
      </c>
      <c r="C120" s="1" t="s">
        <v>29</v>
      </c>
      <c r="D120" s="1" t="s">
        <v>29</v>
      </c>
      <c r="E120" s="1" t="s">
        <v>17</v>
      </c>
      <c r="F120" s="3"/>
      <c r="G120" s="3">
        <v>40666.75295138889</v>
      </c>
      <c r="H120" s="3">
        <v>40696.0</v>
      </c>
      <c r="I120" s="2">
        <f t="shared" si="1"/>
        <v>30</v>
      </c>
      <c r="J120" s="1">
        <v>1000.0</v>
      </c>
      <c r="K120" s="1">
        <v>526.0</v>
      </c>
      <c r="L120" s="1"/>
      <c r="M120" s="1"/>
      <c r="N120" s="1">
        <v>3.0</v>
      </c>
      <c r="O120" s="1" t="s">
        <v>22</v>
      </c>
    </row>
    <row r="121" hidden="1">
      <c r="A121" s="1">
        <v>8.88684572E8</v>
      </c>
      <c r="B121" s="1" t="s">
        <v>189</v>
      </c>
      <c r="C121" s="1" t="s">
        <v>50</v>
      </c>
      <c r="D121" s="1" t="s">
        <v>68</v>
      </c>
      <c r="E121" s="1" t="s">
        <v>17</v>
      </c>
      <c r="F121" s="3"/>
      <c r="G121" s="3">
        <v>41774.9666087963</v>
      </c>
      <c r="H121" s="3">
        <v>41834.0</v>
      </c>
      <c r="I121" s="2">
        <f t="shared" si="1"/>
        <v>60</v>
      </c>
      <c r="J121" s="1">
        <v>25000.0</v>
      </c>
      <c r="K121" s="1">
        <v>2.0</v>
      </c>
      <c r="L121" s="1"/>
      <c r="M121" s="1"/>
      <c r="N121" s="1">
        <v>2.0</v>
      </c>
      <c r="O121" s="1" t="s">
        <v>22</v>
      </c>
    </row>
    <row r="122" hidden="1">
      <c r="A122" s="1">
        <v>1.54586866E9</v>
      </c>
      <c r="B122" s="1" t="s">
        <v>190</v>
      </c>
      <c r="C122" s="1" t="s">
        <v>29</v>
      </c>
      <c r="D122" s="1" t="s">
        <v>65</v>
      </c>
      <c r="E122" s="1" t="s">
        <v>191</v>
      </c>
      <c r="F122" s="3"/>
      <c r="G122" s="3">
        <v>41832.106840277775</v>
      </c>
      <c r="H122" s="3">
        <v>41862.0</v>
      </c>
      <c r="I122" s="2">
        <f t="shared" si="1"/>
        <v>30</v>
      </c>
      <c r="J122" s="1">
        <v>21244.0</v>
      </c>
      <c r="K122" s="1">
        <v>2785.0</v>
      </c>
      <c r="L122" s="1"/>
      <c r="M122" s="1"/>
      <c r="N122" s="1">
        <v>56.0</v>
      </c>
      <c r="O122" s="1" t="s">
        <v>22</v>
      </c>
    </row>
    <row r="123">
      <c r="A123" s="1">
        <v>1.116985536E9</v>
      </c>
      <c r="B123" s="1" t="s">
        <v>192</v>
      </c>
      <c r="C123" s="1" t="s">
        <v>193</v>
      </c>
      <c r="D123" s="1" t="s">
        <v>193</v>
      </c>
      <c r="E123" s="1" t="s">
        <v>17</v>
      </c>
      <c r="F123" s="2">
        <f t="shared" ref="F123:F124" si="38">YEAR(G123)</f>
        <v>2011</v>
      </c>
      <c r="G123" s="3">
        <v>40835.29923611111</v>
      </c>
      <c r="H123" s="3">
        <v>40871.0</v>
      </c>
      <c r="I123" s="2">
        <f t="shared" si="1"/>
        <v>36</v>
      </c>
      <c r="J123" s="1">
        <v>800.0</v>
      </c>
      <c r="K123" s="1">
        <v>921.0</v>
      </c>
      <c r="L123" s="1" t="str">
        <f t="shared" ref="L123:L124" si="39">IF(K123&gt;=J123, "Met Goal", "Missed Goal")
</f>
        <v>Met Goal</v>
      </c>
      <c r="M123" s="5">
        <f t="shared" ref="M123:M124" si="40">(K123/J123)
</f>
        <v>1.15125</v>
      </c>
      <c r="N123" s="1">
        <v>32.0</v>
      </c>
      <c r="O123" s="1" t="s">
        <v>18</v>
      </c>
    </row>
    <row r="124">
      <c r="A124" s="1">
        <v>1.92231922E8</v>
      </c>
      <c r="B124" s="1" t="s">
        <v>194</v>
      </c>
      <c r="C124" s="1" t="s">
        <v>26</v>
      </c>
      <c r="D124" s="1" t="s">
        <v>103</v>
      </c>
      <c r="E124" s="1" t="s">
        <v>17</v>
      </c>
      <c r="F124" s="2">
        <f t="shared" si="38"/>
        <v>2013</v>
      </c>
      <c r="G124" s="3">
        <v>41348.15625</v>
      </c>
      <c r="H124" s="3">
        <v>41378.0</v>
      </c>
      <c r="I124" s="2">
        <f t="shared" si="1"/>
        <v>30</v>
      </c>
      <c r="J124" s="1">
        <v>3000.0</v>
      </c>
      <c r="K124" s="1">
        <v>3085.0</v>
      </c>
      <c r="L124" s="1" t="str">
        <f t="shared" si="39"/>
        <v>Met Goal</v>
      </c>
      <c r="M124" s="5">
        <f t="shared" si="40"/>
        <v>1.028333333</v>
      </c>
      <c r="N124" s="1">
        <v>53.0</v>
      </c>
      <c r="O124" s="1" t="s">
        <v>18</v>
      </c>
    </row>
    <row r="125" hidden="1">
      <c r="A125" s="1">
        <v>6.00617673E8</v>
      </c>
      <c r="B125" s="1" t="s">
        <v>195</v>
      </c>
      <c r="C125" s="1" t="s">
        <v>29</v>
      </c>
      <c r="D125" s="1" t="s">
        <v>65</v>
      </c>
      <c r="E125" s="1" t="s">
        <v>17</v>
      </c>
      <c r="F125" s="3"/>
      <c r="G125" s="3">
        <v>41708.9080787037</v>
      </c>
      <c r="H125" s="3">
        <v>41738.0</v>
      </c>
      <c r="I125" s="2">
        <f t="shared" si="1"/>
        <v>30</v>
      </c>
      <c r="J125" s="1">
        <v>44732.0</v>
      </c>
      <c r="K125" s="1">
        <v>0.0</v>
      </c>
      <c r="L125" s="1"/>
      <c r="M125" s="1"/>
      <c r="N125" s="1">
        <v>0.0</v>
      </c>
      <c r="O125" s="1" t="s">
        <v>22</v>
      </c>
    </row>
    <row r="126" hidden="1">
      <c r="A126" s="1">
        <v>7.13777023E8</v>
      </c>
      <c r="B126" s="1" t="s">
        <v>196</v>
      </c>
      <c r="C126" s="1" t="s">
        <v>50</v>
      </c>
      <c r="D126" s="1" t="s">
        <v>122</v>
      </c>
      <c r="E126" s="1" t="s">
        <v>123</v>
      </c>
      <c r="F126" s="3"/>
      <c r="G126" s="3">
        <v>41879.74880787037</v>
      </c>
      <c r="H126" s="3">
        <v>41910.0</v>
      </c>
      <c r="I126" s="2">
        <f t="shared" si="1"/>
        <v>31</v>
      </c>
      <c r="J126" s="1">
        <v>26256.0</v>
      </c>
      <c r="K126" s="1">
        <v>11316.0</v>
      </c>
      <c r="L126" s="1"/>
      <c r="M126" s="1"/>
      <c r="N126" s="1">
        <v>296.0</v>
      </c>
      <c r="O126" s="1" t="s">
        <v>22</v>
      </c>
    </row>
    <row r="127">
      <c r="A127" s="1">
        <v>1.408077818E9</v>
      </c>
      <c r="B127" s="1" t="s">
        <v>197</v>
      </c>
      <c r="C127" s="1" t="s">
        <v>34</v>
      </c>
      <c r="D127" s="1" t="s">
        <v>34</v>
      </c>
      <c r="E127" s="1" t="s">
        <v>17</v>
      </c>
      <c r="F127" s="2">
        <f>YEAR(G127)</f>
        <v>2012</v>
      </c>
      <c r="G127" s="3">
        <v>40917.9422337963</v>
      </c>
      <c r="H127" s="3">
        <v>40947.0</v>
      </c>
      <c r="I127" s="2">
        <f t="shared" si="1"/>
        <v>30</v>
      </c>
      <c r="J127" s="1">
        <v>150.0</v>
      </c>
      <c r="K127" s="1">
        <v>160.0</v>
      </c>
      <c r="L127" s="1" t="str">
        <f>IF(K127&gt;=J127, "Met Goal", "Missed Goal")
</f>
        <v>Met Goal</v>
      </c>
      <c r="M127" s="5">
        <f>(K127/J127)
</f>
        <v>1.066666667</v>
      </c>
      <c r="N127" s="1">
        <v>11.0</v>
      </c>
      <c r="O127" s="1" t="s">
        <v>18</v>
      </c>
    </row>
    <row r="128" hidden="1">
      <c r="A128" s="1">
        <v>1.853760655E9</v>
      </c>
      <c r="B128" s="1" t="s">
        <v>198</v>
      </c>
      <c r="C128" s="1" t="s">
        <v>87</v>
      </c>
      <c r="D128" s="1" t="s">
        <v>152</v>
      </c>
      <c r="E128" s="1" t="s">
        <v>80</v>
      </c>
      <c r="F128" s="3"/>
      <c r="G128" s="3">
        <v>41767.95008101852</v>
      </c>
      <c r="H128" s="3">
        <v>41804.0</v>
      </c>
      <c r="I128" s="2">
        <f t="shared" si="1"/>
        <v>37</v>
      </c>
      <c r="J128" s="1">
        <v>2774.0</v>
      </c>
      <c r="K128" s="1">
        <v>47.0</v>
      </c>
      <c r="L128" s="1"/>
      <c r="M128" s="1"/>
      <c r="N128" s="1">
        <v>2.0</v>
      </c>
      <c r="O128" s="1" t="s">
        <v>22</v>
      </c>
    </row>
    <row r="129" hidden="1">
      <c r="A129" s="1">
        <v>1.322098719E9</v>
      </c>
      <c r="B129" s="1" t="s">
        <v>199</v>
      </c>
      <c r="C129" s="1" t="s">
        <v>16</v>
      </c>
      <c r="D129" s="1" t="s">
        <v>16</v>
      </c>
      <c r="E129" s="1" t="s">
        <v>17</v>
      </c>
      <c r="F129" s="3"/>
      <c r="G129" s="3">
        <v>41458.89945601852</v>
      </c>
      <c r="H129" s="3">
        <v>41473.0</v>
      </c>
      <c r="I129" s="2">
        <f t="shared" si="1"/>
        <v>15</v>
      </c>
      <c r="J129" s="1">
        <v>500.0</v>
      </c>
      <c r="K129" s="1">
        <v>30.0</v>
      </c>
      <c r="L129" s="1"/>
      <c r="M129" s="1"/>
      <c r="N129" s="1">
        <v>1.0</v>
      </c>
      <c r="O129" s="1" t="s">
        <v>22</v>
      </c>
    </row>
    <row r="130" hidden="1">
      <c r="A130" s="1">
        <v>1.82621204E8</v>
      </c>
      <c r="B130" s="1" t="s">
        <v>200</v>
      </c>
      <c r="C130" s="1" t="s">
        <v>29</v>
      </c>
      <c r="D130" s="1" t="s">
        <v>65</v>
      </c>
      <c r="E130" s="1" t="s">
        <v>17</v>
      </c>
      <c r="F130" s="3"/>
      <c r="G130" s="3">
        <v>41871.318032407406</v>
      </c>
      <c r="H130" s="3">
        <v>41921.0</v>
      </c>
      <c r="I130" s="2">
        <f t="shared" si="1"/>
        <v>50</v>
      </c>
      <c r="J130" s="1">
        <v>5000.0</v>
      </c>
      <c r="K130" s="1">
        <v>25.0</v>
      </c>
      <c r="L130" s="1"/>
      <c r="M130" s="1"/>
      <c r="N130" s="1">
        <v>1.0</v>
      </c>
      <c r="O130" s="1" t="s">
        <v>22</v>
      </c>
    </row>
    <row r="131">
      <c r="A131" s="1">
        <v>1.376549306E9</v>
      </c>
      <c r="B131" s="1" t="s">
        <v>201</v>
      </c>
      <c r="C131" s="1" t="s">
        <v>92</v>
      </c>
      <c r="D131" s="1" t="s">
        <v>92</v>
      </c>
      <c r="E131" s="1" t="s">
        <v>17</v>
      </c>
      <c r="F131" s="2">
        <f>YEAR(G131)</f>
        <v>2009</v>
      </c>
      <c r="G131" s="3">
        <v>40105.1596412037</v>
      </c>
      <c r="H131" s="3">
        <v>40167.0</v>
      </c>
      <c r="I131" s="2">
        <f t="shared" si="1"/>
        <v>62</v>
      </c>
      <c r="J131" s="1">
        <v>1500.0</v>
      </c>
      <c r="K131" s="1">
        <v>1780.0</v>
      </c>
      <c r="L131" s="1" t="str">
        <f>IF(K131&gt;=J131, "Met Goal", "Missed Goal")
</f>
        <v>Met Goal</v>
      </c>
      <c r="M131" s="5">
        <f>(K131/J131)
</f>
        <v>1.186666667</v>
      </c>
      <c r="N131" s="1">
        <v>15.0</v>
      </c>
      <c r="O131" s="1" t="s">
        <v>18</v>
      </c>
    </row>
    <row r="132" hidden="1">
      <c r="A132" s="1">
        <v>2.100598818E9</v>
      </c>
      <c r="B132" s="1" t="s">
        <v>202</v>
      </c>
      <c r="C132" s="1" t="s">
        <v>50</v>
      </c>
      <c r="D132" s="1" t="s">
        <v>68</v>
      </c>
      <c r="E132" s="1" t="s">
        <v>17</v>
      </c>
      <c r="F132" s="3"/>
      <c r="G132" s="3">
        <v>41487.081041666665</v>
      </c>
      <c r="H132" s="3">
        <v>41518.0</v>
      </c>
      <c r="I132" s="2">
        <f t="shared" si="1"/>
        <v>31</v>
      </c>
      <c r="J132" s="1">
        <v>35000.0</v>
      </c>
      <c r="K132" s="1">
        <v>8484.0</v>
      </c>
      <c r="L132" s="1"/>
      <c r="M132" s="1"/>
      <c r="N132" s="1">
        <v>247.0</v>
      </c>
      <c r="O132" s="1" t="s">
        <v>31</v>
      </c>
    </row>
    <row r="133" hidden="1">
      <c r="A133" s="1">
        <v>1.936624912E9</v>
      </c>
      <c r="B133" s="1" t="s">
        <v>203</v>
      </c>
      <c r="C133" s="1" t="s">
        <v>87</v>
      </c>
      <c r="D133" s="1" t="s">
        <v>152</v>
      </c>
      <c r="E133" s="1" t="s">
        <v>17</v>
      </c>
      <c r="F133" s="3"/>
      <c r="G133" s="3">
        <v>41064.91380787037</v>
      </c>
      <c r="H133" s="3">
        <v>41094.0</v>
      </c>
      <c r="I133" s="2">
        <f t="shared" si="1"/>
        <v>30</v>
      </c>
      <c r="J133" s="1">
        <v>4500.0</v>
      </c>
      <c r="K133" s="1">
        <v>455.0</v>
      </c>
      <c r="L133" s="1"/>
      <c r="M133" s="1"/>
      <c r="N133" s="1">
        <v>13.0</v>
      </c>
      <c r="O133" s="1" t="s">
        <v>22</v>
      </c>
    </row>
    <row r="134" hidden="1">
      <c r="A134" s="1">
        <v>2.65601328E8</v>
      </c>
      <c r="B134" s="1" t="s">
        <v>204</v>
      </c>
      <c r="C134" s="1" t="s">
        <v>26</v>
      </c>
      <c r="D134" s="1" t="s">
        <v>180</v>
      </c>
      <c r="E134" s="1" t="s">
        <v>17</v>
      </c>
      <c r="F134" s="3"/>
      <c r="G134" s="3">
        <v>41104.698912037034</v>
      </c>
      <c r="H134" s="3">
        <v>41139.0</v>
      </c>
      <c r="I134" s="2">
        <f t="shared" si="1"/>
        <v>35</v>
      </c>
      <c r="J134" s="1">
        <v>2000.0</v>
      </c>
      <c r="K134" s="1">
        <v>40.0</v>
      </c>
      <c r="L134" s="1"/>
      <c r="M134" s="1"/>
      <c r="N134" s="1">
        <v>3.0</v>
      </c>
      <c r="O134" s="1" t="s">
        <v>22</v>
      </c>
    </row>
    <row r="135" hidden="1">
      <c r="A135" s="1">
        <v>5.38435515E8</v>
      </c>
      <c r="B135" s="1" t="s">
        <v>205</v>
      </c>
      <c r="C135" s="1" t="s">
        <v>87</v>
      </c>
      <c r="D135" s="1" t="s">
        <v>129</v>
      </c>
      <c r="E135" s="1" t="s">
        <v>17</v>
      </c>
      <c r="F135" s="3"/>
      <c r="G135" s="3">
        <v>40077.81265046296</v>
      </c>
      <c r="H135" s="3">
        <v>40108.0</v>
      </c>
      <c r="I135" s="2">
        <f t="shared" si="1"/>
        <v>31</v>
      </c>
      <c r="J135" s="1">
        <v>100.0</v>
      </c>
      <c r="K135" s="1">
        <v>22.0</v>
      </c>
      <c r="L135" s="1"/>
      <c r="M135" s="1"/>
      <c r="N135" s="1">
        <v>13.0</v>
      </c>
      <c r="O135" s="1" t="s">
        <v>22</v>
      </c>
    </row>
    <row r="136">
      <c r="A136" s="1">
        <v>2.113368359E9</v>
      </c>
      <c r="B136" s="1" t="s">
        <v>206</v>
      </c>
      <c r="C136" s="1" t="s">
        <v>20</v>
      </c>
      <c r="D136" s="1" t="s">
        <v>21</v>
      </c>
      <c r="E136" s="1" t="s">
        <v>17</v>
      </c>
      <c r="F136" s="2">
        <f>YEAR(G136)</f>
        <v>2013</v>
      </c>
      <c r="G136" s="3">
        <v>41597.90733796296</v>
      </c>
      <c r="H136" s="3">
        <v>41627.0</v>
      </c>
      <c r="I136" s="2">
        <f t="shared" si="1"/>
        <v>30</v>
      </c>
      <c r="J136" s="1">
        <v>30000.0</v>
      </c>
      <c r="K136" s="1">
        <v>36620.0</v>
      </c>
      <c r="L136" s="1" t="str">
        <f>IF(K136&gt;=J136, "Met Goal", "Missed Goal")
</f>
        <v>Met Goal</v>
      </c>
      <c r="M136" s="5">
        <f>(K136/J136)
</f>
        <v>1.220666667</v>
      </c>
      <c r="N136" s="1">
        <v>71.0</v>
      </c>
      <c r="O136" s="1" t="s">
        <v>18</v>
      </c>
    </row>
    <row r="137" hidden="1">
      <c r="A137" s="1">
        <v>5.44378632E8</v>
      </c>
      <c r="B137" s="1" t="s">
        <v>207</v>
      </c>
      <c r="C137" s="1" t="s">
        <v>16</v>
      </c>
      <c r="D137" s="1" t="s">
        <v>16</v>
      </c>
      <c r="E137" s="1" t="s">
        <v>17</v>
      </c>
      <c r="F137" s="3"/>
      <c r="G137" s="3">
        <v>40611.74248842592</v>
      </c>
      <c r="H137" s="3">
        <v>40649.0</v>
      </c>
      <c r="I137" s="2">
        <f t="shared" si="1"/>
        <v>38</v>
      </c>
      <c r="J137" s="1">
        <v>3500.0</v>
      </c>
      <c r="K137" s="1">
        <v>1975.0</v>
      </c>
      <c r="L137" s="1"/>
      <c r="M137" s="1"/>
      <c r="N137" s="1">
        <v>29.0</v>
      </c>
      <c r="O137" s="1" t="s">
        <v>22</v>
      </c>
    </row>
    <row r="138" hidden="1">
      <c r="A138" s="1">
        <v>1.304818358E9</v>
      </c>
      <c r="B138" s="1" t="s">
        <v>208</v>
      </c>
      <c r="C138" s="1" t="s">
        <v>87</v>
      </c>
      <c r="D138" s="1" t="s">
        <v>209</v>
      </c>
      <c r="E138" s="1" t="s">
        <v>17</v>
      </c>
      <c r="F138" s="3"/>
      <c r="G138" s="3">
        <v>41444.82716435185</v>
      </c>
      <c r="H138" s="3">
        <v>41465.0</v>
      </c>
      <c r="I138" s="2">
        <f t="shared" si="1"/>
        <v>21</v>
      </c>
      <c r="J138" s="1">
        <v>10000.0</v>
      </c>
      <c r="K138" s="1">
        <v>1017.0</v>
      </c>
      <c r="L138" s="1"/>
      <c r="M138" s="1"/>
      <c r="N138" s="1">
        <v>16.0</v>
      </c>
      <c r="O138" s="1" t="s">
        <v>22</v>
      </c>
    </row>
    <row r="139">
      <c r="A139" s="1">
        <v>1.12248544E8</v>
      </c>
      <c r="B139" s="1" t="s">
        <v>210</v>
      </c>
      <c r="C139" s="1" t="s">
        <v>24</v>
      </c>
      <c r="D139" s="1" t="s">
        <v>24</v>
      </c>
      <c r="E139" s="1" t="s">
        <v>17</v>
      </c>
      <c r="F139" s="2">
        <f>YEAR(G139)</f>
        <v>2012</v>
      </c>
      <c r="G139" s="3">
        <v>41001.965266203704</v>
      </c>
      <c r="H139" s="3">
        <v>41031.0</v>
      </c>
      <c r="I139" s="2">
        <f t="shared" si="1"/>
        <v>30</v>
      </c>
      <c r="J139" s="1">
        <v>3000.0</v>
      </c>
      <c r="K139" s="1">
        <v>3169.0</v>
      </c>
      <c r="L139" s="1" t="str">
        <f>IF(K139&gt;=J139, "Met Goal", "Missed Goal")
</f>
        <v>Met Goal</v>
      </c>
      <c r="M139" s="5">
        <f>(K139/J139)
</f>
        <v>1.056333333</v>
      </c>
      <c r="N139" s="1">
        <v>34.0</v>
      </c>
      <c r="O139" s="1" t="s">
        <v>18</v>
      </c>
    </row>
    <row r="140" hidden="1">
      <c r="A140" s="1">
        <v>1.201831198E9</v>
      </c>
      <c r="B140" s="1" t="s">
        <v>211</v>
      </c>
      <c r="C140" s="1" t="s">
        <v>24</v>
      </c>
      <c r="D140" s="1" t="s">
        <v>24</v>
      </c>
      <c r="E140" s="1" t="s">
        <v>17</v>
      </c>
      <c r="F140" s="3"/>
      <c r="G140" s="3">
        <v>40974.92972222222</v>
      </c>
      <c r="H140" s="3">
        <v>41034.0</v>
      </c>
      <c r="I140" s="2">
        <f t="shared" si="1"/>
        <v>60</v>
      </c>
      <c r="J140" s="1">
        <v>35000.0</v>
      </c>
      <c r="K140" s="1">
        <v>753.0</v>
      </c>
      <c r="L140" s="1"/>
      <c r="M140" s="1"/>
      <c r="N140" s="1">
        <v>12.0</v>
      </c>
      <c r="O140" s="1" t="s">
        <v>22</v>
      </c>
    </row>
    <row r="141" hidden="1">
      <c r="A141" s="1">
        <v>2.003081192E9</v>
      </c>
      <c r="B141" s="1" t="s">
        <v>212</v>
      </c>
      <c r="C141" s="1" t="s">
        <v>34</v>
      </c>
      <c r="D141" s="1" t="s">
        <v>116</v>
      </c>
      <c r="E141" s="1" t="s">
        <v>48</v>
      </c>
      <c r="F141" s="3"/>
      <c r="G141" s="3">
        <v>41441.64826388889</v>
      </c>
      <c r="H141" s="3">
        <v>41501.0</v>
      </c>
      <c r="I141" s="2">
        <f t="shared" si="1"/>
        <v>60</v>
      </c>
      <c r="J141" s="1">
        <v>8599.0</v>
      </c>
      <c r="K141" s="1">
        <v>3.0</v>
      </c>
      <c r="L141" s="1"/>
      <c r="M141" s="1"/>
      <c r="N141" s="1">
        <v>1.0</v>
      </c>
      <c r="O141" s="1" t="s">
        <v>31</v>
      </c>
    </row>
    <row r="142" hidden="1">
      <c r="A142" s="1">
        <v>1.161767229E9</v>
      </c>
      <c r="B142" s="1" t="s">
        <v>213</v>
      </c>
      <c r="C142" s="1" t="s">
        <v>29</v>
      </c>
      <c r="D142" s="1" t="s">
        <v>29</v>
      </c>
      <c r="E142" s="1" t="s">
        <v>17</v>
      </c>
      <c r="F142" s="3"/>
      <c r="G142" s="3">
        <v>40597.745625</v>
      </c>
      <c r="H142" s="3">
        <v>40627.0</v>
      </c>
      <c r="I142" s="2">
        <f t="shared" si="1"/>
        <v>30</v>
      </c>
      <c r="J142" s="1">
        <v>6800.0</v>
      </c>
      <c r="K142" s="1">
        <v>30.0</v>
      </c>
      <c r="L142" s="1"/>
      <c r="M142" s="1"/>
      <c r="N142" s="1">
        <v>2.0</v>
      </c>
      <c r="O142" s="1" t="s">
        <v>22</v>
      </c>
    </row>
    <row r="143" hidden="1">
      <c r="A143" s="1">
        <v>1.576319213E9</v>
      </c>
      <c r="B143" s="1" t="s">
        <v>214</v>
      </c>
      <c r="C143" s="1" t="s">
        <v>20</v>
      </c>
      <c r="D143" s="1" t="s">
        <v>21</v>
      </c>
      <c r="E143" s="1" t="s">
        <v>17</v>
      </c>
      <c r="F143" s="3"/>
      <c r="G143" s="3">
        <v>40853.71486111111</v>
      </c>
      <c r="H143" s="3">
        <v>40893.0</v>
      </c>
      <c r="I143" s="2">
        <f t="shared" si="1"/>
        <v>40</v>
      </c>
      <c r="J143" s="1">
        <v>20000.0</v>
      </c>
      <c r="K143" s="1">
        <v>86.0</v>
      </c>
      <c r="L143" s="1"/>
      <c r="M143" s="1"/>
      <c r="N143" s="1">
        <v>3.0</v>
      </c>
      <c r="O143" s="1" t="s">
        <v>22</v>
      </c>
    </row>
    <row r="144">
      <c r="A144" s="1">
        <v>1.175212875E9</v>
      </c>
      <c r="B144" s="1" t="s">
        <v>215</v>
      </c>
      <c r="C144" s="1" t="s">
        <v>29</v>
      </c>
      <c r="D144" s="1" t="s">
        <v>84</v>
      </c>
      <c r="E144" s="1" t="s">
        <v>17</v>
      </c>
      <c r="F144" s="2">
        <f>YEAR(G144)</f>
        <v>2014</v>
      </c>
      <c r="G144" s="3">
        <v>41787.91134259259</v>
      </c>
      <c r="H144" s="3">
        <v>41817.0</v>
      </c>
      <c r="I144" s="2">
        <f t="shared" si="1"/>
        <v>30</v>
      </c>
      <c r="J144" s="1">
        <v>2000.0</v>
      </c>
      <c r="K144" s="1">
        <v>2230.0</v>
      </c>
      <c r="L144" s="1" t="str">
        <f>IF(K144&gt;=J144, "Met Goal", "Missed Goal")
</f>
        <v>Met Goal</v>
      </c>
      <c r="M144" s="5">
        <f>(K144/J144)
</f>
        <v>1.115</v>
      </c>
      <c r="N144" s="1">
        <v>34.0</v>
      </c>
      <c r="O144" s="1" t="s">
        <v>18</v>
      </c>
    </row>
    <row r="145" hidden="1">
      <c r="A145" s="1">
        <v>1.0500793E8</v>
      </c>
      <c r="B145" s="1" t="s">
        <v>216</v>
      </c>
      <c r="C145" s="1" t="s">
        <v>50</v>
      </c>
      <c r="D145" s="1" t="s">
        <v>68</v>
      </c>
      <c r="E145" s="1" t="s">
        <v>17</v>
      </c>
      <c r="F145" s="3"/>
      <c r="G145" s="3">
        <v>41136.66133101852</v>
      </c>
      <c r="H145" s="3">
        <v>41166.0</v>
      </c>
      <c r="I145" s="2">
        <f t="shared" si="1"/>
        <v>30</v>
      </c>
      <c r="J145" s="1">
        <v>500.0</v>
      </c>
      <c r="K145" s="1">
        <v>317.0</v>
      </c>
      <c r="L145" s="1"/>
      <c r="M145" s="1"/>
      <c r="N145" s="1">
        <v>10.0</v>
      </c>
      <c r="O145" s="1" t="s">
        <v>22</v>
      </c>
    </row>
    <row r="146" hidden="1">
      <c r="A146" s="1">
        <v>1.404725888E9</v>
      </c>
      <c r="B146" s="1" t="s">
        <v>217</v>
      </c>
      <c r="C146" s="1" t="s">
        <v>20</v>
      </c>
      <c r="D146" s="1" t="s">
        <v>21</v>
      </c>
      <c r="E146" s="1" t="s">
        <v>17</v>
      </c>
      <c r="F146" s="3"/>
      <c r="G146" s="3">
        <v>41710.259571759256</v>
      </c>
      <c r="H146" s="3">
        <v>41750.0</v>
      </c>
      <c r="I146" s="2">
        <f t="shared" si="1"/>
        <v>40</v>
      </c>
      <c r="J146" s="1">
        <v>70000.0</v>
      </c>
      <c r="K146" s="1">
        <v>1532.0</v>
      </c>
      <c r="L146" s="1"/>
      <c r="M146" s="1"/>
      <c r="N146" s="1">
        <v>32.0</v>
      </c>
      <c r="O146" s="1" t="s">
        <v>22</v>
      </c>
    </row>
    <row r="147" hidden="1">
      <c r="A147" s="1">
        <v>1.977273541E9</v>
      </c>
      <c r="B147" s="1" t="s">
        <v>218</v>
      </c>
      <c r="C147" s="1" t="s">
        <v>29</v>
      </c>
      <c r="D147" s="1" t="s">
        <v>219</v>
      </c>
      <c r="E147" s="1" t="s">
        <v>17</v>
      </c>
      <c r="F147" s="3"/>
      <c r="G147" s="3">
        <v>41107.76918981481</v>
      </c>
      <c r="H147" s="3">
        <v>41132.0</v>
      </c>
      <c r="I147" s="2">
        <f t="shared" si="1"/>
        <v>25</v>
      </c>
      <c r="J147" s="1">
        <v>50000.0</v>
      </c>
      <c r="K147" s="1">
        <v>0.0</v>
      </c>
      <c r="L147" s="1"/>
      <c r="M147" s="1"/>
      <c r="N147" s="1">
        <v>0.0</v>
      </c>
      <c r="O147" s="1" t="s">
        <v>22</v>
      </c>
    </row>
    <row r="148" hidden="1">
      <c r="A148" s="1">
        <v>4.57989377E8</v>
      </c>
      <c r="B148" s="1" t="s">
        <v>220</v>
      </c>
      <c r="C148" s="1" t="s">
        <v>50</v>
      </c>
      <c r="D148" s="1" t="s">
        <v>122</v>
      </c>
      <c r="E148" s="1" t="s">
        <v>17</v>
      </c>
      <c r="F148" s="3"/>
      <c r="G148" s="3">
        <v>41596.77920138889</v>
      </c>
      <c r="H148" s="3">
        <v>41626.0</v>
      </c>
      <c r="I148" s="2">
        <f t="shared" si="1"/>
        <v>30</v>
      </c>
      <c r="J148" s="1">
        <v>60000.0</v>
      </c>
      <c r="K148" s="1">
        <v>107.0</v>
      </c>
      <c r="L148" s="1"/>
      <c r="M148" s="1"/>
      <c r="N148" s="1">
        <v>4.0</v>
      </c>
      <c r="O148" s="1" t="s">
        <v>22</v>
      </c>
    </row>
    <row r="149" hidden="1">
      <c r="A149" s="1">
        <v>1.32799269E8</v>
      </c>
      <c r="B149" s="1" t="s">
        <v>221</v>
      </c>
      <c r="C149" s="1" t="s">
        <v>39</v>
      </c>
      <c r="D149" s="1" t="s">
        <v>159</v>
      </c>
      <c r="E149" s="1" t="s">
        <v>17</v>
      </c>
      <c r="F149" s="3"/>
      <c r="G149" s="3">
        <v>41688.55101851852</v>
      </c>
      <c r="H149" s="3">
        <v>41730.0</v>
      </c>
      <c r="I149" s="2">
        <f t="shared" si="1"/>
        <v>42</v>
      </c>
      <c r="J149" s="1">
        <v>25000.0</v>
      </c>
      <c r="K149" s="1">
        <v>0.0</v>
      </c>
      <c r="L149" s="1"/>
      <c r="M149" s="1"/>
      <c r="N149" s="1">
        <v>0.0</v>
      </c>
      <c r="O149" s="1" t="s">
        <v>22</v>
      </c>
    </row>
    <row r="150">
      <c r="A150" s="1">
        <v>7.46184309E8</v>
      </c>
      <c r="B150" s="1" t="s">
        <v>222</v>
      </c>
      <c r="C150" s="1" t="s">
        <v>20</v>
      </c>
      <c r="D150" s="1" t="s">
        <v>21</v>
      </c>
      <c r="E150" s="1" t="s">
        <v>17</v>
      </c>
      <c r="F150" s="2">
        <f>YEAR(G150)</f>
        <v>2012</v>
      </c>
      <c r="G150" s="3">
        <v>41072.04261574074</v>
      </c>
      <c r="H150" s="3">
        <v>41082.0</v>
      </c>
      <c r="I150" s="2">
        <f t="shared" si="1"/>
        <v>10</v>
      </c>
      <c r="J150" s="1">
        <v>600.0</v>
      </c>
      <c r="K150" s="1">
        <v>640.0</v>
      </c>
      <c r="L150" s="1" t="str">
        <f>IF(K150&gt;=J150, "Met Goal", "Missed Goal")
</f>
        <v>Met Goal</v>
      </c>
      <c r="M150" s="5">
        <f>(K150/J150)
</f>
        <v>1.066666667</v>
      </c>
      <c r="N150" s="1">
        <v>11.0</v>
      </c>
      <c r="O150" s="1" t="s">
        <v>18</v>
      </c>
    </row>
    <row r="151" hidden="1">
      <c r="A151" s="1">
        <v>8.53405105E8</v>
      </c>
      <c r="B151" s="1" t="s">
        <v>223</v>
      </c>
      <c r="C151" s="1" t="s">
        <v>34</v>
      </c>
      <c r="D151" s="1" t="s">
        <v>44</v>
      </c>
      <c r="E151" s="1" t="s">
        <v>17</v>
      </c>
      <c r="F151" s="3"/>
      <c r="G151" s="3">
        <v>41968.75699074074</v>
      </c>
      <c r="H151" s="3">
        <v>42008.0</v>
      </c>
      <c r="I151" s="2">
        <f t="shared" si="1"/>
        <v>40</v>
      </c>
      <c r="J151" s="1">
        <v>3500.0</v>
      </c>
      <c r="K151" s="1">
        <v>0.0</v>
      </c>
      <c r="L151" s="1"/>
      <c r="M151" s="1"/>
      <c r="N151" s="1">
        <v>0.0</v>
      </c>
      <c r="O151" s="1" t="s">
        <v>22</v>
      </c>
    </row>
    <row r="152">
      <c r="A152" s="1">
        <v>9.58272322E8</v>
      </c>
      <c r="B152" s="1" t="s">
        <v>224</v>
      </c>
      <c r="C152" s="1" t="s">
        <v>26</v>
      </c>
      <c r="D152" s="1" t="s">
        <v>103</v>
      </c>
      <c r="E152" s="1" t="s">
        <v>17</v>
      </c>
      <c r="F152" s="2">
        <f>YEAR(G152)</f>
        <v>2013</v>
      </c>
      <c r="G152" s="3">
        <v>41591.12693287037</v>
      </c>
      <c r="H152" s="3">
        <v>41621.0</v>
      </c>
      <c r="I152" s="2">
        <f t="shared" si="1"/>
        <v>30</v>
      </c>
      <c r="J152" s="1">
        <v>7500.0</v>
      </c>
      <c r="K152" s="1">
        <v>7776.0</v>
      </c>
      <c r="L152" s="1" t="str">
        <f>IF(K152&gt;=J152, "Met Goal", "Missed Goal")
</f>
        <v>Met Goal</v>
      </c>
      <c r="M152" s="5">
        <f>(K152/J152)
</f>
        <v>1.0368</v>
      </c>
      <c r="N152" s="1">
        <v>101.0</v>
      </c>
      <c r="O152" s="1" t="s">
        <v>18</v>
      </c>
    </row>
    <row r="153" hidden="1">
      <c r="A153" s="1">
        <v>1.098697012E9</v>
      </c>
      <c r="B153" s="1" t="s">
        <v>225</v>
      </c>
      <c r="C153" s="1" t="s">
        <v>87</v>
      </c>
      <c r="D153" s="1" t="s">
        <v>88</v>
      </c>
      <c r="E153" s="1" t="s">
        <v>17</v>
      </c>
      <c r="F153" s="3"/>
      <c r="G153" s="3">
        <v>41170.89258101852</v>
      </c>
      <c r="H153" s="3">
        <v>41199.0</v>
      </c>
      <c r="I153" s="2">
        <f t="shared" si="1"/>
        <v>29</v>
      </c>
      <c r="J153" s="1">
        <v>8800.0</v>
      </c>
      <c r="K153" s="1">
        <v>904.0</v>
      </c>
      <c r="L153" s="1"/>
      <c r="M153" s="1"/>
      <c r="N153" s="1">
        <v>15.0</v>
      </c>
      <c r="O153" s="1" t="s">
        <v>22</v>
      </c>
    </row>
    <row r="154" hidden="1">
      <c r="A154" s="1">
        <v>1.89191864E8</v>
      </c>
      <c r="B154" s="1" t="s">
        <v>226</v>
      </c>
      <c r="C154" s="1" t="s">
        <v>87</v>
      </c>
      <c r="D154" s="1" t="s">
        <v>152</v>
      </c>
      <c r="E154" s="1" t="s">
        <v>17</v>
      </c>
      <c r="F154" s="3"/>
      <c r="G154" s="3">
        <v>40999.963217592594</v>
      </c>
      <c r="H154" s="3">
        <v>41029.0</v>
      </c>
      <c r="I154" s="2">
        <f t="shared" si="1"/>
        <v>30</v>
      </c>
      <c r="J154" s="1">
        <v>6000.0</v>
      </c>
      <c r="K154" s="1">
        <v>2360.0</v>
      </c>
      <c r="L154" s="1"/>
      <c r="M154" s="1"/>
      <c r="N154" s="1">
        <v>34.0</v>
      </c>
      <c r="O154" s="1" t="s">
        <v>22</v>
      </c>
    </row>
    <row r="155" hidden="1">
      <c r="A155" s="1">
        <v>2.8657053E8</v>
      </c>
      <c r="B155" s="1" t="s">
        <v>227</v>
      </c>
      <c r="C155" s="1" t="s">
        <v>87</v>
      </c>
      <c r="D155" s="1" t="s">
        <v>129</v>
      </c>
      <c r="E155" s="1" t="s">
        <v>17</v>
      </c>
      <c r="F155" s="3"/>
      <c r="G155" s="3">
        <v>41865.80684027778</v>
      </c>
      <c r="H155" s="3">
        <v>41874.0</v>
      </c>
      <c r="I155" s="2">
        <f t="shared" si="1"/>
        <v>9</v>
      </c>
      <c r="J155" s="1">
        <v>500000.0</v>
      </c>
      <c r="K155" s="1">
        <v>0.0</v>
      </c>
      <c r="L155" s="1"/>
      <c r="M155" s="1"/>
      <c r="N155" s="1">
        <v>0.0</v>
      </c>
      <c r="O155" s="1" t="s">
        <v>22</v>
      </c>
    </row>
    <row r="156" hidden="1">
      <c r="A156" s="1">
        <v>1.816662991E9</v>
      </c>
      <c r="B156" s="1" t="s">
        <v>228</v>
      </c>
      <c r="C156" s="1" t="s">
        <v>20</v>
      </c>
      <c r="D156" s="1" t="s">
        <v>21</v>
      </c>
      <c r="E156" s="1" t="s">
        <v>17</v>
      </c>
      <c r="F156" s="3"/>
      <c r="G156" s="3">
        <v>41264.228472222225</v>
      </c>
      <c r="H156" s="3">
        <v>41294.0</v>
      </c>
      <c r="I156" s="2">
        <f t="shared" si="1"/>
        <v>30</v>
      </c>
      <c r="J156" s="1">
        <v>7720.0</v>
      </c>
      <c r="K156" s="1">
        <v>2602.0</v>
      </c>
      <c r="L156" s="1"/>
      <c r="M156" s="1"/>
      <c r="N156" s="1">
        <v>118.0</v>
      </c>
      <c r="O156" s="1" t="s">
        <v>22</v>
      </c>
    </row>
    <row r="157">
      <c r="A157" s="1">
        <v>1.21771097E9</v>
      </c>
      <c r="B157" s="1" t="s">
        <v>229</v>
      </c>
      <c r="C157" s="1" t="s">
        <v>87</v>
      </c>
      <c r="D157" s="1" t="s">
        <v>87</v>
      </c>
      <c r="E157" s="1" t="s">
        <v>17</v>
      </c>
      <c r="F157" s="2">
        <f t="shared" ref="F157:F158" si="41">YEAR(G157)</f>
        <v>2014</v>
      </c>
      <c r="G157" s="3">
        <v>41802.63700231481</v>
      </c>
      <c r="H157" s="3">
        <v>41817.0</v>
      </c>
      <c r="I157" s="2">
        <f t="shared" si="1"/>
        <v>15</v>
      </c>
      <c r="J157" s="1">
        <v>450.0</v>
      </c>
      <c r="K157" s="1">
        <v>675.0</v>
      </c>
      <c r="L157" s="1" t="str">
        <f t="shared" ref="L157:L158" si="42">IF(K157&gt;=J157, "Met Goal", "Missed Goal")
</f>
        <v>Met Goal</v>
      </c>
      <c r="M157" s="5">
        <f t="shared" ref="M157:M158" si="43">(K157/J157)
</f>
        <v>1.5</v>
      </c>
      <c r="N157" s="1">
        <v>22.0</v>
      </c>
      <c r="O157" s="1" t="s">
        <v>18</v>
      </c>
    </row>
    <row r="158">
      <c r="A158" s="1">
        <v>7.10922965E8</v>
      </c>
      <c r="B158" s="1" t="s">
        <v>230</v>
      </c>
      <c r="C158" s="1" t="s">
        <v>56</v>
      </c>
      <c r="D158" s="1" t="s">
        <v>231</v>
      </c>
      <c r="E158" s="1" t="s">
        <v>17</v>
      </c>
      <c r="F158" s="2">
        <f t="shared" si="41"/>
        <v>2014</v>
      </c>
      <c r="G158" s="3">
        <v>41943.61982638889</v>
      </c>
      <c r="H158" s="3">
        <v>41973.0</v>
      </c>
      <c r="I158" s="2">
        <f t="shared" si="1"/>
        <v>30</v>
      </c>
      <c r="J158" s="1">
        <v>250.0</v>
      </c>
      <c r="K158" s="1">
        <v>1010.0</v>
      </c>
      <c r="L158" s="1" t="str">
        <f t="shared" si="42"/>
        <v>Met Goal</v>
      </c>
      <c r="M158" s="5">
        <f t="shared" si="43"/>
        <v>4.04</v>
      </c>
      <c r="N158" s="1">
        <v>62.0</v>
      </c>
      <c r="O158" s="1" t="s">
        <v>18</v>
      </c>
    </row>
    <row r="159" hidden="1">
      <c r="A159" s="1">
        <v>1.235083265E9</v>
      </c>
      <c r="B159" s="1" t="s">
        <v>232</v>
      </c>
      <c r="C159" s="1" t="s">
        <v>87</v>
      </c>
      <c r="D159" s="1" t="s">
        <v>152</v>
      </c>
      <c r="E159" s="1" t="s">
        <v>17</v>
      </c>
      <c r="F159" s="3"/>
      <c r="G159" s="3">
        <v>40811.20618055556</v>
      </c>
      <c r="H159" s="3">
        <v>40856.0</v>
      </c>
      <c r="I159" s="2">
        <f t="shared" si="1"/>
        <v>45</v>
      </c>
      <c r="J159" s="1">
        <v>12000.0</v>
      </c>
      <c r="K159" s="1">
        <v>2608.0</v>
      </c>
      <c r="L159" s="1"/>
      <c r="M159" s="1"/>
      <c r="N159" s="1">
        <v>30.0</v>
      </c>
      <c r="O159" s="1" t="s">
        <v>22</v>
      </c>
    </row>
    <row r="160" hidden="1">
      <c r="A160" s="1">
        <v>1.50986549E9</v>
      </c>
      <c r="B160" s="1" t="s">
        <v>233</v>
      </c>
      <c r="C160" s="1" t="s">
        <v>34</v>
      </c>
      <c r="D160" s="1" t="s">
        <v>116</v>
      </c>
      <c r="E160" s="1" t="s">
        <v>17</v>
      </c>
      <c r="F160" s="3"/>
      <c r="G160" s="3">
        <v>41596.818090277775</v>
      </c>
      <c r="H160" s="3">
        <v>41641.0</v>
      </c>
      <c r="I160" s="2">
        <f t="shared" si="1"/>
        <v>45</v>
      </c>
      <c r="J160" s="1">
        <v>20000.0</v>
      </c>
      <c r="K160" s="1">
        <v>1.0</v>
      </c>
      <c r="L160" s="1"/>
      <c r="M160" s="1"/>
      <c r="N160" s="1">
        <v>1.0</v>
      </c>
      <c r="O160" s="1" t="s">
        <v>22</v>
      </c>
    </row>
    <row r="161">
      <c r="A161" s="1">
        <v>1.25785024E8</v>
      </c>
      <c r="B161" s="1" t="s">
        <v>234</v>
      </c>
      <c r="C161" s="1" t="s">
        <v>34</v>
      </c>
      <c r="D161" s="1" t="s">
        <v>35</v>
      </c>
      <c r="E161" s="1" t="s">
        <v>17</v>
      </c>
      <c r="F161" s="2">
        <f>YEAR(G161)</f>
        <v>2012</v>
      </c>
      <c r="G161" s="3">
        <v>41088.61402777778</v>
      </c>
      <c r="H161" s="3">
        <v>41141.0</v>
      </c>
      <c r="I161" s="2">
        <f t="shared" si="1"/>
        <v>53</v>
      </c>
      <c r="J161" s="1">
        <v>2300.0</v>
      </c>
      <c r="K161" s="1">
        <v>2321.0</v>
      </c>
      <c r="L161" s="1" t="str">
        <f>IF(K161&gt;=J161, "Met Goal", "Missed Goal")
</f>
        <v>Met Goal</v>
      </c>
      <c r="M161" s="5">
        <f>(K161/J161)
</f>
        <v>1.009130435</v>
      </c>
      <c r="N161" s="1">
        <v>63.0</v>
      </c>
      <c r="O161" s="1" t="s">
        <v>18</v>
      </c>
    </row>
    <row r="162" hidden="1">
      <c r="A162" s="1">
        <v>1.719570941E9</v>
      </c>
      <c r="B162" s="1" t="s">
        <v>235</v>
      </c>
      <c r="C162" s="1" t="s">
        <v>29</v>
      </c>
      <c r="D162" s="1" t="s">
        <v>236</v>
      </c>
      <c r="E162" s="1" t="s">
        <v>17</v>
      </c>
      <c r="F162" s="3"/>
      <c r="G162" s="3">
        <v>40730.74675925926</v>
      </c>
      <c r="H162" s="3">
        <v>40760.0</v>
      </c>
      <c r="I162" s="2">
        <f t="shared" si="1"/>
        <v>30</v>
      </c>
      <c r="J162" s="1">
        <v>2500.0</v>
      </c>
      <c r="K162" s="1">
        <v>457.0</v>
      </c>
      <c r="L162" s="1"/>
      <c r="M162" s="1"/>
      <c r="N162" s="1">
        <v>7.0</v>
      </c>
      <c r="O162" s="1" t="s">
        <v>22</v>
      </c>
    </row>
    <row r="163" hidden="1">
      <c r="A163" s="1">
        <v>5.74640637E8</v>
      </c>
      <c r="B163" s="1" t="s">
        <v>237</v>
      </c>
      <c r="C163" s="1" t="s">
        <v>16</v>
      </c>
      <c r="D163" s="1" t="s">
        <v>16</v>
      </c>
      <c r="E163" s="1" t="s">
        <v>17</v>
      </c>
      <c r="F163" s="3"/>
      <c r="G163" s="3">
        <v>40578.77789351852</v>
      </c>
      <c r="H163" s="3">
        <v>40622.0</v>
      </c>
      <c r="I163" s="2">
        <f t="shared" si="1"/>
        <v>44</v>
      </c>
      <c r="J163" s="1">
        <v>2000.0</v>
      </c>
      <c r="K163" s="1">
        <v>0.0</v>
      </c>
      <c r="L163" s="1"/>
      <c r="M163" s="1"/>
      <c r="N163" s="1">
        <v>0.0</v>
      </c>
      <c r="O163" s="1" t="s">
        <v>31</v>
      </c>
    </row>
    <row r="164" hidden="1">
      <c r="A164" s="1">
        <v>1.404376365E9</v>
      </c>
      <c r="B164" s="1" t="s">
        <v>238</v>
      </c>
      <c r="C164" s="1" t="s">
        <v>37</v>
      </c>
      <c r="D164" s="1" t="s">
        <v>37</v>
      </c>
      <c r="E164" s="1" t="s">
        <v>17</v>
      </c>
      <c r="F164" s="3"/>
      <c r="G164" s="3">
        <v>40833.896944444445</v>
      </c>
      <c r="H164" s="3">
        <v>40857.0</v>
      </c>
      <c r="I164" s="2">
        <f t="shared" si="1"/>
        <v>24</v>
      </c>
      <c r="J164" s="1">
        <v>6000.0</v>
      </c>
      <c r="K164" s="1">
        <v>1052.0</v>
      </c>
      <c r="L164" s="1"/>
      <c r="M164" s="1"/>
      <c r="N164" s="1">
        <v>9.0</v>
      </c>
      <c r="O164" s="1" t="s">
        <v>22</v>
      </c>
    </row>
    <row r="165">
      <c r="A165" s="1">
        <v>5.57248534E8</v>
      </c>
      <c r="B165" s="1" t="s">
        <v>239</v>
      </c>
      <c r="C165" s="1" t="s">
        <v>34</v>
      </c>
      <c r="D165" s="1" t="s">
        <v>240</v>
      </c>
      <c r="E165" s="1" t="s">
        <v>17</v>
      </c>
      <c r="F165" s="2">
        <f>YEAR(G165)</f>
        <v>2013</v>
      </c>
      <c r="G165" s="3">
        <v>41456.87042824074</v>
      </c>
      <c r="H165" s="3">
        <v>41486.0</v>
      </c>
      <c r="I165" s="2">
        <f t="shared" si="1"/>
        <v>30</v>
      </c>
      <c r="J165" s="1">
        <v>1000.0</v>
      </c>
      <c r="K165" s="1">
        <v>1491.0</v>
      </c>
      <c r="L165" s="1" t="str">
        <f>IF(K165&gt;=J165, "Met Goal", "Missed Goal")
</f>
        <v>Met Goal</v>
      </c>
      <c r="M165" s="5">
        <f>(K165/J165)
</f>
        <v>1.491</v>
      </c>
      <c r="N165" s="1">
        <v>33.0</v>
      </c>
      <c r="O165" s="1" t="s">
        <v>18</v>
      </c>
    </row>
    <row r="166" hidden="1">
      <c r="A166" s="1">
        <v>1.657236828E9</v>
      </c>
      <c r="B166" s="1" t="s">
        <v>241</v>
      </c>
      <c r="C166" s="1" t="s">
        <v>34</v>
      </c>
      <c r="D166" s="1" t="s">
        <v>242</v>
      </c>
      <c r="E166" s="1" t="s">
        <v>17</v>
      </c>
      <c r="F166" s="3"/>
      <c r="G166" s="3">
        <v>41006.951574074075</v>
      </c>
      <c r="H166" s="3">
        <v>41050.0</v>
      </c>
      <c r="I166" s="2">
        <f t="shared" si="1"/>
        <v>44</v>
      </c>
      <c r="J166" s="1">
        <v>65000.0</v>
      </c>
      <c r="K166" s="1">
        <v>100.0</v>
      </c>
      <c r="L166" s="1"/>
      <c r="M166" s="1"/>
      <c r="N166" s="1">
        <v>1.0</v>
      </c>
      <c r="O166" s="1" t="s">
        <v>22</v>
      </c>
    </row>
    <row r="167" hidden="1">
      <c r="A167" s="1">
        <v>4961403.0</v>
      </c>
      <c r="B167" s="1" t="s">
        <v>243</v>
      </c>
      <c r="C167" s="1" t="s">
        <v>34</v>
      </c>
      <c r="D167" s="1" t="s">
        <v>34</v>
      </c>
      <c r="E167" s="1" t="s">
        <v>17</v>
      </c>
      <c r="F167" s="3"/>
      <c r="G167" s="3">
        <v>41876.982141203705</v>
      </c>
      <c r="H167" s="3">
        <v>41906.0</v>
      </c>
      <c r="I167" s="2">
        <f t="shared" si="1"/>
        <v>30</v>
      </c>
      <c r="J167" s="1">
        <v>3500.0</v>
      </c>
      <c r="K167" s="1">
        <v>130.0</v>
      </c>
      <c r="L167" s="1"/>
      <c r="M167" s="1"/>
      <c r="N167" s="1">
        <v>3.0</v>
      </c>
      <c r="O167" s="1" t="s">
        <v>22</v>
      </c>
    </row>
    <row r="168" hidden="1">
      <c r="A168" s="1">
        <v>1.618263151E9</v>
      </c>
      <c r="B168" s="1" t="s">
        <v>244</v>
      </c>
      <c r="C168" s="1" t="s">
        <v>87</v>
      </c>
      <c r="D168" s="1" t="s">
        <v>87</v>
      </c>
      <c r="E168" s="1" t="s">
        <v>17</v>
      </c>
      <c r="F168" s="3"/>
      <c r="G168" s="3">
        <v>41926.94887731481</v>
      </c>
      <c r="H168" s="3">
        <v>41956.0</v>
      </c>
      <c r="I168" s="2">
        <f t="shared" si="1"/>
        <v>30</v>
      </c>
      <c r="J168" s="1">
        <v>400.0</v>
      </c>
      <c r="K168" s="1">
        <v>70.0</v>
      </c>
      <c r="L168" s="1"/>
      <c r="M168" s="1"/>
      <c r="N168" s="1">
        <v>4.0</v>
      </c>
      <c r="O168" s="1" t="s">
        <v>22</v>
      </c>
    </row>
    <row r="169">
      <c r="A169" s="1">
        <v>1.34317E7</v>
      </c>
      <c r="B169" s="1" t="s">
        <v>245</v>
      </c>
      <c r="C169" s="1" t="s">
        <v>26</v>
      </c>
      <c r="D169" s="1" t="s">
        <v>82</v>
      </c>
      <c r="E169" s="1" t="s">
        <v>17</v>
      </c>
      <c r="F169" s="2">
        <f>YEAR(G169)</f>
        <v>2011</v>
      </c>
      <c r="G169" s="3">
        <v>40800.19111111111</v>
      </c>
      <c r="H169" s="3">
        <v>40830.0</v>
      </c>
      <c r="I169" s="2">
        <f t="shared" si="1"/>
        <v>30</v>
      </c>
      <c r="J169" s="1">
        <v>6500.0</v>
      </c>
      <c r="K169" s="1">
        <v>7020.0</v>
      </c>
      <c r="L169" s="1" t="str">
        <f>IF(K169&gt;=J169, "Met Goal", "Missed Goal")
</f>
        <v>Met Goal</v>
      </c>
      <c r="M169" s="5">
        <f>(K169/J169)
</f>
        <v>1.08</v>
      </c>
      <c r="N169" s="1">
        <v>54.0</v>
      </c>
      <c r="O169" s="1" t="s">
        <v>18</v>
      </c>
    </row>
    <row r="170" hidden="1">
      <c r="A170" s="1">
        <v>4.04877653E8</v>
      </c>
      <c r="B170" s="1" t="s">
        <v>246</v>
      </c>
      <c r="C170" s="1" t="s">
        <v>24</v>
      </c>
      <c r="D170" s="1" t="s">
        <v>101</v>
      </c>
      <c r="E170" s="1" t="s">
        <v>17</v>
      </c>
      <c r="F170" s="3"/>
      <c r="G170" s="3">
        <v>41911.83255787037</v>
      </c>
      <c r="H170" s="3">
        <v>41971.0</v>
      </c>
      <c r="I170" s="2">
        <f t="shared" si="1"/>
        <v>60</v>
      </c>
      <c r="J170" s="1">
        <v>15000.0</v>
      </c>
      <c r="K170" s="1">
        <v>101.0</v>
      </c>
      <c r="L170" s="1"/>
      <c r="M170" s="1"/>
      <c r="N170" s="1">
        <v>2.0</v>
      </c>
      <c r="O170" s="1" t="s">
        <v>22</v>
      </c>
    </row>
    <row r="171">
      <c r="A171" s="1">
        <v>1.05036681E8</v>
      </c>
      <c r="B171" s="1" t="s">
        <v>247</v>
      </c>
      <c r="C171" s="1" t="s">
        <v>26</v>
      </c>
      <c r="D171" s="1" t="s">
        <v>103</v>
      </c>
      <c r="E171" s="1" t="s">
        <v>17</v>
      </c>
      <c r="F171" s="2">
        <f>YEAR(G171)</f>
        <v>2012</v>
      </c>
      <c r="G171" s="3">
        <v>41025.412627314814</v>
      </c>
      <c r="H171" s="3">
        <v>41055.0</v>
      </c>
      <c r="I171" s="2">
        <f t="shared" si="1"/>
        <v>30</v>
      </c>
      <c r="J171" s="1">
        <v>7500.0</v>
      </c>
      <c r="K171" s="1">
        <v>8515.0</v>
      </c>
      <c r="L171" s="1" t="str">
        <f>IF(K171&gt;=J171, "Met Goal", "Missed Goal")
</f>
        <v>Met Goal</v>
      </c>
      <c r="M171" s="5">
        <f>(K171/J171)
</f>
        <v>1.135333333</v>
      </c>
      <c r="N171" s="1">
        <v>161.0</v>
      </c>
      <c r="O171" s="1" t="s">
        <v>18</v>
      </c>
    </row>
    <row r="172" hidden="1">
      <c r="A172" s="1">
        <v>3.05218952E8</v>
      </c>
      <c r="B172" s="1" t="s">
        <v>248</v>
      </c>
      <c r="C172" s="1" t="s">
        <v>39</v>
      </c>
      <c r="D172" s="1" t="s">
        <v>60</v>
      </c>
      <c r="E172" s="1" t="s">
        <v>17</v>
      </c>
      <c r="F172" s="3"/>
      <c r="G172" s="3">
        <v>41975.261469907404</v>
      </c>
      <c r="H172" s="3">
        <v>42005.0</v>
      </c>
      <c r="I172" s="2">
        <f t="shared" si="1"/>
        <v>30</v>
      </c>
      <c r="J172" s="1">
        <v>40000.0</v>
      </c>
      <c r="K172" s="1">
        <v>292.0</v>
      </c>
      <c r="L172" s="1"/>
      <c r="M172" s="1"/>
      <c r="N172" s="1">
        <v>7.0</v>
      </c>
      <c r="O172" s="1" t="s">
        <v>22</v>
      </c>
    </row>
    <row r="173" hidden="1">
      <c r="A173" s="1">
        <v>2.084783245E9</v>
      </c>
      <c r="B173" s="1" t="s">
        <v>249</v>
      </c>
      <c r="C173" s="1" t="s">
        <v>24</v>
      </c>
      <c r="D173" s="1" t="s">
        <v>250</v>
      </c>
      <c r="E173" s="1" t="s">
        <v>17</v>
      </c>
      <c r="F173" s="3"/>
      <c r="G173" s="3">
        <v>41829.930925925924</v>
      </c>
      <c r="H173" s="3">
        <v>41868.0</v>
      </c>
      <c r="I173" s="2">
        <f t="shared" si="1"/>
        <v>39</v>
      </c>
      <c r="J173" s="1">
        <v>35.0</v>
      </c>
      <c r="K173" s="1">
        <v>0.0</v>
      </c>
      <c r="L173" s="1"/>
      <c r="M173" s="1"/>
      <c r="N173" s="1">
        <v>0.0</v>
      </c>
      <c r="O173" s="1" t="s">
        <v>31</v>
      </c>
    </row>
    <row r="174">
      <c r="A174" s="1">
        <v>1.903808919E9</v>
      </c>
      <c r="B174" s="1" t="s">
        <v>251</v>
      </c>
      <c r="C174" s="1" t="s">
        <v>29</v>
      </c>
      <c r="D174" s="1" t="s">
        <v>84</v>
      </c>
      <c r="E174" s="1" t="s">
        <v>17</v>
      </c>
      <c r="F174" s="2">
        <f t="shared" ref="F174:F176" si="44">YEAR(G174)</f>
        <v>2011</v>
      </c>
      <c r="G174" s="3">
        <v>40637.22148148148</v>
      </c>
      <c r="H174" s="3">
        <v>40657.0</v>
      </c>
      <c r="I174" s="2">
        <f t="shared" si="1"/>
        <v>20</v>
      </c>
      <c r="J174" s="1">
        <v>700.0</v>
      </c>
      <c r="K174" s="1">
        <v>701.0</v>
      </c>
      <c r="L174" s="1" t="str">
        <f t="shared" ref="L174:L176" si="45">IF(K174&gt;=J174, "Met Goal", "Missed Goal")
</f>
        <v>Met Goal</v>
      </c>
      <c r="M174" s="5">
        <f t="shared" ref="M174:M176" si="46">(K174/J174)
</f>
        <v>1.001428571</v>
      </c>
      <c r="N174" s="1">
        <v>20.0</v>
      </c>
      <c r="O174" s="1" t="s">
        <v>18</v>
      </c>
    </row>
    <row r="175">
      <c r="A175" s="1">
        <v>2.088024862E9</v>
      </c>
      <c r="B175" s="1" t="s">
        <v>252</v>
      </c>
      <c r="C175" s="1" t="s">
        <v>24</v>
      </c>
      <c r="D175" s="1" t="s">
        <v>24</v>
      </c>
      <c r="E175" s="1" t="s">
        <v>17</v>
      </c>
      <c r="F175" s="2">
        <f t="shared" si="44"/>
        <v>2014</v>
      </c>
      <c r="G175" s="3">
        <v>41964.81427083333</v>
      </c>
      <c r="H175" s="3">
        <v>41982.0</v>
      </c>
      <c r="I175" s="2">
        <f t="shared" si="1"/>
        <v>18</v>
      </c>
      <c r="J175" s="1">
        <v>16000.0</v>
      </c>
      <c r="K175" s="1">
        <v>16405.0</v>
      </c>
      <c r="L175" s="1" t="str">
        <f t="shared" si="45"/>
        <v>Met Goal</v>
      </c>
      <c r="M175" s="5">
        <f t="shared" si="46"/>
        <v>1.0253125</v>
      </c>
      <c r="N175" s="1">
        <v>135.0</v>
      </c>
      <c r="O175" s="1" t="s">
        <v>18</v>
      </c>
    </row>
    <row r="176">
      <c r="A176" s="1">
        <v>1.196138988E9</v>
      </c>
      <c r="B176" s="1" t="s">
        <v>253</v>
      </c>
      <c r="C176" s="1" t="s">
        <v>26</v>
      </c>
      <c r="D176" s="1" t="s">
        <v>146</v>
      </c>
      <c r="E176" s="1" t="s">
        <v>17</v>
      </c>
      <c r="F176" s="2">
        <f t="shared" si="44"/>
        <v>2011</v>
      </c>
      <c r="G176" s="3">
        <v>40695.88618055556</v>
      </c>
      <c r="H176" s="3">
        <v>40753.0</v>
      </c>
      <c r="I176" s="2">
        <f t="shared" si="1"/>
        <v>58</v>
      </c>
      <c r="J176" s="1">
        <v>700.0</v>
      </c>
      <c r="K176" s="1">
        <v>712.0</v>
      </c>
      <c r="L176" s="1" t="str">
        <f t="shared" si="45"/>
        <v>Met Goal</v>
      </c>
      <c r="M176" s="5">
        <f t="shared" si="46"/>
        <v>1.017142857</v>
      </c>
      <c r="N176" s="1">
        <v>21.0</v>
      </c>
      <c r="O176" s="1" t="s">
        <v>18</v>
      </c>
    </row>
    <row r="177" hidden="1">
      <c r="A177" s="1">
        <v>3.18682005E8</v>
      </c>
      <c r="B177" s="1" t="s">
        <v>254</v>
      </c>
      <c r="C177" s="1" t="s">
        <v>29</v>
      </c>
      <c r="D177" s="1" t="s">
        <v>29</v>
      </c>
      <c r="E177" s="1" t="s">
        <v>17</v>
      </c>
      <c r="F177" s="3"/>
      <c r="G177" s="3">
        <v>41686.12846064815</v>
      </c>
      <c r="H177" s="3">
        <v>41731.0</v>
      </c>
      <c r="I177" s="2">
        <f t="shared" si="1"/>
        <v>45</v>
      </c>
      <c r="J177" s="1">
        <v>30000.0</v>
      </c>
      <c r="K177" s="1">
        <v>4433.0</v>
      </c>
      <c r="L177" s="1"/>
      <c r="M177" s="1"/>
      <c r="N177" s="1">
        <v>60.0</v>
      </c>
      <c r="O177" s="1" t="s">
        <v>22</v>
      </c>
    </row>
    <row r="178" hidden="1">
      <c r="A178" s="1">
        <v>4.01075829E8</v>
      </c>
      <c r="B178" s="1" t="s">
        <v>255</v>
      </c>
      <c r="C178" s="1" t="s">
        <v>39</v>
      </c>
      <c r="D178" s="1" t="s">
        <v>256</v>
      </c>
      <c r="E178" s="1" t="s">
        <v>80</v>
      </c>
      <c r="F178" s="3"/>
      <c r="G178" s="3">
        <v>41935.14834490741</v>
      </c>
      <c r="H178" s="3">
        <v>41995.0</v>
      </c>
      <c r="I178" s="2">
        <f t="shared" si="1"/>
        <v>60</v>
      </c>
      <c r="J178" s="1">
        <v>4313.0</v>
      </c>
      <c r="K178" s="1">
        <v>24.0</v>
      </c>
      <c r="L178" s="1"/>
      <c r="M178" s="1"/>
      <c r="N178" s="1">
        <v>4.0</v>
      </c>
      <c r="O178" s="1" t="s">
        <v>31</v>
      </c>
    </row>
    <row r="179" hidden="1">
      <c r="A179" s="1">
        <v>6.51608208E8</v>
      </c>
      <c r="B179" s="1" t="s">
        <v>257</v>
      </c>
      <c r="C179" s="1" t="s">
        <v>37</v>
      </c>
      <c r="D179" s="1" t="s">
        <v>97</v>
      </c>
      <c r="E179" s="1" t="s">
        <v>48</v>
      </c>
      <c r="F179" s="3"/>
      <c r="G179" s="3">
        <v>41957.06549768519</v>
      </c>
      <c r="H179" s="3">
        <v>41987.0</v>
      </c>
      <c r="I179" s="2">
        <f t="shared" si="1"/>
        <v>30</v>
      </c>
      <c r="J179" s="1">
        <v>2347.0</v>
      </c>
      <c r="K179" s="1">
        <v>8.0</v>
      </c>
      <c r="L179" s="1"/>
      <c r="M179" s="1"/>
      <c r="N179" s="1">
        <v>1.0</v>
      </c>
      <c r="O179" s="1" t="s">
        <v>22</v>
      </c>
    </row>
    <row r="180" hidden="1">
      <c r="A180" s="1">
        <v>9.49797654E8</v>
      </c>
      <c r="B180" s="1" t="s">
        <v>258</v>
      </c>
      <c r="C180" s="1" t="s">
        <v>24</v>
      </c>
      <c r="D180" s="1" t="s">
        <v>24</v>
      </c>
      <c r="E180" s="1" t="s">
        <v>17</v>
      </c>
      <c r="F180" s="3"/>
      <c r="G180" s="3">
        <v>40714.90311342593</v>
      </c>
      <c r="H180" s="3">
        <v>40749.0</v>
      </c>
      <c r="I180" s="2">
        <f t="shared" si="1"/>
        <v>35</v>
      </c>
      <c r="J180" s="1">
        <v>15000.0</v>
      </c>
      <c r="K180" s="1">
        <v>2500.0</v>
      </c>
      <c r="L180" s="1"/>
      <c r="M180" s="1"/>
      <c r="N180" s="1">
        <v>7.0</v>
      </c>
      <c r="O180" s="1" t="s">
        <v>22</v>
      </c>
    </row>
    <row r="181" hidden="1">
      <c r="A181" s="1">
        <v>2.099986722E9</v>
      </c>
      <c r="B181" s="1" t="s">
        <v>259</v>
      </c>
      <c r="C181" s="1" t="s">
        <v>20</v>
      </c>
      <c r="D181" s="1" t="s">
        <v>21</v>
      </c>
      <c r="E181" s="1" t="s">
        <v>48</v>
      </c>
      <c r="F181" s="3"/>
      <c r="G181" s="3">
        <v>41953.67930555555</v>
      </c>
      <c r="H181" s="3">
        <v>41986.0</v>
      </c>
      <c r="I181" s="2">
        <f t="shared" si="1"/>
        <v>33</v>
      </c>
      <c r="J181" s="1">
        <v>23472.0</v>
      </c>
      <c r="K181" s="1">
        <v>2707.0</v>
      </c>
      <c r="L181" s="1"/>
      <c r="M181" s="1"/>
      <c r="N181" s="1">
        <v>24.0</v>
      </c>
      <c r="O181" s="1" t="s">
        <v>22</v>
      </c>
    </row>
    <row r="182">
      <c r="A182" s="1">
        <v>1.172574617E9</v>
      </c>
      <c r="B182" s="1" t="s">
        <v>260</v>
      </c>
      <c r="C182" s="1" t="s">
        <v>87</v>
      </c>
      <c r="D182" s="1" t="s">
        <v>163</v>
      </c>
      <c r="E182" s="1" t="s">
        <v>17</v>
      </c>
      <c r="F182" s="2">
        <f t="shared" ref="F182:F183" si="47">YEAR(G182)</f>
        <v>2014</v>
      </c>
      <c r="G182" s="3">
        <v>41892.05462962963</v>
      </c>
      <c r="H182" s="3">
        <v>41922.0</v>
      </c>
      <c r="I182" s="2">
        <f t="shared" si="1"/>
        <v>30</v>
      </c>
      <c r="J182" s="1">
        <v>1500.0</v>
      </c>
      <c r="K182" s="1">
        <v>1885.0</v>
      </c>
      <c r="L182" s="1" t="str">
        <f t="shared" ref="L182:L183" si="48">IF(K182&gt;=J182, "Met Goal", "Missed Goal")
</f>
        <v>Met Goal</v>
      </c>
      <c r="M182" s="5">
        <f t="shared" ref="M182:M183" si="49">(K182/J182)
</f>
        <v>1.256666667</v>
      </c>
      <c r="N182" s="1">
        <v>22.0</v>
      </c>
      <c r="O182" s="1" t="s">
        <v>18</v>
      </c>
    </row>
    <row r="183">
      <c r="A183" s="1">
        <v>3.4375671E7</v>
      </c>
      <c r="B183" s="1" t="s">
        <v>261</v>
      </c>
      <c r="C183" s="1" t="s">
        <v>16</v>
      </c>
      <c r="D183" s="1" t="s">
        <v>262</v>
      </c>
      <c r="E183" s="1" t="s">
        <v>17</v>
      </c>
      <c r="F183" s="2">
        <f t="shared" si="47"/>
        <v>2013</v>
      </c>
      <c r="G183" s="3">
        <v>41478.01424768518</v>
      </c>
      <c r="H183" s="3">
        <v>41504.0</v>
      </c>
      <c r="I183" s="2">
        <f t="shared" si="1"/>
        <v>26</v>
      </c>
      <c r="J183" s="1">
        <v>1900.0</v>
      </c>
      <c r="K183" s="1">
        <v>2182.0</v>
      </c>
      <c r="L183" s="1" t="str">
        <f t="shared" si="48"/>
        <v>Met Goal</v>
      </c>
      <c r="M183" s="5">
        <f t="shared" si="49"/>
        <v>1.148421053</v>
      </c>
      <c r="N183" s="1">
        <v>55.0</v>
      </c>
      <c r="O183" s="1" t="s">
        <v>18</v>
      </c>
    </row>
    <row r="184" hidden="1">
      <c r="A184" s="1">
        <v>1.779999819E9</v>
      </c>
      <c r="B184" s="1" t="s">
        <v>263</v>
      </c>
      <c r="C184" s="1" t="s">
        <v>50</v>
      </c>
      <c r="D184" s="1" t="s">
        <v>122</v>
      </c>
      <c r="E184" s="1" t="s">
        <v>80</v>
      </c>
      <c r="F184" s="3"/>
      <c r="G184" s="3">
        <v>41661.14758101852</v>
      </c>
      <c r="H184" s="3">
        <v>41694.0</v>
      </c>
      <c r="I184" s="2">
        <f t="shared" si="1"/>
        <v>33</v>
      </c>
      <c r="J184" s="1">
        <v>17989.0</v>
      </c>
      <c r="K184" s="1">
        <v>0.0</v>
      </c>
      <c r="L184" s="1"/>
      <c r="M184" s="1"/>
      <c r="N184" s="1">
        <v>0.0</v>
      </c>
      <c r="O184" s="1" t="s">
        <v>31</v>
      </c>
    </row>
    <row r="185">
      <c r="A185" s="1">
        <v>1.353718468E9</v>
      </c>
      <c r="B185" s="1" t="s">
        <v>264</v>
      </c>
      <c r="C185" s="1" t="s">
        <v>50</v>
      </c>
      <c r="D185" s="1" t="s">
        <v>122</v>
      </c>
      <c r="E185" s="1" t="s">
        <v>17</v>
      </c>
      <c r="F185" s="2">
        <f>YEAR(G185)</f>
        <v>2013</v>
      </c>
      <c r="G185" s="3">
        <v>41492.665983796294</v>
      </c>
      <c r="H185" s="3">
        <v>41522.0</v>
      </c>
      <c r="I185" s="2">
        <f t="shared" si="1"/>
        <v>30</v>
      </c>
      <c r="J185" s="1">
        <v>65000.0</v>
      </c>
      <c r="K185" s="1">
        <v>67765.0</v>
      </c>
      <c r="L185" s="1" t="str">
        <f>IF(K185&gt;=J185, "Met Goal", "Missed Goal")
</f>
        <v>Met Goal</v>
      </c>
      <c r="M185" s="5">
        <f>(K185/J185)
</f>
        <v>1.042538462</v>
      </c>
      <c r="N185" s="1">
        <v>1227.0</v>
      </c>
      <c r="O185" s="1" t="s">
        <v>18</v>
      </c>
    </row>
    <row r="186" hidden="1">
      <c r="A186" s="1">
        <v>1.67217788E8</v>
      </c>
      <c r="B186" s="1" t="s">
        <v>265</v>
      </c>
      <c r="C186" s="1" t="s">
        <v>34</v>
      </c>
      <c r="D186" s="1" t="s">
        <v>34</v>
      </c>
      <c r="E186" s="1" t="s">
        <v>17</v>
      </c>
      <c r="F186" s="3"/>
      <c r="G186" s="3">
        <v>41033.08101851852</v>
      </c>
      <c r="H186" s="3">
        <v>41063.0</v>
      </c>
      <c r="I186" s="2">
        <f t="shared" si="1"/>
        <v>30</v>
      </c>
      <c r="J186" s="1">
        <v>80000.0</v>
      </c>
      <c r="K186" s="1">
        <v>100.0</v>
      </c>
      <c r="L186" s="1"/>
      <c r="M186" s="1"/>
      <c r="N186" s="1">
        <v>1.0</v>
      </c>
      <c r="O186" s="1" t="s">
        <v>22</v>
      </c>
    </row>
    <row r="187" hidden="1">
      <c r="A187" s="1">
        <v>8.65346016E8</v>
      </c>
      <c r="B187" s="1" t="s">
        <v>266</v>
      </c>
      <c r="C187" s="1" t="s">
        <v>29</v>
      </c>
      <c r="D187" s="1" t="s">
        <v>29</v>
      </c>
      <c r="E187" s="1" t="s">
        <v>17</v>
      </c>
      <c r="F187" s="3"/>
      <c r="G187" s="3">
        <v>40948.14430555556</v>
      </c>
      <c r="H187" s="3">
        <v>40978.0</v>
      </c>
      <c r="I187" s="2">
        <f t="shared" si="1"/>
        <v>30</v>
      </c>
      <c r="J187" s="1">
        <v>60000.0</v>
      </c>
      <c r="K187" s="1">
        <v>40.0</v>
      </c>
      <c r="L187" s="1"/>
      <c r="M187" s="1"/>
      <c r="N187" s="1">
        <v>3.0</v>
      </c>
      <c r="O187" s="1" t="s">
        <v>22</v>
      </c>
    </row>
    <row r="188" hidden="1">
      <c r="A188" s="1">
        <v>3.57263838E8</v>
      </c>
      <c r="B188" s="1" t="s">
        <v>267</v>
      </c>
      <c r="C188" s="1" t="s">
        <v>26</v>
      </c>
      <c r="D188" s="1" t="s">
        <v>120</v>
      </c>
      <c r="E188" s="1" t="s">
        <v>17</v>
      </c>
      <c r="F188" s="3"/>
      <c r="G188" s="3">
        <v>41954.91831018519</v>
      </c>
      <c r="H188" s="3">
        <v>41983.0</v>
      </c>
      <c r="I188" s="2">
        <f t="shared" si="1"/>
        <v>29</v>
      </c>
      <c r="J188" s="1">
        <v>5000.0</v>
      </c>
      <c r="K188" s="1">
        <v>25.0</v>
      </c>
      <c r="L188" s="1"/>
      <c r="M188" s="1"/>
      <c r="N188" s="1">
        <v>1.0</v>
      </c>
      <c r="O188" s="1" t="s">
        <v>22</v>
      </c>
    </row>
    <row r="189">
      <c r="A189" s="1">
        <v>2.038929657E9</v>
      </c>
      <c r="B189" s="1" t="s">
        <v>268</v>
      </c>
      <c r="C189" s="1" t="s">
        <v>26</v>
      </c>
      <c r="D189" s="1" t="s">
        <v>120</v>
      </c>
      <c r="E189" s="1" t="s">
        <v>17</v>
      </c>
      <c r="F189" s="2">
        <f>YEAR(G189)</f>
        <v>2013</v>
      </c>
      <c r="G189" s="3">
        <v>41570.60361111111</v>
      </c>
      <c r="H189" s="3">
        <v>41605.0</v>
      </c>
      <c r="I189" s="2">
        <f t="shared" si="1"/>
        <v>35</v>
      </c>
      <c r="J189" s="1">
        <v>4406.0</v>
      </c>
      <c r="K189" s="1">
        <v>5179.0</v>
      </c>
      <c r="L189" s="1" t="str">
        <f>IF(K189&gt;=J189, "Met Goal", "Missed Goal")
</f>
        <v>Met Goal</v>
      </c>
      <c r="M189" s="5">
        <f>(K189/J189)
</f>
        <v>1.175442578</v>
      </c>
      <c r="N189" s="1">
        <v>65.0</v>
      </c>
      <c r="O189" s="1" t="s">
        <v>18</v>
      </c>
    </row>
    <row r="190" hidden="1">
      <c r="A190" s="1">
        <v>4.72577144E8</v>
      </c>
      <c r="B190" s="1" t="s">
        <v>269</v>
      </c>
      <c r="C190" s="1" t="s">
        <v>29</v>
      </c>
      <c r="D190" s="1" t="s">
        <v>29</v>
      </c>
      <c r="E190" s="1" t="s">
        <v>17</v>
      </c>
      <c r="F190" s="3"/>
      <c r="G190" s="3">
        <v>40380.90387731481</v>
      </c>
      <c r="H190" s="3">
        <v>40406.0</v>
      </c>
      <c r="I190" s="2">
        <f t="shared" si="1"/>
        <v>26</v>
      </c>
      <c r="J190" s="1">
        <v>3000.0</v>
      </c>
      <c r="K190" s="1">
        <v>875.0</v>
      </c>
      <c r="L190" s="1"/>
      <c r="M190" s="1"/>
      <c r="N190" s="1">
        <v>26.0</v>
      </c>
      <c r="O190" s="1" t="s">
        <v>22</v>
      </c>
    </row>
    <row r="191" hidden="1">
      <c r="A191" s="1">
        <v>1.99170411E9</v>
      </c>
      <c r="B191" s="1" t="s">
        <v>270</v>
      </c>
      <c r="C191" s="1" t="s">
        <v>29</v>
      </c>
      <c r="D191" s="1" t="s">
        <v>29</v>
      </c>
      <c r="E191" s="1" t="s">
        <v>17</v>
      </c>
      <c r="F191" s="3"/>
      <c r="G191" s="3">
        <v>42002.725</v>
      </c>
      <c r="H191" s="3">
        <v>42032.0</v>
      </c>
      <c r="I191" s="2">
        <f t="shared" si="1"/>
        <v>30</v>
      </c>
      <c r="J191" s="1">
        <v>59000.0</v>
      </c>
      <c r="K191" s="1">
        <v>28.0</v>
      </c>
      <c r="L191" s="1"/>
      <c r="M191" s="1"/>
      <c r="N191" s="1">
        <v>4.0</v>
      </c>
      <c r="O191" s="1" t="s">
        <v>22</v>
      </c>
    </row>
    <row r="192">
      <c r="A192" s="1">
        <v>1.38113269E8</v>
      </c>
      <c r="B192" s="1" t="s">
        <v>271</v>
      </c>
      <c r="C192" s="1" t="s">
        <v>29</v>
      </c>
      <c r="D192" s="1" t="s">
        <v>65</v>
      </c>
      <c r="E192" s="1" t="s">
        <v>17</v>
      </c>
      <c r="F192" s="2">
        <f>YEAR(G192)</f>
        <v>2013</v>
      </c>
      <c r="G192" s="3">
        <v>41450.697280092594</v>
      </c>
      <c r="H192" s="3">
        <v>41480.0</v>
      </c>
      <c r="I192" s="2">
        <f t="shared" si="1"/>
        <v>30</v>
      </c>
      <c r="J192" s="1">
        <v>4000.0</v>
      </c>
      <c r="K192" s="1">
        <v>4256.0</v>
      </c>
      <c r="L192" s="1" t="str">
        <f>IF(K192&gt;=J192, "Met Goal", "Missed Goal")
</f>
        <v>Met Goal</v>
      </c>
      <c r="M192" s="5">
        <f>(K192/J192)
</f>
        <v>1.064</v>
      </c>
      <c r="N192" s="1">
        <v>163.0</v>
      </c>
      <c r="O192" s="1" t="s">
        <v>18</v>
      </c>
    </row>
    <row r="193" hidden="1">
      <c r="A193" s="1">
        <v>1.593734526E9</v>
      </c>
      <c r="B193" s="1" t="s">
        <v>272</v>
      </c>
      <c r="C193" s="1" t="s">
        <v>29</v>
      </c>
      <c r="D193" s="1" t="s">
        <v>65</v>
      </c>
      <c r="E193" s="1" t="s">
        <v>17</v>
      </c>
      <c r="F193" s="3"/>
      <c r="G193" s="3">
        <v>40569.802719907406</v>
      </c>
      <c r="H193" s="3">
        <v>40599.0</v>
      </c>
      <c r="I193" s="2">
        <f t="shared" si="1"/>
        <v>30</v>
      </c>
      <c r="J193" s="1">
        <v>48000.0</v>
      </c>
      <c r="K193" s="1">
        <v>135.0</v>
      </c>
      <c r="L193" s="1"/>
      <c r="M193" s="1"/>
      <c r="N193" s="1">
        <v>3.0</v>
      </c>
      <c r="O193" s="1" t="s">
        <v>22</v>
      </c>
    </row>
    <row r="194">
      <c r="A194" s="1">
        <v>1.27975939E9</v>
      </c>
      <c r="B194" s="1" t="s">
        <v>273</v>
      </c>
      <c r="C194" s="1" t="s">
        <v>29</v>
      </c>
      <c r="D194" s="1" t="s">
        <v>29</v>
      </c>
      <c r="E194" s="1" t="s">
        <v>17</v>
      </c>
      <c r="F194" s="2">
        <f t="shared" ref="F194:F196" si="50">YEAR(G194)</f>
        <v>2014</v>
      </c>
      <c r="G194" s="3">
        <v>41681.99450231482</v>
      </c>
      <c r="H194" s="3">
        <v>41707.0</v>
      </c>
      <c r="I194" s="2">
        <f t="shared" si="1"/>
        <v>26</v>
      </c>
      <c r="J194" s="1">
        <v>1500.0</v>
      </c>
      <c r="K194" s="1">
        <v>1638.0</v>
      </c>
      <c r="L194" s="1" t="str">
        <f t="shared" ref="L194:L196" si="51">IF(K194&gt;=J194, "Met Goal", "Missed Goal")
</f>
        <v>Met Goal</v>
      </c>
      <c r="M194" s="5">
        <f t="shared" ref="M194:M196" si="52">(K194/J194)
</f>
        <v>1.092</v>
      </c>
      <c r="N194" s="1">
        <v>45.0</v>
      </c>
      <c r="O194" s="1" t="s">
        <v>18</v>
      </c>
    </row>
    <row r="195">
      <c r="A195" s="1">
        <v>5.77887351E8</v>
      </c>
      <c r="B195" s="1" t="s">
        <v>274</v>
      </c>
      <c r="C195" s="1" t="s">
        <v>34</v>
      </c>
      <c r="D195" s="1" t="s">
        <v>240</v>
      </c>
      <c r="E195" s="1" t="s">
        <v>17</v>
      </c>
      <c r="F195" s="2">
        <f t="shared" si="50"/>
        <v>2012</v>
      </c>
      <c r="G195" s="3">
        <v>41110.07670138889</v>
      </c>
      <c r="H195" s="3">
        <v>41136.0</v>
      </c>
      <c r="I195" s="2">
        <f t="shared" si="1"/>
        <v>26</v>
      </c>
      <c r="J195" s="1">
        <v>5000.0</v>
      </c>
      <c r="K195" s="1">
        <v>5663.0</v>
      </c>
      <c r="L195" s="1" t="str">
        <f t="shared" si="51"/>
        <v>Met Goal</v>
      </c>
      <c r="M195" s="5">
        <f t="shared" si="52"/>
        <v>1.1326</v>
      </c>
      <c r="N195" s="1">
        <v>122.0</v>
      </c>
      <c r="O195" s="1" t="s">
        <v>18</v>
      </c>
    </row>
    <row r="196">
      <c r="A196" s="1">
        <v>2.034225044E9</v>
      </c>
      <c r="B196" s="1" t="s">
        <v>275</v>
      </c>
      <c r="C196" s="1" t="s">
        <v>26</v>
      </c>
      <c r="D196" s="1" t="s">
        <v>82</v>
      </c>
      <c r="E196" s="1" t="s">
        <v>17</v>
      </c>
      <c r="F196" s="2">
        <f t="shared" si="50"/>
        <v>2012</v>
      </c>
      <c r="G196" s="3">
        <v>40983.72908564815</v>
      </c>
      <c r="H196" s="3">
        <v>41003.0</v>
      </c>
      <c r="I196" s="2">
        <f t="shared" si="1"/>
        <v>20</v>
      </c>
      <c r="J196" s="1">
        <v>1600.0</v>
      </c>
      <c r="K196" s="1">
        <v>1815.0</v>
      </c>
      <c r="L196" s="1" t="str">
        <f t="shared" si="51"/>
        <v>Met Goal</v>
      </c>
      <c r="M196" s="5">
        <f t="shared" si="52"/>
        <v>1.134375</v>
      </c>
      <c r="N196" s="1">
        <v>27.0</v>
      </c>
      <c r="O196" s="1" t="s">
        <v>18</v>
      </c>
    </row>
    <row r="197" hidden="1">
      <c r="A197" s="1">
        <v>1.731276106E9</v>
      </c>
      <c r="B197" s="1" t="s">
        <v>276</v>
      </c>
      <c r="C197" s="1" t="s">
        <v>26</v>
      </c>
      <c r="D197" s="1" t="s">
        <v>120</v>
      </c>
      <c r="E197" s="1" t="s">
        <v>17</v>
      </c>
      <c r="F197" s="3"/>
      <c r="G197" s="3">
        <v>41081.1166087963</v>
      </c>
      <c r="H197" s="3">
        <v>41111.0</v>
      </c>
      <c r="I197" s="2">
        <f t="shared" si="1"/>
        <v>30</v>
      </c>
      <c r="J197" s="1">
        <v>3000.0</v>
      </c>
      <c r="K197" s="1">
        <v>341.0</v>
      </c>
      <c r="L197" s="1"/>
      <c r="M197" s="1"/>
      <c r="N197" s="1">
        <v>12.0</v>
      </c>
      <c r="O197" s="1" t="s">
        <v>22</v>
      </c>
    </row>
    <row r="198" hidden="1">
      <c r="A198" s="1">
        <v>3.88641562E8</v>
      </c>
      <c r="B198" s="1" t="s">
        <v>277</v>
      </c>
      <c r="C198" s="1" t="s">
        <v>24</v>
      </c>
      <c r="D198" s="1" t="s">
        <v>278</v>
      </c>
      <c r="E198" s="1" t="s">
        <v>17</v>
      </c>
      <c r="F198" s="3"/>
      <c r="G198" s="3">
        <v>41947.675532407404</v>
      </c>
      <c r="H198" s="3">
        <v>41982.0</v>
      </c>
      <c r="I198" s="2">
        <f t="shared" si="1"/>
        <v>35</v>
      </c>
      <c r="J198" s="1">
        <v>13000.0</v>
      </c>
      <c r="K198" s="1">
        <v>3317.0</v>
      </c>
      <c r="L198" s="1"/>
      <c r="M198" s="1"/>
      <c r="N198" s="1">
        <v>53.0</v>
      </c>
      <c r="O198" s="1" t="s">
        <v>22</v>
      </c>
    </row>
    <row r="199">
      <c r="A199" s="1">
        <v>1.419687693E9</v>
      </c>
      <c r="B199" s="1" t="s">
        <v>279</v>
      </c>
      <c r="C199" s="1" t="s">
        <v>24</v>
      </c>
      <c r="D199" s="1" t="s">
        <v>24</v>
      </c>
      <c r="E199" s="1" t="s">
        <v>17</v>
      </c>
      <c r="F199" s="2">
        <f>YEAR(G199)</f>
        <v>2014</v>
      </c>
      <c r="G199" s="3">
        <v>41712.83388888889</v>
      </c>
      <c r="H199" s="3">
        <v>41742.0</v>
      </c>
      <c r="I199" s="2">
        <f t="shared" si="1"/>
        <v>30</v>
      </c>
      <c r="J199" s="1">
        <v>50000.0</v>
      </c>
      <c r="K199" s="1">
        <v>50133.0</v>
      </c>
      <c r="L199" s="1" t="str">
        <f>IF(K199&gt;=J199, "Met Goal", "Missed Goal")
</f>
        <v>Met Goal</v>
      </c>
      <c r="M199" s="5">
        <f>(K199/J199)
</f>
        <v>1.00266</v>
      </c>
      <c r="N199" s="1">
        <v>102.0</v>
      </c>
      <c r="O199" s="1" t="s">
        <v>18</v>
      </c>
    </row>
    <row r="200" hidden="1">
      <c r="A200" s="1">
        <v>1.338974948E9</v>
      </c>
      <c r="B200" s="1" t="s">
        <v>280</v>
      </c>
      <c r="C200" s="1" t="s">
        <v>20</v>
      </c>
      <c r="D200" s="1" t="s">
        <v>21</v>
      </c>
      <c r="E200" s="1" t="s">
        <v>17</v>
      </c>
      <c r="F200" s="3"/>
      <c r="G200" s="3">
        <v>40864.92869212963</v>
      </c>
      <c r="H200" s="3">
        <v>40896.0</v>
      </c>
      <c r="I200" s="2">
        <f t="shared" si="1"/>
        <v>32</v>
      </c>
      <c r="J200" s="1">
        <v>8000.0</v>
      </c>
      <c r="K200" s="1">
        <v>350.0</v>
      </c>
      <c r="L200" s="1"/>
      <c r="M200" s="1"/>
      <c r="N200" s="1">
        <v>6.0</v>
      </c>
      <c r="O200" s="1" t="s">
        <v>22</v>
      </c>
    </row>
    <row r="201" hidden="1">
      <c r="A201" s="1">
        <v>4436318.0</v>
      </c>
      <c r="B201" s="1" t="s">
        <v>281</v>
      </c>
      <c r="C201" s="1" t="s">
        <v>24</v>
      </c>
      <c r="D201" s="1" t="s">
        <v>24</v>
      </c>
      <c r="E201" s="1" t="s">
        <v>17</v>
      </c>
      <c r="F201" s="3"/>
      <c r="G201" s="3">
        <v>41697.83023148148</v>
      </c>
      <c r="H201" s="3">
        <v>41742.0</v>
      </c>
      <c r="I201" s="2">
        <f t="shared" si="1"/>
        <v>45</v>
      </c>
      <c r="J201" s="1">
        <v>38000.0</v>
      </c>
      <c r="K201" s="1">
        <v>59.0</v>
      </c>
      <c r="L201" s="1"/>
      <c r="M201" s="1"/>
      <c r="N201" s="1">
        <v>2.0</v>
      </c>
      <c r="O201" s="1" t="s">
        <v>22</v>
      </c>
    </row>
    <row r="202" hidden="1">
      <c r="A202" s="1">
        <v>1.3738867E8</v>
      </c>
      <c r="B202" s="1" t="s">
        <v>282</v>
      </c>
      <c r="C202" s="1" t="s">
        <v>56</v>
      </c>
      <c r="D202" s="1" t="s">
        <v>56</v>
      </c>
      <c r="E202" s="1" t="s">
        <v>48</v>
      </c>
      <c r="F202" s="3"/>
      <c r="G202" s="3">
        <v>41506.63615740741</v>
      </c>
      <c r="H202" s="3">
        <v>41526.0</v>
      </c>
      <c r="I202" s="2">
        <f t="shared" si="1"/>
        <v>20</v>
      </c>
      <c r="J202" s="1">
        <v>79.0</v>
      </c>
      <c r="K202" s="1">
        <v>19.0</v>
      </c>
      <c r="L202" s="1"/>
      <c r="M202" s="1"/>
      <c r="N202" s="1">
        <v>1.0</v>
      </c>
      <c r="O202" s="1" t="s">
        <v>22</v>
      </c>
    </row>
    <row r="203">
      <c r="A203" s="1">
        <v>1.848022315E9</v>
      </c>
      <c r="B203" s="1" t="s">
        <v>283</v>
      </c>
      <c r="C203" s="1" t="s">
        <v>29</v>
      </c>
      <c r="D203" s="1" t="s">
        <v>65</v>
      </c>
      <c r="E203" s="1" t="s">
        <v>17</v>
      </c>
      <c r="F203" s="2">
        <f t="shared" ref="F203:F205" si="53">YEAR(G203)</f>
        <v>2012</v>
      </c>
      <c r="G203" s="3">
        <v>41265.791875</v>
      </c>
      <c r="H203" s="3">
        <v>41325.0</v>
      </c>
      <c r="I203" s="2">
        <f t="shared" si="1"/>
        <v>60</v>
      </c>
      <c r="J203" s="1">
        <v>15000.0</v>
      </c>
      <c r="K203" s="1">
        <v>15416.0</v>
      </c>
      <c r="L203" s="1" t="str">
        <f t="shared" ref="L203:L205" si="54">IF(K203&gt;=J203, "Met Goal", "Missed Goal")
</f>
        <v>Met Goal</v>
      </c>
      <c r="M203" s="5">
        <f t="shared" ref="M203:M205" si="55">(K203/J203)
</f>
        <v>1.027733333</v>
      </c>
      <c r="N203" s="1">
        <v>57.0</v>
      </c>
      <c r="O203" s="1" t="s">
        <v>18</v>
      </c>
    </row>
    <row r="204">
      <c r="A204" s="1">
        <v>3.35203126E8</v>
      </c>
      <c r="B204" s="1" t="s">
        <v>284</v>
      </c>
      <c r="C204" s="1" t="s">
        <v>24</v>
      </c>
      <c r="D204" s="1" t="s">
        <v>166</v>
      </c>
      <c r="E204" s="1" t="s">
        <v>17</v>
      </c>
      <c r="F204" s="2">
        <f t="shared" si="53"/>
        <v>2014</v>
      </c>
      <c r="G204" s="3">
        <v>41891.18770833333</v>
      </c>
      <c r="H204" s="3">
        <v>41921.0</v>
      </c>
      <c r="I204" s="2">
        <f t="shared" si="1"/>
        <v>30</v>
      </c>
      <c r="J204" s="1">
        <v>5000.0</v>
      </c>
      <c r="K204" s="1">
        <v>5780.0</v>
      </c>
      <c r="L204" s="1" t="str">
        <f t="shared" si="54"/>
        <v>Met Goal</v>
      </c>
      <c r="M204" s="5">
        <f t="shared" si="55"/>
        <v>1.156</v>
      </c>
      <c r="N204" s="1">
        <v>64.0</v>
      </c>
      <c r="O204" s="1" t="s">
        <v>18</v>
      </c>
    </row>
    <row r="205">
      <c r="A205" s="1">
        <v>1.452826181E9</v>
      </c>
      <c r="B205" s="1" t="s">
        <v>285</v>
      </c>
      <c r="C205" s="1" t="s">
        <v>29</v>
      </c>
      <c r="D205" s="1" t="s">
        <v>286</v>
      </c>
      <c r="E205" s="1" t="s">
        <v>123</v>
      </c>
      <c r="F205" s="2">
        <f t="shared" si="53"/>
        <v>2014</v>
      </c>
      <c r="G205" s="3">
        <v>41931.40069444444</v>
      </c>
      <c r="H205" s="3">
        <v>41939.0</v>
      </c>
      <c r="I205" s="2">
        <f t="shared" si="1"/>
        <v>8</v>
      </c>
      <c r="J205" s="1">
        <v>17579.0</v>
      </c>
      <c r="K205" s="1">
        <v>17661.0</v>
      </c>
      <c r="L205" s="1" t="str">
        <f t="shared" si="54"/>
        <v>Met Goal</v>
      </c>
      <c r="M205" s="5">
        <f t="shared" si="55"/>
        <v>1.004664657</v>
      </c>
      <c r="N205" s="1">
        <v>76.0</v>
      </c>
      <c r="O205" s="1" t="s">
        <v>18</v>
      </c>
    </row>
    <row r="206" hidden="1">
      <c r="A206" s="1">
        <v>9.63422818E8</v>
      </c>
      <c r="B206" s="1" t="s">
        <v>287</v>
      </c>
      <c r="C206" s="1" t="s">
        <v>24</v>
      </c>
      <c r="D206" s="1" t="s">
        <v>101</v>
      </c>
      <c r="E206" s="1" t="s">
        <v>17</v>
      </c>
      <c r="F206" s="3"/>
      <c r="G206" s="3">
        <v>41848.70653935185</v>
      </c>
      <c r="H206" s="3">
        <v>41869.0</v>
      </c>
      <c r="I206" s="2">
        <f t="shared" si="1"/>
        <v>21</v>
      </c>
      <c r="J206" s="1">
        <v>4000.0</v>
      </c>
      <c r="K206" s="1">
        <v>110.0</v>
      </c>
      <c r="L206" s="1"/>
      <c r="M206" s="1"/>
      <c r="N206" s="1">
        <v>4.0</v>
      </c>
      <c r="O206" s="1" t="s">
        <v>31</v>
      </c>
    </row>
    <row r="207" hidden="1">
      <c r="A207" s="1">
        <v>1.805729347E9</v>
      </c>
      <c r="B207" s="1" t="s">
        <v>288</v>
      </c>
      <c r="C207" s="1" t="s">
        <v>193</v>
      </c>
      <c r="D207" s="1" t="s">
        <v>193</v>
      </c>
      <c r="E207" s="1" t="s">
        <v>17</v>
      </c>
      <c r="F207" s="3"/>
      <c r="G207" s="3">
        <v>40392.95762731481</v>
      </c>
      <c r="H207" s="3">
        <v>40481.0</v>
      </c>
      <c r="I207" s="2">
        <f t="shared" si="1"/>
        <v>89</v>
      </c>
      <c r="J207" s="1">
        <v>5000.0</v>
      </c>
      <c r="K207" s="1">
        <v>0.0</v>
      </c>
      <c r="L207" s="1"/>
      <c r="M207" s="1"/>
      <c r="N207" s="1">
        <v>0.0</v>
      </c>
      <c r="O207" s="1" t="s">
        <v>22</v>
      </c>
    </row>
    <row r="208">
      <c r="A208" s="1">
        <v>9.8867793E7</v>
      </c>
      <c r="B208" s="1" t="s">
        <v>289</v>
      </c>
      <c r="C208" s="1" t="s">
        <v>50</v>
      </c>
      <c r="D208" s="1" t="s">
        <v>122</v>
      </c>
      <c r="E208" s="1" t="s">
        <v>17</v>
      </c>
      <c r="F208" s="2">
        <f>YEAR(G208)</f>
        <v>2013</v>
      </c>
      <c r="G208" s="3">
        <v>41576.87611111111</v>
      </c>
      <c r="H208" s="3">
        <v>41584.0</v>
      </c>
      <c r="I208" s="2">
        <f t="shared" si="1"/>
        <v>8</v>
      </c>
      <c r="J208" s="1">
        <v>500.0</v>
      </c>
      <c r="K208" s="1">
        <v>750.0</v>
      </c>
      <c r="L208" s="1" t="str">
        <f>IF(K208&gt;=J208, "Met Goal", "Missed Goal")
</f>
        <v>Met Goal</v>
      </c>
      <c r="M208" s="5">
        <f>(K208/J208)
</f>
        <v>1.5</v>
      </c>
      <c r="N208" s="1">
        <v>21.0</v>
      </c>
      <c r="O208" s="1" t="s">
        <v>18</v>
      </c>
    </row>
    <row r="209" hidden="1">
      <c r="A209" s="1">
        <v>1.563199188E9</v>
      </c>
      <c r="B209" s="1" t="s">
        <v>290</v>
      </c>
      <c r="C209" s="1" t="s">
        <v>26</v>
      </c>
      <c r="D209" s="1" t="s">
        <v>26</v>
      </c>
      <c r="E209" s="1" t="s">
        <v>17</v>
      </c>
      <c r="F209" s="3"/>
      <c r="G209" s="3">
        <v>40942.879965277774</v>
      </c>
      <c r="H209" s="3">
        <v>40972.0</v>
      </c>
      <c r="I209" s="2">
        <f t="shared" si="1"/>
        <v>30</v>
      </c>
      <c r="J209" s="1">
        <v>1.0</v>
      </c>
      <c r="K209" s="1">
        <v>5.0</v>
      </c>
      <c r="L209" s="1"/>
      <c r="M209" s="1"/>
      <c r="N209" s="1">
        <v>1.0</v>
      </c>
      <c r="O209" s="1" t="s">
        <v>31</v>
      </c>
    </row>
    <row r="210">
      <c r="A210" s="1">
        <v>1.637457328E9</v>
      </c>
      <c r="B210" s="1" t="s">
        <v>291</v>
      </c>
      <c r="C210" s="1" t="s">
        <v>50</v>
      </c>
      <c r="D210" s="1" t="s">
        <v>122</v>
      </c>
      <c r="E210" s="1" t="s">
        <v>17</v>
      </c>
      <c r="F210" s="2">
        <f t="shared" ref="F210:F211" si="56">YEAR(G210)</f>
        <v>2014</v>
      </c>
      <c r="G210" s="3">
        <v>41680.722025462965</v>
      </c>
      <c r="H210" s="3">
        <v>41712.0</v>
      </c>
      <c r="I210" s="2">
        <f t="shared" si="1"/>
        <v>32</v>
      </c>
      <c r="J210" s="1">
        <v>75000.0</v>
      </c>
      <c r="K210" s="1">
        <v>313337.0</v>
      </c>
      <c r="L210" s="1" t="str">
        <f t="shared" ref="L210:L211" si="57">IF(K210&gt;=J210, "Met Goal", "Missed Goal")
</f>
        <v>Met Goal</v>
      </c>
      <c r="M210" s="5">
        <f t="shared" ref="M210:M211" si="58">(K210/J210)
</f>
        <v>4.177826667</v>
      </c>
      <c r="N210" s="1">
        <v>9639.0</v>
      </c>
      <c r="O210" s="1" t="s">
        <v>18</v>
      </c>
    </row>
    <row r="211">
      <c r="A211" s="1">
        <v>2.0291949E7</v>
      </c>
      <c r="B211" s="1" t="s">
        <v>292</v>
      </c>
      <c r="C211" s="1" t="s">
        <v>20</v>
      </c>
      <c r="D211" s="1" t="s">
        <v>21</v>
      </c>
      <c r="E211" s="1" t="s">
        <v>17</v>
      </c>
      <c r="F211" s="2">
        <f t="shared" si="56"/>
        <v>2012</v>
      </c>
      <c r="G211" s="3">
        <v>41059.63769675926</v>
      </c>
      <c r="H211" s="3">
        <v>41089.0</v>
      </c>
      <c r="I211" s="2">
        <f t="shared" si="1"/>
        <v>30</v>
      </c>
      <c r="J211" s="1">
        <v>125000.0</v>
      </c>
      <c r="K211" s="1">
        <v>226415.0</v>
      </c>
      <c r="L211" s="1" t="str">
        <f t="shared" si="57"/>
        <v>Met Goal</v>
      </c>
      <c r="M211" s="5">
        <f t="shared" si="58"/>
        <v>1.81132</v>
      </c>
      <c r="N211" s="1">
        <v>1046.0</v>
      </c>
      <c r="O211" s="1" t="s">
        <v>18</v>
      </c>
    </row>
    <row r="212" hidden="1">
      <c r="A212" s="1">
        <v>1.263641805E9</v>
      </c>
      <c r="B212" s="1" t="s">
        <v>293</v>
      </c>
      <c r="C212" s="1" t="s">
        <v>29</v>
      </c>
      <c r="D212" s="1" t="s">
        <v>65</v>
      </c>
      <c r="E212" s="1" t="s">
        <v>17</v>
      </c>
      <c r="F212" s="3"/>
      <c r="G212" s="3">
        <v>41003.741736111115</v>
      </c>
      <c r="H212" s="3">
        <v>41043.0</v>
      </c>
      <c r="I212" s="2">
        <f t="shared" si="1"/>
        <v>40</v>
      </c>
      <c r="J212" s="1">
        <v>25000.0</v>
      </c>
      <c r="K212" s="1">
        <v>13941.0</v>
      </c>
      <c r="L212" s="1"/>
      <c r="M212" s="1"/>
      <c r="N212" s="1">
        <v>14.0</v>
      </c>
      <c r="O212" s="1" t="s">
        <v>22</v>
      </c>
    </row>
    <row r="213">
      <c r="A213" s="1">
        <v>1.778037525E9</v>
      </c>
      <c r="B213" s="1" t="s">
        <v>294</v>
      </c>
      <c r="C213" s="1" t="s">
        <v>92</v>
      </c>
      <c r="D213" s="1" t="s">
        <v>295</v>
      </c>
      <c r="E213" s="1" t="s">
        <v>17</v>
      </c>
      <c r="F213" s="2">
        <f>YEAR(G213)</f>
        <v>2014</v>
      </c>
      <c r="G213" s="3">
        <v>41899.91364583333</v>
      </c>
      <c r="H213" s="3">
        <v>41929.0</v>
      </c>
      <c r="I213" s="2">
        <f t="shared" si="1"/>
        <v>30</v>
      </c>
      <c r="J213" s="1">
        <v>43500.0</v>
      </c>
      <c r="K213" s="1">
        <v>60450.0</v>
      </c>
      <c r="L213" s="1" t="str">
        <f>IF(K213&gt;=J213, "Met Goal", "Missed Goal")
</f>
        <v>Met Goal</v>
      </c>
      <c r="M213" s="5">
        <f>(K213/J213)
</f>
        <v>1.389655172</v>
      </c>
      <c r="N213" s="1">
        <v>452.0</v>
      </c>
      <c r="O213" s="1" t="s">
        <v>18</v>
      </c>
    </row>
    <row r="214" hidden="1">
      <c r="A214" s="1">
        <v>3.89147509E8</v>
      </c>
      <c r="B214" s="1" t="s">
        <v>296</v>
      </c>
      <c r="C214" s="1" t="s">
        <v>47</v>
      </c>
      <c r="D214" s="1" t="s">
        <v>47</v>
      </c>
      <c r="E214" s="1" t="s">
        <v>17</v>
      </c>
      <c r="F214" s="3"/>
      <c r="G214" s="3">
        <v>41006.022986111115</v>
      </c>
      <c r="H214" s="3">
        <v>41066.0</v>
      </c>
      <c r="I214" s="2">
        <f t="shared" si="1"/>
        <v>60</v>
      </c>
      <c r="J214" s="1">
        <v>5000.0</v>
      </c>
      <c r="K214" s="1">
        <v>250.0</v>
      </c>
      <c r="L214" s="1"/>
      <c r="M214" s="1"/>
      <c r="N214" s="1">
        <v>1.0</v>
      </c>
      <c r="O214" s="1" t="s">
        <v>22</v>
      </c>
    </row>
    <row r="215" hidden="1">
      <c r="A215" s="1">
        <v>1.971100359E9</v>
      </c>
      <c r="B215" s="1" t="s">
        <v>297</v>
      </c>
      <c r="C215" s="1" t="s">
        <v>37</v>
      </c>
      <c r="D215" s="1" t="s">
        <v>97</v>
      </c>
      <c r="E215" s="1" t="s">
        <v>48</v>
      </c>
      <c r="F215" s="3"/>
      <c r="G215" s="3">
        <v>41915.54146990741</v>
      </c>
      <c r="H215" s="3">
        <v>41948.0</v>
      </c>
      <c r="I215" s="2">
        <f t="shared" si="1"/>
        <v>33</v>
      </c>
      <c r="J215" s="1">
        <v>6328.0</v>
      </c>
      <c r="K215" s="1">
        <v>0.0</v>
      </c>
      <c r="L215" s="1"/>
      <c r="M215" s="1"/>
      <c r="N215" s="1">
        <v>0.0</v>
      </c>
      <c r="O215" s="1" t="s">
        <v>31</v>
      </c>
    </row>
    <row r="216" hidden="1">
      <c r="A216" s="1">
        <v>1.44017082E8</v>
      </c>
      <c r="B216" s="1" t="s">
        <v>298</v>
      </c>
      <c r="C216" s="1" t="s">
        <v>29</v>
      </c>
      <c r="D216" s="1" t="s">
        <v>29</v>
      </c>
      <c r="E216" s="1" t="s">
        <v>17</v>
      </c>
      <c r="F216" s="3"/>
      <c r="G216" s="3">
        <v>40761.64158564815</v>
      </c>
      <c r="H216" s="3">
        <v>40821.0</v>
      </c>
      <c r="I216" s="2">
        <f t="shared" si="1"/>
        <v>60</v>
      </c>
      <c r="J216" s="1">
        <v>10000.0</v>
      </c>
      <c r="K216" s="1">
        <v>1080.0</v>
      </c>
      <c r="L216" s="1"/>
      <c r="M216" s="1"/>
      <c r="N216" s="1">
        <v>11.0</v>
      </c>
      <c r="O216" s="1" t="s">
        <v>22</v>
      </c>
    </row>
    <row r="217">
      <c r="A217" s="1">
        <v>1.001251896E9</v>
      </c>
      <c r="B217" s="1" t="s">
        <v>299</v>
      </c>
      <c r="C217" s="1" t="s">
        <v>87</v>
      </c>
      <c r="D217" s="1" t="s">
        <v>87</v>
      </c>
      <c r="E217" s="1" t="s">
        <v>17</v>
      </c>
      <c r="F217" s="2">
        <f>YEAR(G217)</f>
        <v>2012</v>
      </c>
      <c r="G217" s="3">
        <v>40936.796898148146</v>
      </c>
      <c r="H217" s="3">
        <v>40954.0</v>
      </c>
      <c r="I217" s="2">
        <f t="shared" si="1"/>
        <v>18</v>
      </c>
      <c r="J217" s="1">
        <v>1000.0</v>
      </c>
      <c r="K217" s="1">
        <v>1145.0</v>
      </c>
      <c r="L217" s="1" t="str">
        <f>IF(K217&gt;=J217, "Met Goal", "Missed Goal")
</f>
        <v>Met Goal</v>
      </c>
      <c r="M217" s="5">
        <f>(K217/J217)
</f>
        <v>1.145</v>
      </c>
      <c r="N217" s="1">
        <v>21.0</v>
      </c>
      <c r="O217" s="1" t="s">
        <v>18</v>
      </c>
    </row>
    <row r="218" hidden="1">
      <c r="A218" s="1">
        <v>9.23822671E8</v>
      </c>
      <c r="B218" s="1" t="s">
        <v>300</v>
      </c>
      <c r="C218" s="1" t="s">
        <v>34</v>
      </c>
      <c r="D218" s="1" t="s">
        <v>301</v>
      </c>
      <c r="E218" s="1" t="s">
        <v>17</v>
      </c>
      <c r="F218" s="3"/>
      <c r="G218" s="3">
        <v>41833.00498842593</v>
      </c>
      <c r="H218" s="3">
        <v>41889.0</v>
      </c>
      <c r="I218" s="2">
        <f t="shared" si="1"/>
        <v>56</v>
      </c>
      <c r="J218" s="1">
        <v>7000.0</v>
      </c>
      <c r="K218" s="1">
        <v>106.0</v>
      </c>
      <c r="L218" s="1"/>
      <c r="M218" s="1"/>
      <c r="N218" s="1">
        <v>4.0</v>
      </c>
      <c r="O218" s="1" t="s">
        <v>22</v>
      </c>
    </row>
    <row r="219">
      <c r="A219" s="1">
        <v>6.94872256E8</v>
      </c>
      <c r="B219" s="1" t="s">
        <v>302</v>
      </c>
      <c r="C219" s="1" t="s">
        <v>37</v>
      </c>
      <c r="D219" s="1" t="s">
        <v>37</v>
      </c>
      <c r="E219" s="1" t="s">
        <v>17</v>
      </c>
      <c r="F219" s="2">
        <f>YEAR(G219)</f>
        <v>2013</v>
      </c>
      <c r="G219" s="3">
        <v>41509.83697916667</v>
      </c>
      <c r="H219" s="3">
        <v>41524.0</v>
      </c>
      <c r="I219" s="2">
        <f t="shared" si="1"/>
        <v>15</v>
      </c>
      <c r="J219" s="1">
        <v>300.0</v>
      </c>
      <c r="K219" s="1">
        <v>528.0</v>
      </c>
      <c r="L219" s="1" t="str">
        <f>IF(K219&gt;=J219, "Met Goal", "Missed Goal")
</f>
        <v>Met Goal</v>
      </c>
      <c r="M219" s="5">
        <f>(K219/J219)
</f>
        <v>1.76</v>
      </c>
      <c r="N219" s="1">
        <v>20.0</v>
      </c>
      <c r="O219" s="1" t="s">
        <v>18</v>
      </c>
    </row>
    <row r="220" hidden="1">
      <c r="A220" s="1">
        <v>9.15697282E8</v>
      </c>
      <c r="B220" s="1" t="s">
        <v>303</v>
      </c>
      <c r="C220" s="1" t="s">
        <v>50</v>
      </c>
      <c r="D220" s="1" t="s">
        <v>122</v>
      </c>
      <c r="E220" s="1" t="s">
        <v>17</v>
      </c>
      <c r="F220" s="3"/>
      <c r="G220" s="3">
        <v>40799.96429398148</v>
      </c>
      <c r="H220" s="3">
        <v>40848.0</v>
      </c>
      <c r="I220" s="2">
        <f t="shared" si="1"/>
        <v>49</v>
      </c>
      <c r="J220" s="1">
        <v>800.0</v>
      </c>
      <c r="K220" s="1">
        <v>333.0</v>
      </c>
      <c r="L220" s="1"/>
      <c r="M220" s="1"/>
      <c r="N220" s="1">
        <v>12.0</v>
      </c>
      <c r="O220" s="1" t="s">
        <v>22</v>
      </c>
    </row>
    <row r="221">
      <c r="A221" s="1">
        <v>9.97917152E8</v>
      </c>
      <c r="B221" s="1" t="s">
        <v>304</v>
      </c>
      <c r="C221" s="1" t="s">
        <v>26</v>
      </c>
      <c r="D221" s="1" t="s">
        <v>82</v>
      </c>
      <c r="E221" s="1" t="s">
        <v>17</v>
      </c>
      <c r="F221" s="2">
        <f>YEAR(G221)</f>
        <v>2013</v>
      </c>
      <c r="G221" s="3">
        <v>41341.99186342592</v>
      </c>
      <c r="H221" s="3">
        <v>41401.0</v>
      </c>
      <c r="I221" s="2">
        <f t="shared" si="1"/>
        <v>60</v>
      </c>
      <c r="J221" s="1">
        <v>7500.0</v>
      </c>
      <c r="K221" s="1">
        <v>10010.0</v>
      </c>
      <c r="L221" s="1" t="str">
        <f>IF(K221&gt;=J221, "Met Goal", "Missed Goal")
</f>
        <v>Met Goal</v>
      </c>
      <c r="M221" s="5">
        <f>(K221/J221)
</f>
        <v>1.334666667</v>
      </c>
      <c r="N221" s="1">
        <v>139.0</v>
      </c>
      <c r="O221" s="1" t="s">
        <v>18</v>
      </c>
    </row>
    <row r="222" hidden="1">
      <c r="A222" s="1">
        <v>6.17176349E8</v>
      </c>
      <c r="B222" s="1" t="s">
        <v>305</v>
      </c>
      <c r="C222" s="1" t="s">
        <v>29</v>
      </c>
      <c r="D222" s="1" t="s">
        <v>30</v>
      </c>
      <c r="E222" s="1" t="s">
        <v>17</v>
      </c>
      <c r="F222" s="3"/>
      <c r="G222" s="3">
        <v>41550.897824074076</v>
      </c>
      <c r="H222" s="3">
        <v>41580.0</v>
      </c>
      <c r="I222" s="2">
        <f t="shared" si="1"/>
        <v>30</v>
      </c>
      <c r="J222" s="1">
        <v>20000.0</v>
      </c>
      <c r="K222" s="1">
        <v>400.0</v>
      </c>
      <c r="L222" s="1"/>
      <c r="M222" s="1"/>
      <c r="N222" s="1">
        <v>4.0</v>
      </c>
      <c r="O222" s="1" t="s">
        <v>31</v>
      </c>
    </row>
    <row r="223" hidden="1">
      <c r="A223" s="1">
        <v>9.3720835E7</v>
      </c>
      <c r="B223" s="1" t="s">
        <v>306</v>
      </c>
      <c r="C223" s="1" t="s">
        <v>26</v>
      </c>
      <c r="D223" s="1" t="s">
        <v>120</v>
      </c>
      <c r="E223" s="1" t="s">
        <v>17</v>
      </c>
      <c r="F223" s="3"/>
      <c r="G223" s="3">
        <v>40816.24523148148</v>
      </c>
      <c r="H223" s="3">
        <v>40875.0</v>
      </c>
      <c r="I223" s="2">
        <f t="shared" si="1"/>
        <v>59</v>
      </c>
      <c r="J223" s="1">
        <v>5000.0</v>
      </c>
      <c r="K223" s="1">
        <v>222.0</v>
      </c>
      <c r="L223" s="1"/>
      <c r="M223" s="1"/>
      <c r="N223" s="1">
        <v>8.0</v>
      </c>
      <c r="O223" s="1" t="s">
        <v>31</v>
      </c>
    </row>
    <row r="224" hidden="1">
      <c r="A224" s="1">
        <v>1.686959829E9</v>
      </c>
      <c r="B224" s="1" t="s">
        <v>307</v>
      </c>
      <c r="C224" s="1" t="s">
        <v>50</v>
      </c>
      <c r="D224" s="1" t="s">
        <v>68</v>
      </c>
      <c r="E224" s="1" t="s">
        <v>17</v>
      </c>
      <c r="F224" s="3"/>
      <c r="G224" s="3">
        <v>41167.83508101852</v>
      </c>
      <c r="H224" s="3">
        <v>41204.0</v>
      </c>
      <c r="I224" s="2">
        <f t="shared" si="1"/>
        <v>37</v>
      </c>
      <c r="J224" s="1">
        <v>16000.0</v>
      </c>
      <c r="K224" s="1">
        <v>1367.0</v>
      </c>
      <c r="L224" s="1"/>
      <c r="M224" s="1"/>
      <c r="N224" s="1">
        <v>26.0</v>
      </c>
      <c r="O224" s="1" t="s">
        <v>22</v>
      </c>
    </row>
    <row r="225">
      <c r="A225" s="1">
        <v>1.354088444E9</v>
      </c>
      <c r="B225" s="1" t="s">
        <v>308</v>
      </c>
      <c r="C225" s="1" t="s">
        <v>34</v>
      </c>
      <c r="D225" s="1" t="s">
        <v>44</v>
      </c>
      <c r="E225" s="1" t="s">
        <v>17</v>
      </c>
      <c r="F225" s="2">
        <f t="shared" ref="F225:F226" si="59">YEAR(G225)</f>
        <v>2014</v>
      </c>
      <c r="G225" s="3">
        <v>41814.51520833333</v>
      </c>
      <c r="H225" s="3">
        <v>41844.0</v>
      </c>
      <c r="I225" s="2">
        <f t="shared" si="1"/>
        <v>30</v>
      </c>
      <c r="J225" s="1">
        <v>3600.0</v>
      </c>
      <c r="K225" s="1">
        <v>7353.0</v>
      </c>
      <c r="L225" s="1" t="str">
        <f t="shared" ref="L225:L226" si="60">IF(K225&gt;=J225, "Met Goal", "Missed Goal")
</f>
        <v>Met Goal</v>
      </c>
      <c r="M225" s="5">
        <f t="shared" ref="M225:M226" si="61">(K225/J225)
</f>
        <v>2.0425</v>
      </c>
      <c r="N225" s="1">
        <v>198.0</v>
      </c>
      <c r="O225" s="1" t="s">
        <v>18</v>
      </c>
    </row>
    <row r="226">
      <c r="A226" s="1">
        <v>1.753074594E9</v>
      </c>
      <c r="B226" s="1" t="s">
        <v>309</v>
      </c>
      <c r="C226" s="1" t="s">
        <v>29</v>
      </c>
      <c r="D226" s="1" t="s">
        <v>65</v>
      </c>
      <c r="E226" s="1" t="s">
        <v>17</v>
      </c>
      <c r="F226" s="2">
        <f t="shared" si="59"/>
        <v>2013</v>
      </c>
      <c r="G226" s="3">
        <v>41328.081087962964</v>
      </c>
      <c r="H226" s="3">
        <v>41388.0</v>
      </c>
      <c r="I226" s="2">
        <f t="shared" si="1"/>
        <v>60</v>
      </c>
      <c r="J226" s="1">
        <v>110000.0</v>
      </c>
      <c r="K226" s="1">
        <v>119620.0</v>
      </c>
      <c r="L226" s="1" t="str">
        <f t="shared" si="60"/>
        <v>Met Goal</v>
      </c>
      <c r="M226" s="5">
        <f t="shared" si="61"/>
        <v>1.087454545</v>
      </c>
      <c r="N226" s="1">
        <v>910.0</v>
      </c>
      <c r="O226" s="1" t="s">
        <v>18</v>
      </c>
    </row>
    <row r="227" hidden="1">
      <c r="A227" s="1">
        <v>1.9745833E8</v>
      </c>
      <c r="B227" s="1" t="s">
        <v>310</v>
      </c>
      <c r="C227" s="1" t="s">
        <v>34</v>
      </c>
      <c r="D227" s="1" t="s">
        <v>116</v>
      </c>
      <c r="E227" s="1" t="s">
        <v>17</v>
      </c>
      <c r="F227" s="3"/>
      <c r="G227" s="3">
        <v>40164.20284722222</v>
      </c>
      <c r="H227" s="3">
        <v>40240.0</v>
      </c>
      <c r="I227" s="2">
        <f t="shared" si="1"/>
        <v>76</v>
      </c>
      <c r="J227" s="1">
        <v>5000.0</v>
      </c>
      <c r="K227" s="1">
        <v>20.0</v>
      </c>
      <c r="L227" s="1"/>
      <c r="M227" s="1"/>
      <c r="N227" s="1">
        <v>1.0</v>
      </c>
      <c r="O227" s="1" t="s">
        <v>22</v>
      </c>
    </row>
    <row r="228">
      <c r="A228" s="1">
        <v>1.647556863E9</v>
      </c>
      <c r="B228" s="1" t="s">
        <v>311</v>
      </c>
      <c r="C228" s="1" t="s">
        <v>87</v>
      </c>
      <c r="D228" s="1" t="s">
        <v>87</v>
      </c>
      <c r="E228" s="1" t="s">
        <v>17</v>
      </c>
      <c r="F228" s="2">
        <f>YEAR(G228)</f>
        <v>2013</v>
      </c>
      <c r="G228" s="3">
        <v>41337.910104166665</v>
      </c>
      <c r="H228" s="3">
        <v>41368.0</v>
      </c>
      <c r="I228" s="2">
        <f t="shared" si="1"/>
        <v>31</v>
      </c>
      <c r="J228" s="1">
        <v>1000.0</v>
      </c>
      <c r="K228" s="1">
        <v>4272.0</v>
      </c>
      <c r="L228" s="1" t="str">
        <f>IF(K228&gt;=J228, "Met Goal", "Missed Goal")
</f>
        <v>Met Goal</v>
      </c>
      <c r="M228" s="5">
        <f>(K228/J228)
</f>
        <v>4.272</v>
      </c>
      <c r="N228" s="1">
        <v>48.0</v>
      </c>
      <c r="O228" s="1" t="s">
        <v>18</v>
      </c>
    </row>
    <row r="229" hidden="1">
      <c r="A229" s="1">
        <v>7.74105983E8</v>
      </c>
      <c r="B229" s="1" t="s">
        <v>312</v>
      </c>
      <c r="C229" s="1" t="s">
        <v>20</v>
      </c>
      <c r="D229" s="1" t="s">
        <v>21</v>
      </c>
      <c r="E229" s="1" t="s">
        <v>17</v>
      </c>
      <c r="F229" s="3"/>
      <c r="G229" s="3">
        <v>41722.894583333335</v>
      </c>
      <c r="H229" s="3">
        <v>41752.0</v>
      </c>
      <c r="I229" s="2">
        <f t="shared" si="1"/>
        <v>30</v>
      </c>
      <c r="J229" s="1">
        <v>40000.0</v>
      </c>
      <c r="K229" s="1">
        <v>2018.0</v>
      </c>
      <c r="L229" s="1"/>
      <c r="M229" s="1"/>
      <c r="N229" s="1">
        <v>15.0</v>
      </c>
      <c r="O229" s="1" t="s">
        <v>22</v>
      </c>
    </row>
    <row r="230">
      <c r="A230" s="1">
        <v>1.785961331E9</v>
      </c>
      <c r="B230" s="1" t="s">
        <v>313</v>
      </c>
      <c r="C230" s="1" t="s">
        <v>34</v>
      </c>
      <c r="D230" s="1" t="s">
        <v>116</v>
      </c>
      <c r="E230" s="1" t="s">
        <v>17</v>
      </c>
      <c r="F230" s="2">
        <f>YEAR(G230)</f>
        <v>2013</v>
      </c>
      <c r="G230" s="3">
        <v>41554.97329861111</v>
      </c>
      <c r="H230" s="3">
        <v>41584.0</v>
      </c>
      <c r="I230" s="2">
        <f t="shared" si="1"/>
        <v>30</v>
      </c>
      <c r="J230" s="1">
        <v>30000.0</v>
      </c>
      <c r="K230" s="1">
        <v>30150.0</v>
      </c>
      <c r="L230" s="1" t="str">
        <f>IF(K230&gt;=J230, "Met Goal", "Missed Goal")
</f>
        <v>Met Goal</v>
      </c>
      <c r="M230" s="5">
        <f>(K230/J230)
</f>
        <v>1.005</v>
      </c>
      <c r="N230" s="1">
        <v>44.0</v>
      </c>
      <c r="O230" s="1" t="s">
        <v>18</v>
      </c>
    </row>
    <row r="231" hidden="1">
      <c r="A231" s="1">
        <v>1.889799633E9</v>
      </c>
      <c r="B231" s="1" t="s">
        <v>314</v>
      </c>
      <c r="C231" s="1" t="s">
        <v>26</v>
      </c>
      <c r="D231" s="1" t="s">
        <v>103</v>
      </c>
      <c r="E231" s="1" t="s">
        <v>17</v>
      </c>
      <c r="F231" s="3"/>
      <c r="G231" s="3">
        <v>41150.554814814815</v>
      </c>
      <c r="H231" s="3">
        <v>41175.0</v>
      </c>
      <c r="I231" s="2">
        <f t="shared" si="1"/>
        <v>25</v>
      </c>
      <c r="J231" s="1">
        <v>7500.0</v>
      </c>
      <c r="K231" s="1">
        <v>620.0</v>
      </c>
      <c r="L231" s="1"/>
      <c r="M231" s="1"/>
      <c r="N231" s="1">
        <v>16.0</v>
      </c>
      <c r="O231" s="1" t="s">
        <v>22</v>
      </c>
    </row>
    <row r="232">
      <c r="A232" s="1">
        <v>1.113621053E9</v>
      </c>
      <c r="B232" s="1" t="s">
        <v>315</v>
      </c>
      <c r="C232" s="1" t="s">
        <v>20</v>
      </c>
      <c r="D232" s="1" t="s">
        <v>21</v>
      </c>
      <c r="E232" s="1" t="s">
        <v>17</v>
      </c>
      <c r="F232" s="2">
        <f t="shared" ref="F232:F233" si="62">YEAR(G232)</f>
        <v>2012</v>
      </c>
      <c r="G232" s="3">
        <v>41137.881886574076</v>
      </c>
      <c r="H232" s="3">
        <v>41164.0</v>
      </c>
      <c r="I232" s="2">
        <f t="shared" si="1"/>
        <v>27</v>
      </c>
      <c r="J232" s="1">
        <v>1750.0</v>
      </c>
      <c r="K232" s="1">
        <v>3231.0</v>
      </c>
      <c r="L232" s="1" t="str">
        <f t="shared" ref="L232:L233" si="63">IF(K232&gt;=J232, "Met Goal", "Missed Goal")
</f>
        <v>Met Goal</v>
      </c>
      <c r="M232" s="5">
        <f t="shared" ref="M232:M233" si="64">(K232/J232)
</f>
        <v>1.846285714</v>
      </c>
      <c r="N232" s="1">
        <v>91.0</v>
      </c>
      <c r="O232" s="1" t="s">
        <v>18</v>
      </c>
    </row>
    <row r="233">
      <c r="A233" s="1">
        <v>2.01221557E8</v>
      </c>
      <c r="B233" s="1" t="s">
        <v>316</v>
      </c>
      <c r="C233" s="1" t="s">
        <v>29</v>
      </c>
      <c r="D233" s="1" t="s">
        <v>29</v>
      </c>
      <c r="E233" s="1" t="s">
        <v>17</v>
      </c>
      <c r="F233" s="2">
        <f t="shared" si="62"/>
        <v>2013</v>
      </c>
      <c r="G233" s="3">
        <v>41307.07251157407</v>
      </c>
      <c r="H233" s="3">
        <v>41328.0</v>
      </c>
      <c r="I233" s="2">
        <f t="shared" si="1"/>
        <v>21</v>
      </c>
      <c r="J233" s="1">
        <v>2000.0</v>
      </c>
      <c r="K233" s="1">
        <v>3190.0</v>
      </c>
      <c r="L233" s="1" t="str">
        <f t="shared" si="63"/>
        <v>Met Goal</v>
      </c>
      <c r="M233" s="5">
        <f t="shared" si="64"/>
        <v>1.595</v>
      </c>
      <c r="N233" s="1">
        <v>56.0</v>
      </c>
      <c r="O233" s="1" t="s">
        <v>18</v>
      </c>
    </row>
    <row r="234" hidden="1">
      <c r="A234" s="1">
        <v>1.47216998E9</v>
      </c>
      <c r="B234" s="1" t="s">
        <v>317</v>
      </c>
      <c r="C234" s="1" t="s">
        <v>47</v>
      </c>
      <c r="D234" s="1" t="s">
        <v>47</v>
      </c>
      <c r="E234" s="1" t="s">
        <v>17</v>
      </c>
      <c r="F234" s="3"/>
      <c r="G234" s="3">
        <v>41003.975752314815</v>
      </c>
      <c r="H234" s="3">
        <v>41033.0</v>
      </c>
      <c r="I234" s="2">
        <f t="shared" si="1"/>
        <v>30</v>
      </c>
      <c r="J234" s="1">
        <v>500.0</v>
      </c>
      <c r="K234" s="1">
        <v>10.0</v>
      </c>
      <c r="L234" s="1"/>
      <c r="M234" s="1"/>
      <c r="N234" s="1">
        <v>2.0</v>
      </c>
      <c r="O234" s="1" t="s">
        <v>31</v>
      </c>
    </row>
    <row r="235" hidden="1">
      <c r="A235" s="1">
        <v>1.984979991E9</v>
      </c>
      <c r="B235" s="1" t="s">
        <v>318</v>
      </c>
      <c r="C235" s="1" t="s">
        <v>26</v>
      </c>
      <c r="D235" s="1" t="s">
        <v>82</v>
      </c>
      <c r="E235" s="1" t="s">
        <v>17</v>
      </c>
      <c r="F235" s="3"/>
      <c r="G235" s="3">
        <v>40747.17591435185</v>
      </c>
      <c r="H235" s="3">
        <v>40773.0</v>
      </c>
      <c r="I235" s="2">
        <f t="shared" si="1"/>
        <v>26</v>
      </c>
      <c r="J235" s="1">
        <v>700.0</v>
      </c>
      <c r="K235" s="1">
        <v>0.0</v>
      </c>
      <c r="L235" s="1"/>
      <c r="M235" s="1"/>
      <c r="N235" s="1">
        <v>0.0</v>
      </c>
      <c r="O235" s="1" t="s">
        <v>22</v>
      </c>
    </row>
    <row r="236" hidden="1">
      <c r="A236" s="1">
        <v>1.82086679E9</v>
      </c>
      <c r="B236" s="1" t="s">
        <v>319</v>
      </c>
      <c r="C236" s="1" t="s">
        <v>39</v>
      </c>
      <c r="D236" s="1" t="s">
        <v>159</v>
      </c>
      <c r="E236" s="1" t="s">
        <v>17</v>
      </c>
      <c r="F236" s="3"/>
      <c r="G236" s="3">
        <v>40960.63377314815</v>
      </c>
      <c r="H236" s="3">
        <v>41001.0</v>
      </c>
      <c r="I236" s="2">
        <f t="shared" si="1"/>
        <v>41</v>
      </c>
      <c r="J236" s="1">
        <v>250000.0</v>
      </c>
      <c r="K236" s="1">
        <v>25.0</v>
      </c>
      <c r="L236" s="1"/>
      <c r="M236" s="1"/>
      <c r="N236" s="1">
        <v>2.0</v>
      </c>
      <c r="O236" s="1" t="s">
        <v>31</v>
      </c>
    </row>
    <row r="237" hidden="1">
      <c r="A237" s="1">
        <v>1.585123998E9</v>
      </c>
      <c r="B237" s="1" t="s">
        <v>320</v>
      </c>
      <c r="C237" s="1" t="s">
        <v>34</v>
      </c>
      <c r="D237" s="1" t="s">
        <v>240</v>
      </c>
      <c r="E237" s="1" t="s">
        <v>17</v>
      </c>
      <c r="F237" s="3"/>
      <c r="G237" s="3">
        <v>40718.02322916667</v>
      </c>
      <c r="H237" s="3">
        <v>40748.0</v>
      </c>
      <c r="I237" s="2">
        <f t="shared" si="1"/>
        <v>30</v>
      </c>
      <c r="J237" s="1">
        <v>2500.0</v>
      </c>
      <c r="K237" s="1">
        <v>55.0</v>
      </c>
      <c r="L237" s="1"/>
      <c r="M237" s="1"/>
      <c r="N237" s="1">
        <v>2.0</v>
      </c>
      <c r="O237" s="1" t="s">
        <v>22</v>
      </c>
    </row>
    <row r="238">
      <c r="A238" s="1">
        <v>1.899212732E9</v>
      </c>
      <c r="B238" s="1" t="s">
        <v>321</v>
      </c>
      <c r="C238" s="1" t="s">
        <v>87</v>
      </c>
      <c r="D238" s="1" t="s">
        <v>209</v>
      </c>
      <c r="E238" s="1" t="s">
        <v>17</v>
      </c>
      <c r="F238" s="2">
        <f>YEAR(G238)</f>
        <v>2014</v>
      </c>
      <c r="G238" s="3">
        <v>41675.806655092594</v>
      </c>
      <c r="H238" s="3">
        <v>41703.0</v>
      </c>
      <c r="I238" s="2">
        <f t="shared" si="1"/>
        <v>28</v>
      </c>
      <c r="J238" s="1">
        <v>600.0</v>
      </c>
      <c r="K238" s="1">
        <v>656.0</v>
      </c>
      <c r="L238" s="1" t="str">
        <f>IF(K238&gt;=J238, "Met Goal", "Missed Goal")
</f>
        <v>Met Goal</v>
      </c>
      <c r="M238" s="5">
        <f>(K238/J238)
</f>
        <v>1.093333333</v>
      </c>
      <c r="N238" s="1">
        <v>24.0</v>
      </c>
      <c r="O238" s="1" t="s">
        <v>18</v>
      </c>
    </row>
    <row r="239" hidden="1">
      <c r="A239" s="1">
        <v>1.848483835E9</v>
      </c>
      <c r="B239" s="1" t="s">
        <v>322</v>
      </c>
      <c r="C239" s="1" t="s">
        <v>50</v>
      </c>
      <c r="D239" s="1" t="s">
        <v>122</v>
      </c>
      <c r="E239" s="1" t="s">
        <v>17</v>
      </c>
      <c r="F239" s="3"/>
      <c r="G239" s="3">
        <v>41542.4396875</v>
      </c>
      <c r="H239" s="3">
        <v>41572.0</v>
      </c>
      <c r="I239" s="2">
        <f t="shared" si="1"/>
        <v>30</v>
      </c>
      <c r="J239" s="1">
        <v>10000.0</v>
      </c>
      <c r="K239" s="1">
        <v>20.0</v>
      </c>
      <c r="L239" s="1"/>
      <c r="M239" s="1"/>
      <c r="N239" s="1">
        <v>2.0</v>
      </c>
      <c r="O239" s="1" t="s">
        <v>22</v>
      </c>
    </row>
    <row r="240">
      <c r="A240" s="1">
        <v>3.4719062E7</v>
      </c>
      <c r="B240" s="1" t="s">
        <v>323</v>
      </c>
      <c r="C240" s="1" t="s">
        <v>26</v>
      </c>
      <c r="D240" s="1" t="s">
        <v>82</v>
      </c>
      <c r="E240" s="1" t="s">
        <v>17</v>
      </c>
      <c r="F240" s="2">
        <f>YEAR(G240)</f>
        <v>2011</v>
      </c>
      <c r="G240" s="3">
        <v>40673.98079861111</v>
      </c>
      <c r="H240" s="3">
        <v>40707.0</v>
      </c>
      <c r="I240" s="2">
        <f t="shared" si="1"/>
        <v>34</v>
      </c>
      <c r="J240" s="1">
        <v>500.0</v>
      </c>
      <c r="K240" s="1">
        <v>500.0</v>
      </c>
      <c r="L240" s="1" t="str">
        <f>IF(K240&gt;=J240, "Met Goal", "Missed Goal")
</f>
        <v>Met Goal</v>
      </c>
      <c r="M240" s="5">
        <f>(K240/J240)
</f>
        <v>1</v>
      </c>
      <c r="N240" s="1">
        <v>9.0</v>
      </c>
      <c r="O240" s="1" t="s">
        <v>18</v>
      </c>
    </row>
    <row r="241" hidden="1">
      <c r="A241" s="1">
        <v>1.051914848E9</v>
      </c>
      <c r="B241" s="1" t="s">
        <v>324</v>
      </c>
      <c r="C241" s="1" t="s">
        <v>56</v>
      </c>
      <c r="D241" s="1" t="s">
        <v>56</v>
      </c>
      <c r="E241" s="1" t="s">
        <v>80</v>
      </c>
      <c r="F241" s="3"/>
      <c r="G241" s="3">
        <v>41852.079363425924</v>
      </c>
      <c r="H241" s="3">
        <v>41882.0</v>
      </c>
      <c r="I241" s="2">
        <f t="shared" si="1"/>
        <v>30</v>
      </c>
      <c r="J241" s="1">
        <v>4596.0</v>
      </c>
      <c r="K241" s="1">
        <v>1.0</v>
      </c>
      <c r="L241" s="1"/>
      <c r="M241" s="1"/>
      <c r="N241" s="1">
        <v>1.0</v>
      </c>
      <c r="O241" s="1" t="s">
        <v>22</v>
      </c>
    </row>
    <row r="242" hidden="1">
      <c r="A242" s="1">
        <v>9.66762576E8</v>
      </c>
      <c r="B242" s="1" t="s">
        <v>325</v>
      </c>
      <c r="C242" s="1" t="s">
        <v>26</v>
      </c>
      <c r="D242" s="1" t="s">
        <v>74</v>
      </c>
      <c r="E242" s="1" t="s">
        <v>17</v>
      </c>
      <c r="F242" s="3"/>
      <c r="G242" s="3">
        <v>40175.908217592594</v>
      </c>
      <c r="H242" s="3">
        <v>40193.0</v>
      </c>
      <c r="I242" s="2">
        <f t="shared" si="1"/>
        <v>18</v>
      </c>
      <c r="J242" s="1">
        <v>2000.0</v>
      </c>
      <c r="K242" s="1">
        <v>1515.0</v>
      </c>
      <c r="L242" s="1"/>
      <c r="M242" s="1"/>
      <c r="N242" s="1">
        <v>32.0</v>
      </c>
      <c r="O242" s="1" t="s">
        <v>31</v>
      </c>
    </row>
    <row r="243">
      <c r="A243" s="1">
        <v>1.479222483E9</v>
      </c>
      <c r="B243" s="1" t="s">
        <v>326</v>
      </c>
      <c r="C243" s="1" t="s">
        <v>16</v>
      </c>
      <c r="D243" s="1" t="s">
        <v>54</v>
      </c>
      <c r="E243" s="1" t="s">
        <v>48</v>
      </c>
      <c r="F243" s="2">
        <f>YEAR(G243)</f>
        <v>2014</v>
      </c>
      <c r="G243" s="3">
        <v>41806.58613425926</v>
      </c>
      <c r="H243" s="3">
        <v>41860.0</v>
      </c>
      <c r="I243" s="2">
        <f t="shared" si="1"/>
        <v>54</v>
      </c>
      <c r="J243" s="1">
        <v>334.0</v>
      </c>
      <c r="K243" s="1">
        <v>1018.0</v>
      </c>
      <c r="L243" s="1" t="str">
        <f>IF(K243&gt;=J243, "Met Goal", "Missed Goal")
</f>
        <v>Met Goal</v>
      </c>
      <c r="M243" s="5">
        <f>(K243/J243)
</f>
        <v>3.047904192</v>
      </c>
      <c r="N243" s="1">
        <v>11.0</v>
      </c>
      <c r="O243" s="1" t="s">
        <v>18</v>
      </c>
    </row>
    <row r="244" hidden="1">
      <c r="A244" s="1">
        <v>1.860088394E9</v>
      </c>
      <c r="B244" s="1" t="s">
        <v>327</v>
      </c>
      <c r="C244" s="1" t="s">
        <v>26</v>
      </c>
      <c r="D244" s="1" t="s">
        <v>77</v>
      </c>
      <c r="E244" s="1" t="s">
        <v>17</v>
      </c>
      <c r="F244" s="3"/>
      <c r="G244" s="3">
        <v>40596.1531712963</v>
      </c>
      <c r="H244" s="3">
        <v>40657.0</v>
      </c>
      <c r="I244" s="2">
        <f t="shared" si="1"/>
        <v>61</v>
      </c>
      <c r="J244" s="1">
        <v>3000.0</v>
      </c>
      <c r="K244" s="1">
        <v>20.0</v>
      </c>
      <c r="L244" s="1"/>
      <c r="M244" s="1"/>
      <c r="N244" s="1">
        <v>1.0</v>
      </c>
      <c r="O244" s="1" t="s">
        <v>22</v>
      </c>
    </row>
    <row r="245" hidden="1">
      <c r="A245" s="1">
        <v>1.820212816E9</v>
      </c>
      <c r="B245" s="1" t="s">
        <v>328</v>
      </c>
      <c r="C245" s="1" t="s">
        <v>29</v>
      </c>
      <c r="D245" s="1" t="s">
        <v>29</v>
      </c>
      <c r="E245" s="1" t="s">
        <v>17</v>
      </c>
      <c r="F245" s="3"/>
      <c r="G245" s="3">
        <v>41298.806863425925</v>
      </c>
      <c r="H245" s="3">
        <v>41328.0</v>
      </c>
      <c r="I245" s="2">
        <f t="shared" si="1"/>
        <v>30</v>
      </c>
      <c r="J245" s="1">
        <v>25000.0</v>
      </c>
      <c r="K245" s="1">
        <v>2576.0</v>
      </c>
      <c r="L245" s="1"/>
      <c r="M245" s="1"/>
      <c r="N245" s="1">
        <v>10.0</v>
      </c>
      <c r="O245" s="1" t="s">
        <v>31</v>
      </c>
    </row>
    <row r="246">
      <c r="A246" s="1">
        <v>2.03657937E8</v>
      </c>
      <c r="B246" s="1" t="s">
        <v>329</v>
      </c>
      <c r="C246" s="1" t="s">
        <v>29</v>
      </c>
      <c r="D246" s="1" t="s">
        <v>30</v>
      </c>
      <c r="E246" s="1" t="s">
        <v>17</v>
      </c>
      <c r="F246" s="2">
        <f>YEAR(G246)</f>
        <v>2013</v>
      </c>
      <c r="G246" s="3">
        <v>41361.89662037037</v>
      </c>
      <c r="H246" s="3">
        <v>41378.0</v>
      </c>
      <c r="I246" s="2">
        <f t="shared" si="1"/>
        <v>17</v>
      </c>
      <c r="J246" s="1">
        <v>3000.0</v>
      </c>
      <c r="K246" s="1">
        <v>3440.0</v>
      </c>
      <c r="L246" s="1" t="str">
        <f>IF(K246&gt;=J246, "Met Goal", "Missed Goal")
</f>
        <v>Met Goal</v>
      </c>
      <c r="M246" s="5">
        <f>(K246/J246)
</f>
        <v>1.146666667</v>
      </c>
      <c r="N246" s="1">
        <v>53.0</v>
      </c>
      <c r="O246" s="1" t="s">
        <v>18</v>
      </c>
    </row>
    <row r="247" hidden="1">
      <c r="A247" s="1">
        <v>1.917674941E9</v>
      </c>
      <c r="B247" s="1" t="s">
        <v>330</v>
      </c>
      <c r="C247" s="1" t="s">
        <v>34</v>
      </c>
      <c r="D247" s="1" t="s">
        <v>35</v>
      </c>
      <c r="E247" s="1" t="s">
        <v>17</v>
      </c>
      <c r="F247" s="3"/>
      <c r="G247" s="3">
        <v>41139.07165509259</v>
      </c>
      <c r="H247" s="3">
        <v>41199.0</v>
      </c>
      <c r="I247" s="2">
        <f t="shared" si="1"/>
        <v>60</v>
      </c>
      <c r="J247" s="1">
        <v>1000.0</v>
      </c>
      <c r="K247" s="1">
        <v>388.0</v>
      </c>
      <c r="L247" s="1"/>
      <c r="M247" s="1"/>
      <c r="N247" s="1">
        <v>17.0</v>
      </c>
      <c r="O247" s="1" t="s">
        <v>22</v>
      </c>
    </row>
    <row r="248">
      <c r="A248" s="1">
        <v>4.6412758E7</v>
      </c>
      <c r="B248" s="1" t="s">
        <v>331</v>
      </c>
      <c r="C248" s="1" t="s">
        <v>50</v>
      </c>
      <c r="D248" s="1" t="s">
        <v>68</v>
      </c>
      <c r="E248" s="1" t="s">
        <v>17</v>
      </c>
      <c r="F248" s="2">
        <f>YEAR(G248)</f>
        <v>2013</v>
      </c>
      <c r="G248" s="3">
        <v>41412.03440972222</v>
      </c>
      <c r="H248" s="3">
        <v>41444.0</v>
      </c>
      <c r="I248" s="2">
        <f t="shared" si="1"/>
        <v>32</v>
      </c>
      <c r="J248" s="1">
        <v>30000.0</v>
      </c>
      <c r="K248" s="1">
        <v>30294.0</v>
      </c>
      <c r="L248" s="1" t="str">
        <f>IF(K248&gt;=J248, "Met Goal", "Missed Goal")
</f>
        <v>Met Goal</v>
      </c>
      <c r="M248" s="5">
        <f>(K248/J248)
</f>
        <v>1.0098</v>
      </c>
      <c r="N248" s="1">
        <v>719.0</v>
      </c>
      <c r="O248" s="1" t="s">
        <v>18</v>
      </c>
    </row>
    <row r="249" hidden="1">
      <c r="A249" s="1">
        <v>1.35403731E9</v>
      </c>
      <c r="B249" s="1" t="s">
        <v>332</v>
      </c>
      <c r="C249" s="1" t="s">
        <v>50</v>
      </c>
      <c r="D249" s="1" t="s">
        <v>122</v>
      </c>
      <c r="E249" s="1" t="s">
        <v>48</v>
      </c>
      <c r="F249" s="3"/>
      <c r="G249" s="3">
        <v>41232.56706018518</v>
      </c>
      <c r="H249" s="3">
        <v>41262.0</v>
      </c>
      <c r="I249" s="2">
        <f t="shared" si="1"/>
        <v>30</v>
      </c>
      <c r="J249" s="1">
        <v>40558.0</v>
      </c>
      <c r="K249" s="1">
        <v>14053.0</v>
      </c>
      <c r="L249" s="1"/>
      <c r="M249" s="1"/>
      <c r="N249" s="1">
        <v>61.0</v>
      </c>
      <c r="O249" s="1" t="s">
        <v>22</v>
      </c>
    </row>
    <row r="250" hidden="1">
      <c r="A250" s="1">
        <v>1.871056286E9</v>
      </c>
      <c r="B250" s="1" t="s">
        <v>333</v>
      </c>
      <c r="C250" s="1" t="s">
        <v>37</v>
      </c>
      <c r="D250" s="1" t="s">
        <v>37</v>
      </c>
      <c r="E250" s="1" t="s">
        <v>17</v>
      </c>
      <c r="F250" s="3"/>
      <c r="G250" s="3">
        <v>41643.27238425926</v>
      </c>
      <c r="H250" s="3">
        <v>41673.0</v>
      </c>
      <c r="I250" s="2">
        <f t="shared" si="1"/>
        <v>30</v>
      </c>
      <c r="J250" s="1">
        <v>5000.0</v>
      </c>
      <c r="K250" s="1">
        <v>0.0</v>
      </c>
      <c r="L250" s="1"/>
      <c r="M250" s="1"/>
      <c r="N250" s="1">
        <v>0.0</v>
      </c>
      <c r="O250" s="1" t="s">
        <v>22</v>
      </c>
    </row>
    <row r="251" hidden="1">
      <c r="A251" s="1">
        <v>1.949440972E9</v>
      </c>
      <c r="B251" s="1" t="s">
        <v>334</v>
      </c>
      <c r="C251" s="1" t="s">
        <v>37</v>
      </c>
      <c r="D251" s="1" t="s">
        <v>37</v>
      </c>
      <c r="E251" s="1" t="s">
        <v>17</v>
      </c>
      <c r="F251" s="3"/>
      <c r="G251" s="3">
        <v>41011.045752314814</v>
      </c>
      <c r="H251" s="3">
        <v>41041.0</v>
      </c>
      <c r="I251" s="2">
        <f t="shared" si="1"/>
        <v>30</v>
      </c>
      <c r="J251" s="1">
        <v>500.0</v>
      </c>
      <c r="K251" s="1">
        <v>42.0</v>
      </c>
      <c r="L251" s="1"/>
      <c r="M251" s="1"/>
      <c r="N251" s="1">
        <v>3.0</v>
      </c>
      <c r="O251" s="1" t="s">
        <v>22</v>
      </c>
    </row>
    <row r="252" hidden="1">
      <c r="A252" s="1">
        <v>8.79500173E8</v>
      </c>
      <c r="B252" s="1" t="s">
        <v>335</v>
      </c>
      <c r="C252" s="1" t="s">
        <v>37</v>
      </c>
      <c r="D252" s="1" t="s">
        <v>37</v>
      </c>
      <c r="E252" s="1" t="s">
        <v>17</v>
      </c>
      <c r="F252" s="3"/>
      <c r="G252" s="3">
        <v>41349.776342592595</v>
      </c>
      <c r="H252" s="3">
        <v>41379.0</v>
      </c>
      <c r="I252" s="2">
        <f t="shared" si="1"/>
        <v>30</v>
      </c>
      <c r="J252" s="1">
        <v>1000.0</v>
      </c>
      <c r="K252" s="1">
        <v>191.0</v>
      </c>
      <c r="L252" s="1"/>
      <c r="M252" s="1"/>
      <c r="N252" s="1">
        <v>16.0</v>
      </c>
      <c r="O252" s="1" t="s">
        <v>22</v>
      </c>
    </row>
    <row r="253" hidden="1">
      <c r="A253" s="1">
        <v>2.139491193E9</v>
      </c>
      <c r="B253" s="1" t="s">
        <v>336</v>
      </c>
      <c r="C253" s="1" t="s">
        <v>56</v>
      </c>
      <c r="D253" s="1" t="s">
        <v>56</v>
      </c>
      <c r="E253" s="1" t="s">
        <v>123</v>
      </c>
      <c r="F253" s="3"/>
      <c r="G253" s="3">
        <v>42002.96840277778</v>
      </c>
      <c r="H253" s="3">
        <v>42062.0</v>
      </c>
      <c r="I253" s="2">
        <f t="shared" si="1"/>
        <v>60</v>
      </c>
      <c r="J253" s="1">
        <v>1409.0</v>
      </c>
      <c r="K253" s="1">
        <v>52.0</v>
      </c>
      <c r="L253" s="1"/>
      <c r="M253" s="1"/>
      <c r="N253" s="1">
        <v>4.0</v>
      </c>
      <c r="O253" s="1" t="s">
        <v>22</v>
      </c>
    </row>
    <row r="254">
      <c r="A254" s="1">
        <v>1.548515366E9</v>
      </c>
      <c r="B254" s="1" t="s">
        <v>337</v>
      </c>
      <c r="C254" s="1" t="s">
        <v>29</v>
      </c>
      <c r="D254" s="1" t="s">
        <v>30</v>
      </c>
      <c r="E254" s="1" t="s">
        <v>48</v>
      </c>
      <c r="F254" s="2">
        <f>YEAR(G254)</f>
        <v>2014</v>
      </c>
      <c r="G254" s="3">
        <v>41857.55571759259</v>
      </c>
      <c r="H254" s="3">
        <v>41883.0</v>
      </c>
      <c r="I254" s="2">
        <f t="shared" si="1"/>
        <v>26</v>
      </c>
      <c r="J254" s="1">
        <v>1499.0</v>
      </c>
      <c r="K254" s="1">
        <v>2037.0</v>
      </c>
      <c r="L254" s="1" t="str">
        <f>IF(K254&gt;=J254, "Met Goal", "Missed Goal")
</f>
        <v>Met Goal</v>
      </c>
      <c r="M254" s="5">
        <f>(K254/J254)
</f>
        <v>1.358905937</v>
      </c>
      <c r="N254" s="1">
        <v>38.0</v>
      </c>
      <c r="O254" s="1" t="s">
        <v>18</v>
      </c>
    </row>
    <row r="255" hidden="1">
      <c r="A255" s="1">
        <v>2.096448166E9</v>
      </c>
      <c r="B255" s="1" t="s">
        <v>338</v>
      </c>
      <c r="C255" s="1" t="s">
        <v>37</v>
      </c>
      <c r="D255" s="1" t="s">
        <v>339</v>
      </c>
      <c r="E255" s="1" t="s">
        <v>17</v>
      </c>
      <c r="F255" s="3"/>
      <c r="G255" s="3">
        <v>41849.91768518519</v>
      </c>
      <c r="H255" s="3">
        <v>41878.0</v>
      </c>
      <c r="I255" s="2">
        <f t="shared" si="1"/>
        <v>29</v>
      </c>
      <c r="J255" s="1">
        <v>10000.0</v>
      </c>
      <c r="K255" s="1">
        <v>73.0</v>
      </c>
      <c r="L255" s="1"/>
      <c r="M255" s="1"/>
      <c r="N255" s="1">
        <v>2.0</v>
      </c>
      <c r="O255" s="1" t="s">
        <v>31</v>
      </c>
    </row>
    <row r="256" hidden="1">
      <c r="A256" s="1">
        <v>1.071301133E9</v>
      </c>
      <c r="B256" s="1" t="s">
        <v>340</v>
      </c>
      <c r="C256" s="1" t="s">
        <v>87</v>
      </c>
      <c r="D256" s="1" t="s">
        <v>88</v>
      </c>
      <c r="E256" s="1" t="s">
        <v>17</v>
      </c>
      <c r="F256" s="3"/>
      <c r="G256" s="3">
        <v>41103.82634259259</v>
      </c>
      <c r="H256" s="3">
        <v>41133.0</v>
      </c>
      <c r="I256" s="2">
        <f t="shared" si="1"/>
        <v>30</v>
      </c>
      <c r="J256" s="1">
        <v>7500.0</v>
      </c>
      <c r="K256" s="1">
        <v>25.0</v>
      </c>
      <c r="L256" s="1"/>
      <c r="M256" s="1"/>
      <c r="N256" s="1">
        <v>1.0</v>
      </c>
      <c r="O256" s="1" t="s">
        <v>22</v>
      </c>
    </row>
    <row r="257" hidden="1">
      <c r="A257" s="1">
        <v>1.013977072E9</v>
      </c>
      <c r="B257" s="1" t="s">
        <v>341</v>
      </c>
      <c r="C257" s="1" t="s">
        <v>24</v>
      </c>
      <c r="D257" s="1" t="s">
        <v>24</v>
      </c>
      <c r="E257" s="1" t="s">
        <v>17</v>
      </c>
      <c r="F257" s="3"/>
      <c r="G257" s="3">
        <v>41217.81748842593</v>
      </c>
      <c r="H257" s="3">
        <v>41247.0</v>
      </c>
      <c r="I257" s="2">
        <f t="shared" si="1"/>
        <v>30</v>
      </c>
      <c r="J257" s="1">
        <v>5000.0</v>
      </c>
      <c r="K257" s="1">
        <v>1490.0</v>
      </c>
      <c r="L257" s="1"/>
      <c r="M257" s="1"/>
      <c r="N257" s="1">
        <v>44.0</v>
      </c>
      <c r="O257" s="1" t="s">
        <v>22</v>
      </c>
    </row>
    <row r="258" hidden="1">
      <c r="A258" s="1">
        <v>1.203978656E9</v>
      </c>
      <c r="B258" s="1" t="s">
        <v>342</v>
      </c>
      <c r="C258" s="1" t="s">
        <v>29</v>
      </c>
      <c r="D258" s="1" t="s">
        <v>65</v>
      </c>
      <c r="E258" s="1" t="s">
        <v>17</v>
      </c>
      <c r="F258" s="3"/>
      <c r="G258" s="3">
        <v>40890.71103009259</v>
      </c>
      <c r="H258" s="3">
        <v>40935.0</v>
      </c>
      <c r="I258" s="2">
        <f t="shared" si="1"/>
        <v>45</v>
      </c>
      <c r="J258" s="1">
        <v>5000.0</v>
      </c>
      <c r="K258" s="1">
        <v>0.0</v>
      </c>
      <c r="L258" s="1"/>
      <c r="M258" s="1"/>
      <c r="N258" s="1">
        <v>0.0</v>
      </c>
      <c r="O258" s="1" t="s">
        <v>22</v>
      </c>
    </row>
    <row r="259" hidden="1">
      <c r="A259" s="1">
        <v>1.921064044E9</v>
      </c>
      <c r="B259" s="1" t="s">
        <v>343</v>
      </c>
      <c r="C259" s="1" t="s">
        <v>26</v>
      </c>
      <c r="D259" s="1" t="s">
        <v>82</v>
      </c>
      <c r="E259" s="1" t="s">
        <v>17</v>
      </c>
      <c r="F259" s="3"/>
      <c r="G259" s="3">
        <v>40991.36394675926</v>
      </c>
      <c r="H259" s="3">
        <v>41051.0</v>
      </c>
      <c r="I259" s="2">
        <f t="shared" si="1"/>
        <v>60</v>
      </c>
      <c r="J259" s="1">
        <v>2000.0</v>
      </c>
      <c r="K259" s="1">
        <v>0.0</v>
      </c>
      <c r="L259" s="1"/>
      <c r="M259" s="1"/>
      <c r="N259" s="1">
        <v>0.0</v>
      </c>
      <c r="O259" s="1" t="s">
        <v>22</v>
      </c>
    </row>
    <row r="260" hidden="1">
      <c r="A260" s="1">
        <v>7.2570309E8</v>
      </c>
      <c r="B260" s="1" t="s">
        <v>344</v>
      </c>
      <c r="C260" s="1" t="s">
        <v>29</v>
      </c>
      <c r="D260" s="1" t="s">
        <v>84</v>
      </c>
      <c r="E260" s="1" t="s">
        <v>17</v>
      </c>
      <c r="F260" s="3"/>
      <c r="G260" s="3">
        <v>40352.907789351855</v>
      </c>
      <c r="H260" s="3">
        <v>40382.0</v>
      </c>
      <c r="I260" s="2">
        <f t="shared" si="1"/>
        <v>30</v>
      </c>
      <c r="J260" s="1">
        <v>1050.0</v>
      </c>
      <c r="K260" s="1">
        <v>0.0</v>
      </c>
      <c r="L260" s="1"/>
      <c r="M260" s="1"/>
      <c r="N260" s="1">
        <v>0.0</v>
      </c>
      <c r="O260" s="1" t="s">
        <v>22</v>
      </c>
    </row>
    <row r="261">
      <c r="A261" s="1">
        <v>2.010922725E9</v>
      </c>
      <c r="B261" s="1" t="s">
        <v>345</v>
      </c>
      <c r="C261" s="1" t="s">
        <v>50</v>
      </c>
      <c r="D261" s="1" t="s">
        <v>122</v>
      </c>
      <c r="E261" s="1" t="s">
        <v>80</v>
      </c>
      <c r="F261" s="2">
        <f>YEAR(G261)</f>
        <v>2014</v>
      </c>
      <c r="G261" s="3">
        <v>41964.02453703704</v>
      </c>
      <c r="H261" s="3">
        <v>41994.0</v>
      </c>
      <c r="I261" s="2">
        <f t="shared" si="1"/>
        <v>30</v>
      </c>
      <c r="J261" s="1">
        <v>120773.0</v>
      </c>
      <c r="K261" s="1">
        <v>120773.0</v>
      </c>
      <c r="L261" s="1" t="str">
        <f>IF(K261&gt;=J261, "Met Goal", "Missed Goal")
</f>
        <v>Met Goal</v>
      </c>
      <c r="M261" s="5">
        <f>(K261/J261)
</f>
        <v>1</v>
      </c>
      <c r="N261" s="1">
        <v>3783.0</v>
      </c>
      <c r="O261" s="1" t="s">
        <v>18</v>
      </c>
    </row>
    <row r="262" hidden="1">
      <c r="A262" s="1">
        <v>5.2707378E8</v>
      </c>
      <c r="B262" s="1" t="s">
        <v>346</v>
      </c>
      <c r="C262" s="1" t="s">
        <v>26</v>
      </c>
      <c r="D262" s="1" t="s">
        <v>26</v>
      </c>
      <c r="E262" s="1" t="s">
        <v>17</v>
      </c>
      <c r="F262" s="3"/>
      <c r="G262" s="3">
        <v>40616.08068287037</v>
      </c>
      <c r="H262" s="3">
        <v>40677.0</v>
      </c>
      <c r="I262" s="2">
        <f t="shared" si="1"/>
        <v>61</v>
      </c>
      <c r="J262" s="1">
        <v>25000.0</v>
      </c>
      <c r="K262" s="1">
        <v>2056.0</v>
      </c>
      <c r="L262" s="1"/>
      <c r="M262" s="1"/>
      <c r="N262" s="1">
        <v>31.0</v>
      </c>
      <c r="O262" s="1" t="s">
        <v>22</v>
      </c>
    </row>
    <row r="263" hidden="1">
      <c r="A263" s="1">
        <v>1.607767906E9</v>
      </c>
      <c r="B263" s="1" t="s">
        <v>347</v>
      </c>
      <c r="C263" s="1" t="s">
        <v>39</v>
      </c>
      <c r="D263" s="1" t="s">
        <v>348</v>
      </c>
      <c r="E263" s="1" t="s">
        <v>123</v>
      </c>
      <c r="F263" s="3"/>
      <c r="G263" s="3">
        <v>41984.35241898148</v>
      </c>
      <c r="H263" s="3">
        <v>42014.0</v>
      </c>
      <c r="I263" s="2">
        <f t="shared" si="1"/>
        <v>30</v>
      </c>
      <c r="J263" s="1">
        <v>2463.0</v>
      </c>
      <c r="K263" s="1">
        <v>0.0</v>
      </c>
      <c r="L263" s="1"/>
      <c r="M263" s="1"/>
      <c r="N263" s="1">
        <v>0.0</v>
      </c>
      <c r="O263" s="1" t="s">
        <v>22</v>
      </c>
    </row>
    <row r="264" hidden="1">
      <c r="A264" s="1">
        <v>1.154702781E9</v>
      </c>
      <c r="B264" s="1" t="s">
        <v>349</v>
      </c>
      <c r="C264" s="1" t="s">
        <v>87</v>
      </c>
      <c r="D264" s="1" t="s">
        <v>209</v>
      </c>
      <c r="E264" s="1" t="s">
        <v>17</v>
      </c>
      <c r="F264" s="3"/>
      <c r="G264" s="3">
        <v>40758.15167824074</v>
      </c>
      <c r="H264" s="3">
        <v>40788.0</v>
      </c>
      <c r="I264" s="2">
        <f t="shared" si="1"/>
        <v>30</v>
      </c>
      <c r="J264" s="1">
        <v>300.0</v>
      </c>
      <c r="K264" s="1">
        <v>25.0</v>
      </c>
      <c r="L264" s="1"/>
      <c r="M264" s="1"/>
      <c r="N264" s="1">
        <v>1.0</v>
      </c>
      <c r="O264" s="1" t="s">
        <v>22</v>
      </c>
    </row>
    <row r="265" hidden="1">
      <c r="A265" s="1">
        <v>5.09266028E8</v>
      </c>
      <c r="B265" s="1" t="s">
        <v>350</v>
      </c>
      <c r="C265" s="1" t="s">
        <v>34</v>
      </c>
      <c r="D265" s="1" t="s">
        <v>34</v>
      </c>
      <c r="E265" s="1" t="s">
        <v>17</v>
      </c>
      <c r="F265" s="3"/>
      <c r="G265" s="3">
        <v>41089.86859953704</v>
      </c>
      <c r="H265" s="3">
        <v>41131.0</v>
      </c>
      <c r="I265" s="2">
        <f t="shared" si="1"/>
        <v>42</v>
      </c>
      <c r="J265" s="1">
        <v>15000.0</v>
      </c>
      <c r="K265" s="1">
        <v>25.0</v>
      </c>
      <c r="L265" s="1"/>
      <c r="M265" s="1"/>
      <c r="N265" s="1">
        <v>1.0</v>
      </c>
      <c r="O265" s="1" t="s">
        <v>22</v>
      </c>
    </row>
    <row r="266">
      <c r="A266" s="1">
        <v>9.109565E7</v>
      </c>
      <c r="B266" s="1" t="s">
        <v>351</v>
      </c>
      <c r="C266" s="1" t="s">
        <v>29</v>
      </c>
      <c r="D266" s="1" t="s">
        <v>84</v>
      </c>
      <c r="E266" s="1" t="s">
        <v>17</v>
      </c>
      <c r="F266" s="2">
        <f t="shared" ref="F266:F268" si="65">YEAR(G266)</f>
        <v>2011</v>
      </c>
      <c r="G266" s="3">
        <v>40876.24049768518</v>
      </c>
      <c r="H266" s="3">
        <v>40935.0</v>
      </c>
      <c r="I266" s="2">
        <f t="shared" si="1"/>
        <v>59</v>
      </c>
      <c r="J266" s="1">
        <v>14000.0</v>
      </c>
      <c r="K266" s="1">
        <v>16941.0</v>
      </c>
      <c r="L266" s="1" t="str">
        <f t="shared" ref="L266:L268" si="66">IF(K266&gt;=J266, "Met Goal", "Missed Goal")
</f>
        <v>Met Goal</v>
      </c>
      <c r="M266" s="5">
        <f t="shared" ref="M266:M268" si="67">(K266/J266)
</f>
        <v>1.210071429</v>
      </c>
      <c r="N266" s="1">
        <v>51.0</v>
      </c>
      <c r="O266" s="1" t="s">
        <v>18</v>
      </c>
    </row>
    <row r="267">
      <c r="A267" s="1">
        <v>1.892067241E9</v>
      </c>
      <c r="B267" s="1" t="s">
        <v>352</v>
      </c>
      <c r="C267" s="1" t="s">
        <v>29</v>
      </c>
      <c r="D267" s="1" t="s">
        <v>65</v>
      </c>
      <c r="E267" s="1" t="s">
        <v>17</v>
      </c>
      <c r="F267" s="2">
        <f t="shared" si="65"/>
        <v>2014</v>
      </c>
      <c r="G267" s="3">
        <v>41663.60314814815</v>
      </c>
      <c r="H267" s="3">
        <v>41694.0</v>
      </c>
      <c r="I267" s="2">
        <f t="shared" si="1"/>
        <v>31</v>
      </c>
      <c r="J267" s="1">
        <v>10000.0</v>
      </c>
      <c r="K267" s="1">
        <v>11699.0</v>
      </c>
      <c r="L267" s="1" t="str">
        <f t="shared" si="66"/>
        <v>Met Goal</v>
      </c>
      <c r="M267" s="5">
        <f t="shared" si="67"/>
        <v>1.1699</v>
      </c>
      <c r="N267" s="1">
        <v>243.0</v>
      </c>
      <c r="O267" s="1" t="s">
        <v>18</v>
      </c>
    </row>
    <row r="268">
      <c r="A268" s="1">
        <v>3.51146073E8</v>
      </c>
      <c r="B268" s="1" t="s">
        <v>353</v>
      </c>
      <c r="C268" s="1" t="s">
        <v>47</v>
      </c>
      <c r="D268" s="1" t="s">
        <v>47</v>
      </c>
      <c r="E268" s="1" t="s">
        <v>17</v>
      </c>
      <c r="F268" s="2">
        <f t="shared" si="65"/>
        <v>2014</v>
      </c>
      <c r="G268" s="3">
        <v>41893.93119212963</v>
      </c>
      <c r="H268" s="3">
        <v>41944.0</v>
      </c>
      <c r="I268" s="2">
        <f t="shared" si="1"/>
        <v>51</v>
      </c>
      <c r="J268" s="1">
        <v>9000.0</v>
      </c>
      <c r="K268" s="1">
        <v>9000.0</v>
      </c>
      <c r="L268" s="1" t="str">
        <f t="shared" si="66"/>
        <v>Met Goal</v>
      </c>
      <c r="M268" s="5">
        <f t="shared" si="67"/>
        <v>1</v>
      </c>
      <c r="N268" s="1">
        <v>61.0</v>
      </c>
      <c r="O268" s="1" t="s">
        <v>18</v>
      </c>
    </row>
    <row r="269" hidden="1">
      <c r="A269" s="1">
        <v>1.53091121E9</v>
      </c>
      <c r="B269" s="1" t="s">
        <v>354</v>
      </c>
      <c r="C269" s="1" t="s">
        <v>50</v>
      </c>
      <c r="D269" s="1" t="s">
        <v>122</v>
      </c>
      <c r="E269" s="1" t="s">
        <v>17</v>
      </c>
      <c r="F269" s="3"/>
      <c r="G269" s="3">
        <v>41359.89517361111</v>
      </c>
      <c r="H269" s="3">
        <v>41389.0</v>
      </c>
      <c r="I269" s="2">
        <f t="shared" si="1"/>
        <v>30</v>
      </c>
      <c r="J269" s="1">
        <v>665.0</v>
      </c>
      <c r="K269" s="1">
        <v>26.0</v>
      </c>
      <c r="L269" s="1"/>
      <c r="M269" s="1"/>
      <c r="N269" s="1">
        <v>2.0</v>
      </c>
      <c r="O269" s="1" t="s">
        <v>22</v>
      </c>
    </row>
    <row r="270">
      <c r="A270" s="1">
        <v>1.62000551E9</v>
      </c>
      <c r="B270" s="1" t="s">
        <v>355</v>
      </c>
      <c r="C270" s="1" t="s">
        <v>39</v>
      </c>
      <c r="D270" s="1" t="s">
        <v>41</v>
      </c>
      <c r="E270" s="1" t="s">
        <v>48</v>
      </c>
      <c r="F270" s="2">
        <f t="shared" ref="F270:F271" si="68">YEAR(G270)</f>
        <v>2014</v>
      </c>
      <c r="G270" s="3">
        <v>41719.92959490741</v>
      </c>
      <c r="H270" s="3">
        <v>41764.0</v>
      </c>
      <c r="I270" s="2">
        <f t="shared" si="1"/>
        <v>45</v>
      </c>
      <c r="J270" s="1">
        <v>1855.0</v>
      </c>
      <c r="K270" s="1">
        <v>7124.0</v>
      </c>
      <c r="L270" s="1" t="str">
        <f t="shared" ref="L270:L271" si="69">IF(K270&gt;=J270, "Met Goal", "Missed Goal")
</f>
        <v>Met Goal</v>
      </c>
      <c r="M270" s="5">
        <f t="shared" ref="M270:M271" si="70">(K270/J270)
</f>
        <v>3.840431267</v>
      </c>
      <c r="N270" s="1">
        <v>191.0</v>
      </c>
      <c r="O270" s="1" t="s">
        <v>18</v>
      </c>
    </row>
    <row r="271">
      <c r="A271" s="1">
        <v>1.079902039E9</v>
      </c>
      <c r="B271" s="1" t="s">
        <v>356</v>
      </c>
      <c r="C271" s="1" t="s">
        <v>87</v>
      </c>
      <c r="D271" s="1" t="s">
        <v>87</v>
      </c>
      <c r="E271" s="1" t="s">
        <v>17</v>
      </c>
      <c r="F271" s="2">
        <f t="shared" si="68"/>
        <v>2012</v>
      </c>
      <c r="G271" s="3">
        <v>41157.09116898148</v>
      </c>
      <c r="H271" s="3">
        <v>41183.0</v>
      </c>
      <c r="I271" s="2">
        <f t="shared" si="1"/>
        <v>26</v>
      </c>
      <c r="J271" s="1">
        <v>2500.0</v>
      </c>
      <c r="K271" s="1">
        <v>5670.0</v>
      </c>
      <c r="L271" s="1" t="str">
        <f t="shared" si="69"/>
        <v>Met Goal</v>
      </c>
      <c r="M271" s="5">
        <f t="shared" si="70"/>
        <v>2.268</v>
      </c>
      <c r="N271" s="1">
        <v>98.0</v>
      </c>
      <c r="O271" s="1" t="s">
        <v>18</v>
      </c>
    </row>
    <row r="272" hidden="1">
      <c r="A272" s="1">
        <v>1.880874201E9</v>
      </c>
      <c r="B272" s="1" t="s">
        <v>357</v>
      </c>
      <c r="C272" s="1" t="s">
        <v>29</v>
      </c>
      <c r="D272" s="1" t="s">
        <v>84</v>
      </c>
      <c r="E272" s="1" t="s">
        <v>17</v>
      </c>
      <c r="F272" s="3"/>
      <c r="G272" s="3">
        <v>40282.137511574074</v>
      </c>
      <c r="H272" s="3">
        <v>40319.0</v>
      </c>
      <c r="I272" s="2">
        <f t="shared" si="1"/>
        <v>37</v>
      </c>
      <c r="J272" s="1">
        <v>2900.0</v>
      </c>
      <c r="K272" s="1">
        <v>0.0</v>
      </c>
      <c r="L272" s="1"/>
      <c r="M272" s="1"/>
      <c r="N272" s="1">
        <v>0.0</v>
      </c>
      <c r="O272" s="1" t="s">
        <v>31</v>
      </c>
    </row>
    <row r="273">
      <c r="A273" s="1">
        <v>6.79100897E8</v>
      </c>
      <c r="B273" s="1" t="s">
        <v>358</v>
      </c>
      <c r="C273" s="1" t="s">
        <v>34</v>
      </c>
      <c r="D273" s="1" t="s">
        <v>116</v>
      </c>
      <c r="E273" s="1" t="s">
        <v>17</v>
      </c>
      <c r="F273" s="2">
        <f t="shared" ref="F273:F275" si="71">YEAR(G273)</f>
        <v>2014</v>
      </c>
      <c r="G273" s="3">
        <v>41934.68325231481</v>
      </c>
      <c r="H273" s="3">
        <v>41964.0</v>
      </c>
      <c r="I273" s="2">
        <f t="shared" si="1"/>
        <v>30</v>
      </c>
      <c r="J273" s="1">
        <v>400.0</v>
      </c>
      <c r="K273" s="1">
        <v>460.0</v>
      </c>
      <c r="L273" s="1" t="str">
        <f t="shared" ref="L273:L275" si="72">IF(K273&gt;=J273, "Met Goal", "Missed Goal")
</f>
        <v>Met Goal</v>
      </c>
      <c r="M273" s="5">
        <f t="shared" ref="M273:M275" si="73">(K273/J273)
</f>
        <v>1.15</v>
      </c>
      <c r="N273" s="1">
        <v>18.0</v>
      </c>
      <c r="O273" s="1" t="s">
        <v>18</v>
      </c>
    </row>
    <row r="274">
      <c r="A274" s="1">
        <v>1.09094804E8</v>
      </c>
      <c r="B274" s="1" t="s">
        <v>359</v>
      </c>
      <c r="C274" s="1" t="s">
        <v>39</v>
      </c>
      <c r="D274" s="1" t="s">
        <v>39</v>
      </c>
      <c r="E274" s="1" t="s">
        <v>48</v>
      </c>
      <c r="F274" s="2">
        <f t="shared" si="71"/>
        <v>2014</v>
      </c>
      <c r="G274" s="3">
        <v>41877.92565972222</v>
      </c>
      <c r="H274" s="3">
        <v>41898.0</v>
      </c>
      <c r="I274" s="2">
        <f t="shared" si="1"/>
        <v>21</v>
      </c>
      <c r="J274" s="1">
        <v>5719.0</v>
      </c>
      <c r="K274" s="1">
        <v>21124.0</v>
      </c>
      <c r="L274" s="1" t="str">
        <f t="shared" si="72"/>
        <v>Met Goal</v>
      </c>
      <c r="M274" s="5">
        <f t="shared" si="73"/>
        <v>3.693652736</v>
      </c>
      <c r="N274" s="1">
        <v>723.0</v>
      </c>
      <c r="O274" s="1" t="s">
        <v>18</v>
      </c>
    </row>
    <row r="275">
      <c r="A275" s="1">
        <v>2.122103783E9</v>
      </c>
      <c r="B275" s="1" t="s">
        <v>360</v>
      </c>
      <c r="C275" s="1" t="s">
        <v>29</v>
      </c>
      <c r="D275" s="1" t="s">
        <v>65</v>
      </c>
      <c r="E275" s="1" t="s">
        <v>17</v>
      </c>
      <c r="F275" s="2">
        <f t="shared" si="71"/>
        <v>2012</v>
      </c>
      <c r="G275" s="3">
        <v>40950.13453703704</v>
      </c>
      <c r="H275" s="3">
        <v>40978.0</v>
      </c>
      <c r="I275" s="2">
        <f t="shared" si="1"/>
        <v>28</v>
      </c>
      <c r="J275" s="1">
        <v>10000.0</v>
      </c>
      <c r="K275" s="1">
        <v>10126.0</v>
      </c>
      <c r="L275" s="1" t="str">
        <f t="shared" si="72"/>
        <v>Met Goal</v>
      </c>
      <c r="M275" s="5">
        <f t="shared" si="73"/>
        <v>1.0126</v>
      </c>
      <c r="N275" s="1">
        <v>84.0</v>
      </c>
      <c r="O275" s="1" t="s">
        <v>18</v>
      </c>
    </row>
    <row r="276" hidden="1">
      <c r="A276" s="1">
        <v>7.24862553E8</v>
      </c>
      <c r="B276" s="1" t="s">
        <v>361</v>
      </c>
      <c r="C276" s="1" t="s">
        <v>29</v>
      </c>
      <c r="D276" s="1" t="s">
        <v>65</v>
      </c>
      <c r="E276" s="1" t="s">
        <v>17</v>
      </c>
      <c r="F276" s="3"/>
      <c r="G276" s="3">
        <v>41277.983773148146</v>
      </c>
      <c r="H276" s="3">
        <v>41307.0</v>
      </c>
      <c r="I276" s="2">
        <f t="shared" si="1"/>
        <v>30</v>
      </c>
      <c r="J276" s="1">
        <v>20000.0</v>
      </c>
      <c r="K276" s="1">
        <v>10191.0</v>
      </c>
      <c r="L276" s="1"/>
      <c r="M276" s="1"/>
      <c r="N276" s="1">
        <v>106.0</v>
      </c>
      <c r="O276" s="1" t="s">
        <v>22</v>
      </c>
    </row>
    <row r="277">
      <c r="A277" s="1">
        <v>2.146970878E9</v>
      </c>
      <c r="B277" s="1" t="s">
        <v>362</v>
      </c>
      <c r="C277" s="1" t="s">
        <v>47</v>
      </c>
      <c r="D277" s="1" t="s">
        <v>47</v>
      </c>
      <c r="E277" s="1" t="s">
        <v>17</v>
      </c>
      <c r="F277" s="2">
        <f t="shared" ref="F277:F278" si="74">YEAR(G277)</f>
        <v>2011</v>
      </c>
      <c r="G277" s="3">
        <v>40842.10912037037</v>
      </c>
      <c r="H277" s="3">
        <v>40878.0</v>
      </c>
      <c r="I277" s="2">
        <f t="shared" si="1"/>
        <v>36</v>
      </c>
      <c r="J277" s="1">
        <v>1200.0</v>
      </c>
      <c r="K277" s="1">
        <v>1516.0</v>
      </c>
      <c r="L277" s="1" t="str">
        <f t="shared" ref="L277:L278" si="75">IF(K277&gt;=J277, "Met Goal", "Missed Goal")
</f>
        <v>Met Goal</v>
      </c>
      <c r="M277" s="5">
        <f t="shared" ref="M277:M278" si="76">(K277/J277)
</f>
        <v>1.263333333</v>
      </c>
      <c r="N277" s="1">
        <v>119.0</v>
      </c>
      <c r="O277" s="1" t="s">
        <v>18</v>
      </c>
    </row>
    <row r="278">
      <c r="A278" s="1">
        <v>5.90613794E8</v>
      </c>
      <c r="B278" s="1" t="s">
        <v>363</v>
      </c>
      <c r="C278" s="1" t="s">
        <v>29</v>
      </c>
      <c r="D278" s="1" t="s">
        <v>30</v>
      </c>
      <c r="E278" s="1" t="s">
        <v>17</v>
      </c>
      <c r="F278" s="2">
        <f t="shared" si="74"/>
        <v>2011</v>
      </c>
      <c r="G278" s="3">
        <v>40749.84842592593</v>
      </c>
      <c r="H278" s="3">
        <v>40756.0</v>
      </c>
      <c r="I278" s="2">
        <f t="shared" si="1"/>
        <v>7</v>
      </c>
      <c r="J278" s="1">
        <v>10000.0</v>
      </c>
      <c r="K278" s="1">
        <v>10750.0</v>
      </c>
      <c r="L278" s="1" t="str">
        <f t="shared" si="75"/>
        <v>Met Goal</v>
      </c>
      <c r="M278" s="5">
        <f t="shared" si="76"/>
        <v>1.075</v>
      </c>
      <c r="N278" s="1">
        <v>91.0</v>
      </c>
      <c r="O278" s="1" t="s">
        <v>18</v>
      </c>
    </row>
    <row r="279" hidden="1">
      <c r="A279" s="1">
        <v>1.954779603E9</v>
      </c>
      <c r="B279" s="1" t="s">
        <v>364</v>
      </c>
      <c r="C279" s="1" t="s">
        <v>26</v>
      </c>
      <c r="D279" s="1" t="s">
        <v>146</v>
      </c>
      <c r="E279" s="1" t="s">
        <v>17</v>
      </c>
      <c r="F279" s="3"/>
      <c r="G279" s="3">
        <v>41102.083761574075</v>
      </c>
      <c r="H279" s="3">
        <v>41139.0</v>
      </c>
      <c r="I279" s="2">
        <f t="shared" si="1"/>
        <v>37</v>
      </c>
      <c r="J279" s="1">
        <v>12000.0</v>
      </c>
      <c r="K279" s="1">
        <v>0.0</v>
      </c>
      <c r="L279" s="1"/>
      <c r="M279" s="1"/>
      <c r="N279" s="1">
        <v>0.0</v>
      </c>
      <c r="O279" s="1" t="s">
        <v>22</v>
      </c>
    </row>
    <row r="280" hidden="1">
      <c r="A280" s="1">
        <v>4.0825495E8</v>
      </c>
      <c r="B280" s="1" t="s">
        <v>365</v>
      </c>
      <c r="C280" s="1" t="s">
        <v>92</v>
      </c>
      <c r="D280" s="1" t="s">
        <v>92</v>
      </c>
      <c r="E280" s="1" t="s">
        <v>17</v>
      </c>
      <c r="F280" s="3"/>
      <c r="G280" s="3">
        <v>41469.434166666666</v>
      </c>
      <c r="H280" s="3">
        <v>41529.0</v>
      </c>
      <c r="I280" s="2">
        <f t="shared" si="1"/>
        <v>60</v>
      </c>
      <c r="J280" s="1">
        <v>6000.0</v>
      </c>
      <c r="K280" s="1">
        <v>58.0</v>
      </c>
      <c r="L280" s="1"/>
      <c r="M280" s="1"/>
      <c r="N280" s="1">
        <v>5.0</v>
      </c>
      <c r="O280" s="1" t="s">
        <v>22</v>
      </c>
    </row>
    <row r="281">
      <c r="A281" s="1">
        <v>4.26716533E8</v>
      </c>
      <c r="B281" s="1" t="s">
        <v>366</v>
      </c>
      <c r="C281" s="1" t="s">
        <v>26</v>
      </c>
      <c r="D281" s="1" t="s">
        <v>27</v>
      </c>
      <c r="E281" s="1" t="s">
        <v>17</v>
      </c>
      <c r="F281" s="2">
        <f t="shared" ref="F281:F282" si="77">YEAR(G281)</f>
        <v>2010</v>
      </c>
      <c r="G281" s="3">
        <v>40532.81841435185</v>
      </c>
      <c r="H281" s="3">
        <v>40575.0</v>
      </c>
      <c r="I281" s="2">
        <f t="shared" si="1"/>
        <v>43</v>
      </c>
      <c r="J281" s="1">
        <v>5000.0</v>
      </c>
      <c r="K281" s="1">
        <v>5195.0</v>
      </c>
      <c r="L281" s="1" t="str">
        <f t="shared" ref="L281:L282" si="78">IF(K281&gt;=J281, "Met Goal", "Missed Goal")
</f>
        <v>Met Goal</v>
      </c>
      <c r="M281" s="5">
        <f t="shared" ref="M281:M282" si="79">(K281/J281)
</f>
        <v>1.039</v>
      </c>
      <c r="N281" s="1">
        <v>46.0</v>
      </c>
      <c r="O281" s="1" t="s">
        <v>18</v>
      </c>
    </row>
    <row r="282">
      <c r="A282" s="1">
        <v>1.758483123E9</v>
      </c>
      <c r="B282" s="1" t="s">
        <v>367</v>
      </c>
      <c r="C282" s="1" t="s">
        <v>26</v>
      </c>
      <c r="D282" s="1" t="s">
        <v>82</v>
      </c>
      <c r="E282" s="1" t="s">
        <v>17</v>
      </c>
      <c r="F282" s="2">
        <f t="shared" si="77"/>
        <v>2013</v>
      </c>
      <c r="G282" s="3">
        <v>41600.21412037037</v>
      </c>
      <c r="H282" s="3">
        <v>41634.0</v>
      </c>
      <c r="I282" s="2">
        <f t="shared" si="1"/>
        <v>34</v>
      </c>
      <c r="J282" s="1">
        <v>2800.0</v>
      </c>
      <c r="K282" s="1">
        <v>2925.0</v>
      </c>
      <c r="L282" s="1" t="str">
        <f t="shared" si="78"/>
        <v>Met Goal</v>
      </c>
      <c r="M282" s="5">
        <f t="shared" si="79"/>
        <v>1.044642857</v>
      </c>
      <c r="N282" s="1">
        <v>48.0</v>
      </c>
      <c r="O282" s="1" t="s">
        <v>18</v>
      </c>
    </row>
    <row r="283" hidden="1">
      <c r="A283" s="1">
        <v>7.9591377E8</v>
      </c>
      <c r="B283" s="1" t="s">
        <v>368</v>
      </c>
      <c r="C283" s="1" t="s">
        <v>20</v>
      </c>
      <c r="D283" s="1" t="s">
        <v>21</v>
      </c>
      <c r="E283" s="1" t="s">
        <v>123</v>
      </c>
      <c r="F283" s="3"/>
      <c r="G283" s="3">
        <v>41913.17461805556</v>
      </c>
      <c r="H283" s="3">
        <v>41943.0</v>
      </c>
      <c r="I283" s="2">
        <f t="shared" si="1"/>
        <v>30</v>
      </c>
      <c r="J283" s="1">
        <v>114266.0</v>
      </c>
      <c r="K283" s="1">
        <v>7557.0</v>
      </c>
      <c r="L283" s="1"/>
      <c r="M283" s="1"/>
      <c r="N283" s="1">
        <v>28.0</v>
      </c>
      <c r="O283" s="1" t="s">
        <v>22</v>
      </c>
    </row>
    <row r="284" hidden="1">
      <c r="A284" s="1">
        <v>1.594892804E9</v>
      </c>
      <c r="B284" s="1" t="s">
        <v>369</v>
      </c>
      <c r="C284" s="1" t="s">
        <v>24</v>
      </c>
      <c r="D284" s="1" t="s">
        <v>166</v>
      </c>
      <c r="E284" s="1" t="s">
        <v>17</v>
      </c>
      <c r="F284" s="3"/>
      <c r="G284" s="3">
        <v>41912.1540625</v>
      </c>
      <c r="H284" s="3">
        <v>41972.0</v>
      </c>
      <c r="I284" s="2">
        <f t="shared" si="1"/>
        <v>60</v>
      </c>
      <c r="J284" s="1">
        <v>1000.0</v>
      </c>
      <c r="K284" s="1">
        <v>21.0</v>
      </c>
      <c r="L284" s="1"/>
      <c r="M284" s="1"/>
      <c r="N284" s="1">
        <v>3.0</v>
      </c>
      <c r="O284" s="1" t="s">
        <v>22</v>
      </c>
    </row>
    <row r="285" hidden="1">
      <c r="A285" s="1">
        <v>1.250335973E9</v>
      </c>
      <c r="B285" s="1" t="s">
        <v>370</v>
      </c>
      <c r="C285" s="1" t="s">
        <v>87</v>
      </c>
      <c r="D285" s="1" t="s">
        <v>87</v>
      </c>
      <c r="E285" s="1" t="s">
        <v>17</v>
      </c>
      <c r="F285" s="3"/>
      <c r="G285" s="3">
        <v>41873.14925925926</v>
      </c>
      <c r="H285" s="3">
        <v>41903.0</v>
      </c>
      <c r="I285" s="2">
        <f t="shared" si="1"/>
        <v>30</v>
      </c>
      <c r="J285" s="1">
        <v>350.0</v>
      </c>
      <c r="K285" s="1">
        <v>0.0</v>
      </c>
      <c r="L285" s="1"/>
      <c r="M285" s="1"/>
      <c r="N285" s="1">
        <v>0.0</v>
      </c>
      <c r="O285" s="1" t="s">
        <v>31</v>
      </c>
    </row>
    <row r="286" hidden="1">
      <c r="A286" s="1">
        <v>4.62684516E8</v>
      </c>
      <c r="B286" s="1" t="s">
        <v>371</v>
      </c>
      <c r="C286" s="1" t="s">
        <v>26</v>
      </c>
      <c r="D286" s="1" t="s">
        <v>26</v>
      </c>
      <c r="E286" s="1" t="s">
        <v>17</v>
      </c>
      <c r="F286" s="3"/>
      <c r="G286" s="3">
        <v>40217.71215277778</v>
      </c>
      <c r="H286" s="3">
        <v>40281.0</v>
      </c>
      <c r="I286" s="2">
        <f t="shared" si="1"/>
        <v>64</v>
      </c>
      <c r="J286" s="1">
        <v>8000.0</v>
      </c>
      <c r="K286" s="1">
        <v>185.0</v>
      </c>
      <c r="L286" s="1"/>
      <c r="M286" s="1"/>
      <c r="N286" s="1">
        <v>8.0</v>
      </c>
      <c r="O286" s="1" t="s">
        <v>22</v>
      </c>
    </row>
    <row r="287">
      <c r="A287" s="1">
        <v>3.22786261E8</v>
      </c>
      <c r="B287" s="1" t="s">
        <v>372</v>
      </c>
      <c r="C287" s="1" t="s">
        <v>26</v>
      </c>
      <c r="D287" s="1" t="s">
        <v>26</v>
      </c>
      <c r="E287" s="1" t="s">
        <v>48</v>
      </c>
      <c r="F287" s="2">
        <f t="shared" ref="F287:F289" si="80">YEAR(G287)</f>
        <v>2013</v>
      </c>
      <c r="G287" s="3">
        <v>41435.64797453704</v>
      </c>
      <c r="H287" s="3">
        <v>41465.0</v>
      </c>
      <c r="I287" s="2">
        <f t="shared" si="1"/>
        <v>30</v>
      </c>
      <c r="J287" s="1">
        <v>45325.0</v>
      </c>
      <c r="K287" s="1">
        <v>58796.0</v>
      </c>
      <c r="L287" s="1" t="str">
        <f t="shared" ref="L287:L289" si="81">IF(K287&gt;=J287, "Met Goal", "Missed Goal")
</f>
        <v>Met Goal</v>
      </c>
      <c r="M287" s="5">
        <f t="shared" ref="M287:M289" si="82">(K287/J287)
</f>
        <v>1.297209046</v>
      </c>
      <c r="N287" s="1">
        <v>552.0</v>
      </c>
      <c r="O287" s="1" t="s">
        <v>18</v>
      </c>
    </row>
    <row r="288">
      <c r="A288" s="1">
        <v>1.88038277E8</v>
      </c>
      <c r="B288" s="1" t="s">
        <v>373</v>
      </c>
      <c r="C288" s="1" t="s">
        <v>26</v>
      </c>
      <c r="D288" s="1" t="s">
        <v>374</v>
      </c>
      <c r="E288" s="1" t="s">
        <v>17</v>
      </c>
      <c r="F288" s="2">
        <f t="shared" si="80"/>
        <v>2014</v>
      </c>
      <c r="G288" s="3">
        <v>41870.90460648148</v>
      </c>
      <c r="H288" s="3">
        <v>41895.0</v>
      </c>
      <c r="I288" s="2">
        <f t="shared" si="1"/>
        <v>25</v>
      </c>
      <c r="J288" s="1">
        <v>1000.0</v>
      </c>
      <c r="K288" s="1">
        <v>1000.0</v>
      </c>
      <c r="L288" s="1" t="str">
        <f t="shared" si="81"/>
        <v>Met Goal</v>
      </c>
      <c r="M288" s="5">
        <f t="shared" si="82"/>
        <v>1</v>
      </c>
      <c r="N288" s="1">
        <v>13.0</v>
      </c>
      <c r="O288" s="1" t="s">
        <v>18</v>
      </c>
    </row>
    <row r="289">
      <c r="A289" s="1">
        <v>1.083407186E9</v>
      </c>
      <c r="B289" s="1" t="s">
        <v>375</v>
      </c>
      <c r="C289" s="1" t="s">
        <v>29</v>
      </c>
      <c r="D289" s="1" t="s">
        <v>65</v>
      </c>
      <c r="E289" s="1" t="s">
        <v>17</v>
      </c>
      <c r="F289" s="2">
        <f t="shared" si="80"/>
        <v>2012</v>
      </c>
      <c r="G289" s="3">
        <v>40991.795949074076</v>
      </c>
      <c r="H289" s="3">
        <v>41026.0</v>
      </c>
      <c r="I289" s="2">
        <f t="shared" si="1"/>
        <v>35</v>
      </c>
      <c r="J289" s="1">
        <v>2500.0</v>
      </c>
      <c r="K289" s="1">
        <v>2500.0</v>
      </c>
      <c r="L289" s="1" t="str">
        <f t="shared" si="81"/>
        <v>Met Goal</v>
      </c>
      <c r="M289" s="5">
        <f t="shared" si="82"/>
        <v>1</v>
      </c>
      <c r="N289" s="1">
        <v>19.0</v>
      </c>
      <c r="O289" s="1" t="s">
        <v>18</v>
      </c>
    </row>
    <row r="290" hidden="1">
      <c r="A290" s="1">
        <v>4.675254E8</v>
      </c>
      <c r="B290" s="1" t="s">
        <v>376</v>
      </c>
      <c r="C290" s="1" t="s">
        <v>87</v>
      </c>
      <c r="D290" s="1" t="s">
        <v>377</v>
      </c>
      <c r="E290" s="1" t="s">
        <v>17</v>
      </c>
      <c r="F290" s="3"/>
      <c r="G290" s="3">
        <v>41873.00309027778</v>
      </c>
      <c r="H290" s="3">
        <v>41903.0</v>
      </c>
      <c r="I290" s="2">
        <f t="shared" si="1"/>
        <v>30</v>
      </c>
      <c r="J290" s="1">
        <v>1000.0</v>
      </c>
      <c r="K290" s="1">
        <v>375.0</v>
      </c>
      <c r="L290" s="1"/>
      <c r="M290" s="1"/>
      <c r="N290" s="1">
        <v>9.0</v>
      </c>
      <c r="O290" s="1" t="s">
        <v>22</v>
      </c>
    </row>
    <row r="291" hidden="1">
      <c r="A291" s="1">
        <v>4.0233386E8</v>
      </c>
      <c r="B291" s="1" t="s">
        <v>378</v>
      </c>
      <c r="C291" s="1" t="s">
        <v>29</v>
      </c>
      <c r="D291" s="1" t="s">
        <v>84</v>
      </c>
      <c r="E291" s="1" t="s">
        <v>17</v>
      </c>
      <c r="F291" s="3"/>
      <c r="G291" s="3">
        <v>40918.13375</v>
      </c>
      <c r="H291" s="3">
        <v>40964.0</v>
      </c>
      <c r="I291" s="2">
        <f t="shared" si="1"/>
        <v>46</v>
      </c>
      <c r="J291" s="1">
        <v>5000.0</v>
      </c>
      <c r="K291" s="1">
        <v>10.0</v>
      </c>
      <c r="L291" s="1"/>
      <c r="M291" s="1"/>
      <c r="N291" s="1">
        <v>1.0</v>
      </c>
      <c r="O291" s="1" t="s">
        <v>22</v>
      </c>
    </row>
    <row r="292" hidden="1">
      <c r="A292" s="1">
        <v>1.590468223E9</v>
      </c>
      <c r="B292" s="1" t="s">
        <v>379</v>
      </c>
      <c r="C292" s="1" t="s">
        <v>37</v>
      </c>
      <c r="D292" s="1" t="s">
        <v>97</v>
      </c>
      <c r="E292" s="1" t="s">
        <v>17</v>
      </c>
      <c r="F292" s="3"/>
      <c r="G292" s="3">
        <v>41802.742627314816</v>
      </c>
      <c r="H292" s="3">
        <v>41832.0</v>
      </c>
      <c r="I292" s="2">
        <f t="shared" si="1"/>
        <v>30</v>
      </c>
      <c r="J292" s="1">
        <v>5000.0</v>
      </c>
      <c r="K292" s="1">
        <v>0.0</v>
      </c>
      <c r="L292" s="1"/>
      <c r="M292" s="1"/>
      <c r="N292" s="1">
        <v>0.0</v>
      </c>
      <c r="O292" s="1" t="s">
        <v>22</v>
      </c>
    </row>
    <row r="293" hidden="1">
      <c r="A293" s="1">
        <v>3.86682416E8</v>
      </c>
      <c r="B293" s="1" t="s">
        <v>380</v>
      </c>
      <c r="C293" s="1" t="s">
        <v>34</v>
      </c>
      <c r="D293" s="1" t="s">
        <v>381</v>
      </c>
      <c r="E293" s="1" t="s">
        <v>48</v>
      </c>
      <c r="F293" s="3"/>
      <c r="G293" s="3">
        <v>41891.82077546296</v>
      </c>
      <c r="H293" s="3">
        <v>41905.0</v>
      </c>
      <c r="I293" s="2">
        <f t="shared" si="1"/>
        <v>14</v>
      </c>
      <c r="J293" s="1">
        <v>1631.0</v>
      </c>
      <c r="K293" s="1">
        <v>119.0</v>
      </c>
      <c r="L293" s="1"/>
      <c r="M293" s="1"/>
      <c r="N293" s="1">
        <v>5.0</v>
      </c>
      <c r="O293" s="1" t="s">
        <v>22</v>
      </c>
    </row>
    <row r="294">
      <c r="A294" s="1">
        <v>1.103018928E9</v>
      </c>
      <c r="B294" s="1" t="s">
        <v>382</v>
      </c>
      <c r="C294" s="1" t="s">
        <v>20</v>
      </c>
      <c r="D294" s="1" t="s">
        <v>20</v>
      </c>
      <c r="E294" s="1" t="s">
        <v>123</v>
      </c>
      <c r="F294" s="2">
        <f>YEAR(G294)</f>
        <v>2013</v>
      </c>
      <c r="G294" s="3">
        <v>41591.167233796295</v>
      </c>
      <c r="H294" s="3">
        <v>41621.0</v>
      </c>
      <c r="I294" s="2">
        <f t="shared" si="1"/>
        <v>30</v>
      </c>
      <c r="J294" s="1">
        <v>4917.0</v>
      </c>
      <c r="K294" s="1">
        <v>5308.0</v>
      </c>
      <c r="L294" s="1" t="str">
        <f>IF(K294&gt;=J294, "Met Goal", "Missed Goal")
</f>
        <v>Met Goal</v>
      </c>
      <c r="M294" s="5">
        <f>(K294/J294)
</f>
        <v>1.079520033</v>
      </c>
      <c r="N294" s="1">
        <v>100.0</v>
      </c>
      <c r="O294" s="1" t="s">
        <v>18</v>
      </c>
    </row>
    <row r="295" hidden="1">
      <c r="A295" s="1">
        <v>1.201477227E9</v>
      </c>
      <c r="B295" s="1" t="s">
        <v>383</v>
      </c>
      <c r="C295" s="1" t="s">
        <v>26</v>
      </c>
      <c r="D295" s="1" t="s">
        <v>82</v>
      </c>
      <c r="E295" s="1" t="s">
        <v>17</v>
      </c>
      <c r="F295" s="3"/>
      <c r="G295" s="3">
        <v>40627.70657407407</v>
      </c>
      <c r="H295" s="3">
        <v>40658.0</v>
      </c>
      <c r="I295" s="2">
        <f t="shared" si="1"/>
        <v>31</v>
      </c>
      <c r="J295" s="1">
        <v>700.0</v>
      </c>
      <c r="K295" s="1">
        <v>25.0</v>
      </c>
      <c r="L295" s="1"/>
      <c r="M295" s="1"/>
      <c r="N295" s="1">
        <v>1.0</v>
      </c>
      <c r="O295" s="1" t="s">
        <v>22</v>
      </c>
    </row>
    <row r="296">
      <c r="A296" s="1">
        <v>1.530461794E9</v>
      </c>
      <c r="B296" s="1" t="s">
        <v>384</v>
      </c>
      <c r="C296" s="1" t="s">
        <v>87</v>
      </c>
      <c r="D296" s="1" t="s">
        <v>209</v>
      </c>
      <c r="E296" s="1" t="s">
        <v>17</v>
      </c>
      <c r="F296" s="2">
        <f>YEAR(G296)</f>
        <v>2012</v>
      </c>
      <c r="G296" s="3">
        <v>40953.88700231481</v>
      </c>
      <c r="H296" s="3">
        <v>40983.0</v>
      </c>
      <c r="I296" s="2">
        <f t="shared" si="1"/>
        <v>30</v>
      </c>
      <c r="J296" s="1">
        <v>900.0</v>
      </c>
      <c r="K296" s="1">
        <v>920.0</v>
      </c>
      <c r="L296" s="1" t="str">
        <f>IF(K296&gt;=J296, "Met Goal", "Missed Goal")
</f>
        <v>Met Goal</v>
      </c>
      <c r="M296" s="5">
        <f>(K296/J296)
</f>
        <v>1.022222222</v>
      </c>
      <c r="N296" s="1">
        <v>22.0</v>
      </c>
      <c r="O296" s="1" t="s">
        <v>18</v>
      </c>
    </row>
    <row r="297" hidden="1">
      <c r="A297" s="1">
        <v>1.76120216E8</v>
      </c>
      <c r="B297" s="1" t="s">
        <v>385</v>
      </c>
      <c r="C297" s="1" t="s">
        <v>39</v>
      </c>
      <c r="D297" s="1" t="s">
        <v>60</v>
      </c>
      <c r="E297" s="1" t="s">
        <v>17</v>
      </c>
      <c r="F297" s="3"/>
      <c r="G297" s="3">
        <v>41793.8328587963</v>
      </c>
      <c r="H297" s="3">
        <v>41823.0</v>
      </c>
      <c r="I297" s="2">
        <f t="shared" si="1"/>
        <v>30</v>
      </c>
      <c r="J297" s="1">
        <v>40000.0</v>
      </c>
      <c r="K297" s="1">
        <v>36.0</v>
      </c>
      <c r="L297" s="1"/>
      <c r="M297" s="1"/>
      <c r="N297" s="1">
        <v>9.0</v>
      </c>
      <c r="O297" s="1" t="s">
        <v>22</v>
      </c>
    </row>
    <row r="298">
      <c r="A298" s="1">
        <v>2.067775491E9</v>
      </c>
      <c r="B298" s="1" t="s">
        <v>386</v>
      </c>
      <c r="C298" s="1" t="s">
        <v>26</v>
      </c>
      <c r="D298" s="1" t="s">
        <v>180</v>
      </c>
      <c r="E298" s="1" t="s">
        <v>17</v>
      </c>
      <c r="F298" s="2">
        <f t="shared" ref="F298:F299" si="83">YEAR(G298)</f>
        <v>2013</v>
      </c>
      <c r="G298" s="3">
        <v>41380.77292824074</v>
      </c>
      <c r="H298" s="3">
        <v>41440.0</v>
      </c>
      <c r="I298" s="2">
        <f t="shared" si="1"/>
        <v>60</v>
      </c>
      <c r="J298" s="1">
        <v>13500.0</v>
      </c>
      <c r="K298" s="1">
        <v>14416.0</v>
      </c>
      <c r="L298" s="1" t="str">
        <f t="shared" ref="L298:L299" si="84">IF(K298&gt;=J298, "Met Goal", "Missed Goal")
</f>
        <v>Met Goal</v>
      </c>
      <c r="M298" s="5">
        <f t="shared" ref="M298:M299" si="85">(K298/J298)
</f>
        <v>1.067851852</v>
      </c>
      <c r="N298" s="1">
        <v>61.0</v>
      </c>
      <c r="O298" s="1" t="s">
        <v>18</v>
      </c>
    </row>
    <row r="299">
      <c r="A299" s="1">
        <v>1.944063053E9</v>
      </c>
      <c r="B299" s="1" t="s">
        <v>387</v>
      </c>
      <c r="C299" s="1" t="s">
        <v>50</v>
      </c>
      <c r="D299" s="1" t="s">
        <v>122</v>
      </c>
      <c r="E299" s="1" t="s">
        <v>17</v>
      </c>
      <c r="F299" s="2">
        <f t="shared" si="83"/>
        <v>2012</v>
      </c>
      <c r="G299" s="3">
        <v>41225.627754629626</v>
      </c>
      <c r="H299" s="3">
        <v>41255.0</v>
      </c>
      <c r="I299" s="2">
        <f t="shared" si="1"/>
        <v>30</v>
      </c>
      <c r="J299" s="1">
        <v>60000.0</v>
      </c>
      <c r="K299" s="1">
        <v>66694.0</v>
      </c>
      <c r="L299" s="1" t="str">
        <f t="shared" si="84"/>
        <v>Met Goal</v>
      </c>
      <c r="M299" s="5">
        <f t="shared" si="85"/>
        <v>1.111566667</v>
      </c>
      <c r="N299" s="1">
        <v>1687.0</v>
      </c>
      <c r="O299" s="1" t="s">
        <v>18</v>
      </c>
    </row>
    <row r="300" hidden="1">
      <c r="A300" s="1">
        <v>1.839979973E9</v>
      </c>
      <c r="B300" s="1" t="s">
        <v>388</v>
      </c>
      <c r="C300" s="1" t="s">
        <v>193</v>
      </c>
      <c r="D300" s="1" t="s">
        <v>348</v>
      </c>
      <c r="E300" s="1" t="s">
        <v>17</v>
      </c>
      <c r="F300" s="3"/>
      <c r="G300" s="3">
        <v>41857.16577546296</v>
      </c>
      <c r="H300" s="3">
        <v>41887.0</v>
      </c>
      <c r="I300" s="2">
        <f t="shared" si="1"/>
        <v>30</v>
      </c>
      <c r="J300" s="1">
        <v>45000.0</v>
      </c>
      <c r="K300" s="1">
        <v>5.0</v>
      </c>
      <c r="L300" s="1"/>
      <c r="M300" s="1"/>
      <c r="N300" s="1">
        <v>1.0</v>
      </c>
      <c r="O300" s="1" t="s">
        <v>22</v>
      </c>
    </row>
    <row r="301">
      <c r="A301" s="1">
        <v>1.71069873E9</v>
      </c>
      <c r="B301" s="1" t="s">
        <v>389</v>
      </c>
      <c r="C301" s="1" t="s">
        <v>26</v>
      </c>
      <c r="D301" s="1" t="s">
        <v>27</v>
      </c>
      <c r="E301" s="1" t="s">
        <v>17</v>
      </c>
      <c r="F301" s="2">
        <f t="shared" ref="F301:F303" si="86">YEAR(G301)</f>
        <v>2011</v>
      </c>
      <c r="G301" s="3">
        <v>40790.65016203704</v>
      </c>
      <c r="H301" s="3">
        <v>40820.0</v>
      </c>
      <c r="I301" s="2">
        <f t="shared" si="1"/>
        <v>30</v>
      </c>
      <c r="J301" s="1">
        <v>1200.0</v>
      </c>
      <c r="K301" s="1">
        <v>1480.0</v>
      </c>
      <c r="L301" s="1" t="str">
        <f t="shared" ref="L301:L303" si="87">IF(K301&gt;=J301, "Met Goal", "Missed Goal")
</f>
        <v>Met Goal</v>
      </c>
      <c r="M301" s="5">
        <f t="shared" ref="M301:M303" si="88">(K301/J301)
</f>
        <v>1.233333333</v>
      </c>
      <c r="N301" s="1">
        <v>23.0</v>
      </c>
      <c r="O301" s="1" t="s">
        <v>18</v>
      </c>
    </row>
    <row r="302">
      <c r="A302" s="1">
        <v>6.85633127E8</v>
      </c>
      <c r="B302" s="1" t="s">
        <v>390</v>
      </c>
      <c r="C302" s="1" t="s">
        <v>29</v>
      </c>
      <c r="D302" s="1" t="s">
        <v>30</v>
      </c>
      <c r="E302" s="1" t="s">
        <v>17</v>
      </c>
      <c r="F302" s="2">
        <f t="shared" si="86"/>
        <v>2014</v>
      </c>
      <c r="G302" s="3">
        <v>41962.64809027778</v>
      </c>
      <c r="H302" s="3">
        <v>41992.0</v>
      </c>
      <c r="I302" s="2">
        <f t="shared" si="1"/>
        <v>30</v>
      </c>
      <c r="J302" s="1">
        <v>4000.0</v>
      </c>
      <c r="K302" s="1">
        <v>4463.0</v>
      </c>
      <c r="L302" s="1" t="str">
        <f t="shared" si="87"/>
        <v>Met Goal</v>
      </c>
      <c r="M302" s="5">
        <f t="shared" si="88"/>
        <v>1.11575</v>
      </c>
      <c r="N302" s="1">
        <v>64.0</v>
      </c>
      <c r="O302" s="1" t="s">
        <v>18</v>
      </c>
    </row>
    <row r="303">
      <c r="A303" s="1">
        <v>1.480941284E9</v>
      </c>
      <c r="B303" s="1" t="s">
        <v>391</v>
      </c>
      <c r="C303" s="1" t="s">
        <v>26</v>
      </c>
      <c r="D303" s="1" t="s">
        <v>74</v>
      </c>
      <c r="E303" s="1" t="s">
        <v>17</v>
      </c>
      <c r="F303" s="2">
        <f t="shared" si="86"/>
        <v>2013</v>
      </c>
      <c r="G303" s="3">
        <v>41591.84488425926</v>
      </c>
      <c r="H303" s="3">
        <v>41624.0</v>
      </c>
      <c r="I303" s="2">
        <f t="shared" si="1"/>
        <v>33</v>
      </c>
      <c r="J303" s="1">
        <v>35000.0</v>
      </c>
      <c r="K303" s="1">
        <v>36864.0</v>
      </c>
      <c r="L303" s="1" t="str">
        <f t="shared" si="87"/>
        <v>Met Goal</v>
      </c>
      <c r="M303" s="5">
        <f t="shared" si="88"/>
        <v>1.053257143</v>
      </c>
      <c r="N303" s="1">
        <v>364.0</v>
      </c>
      <c r="O303" s="1" t="s">
        <v>18</v>
      </c>
    </row>
    <row r="304" hidden="1">
      <c r="A304" s="1">
        <v>1.051002025E9</v>
      </c>
      <c r="B304" s="1" t="s">
        <v>392</v>
      </c>
      <c r="C304" s="1" t="s">
        <v>26</v>
      </c>
      <c r="D304" s="1" t="s">
        <v>26</v>
      </c>
      <c r="E304" s="1" t="s">
        <v>17</v>
      </c>
      <c r="F304" s="3"/>
      <c r="G304" s="3">
        <v>41941.83440972222</v>
      </c>
      <c r="H304" s="3">
        <v>41973.0</v>
      </c>
      <c r="I304" s="2">
        <f t="shared" si="1"/>
        <v>32</v>
      </c>
      <c r="J304" s="1">
        <v>10000.0</v>
      </c>
      <c r="K304" s="1">
        <v>1325.0</v>
      </c>
      <c r="L304" s="1"/>
      <c r="M304" s="1"/>
      <c r="N304" s="1">
        <v>16.0</v>
      </c>
      <c r="O304" s="1" t="s">
        <v>22</v>
      </c>
    </row>
    <row r="305">
      <c r="A305" s="1">
        <v>1.642380896E9</v>
      </c>
      <c r="B305" s="1" t="s">
        <v>393</v>
      </c>
      <c r="C305" s="1" t="s">
        <v>50</v>
      </c>
      <c r="D305" s="1" t="s">
        <v>68</v>
      </c>
      <c r="E305" s="1" t="s">
        <v>17</v>
      </c>
      <c r="F305" s="2">
        <f>YEAR(G305)</f>
        <v>2013</v>
      </c>
      <c r="G305" s="3">
        <v>41596.99512731482</v>
      </c>
      <c r="H305" s="3">
        <v>41627.0</v>
      </c>
      <c r="I305" s="2">
        <f t="shared" si="1"/>
        <v>31</v>
      </c>
      <c r="J305" s="1">
        <v>25000.0</v>
      </c>
      <c r="K305" s="1">
        <v>44508.0</v>
      </c>
      <c r="L305" s="1" t="str">
        <f>IF(K305&gt;=J305, "Met Goal", "Missed Goal")
</f>
        <v>Met Goal</v>
      </c>
      <c r="M305" s="5">
        <f>(K305/J305)
</f>
        <v>1.78032</v>
      </c>
      <c r="N305" s="1">
        <v>417.0</v>
      </c>
      <c r="O305" s="1" t="s">
        <v>18</v>
      </c>
    </row>
    <row r="306" hidden="1">
      <c r="A306" s="1">
        <v>1.115840285E9</v>
      </c>
      <c r="B306" s="1" t="s">
        <v>394</v>
      </c>
      <c r="C306" s="1" t="s">
        <v>29</v>
      </c>
      <c r="D306" s="1" t="s">
        <v>84</v>
      </c>
      <c r="E306" s="1" t="s">
        <v>17</v>
      </c>
      <c r="F306" s="3"/>
      <c r="G306" s="3">
        <v>40576.1065625</v>
      </c>
      <c r="H306" s="3">
        <v>40651.0</v>
      </c>
      <c r="I306" s="2">
        <f t="shared" si="1"/>
        <v>75</v>
      </c>
      <c r="J306" s="1">
        <v>6000.0</v>
      </c>
      <c r="K306" s="1">
        <v>840.0</v>
      </c>
      <c r="L306" s="1"/>
      <c r="M306" s="1"/>
      <c r="N306" s="1">
        <v>10.0</v>
      </c>
      <c r="O306" s="1" t="s">
        <v>31</v>
      </c>
    </row>
    <row r="307">
      <c r="A307" s="1">
        <v>1.904427567E9</v>
      </c>
      <c r="B307" s="1" t="s">
        <v>395</v>
      </c>
      <c r="C307" s="1" t="s">
        <v>34</v>
      </c>
      <c r="D307" s="1" t="s">
        <v>116</v>
      </c>
      <c r="E307" s="1" t="s">
        <v>17</v>
      </c>
      <c r="F307" s="2">
        <f t="shared" ref="F307:F308" si="89">YEAR(G307)</f>
        <v>2011</v>
      </c>
      <c r="G307" s="3">
        <v>40775.748344907406</v>
      </c>
      <c r="H307" s="3">
        <v>40796.0</v>
      </c>
      <c r="I307" s="2">
        <f t="shared" si="1"/>
        <v>21</v>
      </c>
      <c r="J307" s="1">
        <v>700.0</v>
      </c>
      <c r="K307" s="1">
        <v>1385.0</v>
      </c>
      <c r="L307" s="1" t="str">
        <f t="shared" ref="L307:L308" si="90">IF(K307&gt;=J307, "Met Goal", "Missed Goal")
</f>
        <v>Met Goal</v>
      </c>
      <c r="M307" s="5">
        <f t="shared" ref="M307:M308" si="91">(K307/J307)
</f>
        <v>1.978571429</v>
      </c>
      <c r="N307" s="1">
        <v>8.0</v>
      </c>
      <c r="O307" s="1" t="s">
        <v>18</v>
      </c>
    </row>
    <row r="308">
      <c r="A308" s="1">
        <v>7.34958475E8</v>
      </c>
      <c r="B308" s="1" t="s">
        <v>396</v>
      </c>
      <c r="C308" s="1" t="s">
        <v>50</v>
      </c>
      <c r="D308" s="1" t="s">
        <v>68</v>
      </c>
      <c r="E308" s="1" t="s">
        <v>17</v>
      </c>
      <c r="F308" s="2">
        <f t="shared" si="89"/>
        <v>2012</v>
      </c>
      <c r="G308" s="3">
        <v>41203.053449074076</v>
      </c>
      <c r="H308" s="3">
        <v>41238.0</v>
      </c>
      <c r="I308" s="2">
        <f t="shared" si="1"/>
        <v>35</v>
      </c>
      <c r="J308" s="1">
        <v>12000.0</v>
      </c>
      <c r="K308" s="1">
        <v>94226.0</v>
      </c>
      <c r="L308" s="1" t="str">
        <f t="shared" si="90"/>
        <v>Met Goal</v>
      </c>
      <c r="M308" s="5">
        <f t="shared" si="91"/>
        <v>7.852166667</v>
      </c>
      <c r="N308" s="1">
        <v>997.0</v>
      </c>
      <c r="O308" s="1" t="s">
        <v>18</v>
      </c>
    </row>
    <row r="309" hidden="1">
      <c r="A309" s="1">
        <v>1.291241825E9</v>
      </c>
      <c r="B309" s="1" t="s">
        <v>397</v>
      </c>
      <c r="C309" s="1" t="s">
        <v>37</v>
      </c>
      <c r="D309" s="1" t="s">
        <v>37</v>
      </c>
      <c r="E309" s="1" t="s">
        <v>17</v>
      </c>
      <c r="F309" s="3"/>
      <c r="G309" s="3">
        <v>41857.891018518516</v>
      </c>
      <c r="H309" s="3">
        <v>41917.0</v>
      </c>
      <c r="I309" s="2">
        <f t="shared" si="1"/>
        <v>60</v>
      </c>
      <c r="J309" s="1">
        <v>500.0</v>
      </c>
      <c r="K309" s="1">
        <v>26.0</v>
      </c>
      <c r="L309" s="1"/>
      <c r="M309" s="1"/>
      <c r="N309" s="1">
        <v>4.0</v>
      </c>
      <c r="O309" s="1" t="s">
        <v>22</v>
      </c>
    </row>
    <row r="310" hidden="1">
      <c r="A310" s="1">
        <v>9.33677058E8</v>
      </c>
      <c r="B310" s="1" t="s">
        <v>398</v>
      </c>
      <c r="C310" s="1" t="s">
        <v>29</v>
      </c>
      <c r="D310" s="1" t="s">
        <v>84</v>
      </c>
      <c r="E310" s="1" t="s">
        <v>48</v>
      </c>
      <c r="F310" s="3"/>
      <c r="G310" s="3">
        <v>41667.641701388886</v>
      </c>
      <c r="H310" s="3">
        <v>41697.0</v>
      </c>
      <c r="I310" s="2">
        <f t="shared" si="1"/>
        <v>30</v>
      </c>
      <c r="J310" s="1">
        <v>11702.0</v>
      </c>
      <c r="K310" s="1">
        <v>4714.0</v>
      </c>
      <c r="L310" s="1"/>
      <c r="M310" s="1"/>
      <c r="N310" s="1">
        <v>29.0</v>
      </c>
      <c r="O310" s="1" t="s">
        <v>22</v>
      </c>
    </row>
    <row r="311" hidden="1">
      <c r="A311" s="1">
        <v>1.915811909E9</v>
      </c>
      <c r="B311" s="1" t="s">
        <v>399</v>
      </c>
      <c r="C311" s="1" t="s">
        <v>34</v>
      </c>
      <c r="D311" s="1" t="s">
        <v>44</v>
      </c>
      <c r="E311" s="1" t="s">
        <v>17</v>
      </c>
      <c r="F311" s="3"/>
      <c r="G311" s="3">
        <v>41792.779398148145</v>
      </c>
      <c r="H311" s="3">
        <v>41822.0</v>
      </c>
      <c r="I311" s="2">
        <f t="shared" si="1"/>
        <v>30</v>
      </c>
      <c r="J311" s="1">
        <v>2500.0</v>
      </c>
      <c r="K311" s="1">
        <v>235.0</v>
      </c>
      <c r="L311" s="1"/>
      <c r="M311" s="1"/>
      <c r="N311" s="1">
        <v>17.0</v>
      </c>
      <c r="O311" s="1" t="s">
        <v>22</v>
      </c>
    </row>
    <row r="312">
      <c r="A312" s="1">
        <v>7.95063632E8</v>
      </c>
      <c r="B312" s="1" t="s">
        <v>400</v>
      </c>
      <c r="C312" s="1" t="s">
        <v>29</v>
      </c>
      <c r="D312" s="1" t="s">
        <v>30</v>
      </c>
      <c r="E312" s="1" t="s">
        <v>17</v>
      </c>
      <c r="F312" s="2">
        <f t="shared" ref="F312:F314" si="92">YEAR(G312)</f>
        <v>2014</v>
      </c>
      <c r="G312" s="3">
        <v>41730.99778935185</v>
      </c>
      <c r="H312" s="3">
        <v>41752.0</v>
      </c>
      <c r="I312" s="2">
        <f t="shared" si="1"/>
        <v>22</v>
      </c>
      <c r="J312" s="1">
        <v>11000.0</v>
      </c>
      <c r="K312" s="1">
        <v>14556.0</v>
      </c>
      <c r="L312" s="1" t="str">
        <f t="shared" ref="L312:L314" si="93">IF(K312&gt;=J312, "Met Goal", "Missed Goal")
</f>
        <v>Met Goal</v>
      </c>
      <c r="M312" s="5">
        <f t="shared" ref="M312:M314" si="94">(K312/J312)
</f>
        <v>1.323272727</v>
      </c>
      <c r="N312" s="1">
        <v>146.0</v>
      </c>
      <c r="O312" s="1" t="s">
        <v>18</v>
      </c>
    </row>
    <row r="313">
      <c r="A313" s="1">
        <v>8.8862771E7</v>
      </c>
      <c r="B313" s="1" t="s">
        <v>401</v>
      </c>
      <c r="C313" s="1" t="s">
        <v>47</v>
      </c>
      <c r="D313" s="1" t="s">
        <v>47</v>
      </c>
      <c r="E313" s="1" t="s">
        <v>17</v>
      </c>
      <c r="F313" s="2">
        <f t="shared" si="92"/>
        <v>2012</v>
      </c>
      <c r="G313" s="3">
        <v>40975.87768518519</v>
      </c>
      <c r="H313" s="3">
        <v>41005.0</v>
      </c>
      <c r="I313" s="2">
        <f t="shared" si="1"/>
        <v>30</v>
      </c>
      <c r="J313" s="1">
        <v>40000.0</v>
      </c>
      <c r="K313" s="1">
        <v>42843.0</v>
      </c>
      <c r="L313" s="1" t="str">
        <f t="shared" si="93"/>
        <v>Met Goal</v>
      </c>
      <c r="M313" s="5">
        <f t="shared" si="94"/>
        <v>1.071075</v>
      </c>
      <c r="N313" s="1">
        <v>736.0</v>
      </c>
      <c r="O313" s="1" t="s">
        <v>18</v>
      </c>
    </row>
    <row r="314">
      <c r="A314" s="1">
        <v>1.436697034E9</v>
      </c>
      <c r="B314" s="1" t="s">
        <v>402</v>
      </c>
      <c r="C314" s="1" t="s">
        <v>39</v>
      </c>
      <c r="D314" s="1" t="s">
        <v>159</v>
      </c>
      <c r="E314" s="1" t="s">
        <v>17</v>
      </c>
      <c r="F314" s="2">
        <f t="shared" si="92"/>
        <v>2011</v>
      </c>
      <c r="G314" s="3">
        <v>40793.65740740741</v>
      </c>
      <c r="H314" s="3">
        <v>40833.0</v>
      </c>
      <c r="I314" s="2">
        <f t="shared" si="1"/>
        <v>40</v>
      </c>
      <c r="J314" s="1">
        <v>10000.0</v>
      </c>
      <c r="K314" s="1">
        <v>14235.0</v>
      </c>
      <c r="L314" s="1" t="str">
        <f t="shared" si="93"/>
        <v>Met Goal</v>
      </c>
      <c r="M314" s="5">
        <f t="shared" si="94"/>
        <v>1.4235</v>
      </c>
      <c r="N314" s="1">
        <v>370.0</v>
      </c>
      <c r="O314" s="1" t="s">
        <v>18</v>
      </c>
    </row>
    <row r="315" hidden="1">
      <c r="A315" s="1">
        <v>2.066578612E9</v>
      </c>
      <c r="B315" s="1" t="s">
        <v>403</v>
      </c>
      <c r="C315" s="1" t="s">
        <v>37</v>
      </c>
      <c r="D315" s="1" t="s">
        <v>37</v>
      </c>
      <c r="E315" s="1" t="s">
        <v>17</v>
      </c>
      <c r="F315" s="3"/>
      <c r="G315" s="3">
        <v>41481.87368055555</v>
      </c>
      <c r="H315" s="3">
        <v>41504.0</v>
      </c>
      <c r="I315" s="2">
        <f t="shared" si="1"/>
        <v>23</v>
      </c>
      <c r="J315" s="1">
        <v>8000.0</v>
      </c>
      <c r="K315" s="1">
        <v>1692.0</v>
      </c>
      <c r="L315" s="1"/>
      <c r="M315" s="1"/>
      <c r="N315" s="1">
        <v>70.0</v>
      </c>
      <c r="O315" s="1" t="s">
        <v>404</v>
      </c>
    </row>
    <row r="316">
      <c r="A316" s="1">
        <v>4.37074283E8</v>
      </c>
      <c r="B316" s="1" t="s">
        <v>405</v>
      </c>
      <c r="C316" s="1" t="s">
        <v>34</v>
      </c>
      <c r="D316" s="1" t="s">
        <v>406</v>
      </c>
      <c r="E316" s="1" t="s">
        <v>17</v>
      </c>
      <c r="F316" s="2">
        <f>YEAR(G316)</f>
        <v>2012</v>
      </c>
      <c r="G316" s="3">
        <v>41123.04168981482</v>
      </c>
      <c r="H316" s="3">
        <v>41153.0</v>
      </c>
      <c r="I316" s="2">
        <f t="shared" si="1"/>
        <v>30</v>
      </c>
      <c r="J316" s="1">
        <v>5000.0</v>
      </c>
      <c r="K316" s="1">
        <v>5492.0</v>
      </c>
      <c r="L316" s="1" t="str">
        <f>IF(K316&gt;=J316, "Met Goal", "Missed Goal")
</f>
        <v>Met Goal</v>
      </c>
      <c r="M316" s="5">
        <f>(K316/J316)
</f>
        <v>1.0984</v>
      </c>
      <c r="N316" s="1">
        <v>74.0</v>
      </c>
      <c r="O316" s="1" t="s">
        <v>18</v>
      </c>
    </row>
    <row r="317" hidden="1">
      <c r="A317" s="1">
        <v>1.3630595E9</v>
      </c>
      <c r="B317" s="1" t="s">
        <v>407</v>
      </c>
      <c r="C317" s="1" t="s">
        <v>29</v>
      </c>
      <c r="D317" s="1" t="s">
        <v>236</v>
      </c>
      <c r="E317" s="1" t="s">
        <v>17</v>
      </c>
      <c r="F317" s="3"/>
      <c r="G317" s="3">
        <v>40583.133252314816</v>
      </c>
      <c r="H317" s="3">
        <v>40613.0</v>
      </c>
      <c r="I317" s="2">
        <f t="shared" si="1"/>
        <v>30</v>
      </c>
      <c r="J317" s="1">
        <v>1000.0</v>
      </c>
      <c r="K317" s="1">
        <v>295.0</v>
      </c>
      <c r="L317" s="1"/>
      <c r="M317" s="1"/>
      <c r="N317" s="1">
        <v>7.0</v>
      </c>
      <c r="O317" s="1" t="s">
        <v>22</v>
      </c>
    </row>
    <row r="318">
      <c r="A318" s="1">
        <v>1.998028612E9</v>
      </c>
      <c r="B318" s="1" t="s">
        <v>408</v>
      </c>
      <c r="C318" s="1" t="s">
        <v>47</v>
      </c>
      <c r="D318" s="1" t="s">
        <v>47</v>
      </c>
      <c r="E318" s="1" t="s">
        <v>17</v>
      </c>
      <c r="F318" s="2">
        <f>YEAR(G318)</f>
        <v>2014</v>
      </c>
      <c r="G318" s="3">
        <v>41738.20909722222</v>
      </c>
      <c r="H318" s="3">
        <v>41768.0</v>
      </c>
      <c r="I318" s="2">
        <f t="shared" si="1"/>
        <v>30</v>
      </c>
      <c r="J318" s="1">
        <v>20000.0</v>
      </c>
      <c r="K318" s="1">
        <v>71581.0</v>
      </c>
      <c r="L318" s="1" t="str">
        <f>IF(K318&gt;=J318, "Met Goal", "Missed Goal")
</f>
        <v>Met Goal</v>
      </c>
      <c r="M318" s="5">
        <f>(K318/J318)
</f>
        <v>3.57905</v>
      </c>
      <c r="N318" s="1">
        <v>1856.0</v>
      </c>
      <c r="O318" s="1" t="s">
        <v>18</v>
      </c>
    </row>
    <row r="319" hidden="1">
      <c r="A319" s="1">
        <v>6.59789056E8</v>
      </c>
      <c r="B319" s="1" t="s">
        <v>409</v>
      </c>
      <c r="C319" s="1" t="s">
        <v>26</v>
      </c>
      <c r="D319" s="1" t="s">
        <v>103</v>
      </c>
      <c r="E319" s="1" t="s">
        <v>17</v>
      </c>
      <c r="F319" s="3"/>
      <c r="G319" s="3">
        <v>40740.86835648148</v>
      </c>
      <c r="H319" s="3">
        <v>40800.0</v>
      </c>
      <c r="I319" s="2">
        <f t="shared" si="1"/>
        <v>60</v>
      </c>
      <c r="J319" s="1">
        <v>10000.0</v>
      </c>
      <c r="K319" s="1">
        <v>725.0</v>
      </c>
      <c r="L319" s="1"/>
      <c r="M319" s="1"/>
      <c r="N319" s="1">
        <v>11.0</v>
      </c>
      <c r="O319" s="1" t="s">
        <v>22</v>
      </c>
    </row>
    <row r="320">
      <c r="A320" s="1">
        <v>1.163744484E9</v>
      </c>
      <c r="B320" s="1" t="s">
        <v>410</v>
      </c>
      <c r="C320" s="1" t="s">
        <v>193</v>
      </c>
      <c r="D320" s="1" t="s">
        <v>411</v>
      </c>
      <c r="E320" s="1" t="s">
        <v>17</v>
      </c>
      <c r="F320" s="2">
        <f>YEAR(G320)</f>
        <v>2014</v>
      </c>
      <c r="G320" s="3">
        <v>41830.00320601852</v>
      </c>
      <c r="H320" s="3">
        <v>41845.0</v>
      </c>
      <c r="I320" s="2">
        <f t="shared" si="1"/>
        <v>15</v>
      </c>
      <c r="J320" s="1">
        <v>4325.0</v>
      </c>
      <c r="K320" s="1">
        <v>4351.0</v>
      </c>
      <c r="L320" s="1" t="str">
        <f>IF(K320&gt;=J320, "Met Goal", "Missed Goal")
</f>
        <v>Met Goal</v>
      </c>
      <c r="M320" s="5">
        <f>(K320/J320)
</f>
        <v>1.006011561</v>
      </c>
      <c r="N320" s="1">
        <v>40.0</v>
      </c>
      <c r="O320" s="1" t="s">
        <v>18</v>
      </c>
    </row>
    <row r="321" hidden="1">
      <c r="A321" s="1">
        <v>3.634596E8</v>
      </c>
      <c r="B321" s="1" t="s">
        <v>412</v>
      </c>
      <c r="C321" s="1" t="s">
        <v>26</v>
      </c>
      <c r="D321" s="1" t="s">
        <v>26</v>
      </c>
      <c r="E321" s="1" t="s">
        <v>17</v>
      </c>
      <c r="F321" s="3"/>
      <c r="G321" s="3">
        <v>40663.19936342593</v>
      </c>
      <c r="H321" s="3">
        <v>40698.0</v>
      </c>
      <c r="I321" s="2">
        <f t="shared" si="1"/>
        <v>35</v>
      </c>
      <c r="J321" s="1">
        <v>2000.0</v>
      </c>
      <c r="K321" s="1">
        <v>0.0</v>
      </c>
      <c r="L321" s="1"/>
      <c r="M321" s="1"/>
      <c r="N321" s="1">
        <v>0.0</v>
      </c>
      <c r="O321" s="1" t="s">
        <v>22</v>
      </c>
    </row>
    <row r="322">
      <c r="A322" s="1">
        <v>2.130284357E9</v>
      </c>
      <c r="B322" s="1" t="s">
        <v>413</v>
      </c>
      <c r="C322" s="1" t="s">
        <v>20</v>
      </c>
      <c r="D322" s="1" t="s">
        <v>20</v>
      </c>
      <c r="E322" s="1" t="s">
        <v>17</v>
      </c>
      <c r="F322" s="2">
        <f t="shared" ref="F322:F323" si="95">YEAR(G322)</f>
        <v>2014</v>
      </c>
      <c r="G322" s="3">
        <v>41894.790289351855</v>
      </c>
      <c r="H322" s="3">
        <v>41938.0</v>
      </c>
      <c r="I322" s="2">
        <f t="shared" si="1"/>
        <v>44</v>
      </c>
      <c r="J322" s="1">
        <v>40000.0</v>
      </c>
      <c r="K322" s="1">
        <v>50268.0</v>
      </c>
      <c r="L322" s="1" t="str">
        <f t="shared" ref="L322:L323" si="96">IF(K322&gt;=J322, "Met Goal", "Missed Goal")
</f>
        <v>Met Goal</v>
      </c>
      <c r="M322" s="5">
        <f t="shared" ref="M322:M323" si="97">(K322/J322)
</f>
        <v>1.2567</v>
      </c>
      <c r="N322" s="1">
        <v>396.0</v>
      </c>
      <c r="O322" s="1" t="s">
        <v>18</v>
      </c>
    </row>
    <row r="323">
      <c r="A323" s="1">
        <v>6.43537414E8</v>
      </c>
      <c r="B323" s="1" t="s">
        <v>414</v>
      </c>
      <c r="C323" s="1" t="s">
        <v>50</v>
      </c>
      <c r="D323" s="1" t="s">
        <v>122</v>
      </c>
      <c r="E323" s="1" t="s">
        <v>17</v>
      </c>
      <c r="F323" s="2">
        <f t="shared" si="95"/>
        <v>2012</v>
      </c>
      <c r="G323" s="3">
        <v>41054.95462962963</v>
      </c>
      <c r="H323" s="3">
        <v>41079.0</v>
      </c>
      <c r="I323" s="2">
        <f t="shared" si="1"/>
        <v>25</v>
      </c>
      <c r="J323" s="1">
        <v>350.0</v>
      </c>
      <c r="K323" s="1">
        <v>720.0</v>
      </c>
      <c r="L323" s="1" t="str">
        <f t="shared" si="96"/>
        <v>Met Goal</v>
      </c>
      <c r="M323" s="5">
        <f t="shared" si="97"/>
        <v>2.057142857</v>
      </c>
      <c r="N323" s="1">
        <v>15.0</v>
      </c>
      <c r="O323" s="1" t="s">
        <v>18</v>
      </c>
    </row>
    <row r="324" hidden="1">
      <c r="A324" s="1">
        <v>1.438241218E9</v>
      </c>
      <c r="B324" s="1" t="s">
        <v>415</v>
      </c>
      <c r="C324" s="1" t="s">
        <v>26</v>
      </c>
      <c r="D324" s="1" t="s">
        <v>180</v>
      </c>
      <c r="E324" s="1" t="s">
        <v>17</v>
      </c>
      <c r="F324" s="3"/>
      <c r="G324" s="3">
        <v>40944.745787037034</v>
      </c>
      <c r="H324" s="3">
        <v>41004.0</v>
      </c>
      <c r="I324" s="2">
        <f t="shared" si="1"/>
        <v>60</v>
      </c>
      <c r="J324" s="1">
        <v>2000.0</v>
      </c>
      <c r="K324" s="1">
        <v>0.0</v>
      </c>
      <c r="L324" s="1"/>
      <c r="M324" s="1"/>
      <c r="N324" s="1">
        <v>0.0</v>
      </c>
      <c r="O324" s="1" t="s">
        <v>22</v>
      </c>
    </row>
    <row r="325">
      <c r="A325" s="1">
        <v>5.10076614E8</v>
      </c>
      <c r="B325" s="1" t="s">
        <v>416</v>
      </c>
      <c r="C325" s="1" t="s">
        <v>26</v>
      </c>
      <c r="D325" s="1" t="s">
        <v>146</v>
      </c>
      <c r="E325" s="1" t="s">
        <v>17</v>
      </c>
      <c r="F325" s="2">
        <f>YEAR(G325)</f>
        <v>2011</v>
      </c>
      <c r="G325" s="3">
        <v>40789.76909722222</v>
      </c>
      <c r="H325" s="3">
        <v>40819.0</v>
      </c>
      <c r="I325" s="2">
        <f t="shared" si="1"/>
        <v>30</v>
      </c>
      <c r="J325" s="1">
        <v>2000.0</v>
      </c>
      <c r="K325" s="1">
        <v>2000.0</v>
      </c>
      <c r="L325" s="1" t="str">
        <f>IF(K325&gt;=J325, "Met Goal", "Missed Goal")
</f>
        <v>Met Goal</v>
      </c>
      <c r="M325" s="5">
        <f>(K325/J325)
</f>
        <v>1</v>
      </c>
      <c r="N325" s="1">
        <v>18.0</v>
      </c>
      <c r="O325" s="1" t="s">
        <v>18</v>
      </c>
    </row>
    <row r="326" hidden="1">
      <c r="A326" s="1">
        <v>5.90763964E8</v>
      </c>
      <c r="B326" s="1" t="s">
        <v>417</v>
      </c>
      <c r="C326" s="1" t="s">
        <v>29</v>
      </c>
      <c r="D326" s="1" t="s">
        <v>29</v>
      </c>
      <c r="E326" s="1" t="s">
        <v>17</v>
      </c>
      <c r="F326" s="3"/>
      <c r="G326" s="3">
        <v>40633.74113425926</v>
      </c>
      <c r="H326" s="3">
        <v>40663.0</v>
      </c>
      <c r="I326" s="2">
        <f t="shared" si="1"/>
        <v>30</v>
      </c>
      <c r="J326" s="1">
        <v>50000.0</v>
      </c>
      <c r="K326" s="1">
        <v>0.0</v>
      </c>
      <c r="L326" s="1"/>
      <c r="M326" s="1"/>
      <c r="N326" s="1">
        <v>0.0</v>
      </c>
      <c r="O326" s="1" t="s">
        <v>22</v>
      </c>
    </row>
    <row r="327">
      <c r="A327" s="1">
        <v>5.8856568E7</v>
      </c>
      <c r="B327" s="1" t="s">
        <v>418</v>
      </c>
      <c r="C327" s="1" t="s">
        <v>24</v>
      </c>
      <c r="D327" s="1" t="s">
        <v>24</v>
      </c>
      <c r="E327" s="1" t="s">
        <v>17</v>
      </c>
      <c r="F327" s="2">
        <f>YEAR(G327)</f>
        <v>2013</v>
      </c>
      <c r="G327" s="3">
        <v>41345.88684027778</v>
      </c>
      <c r="H327" s="3">
        <v>41375.0</v>
      </c>
      <c r="I327" s="2">
        <f t="shared" si="1"/>
        <v>30</v>
      </c>
      <c r="J327" s="1">
        <v>10000.0</v>
      </c>
      <c r="K327" s="1">
        <v>23698.0</v>
      </c>
      <c r="L327" s="1" t="str">
        <f>IF(K327&gt;=J327, "Met Goal", "Missed Goal")
</f>
        <v>Met Goal</v>
      </c>
      <c r="M327" s="5">
        <f>(K327/J327)
</f>
        <v>2.3698</v>
      </c>
      <c r="N327" s="1">
        <v>268.0</v>
      </c>
      <c r="O327" s="1" t="s">
        <v>18</v>
      </c>
    </row>
    <row r="328" hidden="1">
      <c r="A328" s="1">
        <v>1.386004356E9</v>
      </c>
      <c r="B328" s="1" t="s">
        <v>419</v>
      </c>
      <c r="C328" s="1" t="s">
        <v>37</v>
      </c>
      <c r="D328" s="1" t="s">
        <v>37</v>
      </c>
      <c r="E328" s="1" t="s">
        <v>17</v>
      </c>
      <c r="F328" s="3"/>
      <c r="G328" s="3">
        <v>41740.152280092596</v>
      </c>
      <c r="H328" s="3">
        <v>41770.0</v>
      </c>
      <c r="I328" s="2">
        <f t="shared" si="1"/>
        <v>30</v>
      </c>
      <c r="J328" s="1">
        <v>500.0</v>
      </c>
      <c r="K328" s="1">
        <v>1.0</v>
      </c>
      <c r="L328" s="1"/>
      <c r="M328" s="1"/>
      <c r="N328" s="1">
        <v>1.0</v>
      </c>
      <c r="O328" s="1" t="s">
        <v>22</v>
      </c>
    </row>
    <row r="329" hidden="1">
      <c r="A329" s="1">
        <v>3.42158853E8</v>
      </c>
      <c r="B329" s="1" t="s">
        <v>420</v>
      </c>
      <c r="C329" s="1" t="s">
        <v>24</v>
      </c>
      <c r="D329" s="1" t="s">
        <v>24</v>
      </c>
      <c r="E329" s="1" t="s">
        <v>123</v>
      </c>
      <c r="F329" s="3"/>
      <c r="G329" s="3">
        <v>41683.934699074074</v>
      </c>
      <c r="H329" s="3">
        <v>41713.0</v>
      </c>
      <c r="I329" s="2">
        <f t="shared" si="1"/>
        <v>30</v>
      </c>
      <c r="J329" s="1">
        <v>9066.0</v>
      </c>
      <c r="K329" s="1">
        <v>14.0</v>
      </c>
      <c r="L329" s="1"/>
      <c r="M329" s="1"/>
      <c r="N329" s="1">
        <v>2.0</v>
      </c>
      <c r="O329" s="1" t="s">
        <v>22</v>
      </c>
    </row>
    <row r="330" hidden="1">
      <c r="A330" s="1">
        <v>8.74197042E8</v>
      </c>
      <c r="B330" s="1" t="s">
        <v>421</v>
      </c>
      <c r="C330" s="1" t="s">
        <v>92</v>
      </c>
      <c r="D330" s="1" t="s">
        <v>92</v>
      </c>
      <c r="E330" s="1" t="s">
        <v>17</v>
      </c>
      <c r="F330" s="3"/>
      <c r="G330" s="3">
        <v>40948.71805555555</v>
      </c>
      <c r="H330" s="3">
        <v>41008.0</v>
      </c>
      <c r="I330" s="2">
        <f t="shared" si="1"/>
        <v>60</v>
      </c>
      <c r="J330" s="1">
        <v>1000.0</v>
      </c>
      <c r="K330" s="1">
        <v>22.0</v>
      </c>
      <c r="L330" s="1"/>
      <c r="M330" s="1"/>
      <c r="N330" s="1">
        <v>3.0</v>
      </c>
      <c r="O330" s="1" t="s">
        <v>22</v>
      </c>
    </row>
    <row r="331" hidden="1">
      <c r="A331" s="1">
        <v>2.19845758E8</v>
      </c>
      <c r="B331" s="1" t="s">
        <v>422</v>
      </c>
      <c r="C331" s="1" t="s">
        <v>47</v>
      </c>
      <c r="D331" s="1" t="s">
        <v>47</v>
      </c>
      <c r="E331" s="1" t="s">
        <v>17</v>
      </c>
      <c r="F331" s="3"/>
      <c r="G331" s="3">
        <v>41032.82950231482</v>
      </c>
      <c r="H331" s="3">
        <v>41092.0</v>
      </c>
      <c r="I331" s="2">
        <f t="shared" si="1"/>
        <v>60</v>
      </c>
      <c r="J331" s="1">
        <v>32000.0</v>
      </c>
      <c r="K331" s="1">
        <v>130.0</v>
      </c>
      <c r="L331" s="1"/>
      <c r="M331" s="1"/>
      <c r="N331" s="1">
        <v>5.0</v>
      </c>
      <c r="O331" s="1" t="s">
        <v>31</v>
      </c>
    </row>
    <row r="332" hidden="1">
      <c r="A332" s="1">
        <v>4.97867211E8</v>
      </c>
      <c r="B332" s="1" t="s">
        <v>423</v>
      </c>
      <c r="C332" s="1" t="s">
        <v>92</v>
      </c>
      <c r="D332" s="1" t="s">
        <v>92</v>
      </c>
      <c r="E332" s="1" t="s">
        <v>48</v>
      </c>
      <c r="F332" s="3"/>
      <c r="G332" s="3">
        <v>41642.45233796296</v>
      </c>
      <c r="H332" s="3">
        <v>41652.0</v>
      </c>
      <c r="I332" s="2">
        <f t="shared" si="1"/>
        <v>10</v>
      </c>
      <c r="J332" s="1">
        <v>329.0</v>
      </c>
      <c r="K332" s="1">
        <v>90.0</v>
      </c>
      <c r="L332" s="1"/>
      <c r="M332" s="1"/>
      <c r="N332" s="1">
        <v>3.0</v>
      </c>
      <c r="O332" s="1" t="s">
        <v>22</v>
      </c>
    </row>
    <row r="333">
      <c r="A333" s="1">
        <v>1.663459554E9</v>
      </c>
      <c r="B333" s="1" t="s">
        <v>424</v>
      </c>
      <c r="C333" s="1" t="s">
        <v>26</v>
      </c>
      <c r="D333" s="1" t="s">
        <v>26</v>
      </c>
      <c r="E333" s="1" t="s">
        <v>17</v>
      </c>
      <c r="F333" s="2">
        <f t="shared" ref="F333:F335" si="98">YEAR(G333)</f>
        <v>2014</v>
      </c>
      <c r="G333" s="3">
        <v>41912.13208333333</v>
      </c>
      <c r="H333" s="3">
        <v>41942.0</v>
      </c>
      <c r="I333" s="2">
        <f t="shared" si="1"/>
        <v>30</v>
      </c>
      <c r="J333" s="1">
        <v>500.0</v>
      </c>
      <c r="K333" s="1">
        <v>538.0</v>
      </c>
      <c r="L333" s="1" t="str">
        <f t="shared" ref="L333:L335" si="99">IF(K333&gt;=J333, "Met Goal", "Missed Goal")
</f>
        <v>Met Goal</v>
      </c>
      <c r="M333" s="5">
        <f t="shared" ref="M333:M335" si="100">(K333/J333)
</f>
        <v>1.076</v>
      </c>
      <c r="N333" s="1">
        <v>15.0</v>
      </c>
      <c r="O333" s="1" t="s">
        <v>18</v>
      </c>
    </row>
    <row r="334">
      <c r="A334" s="1">
        <v>2.0225506E9</v>
      </c>
      <c r="B334" s="1" t="s">
        <v>425</v>
      </c>
      <c r="C334" s="1" t="s">
        <v>26</v>
      </c>
      <c r="D334" s="1" t="s">
        <v>26</v>
      </c>
      <c r="E334" s="1" t="s">
        <v>17</v>
      </c>
      <c r="F334" s="2">
        <f t="shared" si="98"/>
        <v>2011</v>
      </c>
      <c r="G334" s="3">
        <v>40638.22618055555</v>
      </c>
      <c r="H334" s="3">
        <v>40668.0</v>
      </c>
      <c r="I334" s="2">
        <f t="shared" si="1"/>
        <v>30</v>
      </c>
      <c r="J334" s="1">
        <v>10000.0</v>
      </c>
      <c r="K334" s="1">
        <v>16212.0</v>
      </c>
      <c r="L334" s="1" t="str">
        <f t="shared" si="99"/>
        <v>Met Goal</v>
      </c>
      <c r="M334" s="5">
        <f t="shared" si="100"/>
        <v>1.6212</v>
      </c>
      <c r="N334" s="1">
        <v>175.0</v>
      </c>
      <c r="O334" s="1" t="s">
        <v>18</v>
      </c>
    </row>
    <row r="335">
      <c r="A335" s="1">
        <v>5.6876574E7</v>
      </c>
      <c r="B335" s="1" t="s">
        <v>426</v>
      </c>
      <c r="C335" s="1" t="s">
        <v>92</v>
      </c>
      <c r="D335" s="1" t="s">
        <v>427</v>
      </c>
      <c r="E335" s="1" t="s">
        <v>17</v>
      </c>
      <c r="F335" s="2">
        <f t="shared" si="98"/>
        <v>2014</v>
      </c>
      <c r="G335" s="3">
        <v>41789.70824074074</v>
      </c>
      <c r="H335" s="3">
        <v>41820.0</v>
      </c>
      <c r="I335" s="2">
        <f t="shared" si="1"/>
        <v>31</v>
      </c>
      <c r="J335" s="1">
        <v>1000.0</v>
      </c>
      <c r="K335" s="1">
        <v>1000.0</v>
      </c>
      <c r="L335" s="1" t="str">
        <f t="shared" si="99"/>
        <v>Met Goal</v>
      </c>
      <c r="M335" s="5">
        <f t="shared" si="100"/>
        <v>1</v>
      </c>
      <c r="N335" s="1">
        <v>15.0</v>
      </c>
      <c r="O335" s="1" t="s">
        <v>18</v>
      </c>
    </row>
    <row r="336" hidden="1">
      <c r="A336" s="1">
        <v>2.106825245E9</v>
      </c>
      <c r="B336" s="1" t="s">
        <v>428</v>
      </c>
      <c r="C336" s="1" t="s">
        <v>34</v>
      </c>
      <c r="D336" s="1" t="s">
        <v>35</v>
      </c>
      <c r="E336" s="1" t="s">
        <v>17</v>
      </c>
      <c r="F336" s="3"/>
      <c r="G336" s="3">
        <v>41050.80681712963</v>
      </c>
      <c r="H336" s="3">
        <v>41080.0</v>
      </c>
      <c r="I336" s="2">
        <f t="shared" si="1"/>
        <v>30</v>
      </c>
      <c r="J336" s="1">
        <v>5800.0</v>
      </c>
      <c r="K336" s="1">
        <v>0.0</v>
      </c>
      <c r="L336" s="1"/>
      <c r="M336" s="1"/>
      <c r="N336" s="1">
        <v>0.0</v>
      </c>
      <c r="O336" s="1" t="s">
        <v>22</v>
      </c>
    </row>
    <row r="337">
      <c r="A337" s="1">
        <v>1.833202703E9</v>
      </c>
      <c r="B337" s="1" t="s">
        <v>429</v>
      </c>
      <c r="C337" s="1" t="s">
        <v>87</v>
      </c>
      <c r="D337" s="1" t="s">
        <v>430</v>
      </c>
      <c r="E337" s="1" t="s">
        <v>17</v>
      </c>
      <c r="F337" s="2">
        <f>YEAR(G337)</f>
        <v>2011</v>
      </c>
      <c r="G337" s="3">
        <v>40644.134675925925</v>
      </c>
      <c r="H337" s="3">
        <v>40694.0</v>
      </c>
      <c r="I337" s="2">
        <f t="shared" si="1"/>
        <v>50</v>
      </c>
      <c r="J337" s="1">
        <v>3000.0</v>
      </c>
      <c r="K337" s="1">
        <v>3248.0</v>
      </c>
      <c r="L337" s="1" t="str">
        <f>IF(K337&gt;=J337, "Met Goal", "Missed Goal")
</f>
        <v>Met Goal</v>
      </c>
      <c r="M337" s="5">
        <f>(K337/J337)
</f>
        <v>1.082666667</v>
      </c>
      <c r="N337" s="1">
        <v>62.0</v>
      </c>
      <c r="O337" s="1" t="s">
        <v>18</v>
      </c>
    </row>
    <row r="338" hidden="1">
      <c r="A338" s="1">
        <v>9.6998388E7</v>
      </c>
      <c r="B338" s="1" t="s">
        <v>431</v>
      </c>
      <c r="C338" s="1" t="s">
        <v>16</v>
      </c>
      <c r="D338" s="1" t="s">
        <v>262</v>
      </c>
      <c r="E338" s="1" t="s">
        <v>17</v>
      </c>
      <c r="F338" s="3"/>
      <c r="G338" s="3">
        <v>41833.17309027778</v>
      </c>
      <c r="H338" s="3">
        <v>41863.0</v>
      </c>
      <c r="I338" s="2">
        <f t="shared" si="1"/>
        <v>30</v>
      </c>
      <c r="J338" s="1">
        <v>2000.0</v>
      </c>
      <c r="K338" s="1">
        <v>358.0</v>
      </c>
      <c r="L338" s="1"/>
      <c r="M338" s="1"/>
      <c r="N338" s="1">
        <v>14.0</v>
      </c>
      <c r="O338" s="1" t="s">
        <v>22</v>
      </c>
    </row>
    <row r="339" hidden="1">
      <c r="A339" s="1">
        <v>1.355155248E9</v>
      </c>
      <c r="B339" s="1" t="s">
        <v>432</v>
      </c>
      <c r="C339" s="1" t="s">
        <v>34</v>
      </c>
      <c r="D339" s="1" t="s">
        <v>116</v>
      </c>
      <c r="E339" s="1" t="s">
        <v>433</v>
      </c>
      <c r="F339" s="3"/>
      <c r="G339" s="3">
        <v>41919.7472337963</v>
      </c>
      <c r="H339" s="3">
        <v>41949.0</v>
      </c>
      <c r="I339" s="2">
        <f t="shared" si="1"/>
        <v>30</v>
      </c>
      <c r="J339" s="1">
        <v>3718.0</v>
      </c>
      <c r="K339" s="1">
        <v>145.0</v>
      </c>
      <c r="L339" s="1"/>
      <c r="M339" s="1"/>
      <c r="N339" s="1">
        <v>4.0</v>
      </c>
      <c r="O339" s="1" t="s">
        <v>22</v>
      </c>
    </row>
    <row r="340">
      <c r="A340" s="1">
        <v>1.56144867E8</v>
      </c>
      <c r="B340" s="1" t="s">
        <v>434</v>
      </c>
      <c r="C340" s="1" t="s">
        <v>29</v>
      </c>
      <c r="D340" s="1" t="s">
        <v>84</v>
      </c>
      <c r="E340" s="1" t="s">
        <v>17</v>
      </c>
      <c r="F340" s="2">
        <f>YEAR(G340)</f>
        <v>2012</v>
      </c>
      <c r="G340" s="3">
        <v>40984.990902777776</v>
      </c>
      <c r="H340" s="3">
        <v>41014.0</v>
      </c>
      <c r="I340" s="2">
        <f t="shared" si="1"/>
        <v>30</v>
      </c>
      <c r="J340" s="1">
        <v>3700.0</v>
      </c>
      <c r="K340" s="1">
        <v>3701.0</v>
      </c>
      <c r="L340" s="1" t="str">
        <f>IF(K340&gt;=J340, "Met Goal", "Missed Goal")
</f>
        <v>Met Goal</v>
      </c>
      <c r="M340" s="5">
        <f>(K340/J340)
</f>
        <v>1.00027027</v>
      </c>
      <c r="N340" s="1">
        <v>23.0</v>
      </c>
      <c r="O340" s="1" t="s">
        <v>18</v>
      </c>
    </row>
    <row r="341" hidden="1">
      <c r="A341" s="1">
        <v>1.014860443E9</v>
      </c>
      <c r="B341" s="1" t="s">
        <v>435</v>
      </c>
      <c r="C341" s="1" t="s">
        <v>29</v>
      </c>
      <c r="D341" s="1" t="s">
        <v>236</v>
      </c>
      <c r="E341" s="1" t="s">
        <v>17</v>
      </c>
      <c r="F341" s="3"/>
      <c r="G341" s="3">
        <v>41029.967361111114</v>
      </c>
      <c r="H341" s="3">
        <v>41043.0</v>
      </c>
      <c r="I341" s="2">
        <f t="shared" si="1"/>
        <v>14</v>
      </c>
      <c r="J341" s="1">
        <v>250.0</v>
      </c>
      <c r="K341" s="1">
        <v>0.0</v>
      </c>
      <c r="L341" s="1"/>
      <c r="M341" s="1"/>
      <c r="N341" s="1">
        <v>0.0</v>
      </c>
      <c r="O341" s="1" t="s">
        <v>22</v>
      </c>
    </row>
    <row r="342">
      <c r="A342" s="1">
        <v>1.764730022E9</v>
      </c>
      <c r="B342" s="1" t="s">
        <v>436</v>
      </c>
      <c r="C342" s="1" t="s">
        <v>29</v>
      </c>
      <c r="D342" s="1" t="s">
        <v>65</v>
      </c>
      <c r="E342" s="1" t="s">
        <v>17</v>
      </c>
      <c r="F342" s="2">
        <f>YEAR(G342)</f>
        <v>2012</v>
      </c>
      <c r="G342" s="3">
        <v>41031.96931712963</v>
      </c>
      <c r="H342" s="3">
        <v>41056.0</v>
      </c>
      <c r="I342" s="2">
        <f t="shared" si="1"/>
        <v>25</v>
      </c>
      <c r="J342" s="1">
        <v>4800.0</v>
      </c>
      <c r="K342" s="1">
        <v>5151.0</v>
      </c>
      <c r="L342" s="1" t="str">
        <f>IF(K342&gt;=J342, "Met Goal", "Missed Goal")
</f>
        <v>Met Goal</v>
      </c>
      <c r="M342" s="5">
        <f>(K342/J342)
</f>
        <v>1.073125</v>
      </c>
      <c r="N342" s="1">
        <v>69.0</v>
      </c>
      <c r="O342" s="1" t="s">
        <v>18</v>
      </c>
    </row>
    <row r="343" hidden="1">
      <c r="A343" s="1">
        <v>4.28035244E8</v>
      </c>
      <c r="B343" s="1" t="s">
        <v>437</v>
      </c>
      <c r="C343" s="1" t="s">
        <v>26</v>
      </c>
      <c r="D343" s="1" t="s">
        <v>374</v>
      </c>
      <c r="E343" s="1" t="s">
        <v>17</v>
      </c>
      <c r="F343" s="3"/>
      <c r="G343" s="3">
        <v>41001.98944444444</v>
      </c>
      <c r="H343" s="3">
        <v>41031.0</v>
      </c>
      <c r="I343" s="2">
        <f t="shared" si="1"/>
        <v>30</v>
      </c>
      <c r="J343" s="1">
        <v>3000.0</v>
      </c>
      <c r="K343" s="1">
        <v>665.0</v>
      </c>
      <c r="L343" s="1"/>
      <c r="M343" s="1"/>
      <c r="N343" s="1">
        <v>9.0</v>
      </c>
      <c r="O343" s="1" t="s">
        <v>22</v>
      </c>
    </row>
    <row r="344">
      <c r="A344" s="1">
        <v>2.5044329E7</v>
      </c>
      <c r="B344" s="1" t="s">
        <v>438</v>
      </c>
      <c r="C344" s="1" t="s">
        <v>26</v>
      </c>
      <c r="D344" s="1" t="s">
        <v>103</v>
      </c>
      <c r="E344" s="1" t="s">
        <v>17</v>
      </c>
      <c r="F344" s="2">
        <f>YEAR(G344)</f>
        <v>2013</v>
      </c>
      <c r="G344" s="3">
        <v>41419.302511574075</v>
      </c>
      <c r="H344" s="3">
        <v>41456.0</v>
      </c>
      <c r="I344" s="2">
        <f t="shared" si="1"/>
        <v>37</v>
      </c>
      <c r="J344" s="1">
        <v>10000.0</v>
      </c>
      <c r="K344" s="1">
        <v>10331.0</v>
      </c>
      <c r="L344" s="1" t="str">
        <f>IF(K344&gt;=J344, "Met Goal", "Missed Goal")
</f>
        <v>Met Goal</v>
      </c>
      <c r="M344" s="5">
        <f>(K344/J344)
</f>
        <v>1.0331</v>
      </c>
      <c r="N344" s="1">
        <v>90.0</v>
      </c>
      <c r="O344" s="1" t="s">
        <v>18</v>
      </c>
    </row>
    <row r="345" hidden="1">
      <c r="A345" s="1">
        <v>1.864522507E9</v>
      </c>
      <c r="B345" s="1" t="s">
        <v>439</v>
      </c>
      <c r="C345" s="1" t="s">
        <v>37</v>
      </c>
      <c r="D345" s="1" t="s">
        <v>37</v>
      </c>
      <c r="E345" s="1" t="s">
        <v>17</v>
      </c>
      <c r="F345" s="3"/>
      <c r="G345" s="3">
        <v>41516.20862268518</v>
      </c>
      <c r="H345" s="3">
        <v>41546.0</v>
      </c>
      <c r="I345" s="2">
        <f t="shared" si="1"/>
        <v>30</v>
      </c>
      <c r="J345" s="1">
        <v>16000.0</v>
      </c>
      <c r="K345" s="1">
        <v>7165.0</v>
      </c>
      <c r="L345" s="1"/>
      <c r="M345" s="1"/>
      <c r="N345" s="1">
        <v>82.0</v>
      </c>
      <c r="O345" s="1" t="s">
        <v>22</v>
      </c>
    </row>
    <row r="346">
      <c r="A346" s="1">
        <v>8.5542661E8</v>
      </c>
      <c r="B346" s="1" t="s">
        <v>440</v>
      </c>
      <c r="C346" s="1" t="s">
        <v>39</v>
      </c>
      <c r="D346" s="1" t="s">
        <v>39</v>
      </c>
      <c r="E346" s="1" t="s">
        <v>17</v>
      </c>
      <c r="F346" s="2">
        <f>YEAR(G346)</f>
        <v>2009</v>
      </c>
      <c r="G346" s="3">
        <v>40155.94621527778</v>
      </c>
      <c r="H346" s="3">
        <v>40209.0</v>
      </c>
      <c r="I346" s="2">
        <f t="shared" si="1"/>
        <v>54</v>
      </c>
      <c r="J346" s="1">
        <v>200.0</v>
      </c>
      <c r="K346" s="1">
        <v>225.0</v>
      </c>
      <c r="L346" s="1" t="str">
        <f>IF(K346&gt;=J346, "Met Goal", "Missed Goal")
</f>
        <v>Met Goal</v>
      </c>
      <c r="M346" s="5">
        <f>(K346/J346)
</f>
        <v>1.125</v>
      </c>
      <c r="N346" s="1">
        <v>9.0</v>
      </c>
      <c r="O346" s="1" t="s">
        <v>18</v>
      </c>
    </row>
    <row r="347" hidden="1">
      <c r="A347" s="1">
        <v>9.28206011E8</v>
      </c>
      <c r="B347" s="1" t="s">
        <v>441</v>
      </c>
      <c r="C347" s="1" t="s">
        <v>87</v>
      </c>
      <c r="D347" s="1" t="s">
        <v>87</v>
      </c>
      <c r="E347" s="1" t="s">
        <v>17</v>
      </c>
      <c r="F347" s="3"/>
      <c r="G347" s="3">
        <v>41464.7818287037</v>
      </c>
      <c r="H347" s="3">
        <v>41496.0</v>
      </c>
      <c r="I347" s="2">
        <f t="shared" si="1"/>
        <v>32</v>
      </c>
      <c r="J347" s="1">
        <v>3500.0</v>
      </c>
      <c r="K347" s="1">
        <v>100.0</v>
      </c>
      <c r="L347" s="1"/>
      <c r="M347" s="1"/>
      <c r="N347" s="1">
        <v>1.0</v>
      </c>
      <c r="O347" s="1" t="s">
        <v>22</v>
      </c>
    </row>
    <row r="348" hidden="1">
      <c r="A348" s="1">
        <v>1.007121953E9</v>
      </c>
      <c r="B348" s="1" t="s">
        <v>442</v>
      </c>
      <c r="C348" s="1" t="s">
        <v>29</v>
      </c>
      <c r="D348" s="1" t="s">
        <v>84</v>
      </c>
      <c r="E348" s="1" t="s">
        <v>17</v>
      </c>
      <c r="F348" s="3"/>
      <c r="G348" s="3">
        <v>41142.18478009259</v>
      </c>
      <c r="H348" s="3">
        <v>41182.0</v>
      </c>
      <c r="I348" s="2">
        <f t="shared" si="1"/>
        <v>40</v>
      </c>
      <c r="J348" s="1">
        <v>30000.0</v>
      </c>
      <c r="K348" s="1">
        <v>4666.0</v>
      </c>
      <c r="L348" s="1"/>
      <c r="M348" s="1"/>
      <c r="N348" s="1">
        <v>83.0</v>
      </c>
      <c r="O348" s="1" t="s">
        <v>22</v>
      </c>
    </row>
    <row r="349" hidden="1">
      <c r="A349" s="1">
        <v>1.192593501E9</v>
      </c>
      <c r="B349" s="1" t="s">
        <v>443</v>
      </c>
      <c r="C349" s="1" t="s">
        <v>29</v>
      </c>
      <c r="D349" s="1" t="s">
        <v>444</v>
      </c>
      <c r="E349" s="1" t="s">
        <v>80</v>
      </c>
      <c r="F349" s="3"/>
      <c r="G349" s="3">
        <v>41829.03126157408</v>
      </c>
      <c r="H349" s="3">
        <v>41889.0</v>
      </c>
      <c r="I349" s="2">
        <f t="shared" si="1"/>
        <v>60</v>
      </c>
      <c r="J349" s="1">
        <v>20798.0</v>
      </c>
      <c r="K349" s="1">
        <v>0.0</v>
      </c>
      <c r="L349" s="1"/>
      <c r="M349" s="1"/>
      <c r="N349" s="1">
        <v>0.0</v>
      </c>
      <c r="O349" s="1" t="s">
        <v>22</v>
      </c>
    </row>
    <row r="350">
      <c r="A350" s="1">
        <v>6.67937874E8</v>
      </c>
      <c r="B350" s="1" t="s">
        <v>445</v>
      </c>
      <c r="C350" s="1" t="s">
        <v>34</v>
      </c>
      <c r="D350" s="1" t="s">
        <v>242</v>
      </c>
      <c r="E350" s="1" t="s">
        <v>17</v>
      </c>
      <c r="F350" s="2">
        <f t="shared" ref="F350:F351" si="101">YEAR(G350)</f>
        <v>2011</v>
      </c>
      <c r="G350" s="3">
        <v>40833.9171412037</v>
      </c>
      <c r="H350" s="3">
        <v>40875.0</v>
      </c>
      <c r="I350" s="2">
        <f t="shared" si="1"/>
        <v>42</v>
      </c>
      <c r="J350" s="1">
        <v>3500.0</v>
      </c>
      <c r="K350" s="1">
        <v>3674.0</v>
      </c>
      <c r="L350" s="1" t="str">
        <f t="shared" ref="L350:L351" si="102">IF(K350&gt;=J350, "Met Goal", "Missed Goal")
</f>
        <v>Met Goal</v>
      </c>
      <c r="M350" s="5">
        <f t="shared" ref="M350:M351" si="103">(K350/J350)
</f>
        <v>1.049714286</v>
      </c>
      <c r="N350" s="1">
        <v>72.0</v>
      </c>
      <c r="O350" s="1" t="s">
        <v>18</v>
      </c>
    </row>
    <row r="351">
      <c r="A351" s="1">
        <v>1.711841701E9</v>
      </c>
      <c r="B351" s="1" t="s">
        <v>446</v>
      </c>
      <c r="C351" s="1" t="s">
        <v>26</v>
      </c>
      <c r="D351" s="1" t="s">
        <v>74</v>
      </c>
      <c r="E351" s="1" t="s">
        <v>17</v>
      </c>
      <c r="F351" s="2">
        <f t="shared" si="101"/>
        <v>2013</v>
      </c>
      <c r="G351" s="3">
        <v>41419.05335648148</v>
      </c>
      <c r="H351" s="3">
        <v>41449.0</v>
      </c>
      <c r="I351" s="2">
        <f t="shared" si="1"/>
        <v>30</v>
      </c>
      <c r="J351" s="1">
        <v>15000.0</v>
      </c>
      <c r="K351" s="1">
        <v>20485.0</v>
      </c>
      <c r="L351" s="1" t="str">
        <f t="shared" si="102"/>
        <v>Met Goal</v>
      </c>
      <c r="M351" s="5">
        <f t="shared" si="103"/>
        <v>1.365666667</v>
      </c>
      <c r="N351" s="1">
        <v>116.0</v>
      </c>
      <c r="O351" s="1" t="s">
        <v>18</v>
      </c>
    </row>
    <row r="352" hidden="1">
      <c r="A352" s="1">
        <v>5.93002787E8</v>
      </c>
      <c r="B352" s="1" t="s">
        <v>447</v>
      </c>
      <c r="C352" s="1" t="s">
        <v>34</v>
      </c>
      <c r="D352" s="1" t="s">
        <v>44</v>
      </c>
      <c r="E352" s="1" t="s">
        <v>48</v>
      </c>
      <c r="F352" s="3"/>
      <c r="G352" s="3">
        <v>41973.518912037034</v>
      </c>
      <c r="H352" s="3">
        <v>42003.0</v>
      </c>
      <c r="I352" s="2">
        <f t="shared" si="1"/>
        <v>30</v>
      </c>
      <c r="J352" s="1">
        <v>926.0</v>
      </c>
      <c r="K352" s="1">
        <v>241.0</v>
      </c>
      <c r="L352" s="1"/>
      <c r="M352" s="1"/>
      <c r="N352" s="1">
        <v>8.0</v>
      </c>
      <c r="O352" s="1" t="s">
        <v>22</v>
      </c>
    </row>
    <row r="353">
      <c r="A353" s="1">
        <v>1.940882293E9</v>
      </c>
      <c r="B353" s="1" t="s">
        <v>448</v>
      </c>
      <c r="C353" s="1" t="s">
        <v>26</v>
      </c>
      <c r="D353" s="1" t="s">
        <v>27</v>
      </c>
      <c r="E353" s="1" t="s">
        <v>17</v>
      </c>
      <c r="F353" s="2">
        <f>YEAR(G353)</f>
        <v>2011</v>
      </c>
      <c r="G353" s="3">
        <v>40851.7765625</v>
      </c>
      <c r="H353" s="3">
        <v>40911.0</v>
      </c>
      <c r="I353" s="2">
        <f t="shared" si="1"/>
        <v>60</v>
      </c>
      <c r="J353" s="1">
        <v>5000.0</v>
      </c>
      <c r="K353" s="1">
        <v>5026.0</v>
      </c>
      <c r="L353" s="1" t="str">
        <f>IF(K353&gt;=J353, "Met Goal", "Missed Goal")
</f>
        <v>Met Goal</v>
      </c>
      <c r="M353" s="5">
        <f>(K353/J353)
</f>
        <v>1.0052</v>
      </c>
      <c r="N353" s="1">
        <v>63.0</v>
      </c>
      <c r="O353" s="1" t="s">
        <v>18</v>
      </c>
    </row>
    <row r="354" hidden="1">
      <c r="A354" s="1">
        <v>1.88156817E8</v>
      </c>
      <c r="B354" s="1" t="s">
        <v>449</v>
      </c>
      <c r="C354" s="1" t="s">
        <v>87</v>
      </c>
      <c r="D354" s="1" t="s">
        <v>163</v>
      </c>
      <c r="E354" s="1" t="s">
        <v>17</v>
      </c>
      <c r="F354" s="3"/>
      <c r="G354" s="3">
        <v>41478.614895833336</v>
      </c>
      <c r="H354" s="3">
        <v>41508.0</v>
      </c>
      <c r="I354" s="2">
        <f t="shared" si="1"/>
        <v>30</v>
      </c>
      <c r="J354" s="1">
        <v>2000.0</v>
      </c>
      <c r="K354" s="1">
        <v>80.0</v>
      </c>
      <c r="L354" s="1"/>
      <c r="M354" s="1"/>
      <c r="N354" s="1">
        <v>4.0</v>
      </c>
      <c r="O354" s="1" t="s">
        <v>22</v>
      </c>
    </row>
    <row r="355" hidden="1">
      <c r="A355" s="1">
        <v>1.131223931E9</v>
      </c>
      <c r="B355" s="1" t="s">
        <v>450</v>
      </c>
      <c r="C355" s="1" t="s">
        <v>34</v>
      </c>
      <c r="D355" s="1" t="s">
        <v>34</v>
      </c>
      <c r="E355" s="1" t="s">
        <v>17</v>
      </c>
      <c r="F355" s="3"/>
      <c r="G355" s="3">
        <v>41849.81265046296</v>
      </c>
      <c r="H355" s="3">
        <v>41879.0</v>
      </c>
      <c r="I355" s="2">
        <f t="shared" si="1"/>
        <v>30</v>
      </c>
      <c r="J355" s="1">
        <v>40000.0</v>
      </c>
      <c r="K355" s="1">
        <v>0.0</v>
      </c>
      <c r="L355" s="1"/>
      <c r="M355" s="1"/>
      <c r="N355" s="1">
        <v>0.0</v>
      </c>
      <c r="O355" s="1" t="s">
        <v>22</v>
      </c>
    </row>
    <row r="356">
      <c r="A356" s="1">
        <v>1.287619679E9</v>
      </c>
      <c r="B356" s="1" t="s">
        <v>451</v>
      </c>
      <c r="C356" s="1" t="s">
        <v>26</v>
      </c>
      <c r="D356" s="1" t="s">
        <v>26</v>
      </c>
      <c r="E356" s="1" t="s">
        <v>17</v>
      </c>
      <c r="F356" s="2">
        <f>YEAR(G356)</f>
        <v>2011</v>
      </c>
      <c r="G356" s="3">
        <v>40653.756053240744</v>
      </c>
      <c r="H356" s="3">
        <v>40683.0</v>
      </c>
      <c r="I356" s="2">
        <f t="shared" si="1"/>
        <v>30</v>
      </c>
      <c r="J356" s="1">
        <v>1000.0</v>
      </c>
      <c r="K356" s="1">
        <v>1494.0</v>
      </c>
      <c r="L356" s="1" t="str">
        <f>IF(K356&gt;=J356, "Met Goal", "Missed Goal")
</f>
        <v>Met Goal</v>
      </c>
      <c r="M356" s="5">
        <f>(K356/J356)
</f>
        <v>1.494</v>
      </c>
      <c r="N356" s="1">
        <v>43.0</v>
      </c>
      <c r="O356" s="1" t="s">
        <v>18</v>
      </c>
    </row>
    <row r="357" hidden="1">
      <c r="A357" s="1">
        <v>1.207088892E9</v>
      </c>
      <c r="B357" s="1" t="s">
        <v>452</v>
      </c>
      <c r="C357" s="1" t="s">
        <v>26</v>
      </c>
      <c r="D357" s="1" t="s">
        <v>82</v>
      </c>
      <c r="E357" s="1" t="s">
        <v>17</v>
      </c>
      <c r="F357" s="3"/>
      <c r="G357" s="3">
        <v>40482.61435185185</v>
      </c>
      <c r="H357" s="3">
        <v>40542.0</v>
      </c>
      <c r="I357" s="2">
        <f t="shared" si="1"/>
        <v>60</v>
      </c>
      <c r="J357" s="1">
        <v>5000.0</v>
      </c>
      <c r="K357" s="1">
        <v>170.0</v>
      </c>
      <c r="L357" s="1"/>
      <c r="M357" s="1"/>
      <c r="N357" s="1">
        <v>3.0</v>
      </c>
      <c r="O357" s="1" t="s">
        <v>22</v>
      </c>
    </row>
    <row r="358">
      <c r="A358" s="1">
        <v>2.79951241E8</v>
      </c>
      <c r="B358" s="1" t="s">
        <v>453</v>
      </c>
      <c r="C358" s="1" t="s">
        <v>34</v>
      </c>
      <c r="D358" s="1" t="s">
        <v>35</v>
      </c>
      <c r="E358" s="1" t="s">
        <v>17</v>
      </c>
      <c r="F358" s="2">
        <f>YEAR(G358)</f>
        <v>2013</v>
      </c>
      <c r="G358" s="3">
        <v>41492.96135416667</v>
      </c>
      <c r="H358" s="3">
        <v>41522.0</v>
      </c>
      <c r="I358" s="2">
        <f t="shared" si="1"/>
        <v>30</v>
      </c>
      <c r="J358" s="1">
        <v>50000.0</v>
      </c>
      <c r="K358" s="1">
        <v>113298.0</v>
      </c>
      <c r="L358" s="1" t="str">
        <f>IF(K358&gt;=J358, "Met Goal", "Missed Goal")
</f>
        <v>Met Goal</v>
      </c>
      <c r="M358" s="5">
        <f>(K358/J358)
</f>
        <v>2.26596</v>
      </c>
      <c r="N358" s="1">
        <v>1995.0</v>
      </c>
      <c r="O358" s="1" t="s">
        <v>18</v>
      </c>
    </row>
    <row r="359" hidden="1">
      <c r="A359" s="1">
        <v>1.847056684E9</v>
      </c>
      <c r="B359" s="6" t="s">
        <v>454</v>
      </c>
      <c r="C359" s="1" t="s">
        <v>39</v>
      </c>
      <c r="D359" s="1" t="s">
        <v>159</v>
      </c>
      <c r="E359" s="1" t="s">
        <v>17</v>
      </c>
      <c r="F359" s="3"/>
      <c r="G359" s="3">
        <v>41730.88263888889</v>
      </c>
      <c r="H359" s="3">
        <v>41760.0</v>
      </c>
      <c r="I359" s="2">
        <f t="shared" si="1"/>
        <v>30</v>
      </c>
      <c r="J359" s="1">
        <v>3000.0</v>
      </c>
      <c r="K359" s="1">
        <v>10.0</v>
      </c>
      <c r="L359" s="1"/>
      <c r="M359" s="1"/>
      <c r="N359" s="1">
        <v>1.0</v>
      </c>
      <c r="O359" s="1" t="s">
        <v>22</v>
      </c>
    </row>
    <row r="360" hidden="1">
      <c r="A360" s="1">
        <v>9.8086551E7</v>
      </c>
      <c r="B360" s="1" t="s">
        <v>455</v>
      </c>
      <c r="C360" s="1" t="s">
        <v>29</v>
      </c>
      <c r="D360" s="1" t="s">
        <v>65</v>
      </c>
      <c r="E360" s="1" t="s">
        <v>17</v>
      </c>
      <c r="F360" s="3"/>
      <c r="G360" s="3">
        <v>41086.13087962963</v>
      </c>
      <c r="H360" s="3">
        <v>41100.0</v>
      </c>
      <c r="I360" s="2">
        <f t="shared" si="1"/>
        <v>14</v>
      </c>
      <c r="J360" s="1">
        <v>4500.0</v>
      </c>
      <c r="K360" s="1">
        <v>1385.0</v>
      </c>
      <c r="L360" s="1"/>
      <c r="M360" s="1"/>
      <c r="N360" s="1">
        <v>21.0</v>
      </c>
      <c r="O360" s="1" t="s">
        <v>31</v>
      </c>
    </row>
    <row r="361" hidden="1">
      <c r="A361" s="1">
        <v>1.016838613E9</v>
      </c>
      <c r="B361" s="1" t="s">
        <v>456</v>
      </c>
      <c r="C361" s="1" t="s">
        <v>29</v>
      </c>
      <c r="D361" s="1" t="s">
        <v>219</v>
      </c>
      <c r="E361" s="1" t="s">
        <v>17</v>
      </c>
      <c r="F361" s="3"/>
      <c r="G361" s="3">
        <v>41135.763125</v>
      </c>
      <c r="H361" s="3">
        <v>41180.0</v>
      </c>
      <c r="I361" s="2">
        <f t="shared" si="1"/>
        <v>45</v>
      </c>
      <c r="J361" s="1">
        <v>20000.0</v>
      </c>
      <c r="K361" s="1">
        <v>4315.0</v>
      </c>
      <c r="L361" s="1"/>
      <c r="M361" s="1"/>
      <c r="N361" s="1">
        <v>39.0</v>
      </c>
      <c r="O361" s="1" t="s">
        <v>22</v>
      </c>
    </row>
    <row r="362" hidden="1">
      <c r="A362" s="1">
        <v>1.41584572E9</v>
      </c>
      <c r="B362" s="1" t="s">
        <v>457</v>
      </c>
      <c r="C362" s="1" t="s">
        <v>26</v>
      </c>
      <c r="D362" s="1" t="s">
        <v>146</v>
      </c>
      <c r="E362" s="1" t="s">
        <v>17</v>
      </c>
      <c r="F362" s="3"/>
      <c r="G362" s="3">
        <v>41122.25038194445</v>
      </c>
      <c r="H362" s="3">
        <v>41152.0</v>
      </c>
      <c r="I362" s="2">
        <f t="shared" si="1"/>
        <v>30</v>
      </c>
      <c r="J362" s="1">
        <v>2000.0</v>
      </c>
      <c r="K362" s="1">
        <v>199.0</v>
      </c>
      <c r="L362" s="1"/>
      <c r="M362" s="1"/>
      <c r="N362" s="1">
        <v>10.0</v>
      </c>
      <c r="O362" s="1" t="s">
        <v>22</v>
      </c>
    </row>
    <row r="363" hidden="1">
      <c r="A363" s="1">
        <v>2.012359051E9</v>
      </c>
      <c r="B363" s="1" t="s">
        <v>458</v>
      </c>
      <c r="C363" s="1" t="s">
        <v>34</v>
      </c>
      <c r="D363" s="1" t="s">
        <v>44</v>
      </c>
      <c r="E363" s="1" t="s">
        <v>17</v>
      </c>
      <c r="F363" s="3"/>
      <c r="G363" s="3">
        <v>41710.87950231481</v>
      </c>
      <c r="H363" s="3">
        <v>41740.0</v>
      </c>
      <c r="I363" s="2">
        <f t="shared" si="1"/>
        <v>30</v>
      </c>
      <c r="J363" s="1">
        <v>4000.0</v>
      </c>
      <c r="K363" s="1">
        <v>1.0</v>
      </c>
      <c r="L363" s="1"/>
      <c r="M363" s="1"/>
      <c r="N363" s="1">
        <v>1.0</v>
      </c>
      <c r="O363" s="1" t="s">
        <v>22</v>
      </c>
    </row>
    <row r="364" hidden="1">
      <c r="A364" s="1">
        <v>3.25765177E8</v>
      </c>
      <c r="B364" s="1" t="s">
        <v>459</v>
      </c>
      <c r="C364" s="1" t="s">
        <v>50</v>
      </c>
      <c r="D364" s="1" t="s">
        <v>122</v>
      </c>
      <c r="E364" s="1" t="s">
        <v>48</v>
      </c>
      <c r="F364" s="3"/>
      <c r="G364" s="3">
        <v>41906.35333333333</v>
      </c>
      <c r="H364" s="3">
        <v>41936.0</v>
      </c>
      <c r="I364" s="2">
        <f t="shared" si="1"/>
        <v>30</v>
      </c>
      <c r="J364" s="1">
        <v>80253.0</v>
      </c>
      <c r="K364" s="1">
        <v>3655.0</v>
      </c>
      <c r="L364" s="1"/>
      <c r="M364" s="1"/>
      <c r="N364" s="1">
        <v>133.0</v>
      </c>
      <c r="O364" s="1" t="s">
        <v>31</v>
      </c>
    </row>
    <row r="365">
      <c r="A365" s="1">
        <v>2.136116071E9</v>
      </c>
      <c r="B365" s="1" t="s">
        <v>460</v>
      </c>
      <c r="C365" s="1" t="s">
        <v>26</v>
      </c>
      <c r="D365" s="1" t="s">
        <v>82</v>
      </c>
      <c r="E365" s="1" t="s">
        <v>17</v>
      </c>
      <c r="F365" s="2">
        <f>YEAR(G365)</f>
        <v>2012</v>
      </c>
      <c r="G365" s="3">
        <v>41069.735601851855</v>
      </c>
      <c r="H365" s="3">
        <v>41099.0</v>
      </c>
      <c r="I365" s="2">
        <f t="shared" si="1"/>
        <v>30</v>
      </c>
      <c r="J365" s="1">
        <v>1000.0</v>
      </c>
      <c r="K365" s="1">
        <v>1000.0</v>
      </c>
      <c r="L365" s="1" t="str">
        <f>IF(K365&gt;=J365, "Met Goal", "Missed Goal")
</f>
        <v>Met Goal</v>
      </c>
      <c r="M365" s="5">
        <f>(K365/J365)
</f>
        <v>1</v>
      </c>
      <c r="N365" s="1">
        <v>19.0</v>
      </c>
      <c r="O365" s="1" t="s">
        <v>18</v>
      </c>
    </row>
    <row r="366" hidden="1">
      <c r="A366" s="1">
        <v>1.172796768E9</v>
      </c>
      <c r="B366" s="1" t="s">
        <v>461</v>
      </c>
      <c r="C366" s="1" t="s">
        <v>92</v>
      </c>
      <c r="D366" s="1" t="s">
        <v>462</v>
      </c>
      <c r="E366" s="1" t="s">
        <v>17</v>
      </c>
      <c r="F366" s="3"/>
      <c r="G366" s="3">
        <v>41917.53082175926</v>
      </c>
      <c r="H366" s="3">
        <v>41947.0</v>
      </c>
      <c r="I366" s="2">
        <f t="shared" si="1"/>
        <v>30</v>
      </c>
      <c r="J366" s="1">
        <v>3000.0</v>
      </c>
      <c r="K366" s="1">
        <v>1201.0</v>
      </c>
      <c r="L366" s="1"/>
      <c r="M366" s="1"/>
      <c r="N366" s="1">
        <v>47.0</v>
      </c>
      <c r="O366" s="1" t="s">
        <v>22</v>
      </c>
    </row>
    <row r="367">
      <c r="A367" s="1">
        <v>3.95445116E8</v>
      </c>
      <c r="B367" s="1" t="s">
        <v>463</v>
      </c>
      <c r="C367" s="1" t="s">
        <v>37</v>
      </c>
      <c r="D367" s="1" t="s">
        <v>37</v>
      </c>
      <c r="E367" s="1" t="s">
        <v>17</v>
      </c>
      <c r="F367" s="2">
        <f t="shared" ref="F367:F368" si="104">YEAR(G367)</f>
        <v>2013</v>
      </c>
      <c r="G367" s="3">
        <v>41398.71396990741</v>
      </c>
      <c r="H367" s="3">
        <v>41438.0</v>
      </c>
      <c r="I367" s="2">
        <f t="shared" si="1"/>
        <v>40</v>
      </c>
      <c r="J367" s="1">
        <v>20000.0</v>
      </c>
      <c r="K367" s="1">
        <v>20988.0</v>
      </c>
      <c r="L367" s="1" t="str">
        <f t="shared" ref="L367:L368" si="105">IF(K367&gt;=J367, "Met Goal", "Missed Goal")
</f>
        <v>Met Goal</v>
      </c>
      <c r="M367" s="5">
        <f t="shared" ref="M367:M368" si="106">(K367/J367)
</f>
        <v>1.0494</v>
      </c>
      <c r="N367" s="1">
        <v>92.0</v>
      </c>
      <c r="O367" s="1" t="s">
        <v>18</v>
      </c>
    </row>
    <row r="368">
      <c r="A368" s="1">
        <v>2.14044248E8</v>
      </c>
      <c r="B368" s="1" t="s">
        <v>464</v>
      </c>
      <c r="C368" s="1" t="s">
        <v>39</v>
      </c>
      <c r="D368" s="1" t="s">
        <v>41</v>
      </c>
      <c r="E368" s="1" t="s">
        <v>48</v>
      </c>
      <c r="F368" s="2">
        <f t="shared" si="104"/>
        <v>2013</v>
      </c>
      <c r="G368" s="3">
        <v>41627.95350694445</v>
      </c>
      <c r="H368" s="3">
        <v>41657.0</v>
      </c>
      <c r="I368" s="2">
        <f t="shared" si="1"/>
        <v>30</v>
      </c>
      <c r="J368" s="1">
        <v>1651.0</v>
      </c>
      <c r="K368" s="1">
        <v>15871.0</v>
      </c>
      <c r="L368" s="1" t="str">
        <f t="shared" si="105"/>
        <v>Met Goal</v>
      </c>
      <c r="M368" s="5">
        <f t="shared" si="106"/>
        <v>9.612961841</v>
      </c>
      <c r="N368" s="1">
        <v>388.0</v>
      </c>
      <c r="O368" s="1" t="s">
        <v>18</v>
      </c>
    </row>
    <row r="369" hidden="1">
      <c r="A369" s="1">
        <v>1.429013474E9</v>
      </c>
      <c r="B369" s="1" t="s">
        <v>465</v>
      </c>
      <c r="C369" s="1" t="s">
        <v>87</v>
      </c>
      <c r="D369" s="1" t="s">
        <v>87</v>
      </c>
      <c r="E369" s="1" t="s">
        <v>17</v>
      </c>
      <c r="F369" s="3"/>
      <c r="G369" s="3">
        <v>41012.07016203704</v>
      </c>
      <c r="H369" s="3">
        <v>41042.0</v>
      </c>
      <c r="I369" s="2">
        <f t="shared" si="1"/>
        <v>30</v>
      </c>
      <c r="J369" s="1">
        <v>2300.0</v>
      </c>
      <c r="K369" s="1">
        <v>50.0</v>
      </c>
      <c r="L369" s="1"/>
      <c r="M369" s="1"/>
      <c r="N369" s="1">
        <v>1.0</v>
      </c>
      <c r="O369" s="1" t="s">
        <v>22</v>
      </c>
    </row>
    <row r="370">
      <c r="A370" s="1">
        <v>9.13072768E8</v>
      </c>
      <c r="B370" s="1" t="s">
        <v>466</v>
      </c>
      <c r="C370" s="1" t="s">
        <v>39</v>
      </c>
      <c r="D370" s="1" t="s">
        <v>467</v>
      </c>
      <c r="E370" s="1" t="s">
        <v>17</v>
      </c>
      <c r="F370" s="2">
        <f>YEAR(G370)</f>
        <v>2014</v>
      </c>
      <c r="G370" s="3">
        <v>41863.72908564815</v>
      </c>
      <c r="H370" s="3">
        <v>41893.0</v>
      </c>
      <c r="I370" s="2">
        <f t="shared" si="1"/>
        <v>30</v>
      </c>
      <c r="J370" s="1">
        <v>35000.0</v>
      </c>
      <c r="K370" s="1">
        <v>102686.0</v>
      </c>
      <c r="L370" s="1" t="str">
        <f>IF(K370&gt;=J370, "Met Goal", "Missed Goal")
</f>
        <v>Met Goal</v>
      </c>
      <c r="M370" s="5">
        <f>(K370/J370)
</f>
        <v>2.933885714</v>
      </c>
      <c r="N370" s="1">
        <v>360.0</v>
      </c>
      <c r="O370" s="1" t="s">
        <v>18</v>
      </c>
    </row>
    <row r="371" hidden="1">
      <c r="A371" s="1">
        <v>1.007708012E9</v>
      </c>
      <c r="B371" s="1" t="s">
        <v>468</v>
      </c>
      <c r="C371" s="1" t="s">
        <v>20</v>
      </c>
      <c r="D371" s="1" t="s">
        <v>21</v>
      </c>
      <c r="E371" s="1" t="s">
        <v>17</v>
      </c>
      <c r="F371" s="3"/>
      <c r="G371" s="3">
        <v>41935.15704861111</v>
      </c>
      <c r="H371" s="3">
        <v>41967.0</v>
      </c>
      <c r="I371" s="2">
        <f t="shared" si="1"/>
        <v>32</v>
      </c>
      <c r="J371" s="1">
        <v>60000.0</v>
      </c>
      <c r="K371" s="1">
        <v>1383.0</v>
      </c>
      <c r="L371" s="1"/>
      <c r="M371" s="1"/>
      <c r="N371" s="1">
        <v>12.0</v>
      </c>
      <c r="O371" s="1" t="s">
        <v>22</v>
      </c>
    </row>
    <row r="372" hidden="1">
      <c r="A372" s="1">
        <v>1.70261824E8</v>
      </c>
      <c r="B372" s="1" t="s">
        <v>469</v>
      </c>
      <c r="C372" s="1" t="s">
        <v>24</v>
      </c>
      <c r="D372" s="1" t="s">
        <v>24</v>
      </c>
      <c r="E372" s="1" t="s">
        <v>17</v>
      </c>
      <c r="F372" s="3"/>
      <c r="G372" s="3">
        <v>41926.957870370374</v>
      </c>
      <c r="H372" s="3">
        <v>41966.0</v>
      </c>
      <c r="I372" s="2">
        <f t="shared" si="1"/>
        <v>40</v>
      </c>
      <c r="J372" s="1">
        <v>30000.0</v>
      </c>
      <c r="K372" s="1">
        <v>101.0</v>
      </c>
      <c r="L372" s="1"/>
      <c r="M372" s="1"/>
      <c r="N372" s="1">
        <v>2.0</v>
      </c>
      <c r="O372" s="1" t="s">
        <v>22</v>
      </c>
    </row>
    <row r="373" hidden="1">
      <c r="A373" s="1">
        <v>1.801355912E9</v>
      </c>
      <c r="B373" s="1" t="s">
        <v>470</v>
      </c>
      <c r="C373" s="1" t="s">
        <v>29</v>
      </c>
      <c r="D373" s="1" t="s">
        <v>29</v>
      </c>
      <c r="E373" s="1" t="s">
        <v>17</v>
      </c>
      <c r="F373" s="3"/>
      <c r="G373" s="3">
        <v>40856.62598379629</v>
      </c>
      <c r="H373" s="3">
        <v>40871.0</v>
      </c>
      <c r="I373" s="2">
        <f t="shared" si="1"/>
        <v>15</v>
      </c>
      <c r="J373" s="1">
        <v>1000.0</v>
      </c>
      <c r="K373" s="1">
        <v>35.0</v>
      </c>
      <c r="L373" s="1"/>
      <c r="M373" s="1"/>
      <c r="N373" s="1">
        <v>2.0</v>
      </c>
      <c r="O373" s="1" t="s">
        <v>22</v>
      </c>
    </row>
    <row r="374" hidden="1">
      <c r="A374" s="1">
        <v>1.298797529E9</v>
      </c>
      <c r="B374" s="1" t="s">
        <v>471</v>
      </c>
      <c r="C374" s="1" t="s">
        <v>26</v>
      </c>
      <c r="D374" s="1" t="s">
        <v>27</v>
      </c>
      <c r="E374" s="1" t="s">
        <v>17</v>
      </c>
      <c r="F374" s="3"/>
      <c r="G374" s="3">
        <v>40918.00950231482</v>
      </c>
      <c r="H374" s="3">
        <v>40948.0</v>
      </c>
      <c r="I374" s="2">
        <f t="shared" si="1"/>
        <v>30</v>
      </c>
      <c r="J374" s="1">
        <v>13000.0</v>
      </c>
      <c r="K374" s="1">
        <v>110.0</v>
      </c>
      <c r="L374" s="1"/>
      <c r="M374" s="1"/>
      <c r="N374" s="1">
        <v>2.0</v>
      </c>
      <c r="O374" s="1" t="s">
        <v>22</v>
      </c>
    </row>
    <row r="375" hidden="1">
      <c r="A375" s="1">
        <v>4.37922999E8</v>
      </c>
      <c r="B375" s="1" t="s">
        <v>472</v>
      </c>
      <c r="C375" s="1" t="s">
        <v>92</v>
      </c>
      <c r="D375" s="1" t="s">
        <v>92</v>
      </c>
      <c r="E375" s="1" t="s">
        <v>48</v>
      </c>
      <c r="F375" s="3"/>
      <c r="G375" s="3">
        <v>41932.813888888886</v>
      </c>
      <c r="H375" s="3">
        <v>41964.0</v>
      </c>
      <c r="I375" s="2">
        <f t="shared" si="1"/>
        <v>32</v>
      </c>
      <c r="J375" s="1">
        <v>941.0</v>
      </c>
      <c r="K375" s="1">
        <v>94.0</v>
      </c>
      <c r="L375" s="1"/>
      <c r="M375" s="1"/>
      <c r="N375" s="1">
        <v>2.0</v>
      </c>
      <c r="O375" s="1" t="s">
        <v>22</v>
      </c>
    </row>
    <row r="376" hidden="1">
      <c r="A376" s="1">
        <v>5.73108021E8</v>
      </c>
      <c r="B376" s="1" t="s">
        <v>473</v>
      </c>
      <c r="C376" s="1" t="s">
        <v>26</v>
      </c>
      <c r="D376" s="1" t="s">
        <v>374</v>
      </c>
      <c r="E376" s="1" t="s">
        <v>17</v>
      </c>
      <c r="F376" s="3"/>
      <c r="G376" s="3">
        <v>41071.94498842592</v>
      </c>
      <c r="H376" s="3">
        <v>41101.0</v>
      </c>
      <c r="I376" s="2">
        <f t="shared" si="1"/>
        <v>30</v>
      </c>
      <c r="J376" s="1">
        <v>750.0</v>
      </c>
      <c r="K376" s="1">
        <v>0.0</v>
      </c>
      <c r="L376" s="1"/>
      <c r="M376" s="1"/>
      <c r="N376" s="1">
        <v>0.0</v>
      </c>
      <c r="O376" s="1" t="s">
        <v>22</v>
      </c>
    </row>
    <row r="377">
      <c r="A377" s="1">
        <v>1.22156626E9</v>
      </c>
      <c r="B377" s="1" t="s">
        <v>474</v>
      </c>
      <c r="C377" s="1" t="s">
        <v>34</v>
      </c>
      <c r="D377" s="1" t="s">
        <v>34</v>
      </c>
      <c r="E377" s="1" t="s">
        <v>48</v>
      </c>
      <c r="F377" s="2">
        <f t="shared" ref="F377:F378" si="107">YEAR(G377)</f>
        <v>2014</v>
      </c>
      <c r="G377" s="3">
        <v>41814.837534722225</v>
      </c>
      <c r="H377" s="3">
        <v>41844.0</v>
      </c>
      <c r="I377" s="2">
        <f t="shared" si="1"/>
        <v>30</v>
      </c>
      <c r="J377" s="1">
        <v>25482.0</v>
      </c>
      <c r="K377" s="1">
        <v>33074.0</v>
      </c>
      <c r="L377" s="1" t="str">
        <f t="shared" ref="L377:L378" si="108">IF(K377&gt;=J377, "Met Goal", "Missed Goal")
</f>
        <v>Met Goal</v>
      </c>
      <c r="M377" s="5">
        <f t="shared" ref="M377:M378" si="109">(K377/J377)
</f>
        <v>1.297935798</v>
      </c>
      <c r="N377" s="1">
        <v>574.0</v>
      </c>
      <c r="O377" s="1" t="s">
        <v>18</v>
      </c>
    </row>
    <row r="378">
      <c r="A378" s="1">
        <v>1.886583818E9</v>
      </c>
      <c r="B378" s="1" t="s">
        <v>475</v>
      </c>
      <c r="C378" s="1" t="s">
        <v>50</v>
      </c>
      <c r="D378" s="1" t="s">
        <v>122</v>
      </c>
      <c r="E378" s="1" t="s">
        <v>17</v>
      </c>
      <c r="F378" s="2">
        <f t="shared" si="107"/>
        <v>2012</v>
      </c>
      <c r="G378" s="3">
        <v>41082.38576388889</v>
      </c>
      <c r="H378" s="3">
        <v>41112.0</v>
      </c>
      <c r="I378" s="2">
        <f t="shared" si="1"/>
        <v>30</v>
      </c>
      <c r="J378" s="1">
        <v>25000.0</v>
      </c>
      <c r="K378" s="1">
        <v>35544.0</v>
      </c>
      <c r="L378" s="1" t="str">
        <f t="shared" si="108"/>
        <v>Met Goal</v>
      </c>
      <c r="M378" s="5">
        <f t="shared" si="109"/>
        <v>1.42176</v>
      </c>
      <c r="N378" s="1">
        <v>1212.0</v>
      </c>
      <c r="O378" s="1" t="s">
        <v>18</v>
      </c>
    </row>
    <row r="379" hidden="1">
      <c r="A379" s="1">
        <v>3.80844024E8</v>
      </c>
      <c r="B379" s="1" t="s">
        <v>476</v>
      </c>
      <c r="C379" s="1" t="s">
        <v>16</v>
      </c>
      <c r="D379" s="1" t="s">
        <v>16</v>
      </c>
      <c r="E379" s="1" t="s">
        <v>17</v>
      </c>
      <c r="F379" s="3"/>
      <c r="G379" s="3">
        <v>41757.77394675926</v>
      </c>
      <c r="H379" s="3">
        <v>41786.0</v>
      </c>
      <c r="I379" s="2">
        <f t="shared" si="1"/>
        <v>29</v>
      </c>
      <c r="J379" s="1">
        <v>6550.0</v>
      </c>
      <c r="K379" s="1">
        <v>100.0</v>
      </c>
      <c r="L379" s="1"/>
      <c r="M379" s="1"/>
      <c r="N379" s="1">
        <v>1.0</v>
      </c>
      <c r="O379" s="1" t="s">
        <v>22</v>
      </c>
    </row>
    <row r="380" hidden="1">
      <c r="A380" s="1">
        <v>3.47870752E8</v>
      </c>
      <c r="B380" s="1" t="s">
        <v>477</v>
      </c>
      <c r="C380" s="1" t="s">
        <v>26</v>
      </c>
      <c r="D380" s="1" t="s">
        <v>478</v>
      </c>
      <c r="E380" s="1" t="s">
        <v>17</v>
      </c>
      <c r="F380" s="3"/>
      <c r="G380" s="3">
        <v>41961.26751157407</v>
      </c>
      <c r="H380" s="3">
        <v>41991.0</v>
      </c>
      <c r="I380" s="2">
        <f t="shared" si="1"/>
        <v>30</v>
      </c>
      <c r="J380" s="1">
        <v>2000.0</v>
      </c>
      <c r="K380" s="1">
        <v>384.0</v>
      </c>
      <c r="L380" s="1"/>
      <c r="M380" s="1"/>
      <c r="N380" s="1">
        <v>8.0</v>
      </c>
      <c r="O380" s="1" t="s">
        <v>22</v>
      </c>
    </row>
    <row r="381">
      <c r="A381" s="1">
        <v>3.84954685E8</v>
      </c>
      <c r="B381" s="1" t="s">
        <v>479</v>
      </c>
      <c r="C381" s="1" t="s">
        <v>26</v>
      </c>
      <c r="D381" s="1" t="s">
        <v>26</v>
      </c>
      <c r="E381" s="1" t="s">
        <v>17</v>
      </c>
      <c r="F381" s="2">
        <f>YEAR(G381)</f>
        <v>2011</v>
      </c>
      <c r="G381" s="3">
        <v>40630.230891203704</v>
      </c>
      <c r="H381" s="3">
        <v>40659.0</v>
      </c>
      <c r="I381" s="2">
        <f t="shared" si="1"/>
        <v>29</v>
      </c>
      <c r="J381" s="1">
        <v>3000.0</v>
      </c>
      <c r="K381" s="1">
        <v>3490.0</v>
      </c>
      <c r="L381" s="1" t="str">
        <f>IF(K381&gt;=J381, "Met Goal", "Missed Goal")
</f>
        <v>Met Goal</v>
      </c>
      <c r="M381" s="5">
        <f>(K381/J381)
</f>
        <v>1.163333333</v>
      </c>
      <c r="N381" s="1">
        <v>45.0</v>
      </c>
      <c r="O381" s="1" t="s">
        <v>18</v>
      </c>
    </row>
    <row r="382" hidden="1">
      <c r="A382" s="1">
        <v>1.428202827E9</v>
      </c>
      <c r="B382" s="1" t="s">
        <v>480</v>
      </c>
      <c r="C382" s="1" t="s">
        <v>34</v>
      </c>
      <c r="D382" s="1" t="s">
        <v>35</v>
      </c>
      <c r="E382" s="1" t="s">
        <v>17</v>
      </c>
      <c r="F382" s="3"/>
      <c r="G382" s="3">
        <v>41310.846284722225</v>
      </c>
      <c r="H382" s="3">
        <v>41340.0</v>
      </c>
      <c r="I382" s="2">
        <f t="shared" si="1"/>
        <v>30</v>
      </c>
      <c r="J382" s="1">
        <v>5000.0</v>
      </c>
      <c r="K382" s="1">
        <v>5.0</v>
      </c>
      <c r="L382" s="1"/>
      <c r="M382" s="1"/>
      <c r="N382" s="1">
        <v>1.0</v>
      </c>
      <c r="O382" s="1" t="s">
        <v>22</v>
      </c>
    </row>
    <row r="383" hidden="1">
      <c r="A383" s="1">
        <v>3.67796657E8</v>
      </c>
      <c r="B383" s="1" t="s">
        <v>481</v>
      </c>
      <c r="C383" s="1" t="s">
        <v>87</v>
      </c>
      <c r="D383" s="1" t="s">
        <v>87</v>
      </c>
      <c r="E383" s="1" t="s">
        <v>17</v>
      </c>
      <c r="F383" s="3"/>
      <c r="G383" s="3">
        <v>41841.768425925926</v>
      </c>
      <c r="H383" s="3">
        <v>41871.0</v>
      </c>
      <c r="I383" s="2">
        <f t="shared" si="1"/>
        <v>30</v>
      </c>
      <c r="J383" s="1">
        <v>10000.0</v>
      </c>
      <c r="K383" s="1">
        <v>0.0</v>
      </c>
      <c r="L383" s="1"/>
      <c r="M383" s="1"/>
      <c r="N383" s="1">
        <v>0.0</v>
      </c>
      <c r="O383" s="1" t="s">
        <v>22</v>
      </c>
    </row>
    <row r="384">
      <c r="A384" s="1">
        <v>2.011241535E9</v>
      </c>
      <c r="B384" s="1" t="s">
        <v>482</v>
      </c>
      <c r="C384" s="1" t="s">
        <v>24</v>
      </c>
      <c r="D384" s="1" t="s">
        <v>483</v>
      </c>
      <c r="E384" s="1" t="s">
        <v>17</v>
      </c>
      <c r="F384" s="2">
        <f>YEAR(G384)</f>
        <v>2014</v>
      </c>
      <c r="G384" s="3">
        <v>41841.0021412037</v>
      </c>
      <c r="H384" s="3">
        <v>41871.0</v>
      </c>
      <c r="I384" s="2">
        <f t="shared" si="1"/>
        <v>30</v>
      </c>
      <c r="J384" s="1">
        <v>9956.0</v>
      </c>
      <c r="K384" s="1">
        <v>15548.0</v>
      </c>
      <c r="L384" s="1" t="str">
        <f>IF(K384&gt;=J384, "Met Goal", "Missed Goal")
</f>
        <v>Met Goal</v>
      </c>
      <c r="M384" s="5">
        <f>(K384/J384)
</f>
        <v>1.561671354</v>
      </c>
      <c r="N384" s="1">
        <v>224.0</v>
      </c>
      <c r="O384" s="1" t="s">
        <v>18</v>
      </c>
    </row>
    <row r="385" hidden="1">
      <c r="A385" s="1">
        <v>1.885296757E9</v>
      </c>
      <c r="B385" s="1" t="s">
        <v>484</v>
      </c>
      <c r="C385" s="1" t="s">
        <v>26</v>
      </c>
      <c r="D385" s="1" t="s">
        <v>120</v>
      </c>
      <c r="E385" s="1" t="s">
        <v>17</v>
      </c>
      <c r="F385" s="3"/>
      <c r="G385" s="3">
        <v>41229.240752314814</v>
      </c>
      <c r="H385" s="3">
        <v>41289.0</v>
      </c>
      <c r="I385" s="2">
        <f t="shared" si="1"/>
        <v>60</v>
      </c>
      <c r="J385" s="1">
        <v>3000.0</v>
      </c>
      <c r="K385" s="1">
        <v>250.0</v>
      </c>
      <c r="L385" s="1"/>
      <c r="M385" s="1"/>
      <c r="N385" s="1">
        <v>1.0</v>
      </c>
      <c r="O385" s="1" t="s">
        <v>22</v>
      </c>
    </row>
    <row r="386" hidden="1">
      <c r="A386" s="1">
        <v>8.17103195E8</v>
      </c>
      <c r="B386" s="1" t="s">
        <v>485</v>
      </c>
      <c r="C386" s="1" t="s">
        <v>29</v>
      </c>
      <c r="D386" s="1" t="s">
        <v>65</v>
      </c>
      <c r="E386" s="1" t="s">
        <v>17</v>
      </c>
      <c r="F386" s="3"/>
      <c r="G386" s="3">
        <v>40803.13180555555</v>
      </c>
      <c r="H386" s="3">
        <v>40863.0</v>
      </c>
      <c r="I386" s="2">
        <f t="shared" si="1"/>
        <v>60</v>
      </c>
      <c r="J386" s="1">
        <v>2500.0</v>
      </c>
      <c r="K386" s="1">
        <v>2878.0</v>
      </c>
      <c r="L386" s="1"/>
      <c r="M386" s="1"/>
      <c r="N386" s="1">
        <v>34.0</v>
      </c>
      <c r="O386" s="1" t="s">
        <v>31</v>
      </c>
    </row>
    <row r="387">
      <c r="A387" s="1">
        <v>1.274899262E9</v>
      </c>
      <c r="B387" s="1" t="s">
        <v>486</v>
      </c>
      <c r="C387" s="1" t="s">
        <v>87</v>
      </c>
      <c r="D387" s="1" t="s">
        <v>430</v>
      </c>
      <c r="E387" s="1" t="s">
        <v>17</v>
      </c>
      <c r="F387" s="2">
        <f t="shared" ref="F387:F388" si="110">YEAR(G387)</f>
        <v>2011</v>
      </c>
      <c r="G387" s="3">
        <v>40687.68628472222</v>
      </c>
      <c r="H387" s="3">
        <v>40747.0</v>
      </c>
      <c r="I387" s="2">
        <f t="shared" si="1"/>
        <v>60</v>
      </c>
      <c r="J387" s="1">
        <v>30000.0</v>
      </c>
      <c r="K387" s="1">
        <v>40369.0</v>
      </c>
      <c r="L387" s="1" t="str">
        <f t="shared" ref="L387:L388" si="111">IF(K387&gt;=J387, "Met Goal", "Missed Goal")
</f>
        <v>Met Goal</v>
      </c>
      <c r="M387" s="5">
        <f t="shared" ref="M387:M388" si="112">(K387/J387)
</f>
        <v>1.345633333</v>
      </c>
      <c r="N387" s="1">
        <v>424.0</v>
      </c>
      <c r="O387" s="1" t="s">
        <v>18</v>
      </c>
    </row>
    <row r="388">
      <c r="A388" s="1">
        <v>1.619891039E9</v>
      </c>
      <c r="B388" s="1" t="s">
        <v>487</v>
      </c>
      <c r="C388" s="1" t="s">
        <v>29</v>
      </c>
      <c r="D388" s="1" t="s">
        <v>84</v>
      </c>
      <c r="E388" s="1" t="s">
        <v>17</v>
      </c>
      <c r="F388" s="2">
        <f t="shared" si="110"/>
        <v>2013</v>
      </c>
      <c r="G388" s="3">
        <v>41276.650555555556</v>
      </c>
      <c r="H388" s="3">
        <v>41319.0</v>
      </c>
      <c r="I388" s="2">
        <f t="shared" si="1"/>
        <v>43</v>
      </c>
      <c r="J388" s="1">
        <v>5000.0</v>
      </c>
      <c r="K388" s="1">
        <v>5190.0</v>
      </c>
      <c r="L388" s="1" t="str">
        <f t="shared" si="111"/>
        <v>Met Goal</v>
      </c>
      <c r="M388" s="5">
        <f t="shared" si="112"/>
        <v>1.038</v>
      </c>
      <c r="N388" s="1">
        <v>93.0</v>
      </c>
      <c r="O388" s="1" t="s">
        <v>18</v>
      </c>
    </row>
    <row r="389" hidden="1">
      <c r="A389" s="1">
        <v>1.997846812E9</v>
      </c>
      <c r="B389" s="7" t="s">
        <v>488</v>
      </c>
      <c r="C389" s="1" t="s">
        <v>26</v>
      </c>
      <c r="D389" s="1" t="s">
        <v>26</v>
      </c>
      <c r="E389" s="1" t="s">
        <v>17</v>
      </c>
      <c r="F389" s="3"/>
      <c r="G389" s="3">
        <v>40672.81903935185</v>
      </c>
      <c r="H389" s="3">
        <v>40702.0</v>
      </c>
      <c r="I389" s="2">
        <f t="shared" si="1"/>
        <v>30</v>
      </c>
      <c r="J389" s="1">
        <v>19500.0</v>
      </c>
      <c r="K389" s="1">
        <v>1175.0</v>
      </c>
      <c r="L389" s="1"/>
      <c r="M389" s="1"/>
      <c r="N389" s="1">
        <v>3.0</v>
      </c>
      <c r="O389" s="1" t="s">
        <v>31</v>
      </c>
    </row>
    <row r="390" hidden="1">
      <c r="A390" s="1">
        <v>1.343834738E9</v>
      </c>
      <c r="B390" s="1" t="s">
        <v>489</v>
      </c>
      <c r="C390" s="1" t="s">
        <v>26</v>
      </c>
      <c r="D390" s="1" t="s">
        <v>26</v>
      </c>
      <c r="E390" s="1" t="s">
        <v>191</v>
      </c>
      <c r="F390" s="3"/>
      <c r="G390" s="3">
        <v>41847.280694444446</v>
      </c>
      <c r="H390" s="3">
        <v>41877.0</v>
      </c>
      <c r="I390" s="2">
        <f t="shared" si="1"/>
        <v>30</v>
      </c>
      <c r="J390" s="1">
        <v>2093.0</v>
      </c>
      <c r="K390" s="1">
        <v>71.0</v>
      </c>
      <c r="L390" s="1"/>
      <c r="M390" s="1"/>
      <c r="N390" s="1">
        <v>4.0</v>
      </c>
      <c r="O390" s="1" t="s">
        <v>22</v>
      </c>
    </row>
    <row r="391">
      <c r="A391" s="1">
        <v>1.955661093E9</v>
      </c>
      <c r="B391" s="1" t="s">
        <v>490</v>
      </c>
      <c r="C391" s="1" t="s">
        <v>26</v>
      </c>
      <c r="D391" s="1" t="s">
        <v>180</v>
      </c>
      <c r="E391" s="1" t="s">
        <v>17</v>
      </c>
      <c r="F391" s="2">
        <f>YEAR(G391)</f>
        <v>2013</v>
      </c>
      <c r="G391" s="3">
        <v>41303.94548611111</v>
      </c>
      <c r="H391" s="3">
        <v>41334.0</v>
      </c>
      <c r="I391" s="2">
        <f t="shared" si="1"/>
        <v>31</v>
      </c>
      <c r="J391" s="1">
        <v>3000.0</v>
      </c>
      <c r="K391" s="1">
        <v>3371.0</v>
      </c>
      <c r="L391" s="1" t="str">
        <f>IF(K391&gt;=J391, "Met Goal", "Missed Goal")
</f>
        <v>Met Goal</v>
      </c>
      <c r="M391" s="5">
        <f>(K391/J391)
</f>
        <v>1.123666667</v>
      </c>
      <c r="N391" s="1">
        <v>105.0</v>
      </c>
      <c r="O391" s="1" t="s">
        <v>18</v>
      </c>
    </row>
    <row r="392" hidden="1">
      <c r="A392" s="1">
        <v>5.29601073E8</v>
      </c>
      <c r="B392" s="1" t="s">
        <v>491</v>
      </c>
      <c r="C392" s="1" t="s">
        <v>29</v>
      </c>
      <c r="D392" s="1" t="s">
        <v>236</v>
      </c>
      <c r="E392" s="1" t="s">
        <v>17</v>
      </c>
      <c r="F392" s="3"/>
      <c r="G392" s="3">
        <v>41845.70862268518</v>
      </c>
      <c r="H392" s="3">
        <v>41875.0</v>
      </c>
      <c r="I392" s="2">
        <f t="shared" si="1"/>
        <v>30</v>
      </c>
      <c r="J392" s="1">
        <v>8480.0</v>
      </c>
      <c r="K392" s="1">
        <v>10.0</v>
      </c>
      <c r="L392" s="1"/>
      <c r="M392" s="1"/>
      <c r="N392" s="1">
        <v>1.0</v>
      </c>
      <c r="O392" s="1" t="s">
        <v>22</v>
      </c>
    </row>
    <row r="393" hidden="1">
      <c r="A393" s="1">
        <v>1.770439744E9</v>
      </c>
      <c r="B393" s="1" t="s">
        <v>492</v>
      </c>
      <c r="C393" s="1" t="s">
        <v>50</v>
      </c>
      <c r="D393" s="1" t="s">
        <v>68</v>
      </c>
      <c r="E393" s="1" t="s">
        <v>17</v>
      </c>
      <c r="F393" s="3"/>
      <c r="G393" s="3">
        <v>41426.62737268519</v>
      </c>
      <c r="H393" s="3">
        <v>41458.0</v>
      </c>
      <c r="I393" s="2">
        <f t="shared" si="1"/>
        <v>32</v>
      </c>
      <c r="J393" s="1">
        <v>2200.0</v>
      </c>
      <c r="K393" s="1">
        <v>946.0</v>
      </c>
      <c r="L393" s="1"/>
      <c r="M393" s="1"/>
      <c r="N393" s="1">
        <v>24.0</v>
      </c>
      <c r="O393" s="1" t="s">
        <v>22</v>
      </c>
    </row>
    <row r="394">
      <c r="A394" s="1">
        <v>4.79952887E8</v>
      </c>
      <c r="B394" s="1" t="s">
        <v>493</v>
      </c>
      <c r="C394" s="1" t="s">
        <v>29</v>
      </c>
      <c r="D394" s="1" t="s">
        <v>286</v>
      </c>
      <c r="E394" s="1" t="s">
        <v>17</v>
      </c>
      <c r="F394" s="2">
        <f>YEAR(G394)</f>
        <v>2014</v>
      </c>
      <c r="G394" s="3">
        <v>41850.95438657407</v>
      </c>
      <c r="H394" s="3">
        <v>41863.0</v>
      </c>
      <c r="I394" s="2">
        <f t="shared" si="1"/>
        <v>13</v>
      </c>
      <c r="J394" s="1">
        <v>1000.0</v>
      </c>
      <c r="K394" s="1">
        <v>1455.0</v>
      </c>
      <c r="L394" s="1" t="str">
        <f>IF(K394&gt;=J394, "Met Goal", "Missed Goal")
</f>
        <v>Met Goal</v>
      </c>
      <c r="M394" s="5">
        <f>(K394/J394)
</f>
        <v>1.455</v>
      </c>
      <c r="N394" s="1">
        <v>13.0</v>
      </c>
      <c r="O394" s="1" t="s">
        <v>18</v>
      </c>
    </row>
    <row r="395" hidden="1">
      <c r="A395" s="1">
        <v>6.00637061E8</v>
      </c>
      <c r="B395" s="1" t="s">
        <v>494</v>
      </c>
      <c r="C395" s="1" t="s">
        <v>29</v>
      </c>
      <c r="D395" s="1" t="s">
        <v>65</v>
      </c>
      <c r="E395" s="1" t="s">
        <v>17</v>
      </c>
      <c r="F395" s="3"/>
      <c r="G395" s="3">
        <v>40757.77076388889</v>
      </c>
      <c r="H395" s="3">
        <v>40770.0</v>
      </c>
      <c r="I395" s="2">
        <f t="shared" si="1"/>
        <v>13</v>
      </c>
      <c r="J395" s="1">
        <v>20000.0</v>
      </c>
      <c r="K395" s="1">
        <v>235.0</v>
      </c>
      <c r="L395" s="1"/>
      <c r="M395" s="1"/>
      <c r="N395" s="1">
        <v>6.0</v>
      </c>
      <c r="O395" s="1" t="s">
        <v>31</v>
      </c>
    </row>
    <row r="396" hidden="1">
      <c r="A396" s="1">
        <v>1.54565325E9</v>
      </c>
      <c r="B396" s="1" t="s">
        <v>495</v>
      </c>
      <c r="C396" s="1" t="s">
        <v>50</v>
      </c>
      <c r="D396" s="1" t="s">
        <v>122</v>
      </c>
      <c r="E396" s="1" t="s">
        <v>17</v>
      </c>
      <c r="F396" s="3"/>
      <c r="G396" s="3">
        <v>40696.20611111111</v>
      </c>
      <c r="H396" s="3">
        <v>40726.0</v>
      </c>
      <c r="I396" s="2">
        <f t="shared" si="1"/>
        <v>30</v>
      </c>
      <c r="J396" s="1">
        <v>10000.0</v>
      </c>
      <c r="K396" s="1">
        <v>113.0</v>
      </c>
      <c r="L396" s="1"/>
      <c r="M396" s="1"/>
      <c r="N396" s="1">
        <v>7.0</v>
      </c>
      <c r="O396" s="1" t="s">
        <v>22</v>
      </c>
    </row>
    <row r="397">
      <c r="A397" s="1">
        <v>1.340977204E9</v>
      </c>
      <c r="B397" s="1" t="s">
        <v>496</v>
      </c>
      <c r="C397" s="1" t="s">
        <v>29</v>
      </c>
      <c r="D397" s="1" t="s">
        <v>65</v>
      </c>
      <c r="E397" s="1" t="s">
        <v>17</v>
      </c>
      <c r="F397" s="2">
        <f t="shared" ref="F397:F398" si="113">YEAR(G397)</f>
        <v>2012</v>
      </c>
      <c r="G397" s="3">
        <v>41051.252233796295</v>
      </c>
      <c r="H397" s="3">
        <v>41086.0</v>
      </c>
      <c r="I397" s="2">
        <f t="shared" si="1"/>
        <v>35</v>
      </c>
      <c r="J397" s="1">
        <v>50000.0</v>
      </c>
      <c r="K397" s="1">
        <v>51605.0</v>
      </c>
      <c r="L397" s="1" t="str">
        <f t="shared" ref="L397:L398" si="114">IF(K397&gt;=J397, "Met Goal", "Missed Goal")
</f>
        <v>Met Goal</v>
      </c>
      <c r="M397" s="5">
        <f t="shared" ref="M397:M398" si="115">(K397/J397)
</f>
        <v>1.0321</v>
      </c>
      <c r="N397" s="1">
        <v>447.0</v>
      </c>
      <c r="O397" s="1" t="s">
        <v>18</v>
      </c>
    </row>
    <row r="398">
      <c r="A398" s="1">
        <v>1.334696665E9</v>
      </c>
      <c r="B398" s="1" t="s">
        <v>497</v>
      </c>
      <c r="C398" s="1" t="s">
        <v>26</v>
      </c>
      <c r="D398" s="1" t="s">
        <v>26</v>
      </c>
      <c r="E398" s="1" t="s">
        <v>17</v>
      </c>
      <c r="F398" s="2">
        <f t="shared" si="113"/>
        <v>2012</v>
      </c>
      <c r="G398" s="3">
        <v>40917.95548611111</v>
      </c>
      <c r="H398" s="3">
        <v>40938.0</v>
      </c>
      <c r="I398" s="2">
        <f t="shared" si="1"/>
        <v>21</v>
      </c>
      <c r="J398" s="1">
        <v>1600.0</v>
      </c>
      <c r="K398" s="1">
        <v>2115.0</v>
      </c>
      <c r="L398" s="1" t="str">
        <f t="shared" si="114"/>
        <v>Met Goal</v>
      </c>
      <c r="M398" s="5">
        <f t="shared" si="115"/>
        <v>1.321875</v>
      </c>
      <c r="N398" s="1">
        <v>54.0</v>
      </c>
      <c r="O398" s="1" t="s">
        <v>18</v>
      </c>
    </row>
    <row r="399" hidden="1">
      <c r="A399" s="1">
        <v>3.24479022E8</v>
      </c>
      <c r="B399" s="1" t="s">
        <v>498</v>
      </c>
      <c r="C399" s="1" t="s">
        <v>29</v>
      </c>
      <c r="D399" s="1" t="s">
        <v>236</v>
      </c>
      <c r="E399" s="1" t="s">
        <v>17</v>
      </c>
      <c r="F399" s="3"/>
      <c r="G399" s="3">
        <v>40919.17729166667</v>
      </c>
      <c r="H399" s="3">
        <v>40979.0</v>
      </c>
      <c r="I399" s="2">
        <f t="shared" si="1"/>
        <v>60</v>
      </c>
      <c r="J399" s="1">
        <v>6000.0</v>
      </c>
      <c r="K399" s="1">
        <v>91.0</v>
      </c>
      <c r="L399" s="1"/>
      <c r="M399" s="1"/>
      <c r="N399" s="1">
        <v>4.0</v>
      </c>
      <c r="O399" s="1" t="s">
        <v>22</v>
      </c>
    </row>
    <row r="400" hidden="1">
      <c r="A400" s="1">
        <v>3.85967666E8</v>
      </c>
      <c r="B400" s="1" t="s">
        <v>499</v>
      </c>
      <c r="C400" s="1" t="s">
        <v>24</v>
      </c>
      <c r="D400" s="1" t="s">
        <v>24</v>
      </c>
      <c r="E400" s="1" t="s">
        <v>48</v>
      </c>
      <c r="F400" s="3"/>
      <c r="G400" s="3">
        <v>41911.801886574074</v>
      </c>
      <c r="H400" s="3">
        <v>41941.0</v>
      </c>
      <c r="I400" s="2">
        <f t="shared" si="1"/>
        <v>30</v>
      </c>
      <c r="J400" s="1">
        <v>10.0</v>
      </c>
      <c r="K400" s="1">
        <v>2.0</v>
      </c>
      <c r="L400" s="1"/>
      <c r="M400" s="1"/>
      <c r="N400" s="1">
        <v>1.0</v>
      </c>
      <c r="O400" s="1" t="s">
        <v>22</v>
      </c>
    </row>
    <row r="401" hidden="1">
      <c r="A401" s="1">
        <v>2.52634269E8</v>
      </c>
      <c r="B401" s="1" t="s">
        <v>500</v>
      </c>
      <c r="C401" s="1" t="s">
        <v>29</v>
      </c>
      <c r="D401" s="1" t="s">
        <v>236</v>
      </c>
      <c r="E401" s="1" t="s">
        <v>17</v>
      </c>
      <c r="F401" s="3"/>
      <c r="G401" s="3">
        <v>41185.911875</v>
      </c>
      <c r="H401" s="3">
        <v>41245.0</v>
      </c>
      <c r="I401" s="2">
        <f t="shared" si="1"/>
        <v>60</v>
      </c>
      <c r="J401" s="1">
        <v>1000.0</v>
      </c>
      <c r="K401" s="1">
        <v>0.0</v>
      </c>
      <c r="L401" s="1"/>
      <c r="M401" s="1"/>
      <c r="N401" s="1">
        <v>0.0</v>
      </c>
      <c r="O401" s="1" t="s">
        <v>31</v>
      </c>
    </row>
    <row r="402">
      <c r="A402" s="1">
        <v>5.79240024E8</v>
      </c>
      <c r="B402" s="1" t="s">
        <v>501</v>
      </c>
      <c r="C402" s="1" t="s">
        <v>29</v>
      </c>
      <c r="D402" s="1" t="s">
        <v>286</v>
      </c>
      <c r="E402" s="1" t="s">
        <v>48</v>
      </c>
      <c r="F402" s="2">
        <f>YEAR(G402)</f>
        <v>2014</v>
      </c>
      <c r="G402" s="3">
        <v>41850.34280092592</v>
      </c>
      <c r="H402" s="3">
        <v>41880.0</v>
      </c>
      <c r="I402" s="2">
        <f t="shared" si="1"/>
        <v>30</v>
      </c>
      <c r="J402" s="1">
        <v>2487.0</v>
      </c>
      <c r="K402" s="1">
        <v>2706.0</v>
      </c>
      <c r="L402" s="1" t="str">
        <f>IF(K402&gt;=J402, "Met Goal", "Missed Goal")
</f>
        <v>Met Goal</v>
      </c>
      <c r="M402" s="5">
        <f>(K402/J402)
</f>
        <v>1.088057901</v>
      </c>
      <c r="N402" s="1">
        <v>54.0</v>
      </c>
      <c r="O402" s="1" t="s">
        <v>18</v>
      </c>
    </row>
    <row r="403" hidden="1">
      <c r="A403" s="1">
        <v>1.568521405E9</v>
      </c>
      <c r="B403" s="1" t="s">
        <v>502</v>
      </c>
      <c r="C403" s="1" t="s">
        <v>37</v>
      </c>
      <c r="D403" s="1" t="s">
        <v>503</v>
      </c>
      <c r="E403" s="1" t="s">
        <v>17</v>
      </c>
      <c r="F403" s="3"/>
      <c r="G403" s="3">
        <v>41891.71328703704</v>
      </c>
      <c r="H403" s="3">
        <v>41921.0</v>
      </c>
      <c r="I403" s="2">
        <f t="shared" si="1"/>
        <v>30</v>
      </c>
      <c r="J403" s="1">
        <v>20000.0</v>
      </c>
      <c r="K403" s="1">
        <v>4100.0</v>
      </c>
      <c r="L403" s="1"/>
      <c r="M403" s="1"/>
      <c r="N403" s="1">
        <v>55.0</v>
      </c>
      <c r="O403" s="1" t="s">
        <v>22</v>
      </c>
    </row>
    <row r="404">
      <c r="A404" s="1">
        <v>8.29069426E8</v>
      </c>
      <c r="B404" s="1" t="s">
        <v>504</v>
      </c>
      <c r="C404" s="1" t="s">
        <v>39</v>
      </c>
      <c r="D404" s="1" t="s">
        <v>41</v>
      </c>
      <c r="E404" s="1" t="s">
        <v>17</v>
      </c>
      <c r="F404" s="2">
        <f t="shared" ref="F404:F407" si="116">YEAR(G404)</f>
        <v>2012</v>
      </c>
      <c r="G404" s="3">
        <v>41271.072430555556</v>
      </c>
      <c r="H404" s="3">
        <v>41281.0</v>
      </c>
      <c r="I404" s="2">
        <f t="shared" si="1"/>
        <v>10</v>
      </c>
      <c r="J404" s="1">
        <v>2000.0</v>
      </c>
      <c r="K404" s="1">
        <v>4757.0</v>
      </c>
      <c r="L404" s="1" t="str">
        <f t="shared" ref="L404:L407" si="117">IF(K404&gt;=J404, "Met Goal", "Missed Goal")
</f>
        <v>Met Goal</v>
      </c>
      <c r="M404" s="5">
        <f t="shared" ref="M404:M407" si="118">(K404/J404)
</f>
        <v>2.3785</v>
      </c>
      <c r="N404" s="1">
        <v>36.0</v>
      </c>
      <c r="O404" s="1" t="s">
        <v>18</v>
      </c>
    </row>
    <row r="405">
      <c r="A405" s="1">
        <v>5.01836205E8</v>
      </c>
      <c r="B405" s="1" t="s">
        <v>505</v>
      </c>
      <c r="C405" s="1" t="s">
        <v>34</v>
      </c>
      <c r="D405" s="1" t="s">
        <v>34</v>
      </c>
      <c r="E405" s="1" t="s">
        <v>17</v>
      </c>
      <c r="F405" s="2">
        <f t="shared" si="116"/>
        <v>2011</v>
      </c>
      <c r="G405" s="3">
        <v>40826.846296296295</v>
      </c>
      <c r="H405" s="3">
        <v>40861.0</v>
      </c>
      <c r="I405" s="2">
        <f t="shared" si="1"/>
        <v>35</v>
      </c>
      <c r="J405" s="1">
        <v>25000.0</v>
      </c>
      <c r="K405" s="1">
        <v>25256.0</v>
      </c>
      <c r="L405" s="1" t="str">
        <f t="shared" si="117"/>
        <v>Met Goal</v>
      </c>
      <c r="M405" s="5">
        <f t="shared" si="118"/>
        <v>1.01024</v>
      </c>
      <c r="N405" s="1">
        <v>222.0</v>
      </c>
      <c r="O405" s="1" t="s">
        <v>18</v>
      </c>
    </row>
    <row r="406">
      <c r="A406" s="1">
        <v>2.39878924E8</v>
      </c>
      <c r="B406" s="1" t="s">
        <v>506</v>
      </c>
      <c r="C406" s="1" t="s">
        <v>87</v>
      </c>
      <c r="D406" s="1" t="s">
        <v>152</v>
      </c>
      <c r="E406" s="1" t="s">
        <v>17</v>
      </c>
      <c r="F406" s="2">
        <f t="shared" si="116"/>
        <v>2012</v>
      </c>
      <c r="G406" s="3">
        <v>40950.118125</v>
      </c>
      <c r="H406" s="3">
        <v>40980.0</v>
      </c>
      <c r="I406" s="2">
        <f t="shared" si="1"/>
        <v>30</v>
      </c>
      <c r="J406" s="1">
        <v>850.0</v>
      </c>
      <c r="K406" s="1">
        <v>1567.0</v>
      </c>
      <c r="L406" s="1" t="str">
        <f t="shared" si="117"/>
        <v>Met Goal</v>
      </c>
      <c r="M406" s="5">
        <f t="shared" si="118"/>
        <v>1.843529412</v>
      </c>
      <c r="N406" s="1">
        <v>36.0</v>
      </c>
      <c r="O406" s="1" t="s">
        <v>18</v>
      </c>
    </row>
    <row r="407">
      <c r="A407" s="1">
        <v>2.7410673E8</v>
      </c>
      <c r="B407" s="1" t="s">
        <v>507</v>
      </c>
      <c r="C407" s="1" t="s">
        <v>50</v>
      </c>
      <c r="D407" s="1" t="s">
        <v>68</v>
      </c>
      <c r="E407" s="1" t="s">
        <v>17</v>
      </c>
      <c r="F407" s="2">
        <f t="shared" si="116"/>
        <v>2012</v>
      </c>
      <c r="G407" s="3">
        <v>40984.03938657408</v>
      </c>
      <c r="H407" s="3">
        <v>41015.0</v>
      </c>
      <c r="I407" s="2">
        <f t="shared" si="1"/>
        <v>31</v>
      </c>
      <c r="J407" s="1">
        <v>3500.0</v>
      </c>
      <c r="K407" s="1">
        <v>21355.0</v>
      </c>
      <c r="L407" s="1" t="str">
        <f t="shared" si="117"/>
        <v>Met Goal</v>
      </c>
      <c r="M407" s="5">
        <f t="shared" si="118"/>
        <v>6.101428571</v>
      </c>
      <c r="N407" s="1">
        <v>248.0</v>
      </c>
      <c r="O407" s="1" t="s">
        <v>18</v>
      </c>
    </row>
    <row r="408" hidden="1">
      <c r="A408" s="1">
        <v>7.32562025E8</v>
      </c>
      <c r="B408" s="1" t="s">
        <v>508</v>
      </c>
      <c r="C408" s="1" t="s">
        <v>20</v>
      </c>
      <c r="D408" s="1" t="s">
        <v>21</v>
      </c>
      <c r="E408" s="1" t="s">
        <v>17</v>
      </c>
      <c r="F408" s="3"/>
      <c r="G408" s="3">
        <v>41128.97335648148</v>
      </c>
      <c r="H408" s="3">
        <v>41158.0</v>
      </c>
      <c r="I408" s="2">
        <f t="shared" si="1"/>
        <v>30</v>
      </c>
      <c r="J408" s="1">
        <v>3200.0</v>
      </c>
      <c r="K408" s="1">
        <v>2361.0</v>
      </c>
      <c r="L408" s="1"/>
      <c r="M408" s="1"/>
      <c r="N408" s="1">
        <v>51.0</v>
      </c>
      <c r="O408" s="1" t="s">
        <v>22</v>
      </c>
    </row>
    <row r="409">
      <c r="A409" s="1">
        <v>2.97068986E8</v>
      </c>
      <c r="B409" s="1" t="s">
        <v>509</v>
      </c>
      <c r="C409" s="1" t="s">
        <v>20</v>
      </c>
      <c r="D409" s="1" t="s">
        <v>21</v>
      </c>
      <c r="E409" s="1" t="s">
        <v>17</v>
      </c>
      <c r="F409" s="2">
        <f t="shared" ref="F409:F413" si="119">YEAR(G409)</f>
        <v>2013</v>
      </c>
      <c r="G409" s="3">
        <v>41402.517476851855</v>
      </c>
      <c r="H409" s="3">
        <v>41432.0</v>
      </c>
      <c r="I409" s="2">
        <f t="shared" si="1"/>
        <v>30</v>
      </c>
      <c r="J409" s="1">
        <v>100000.0</v>
      </c>
      <c r="K409" s="1">
        <v>198185.0</v>
      </c>
      <c r="L409" s="1" t="str">
        <f t="shared" ref="L409:L413" si="120">IF(K409&gt;=J409, "Met Goal", "Missed Goal")
</f>
        <v>Met Goal</v>
      </c>
      <c r="M409" s="5">
        <f t="shared" ref="M409:M413" si="121">(K409/J409)
</f>
        <v>1.98185</v>
      </c>
      <c r="N409" s="1">
        <v>979.0</v>
      </c>
      <c r="O409" s="1" t="s">
        <v>18</v>
      </c>
    </row>
    <row r="410">
      <c r="A410" s="1">
        <v>1.961433258E9</v>
      </c>
      <c r="B410" s="1" t="s">
        <v>510</v>
      </c>
      <c r="C410" s="1" t="s">
        <v>34</v>
      </c>
      <c r="D410" s="1" t="s">
        <v>34</v>
      </c>
      <c r="E410" s="1" t="s">
        <v>17</v>
      </c>
      <c r="F410" s="2">
        <f t="shared" si="119"/>
        <v>2011</v>
      </c>
      <c r="G410" s="3">
        <v>40603.2502662037</v>
      </c>
      <c r="H410" s="3">
        <v>40665.0</v>
      </c>
      <c r="I410" s="2">
        <f t="shared" si="1"/>
        <v>62</v>
      </c>
      <c r="J410" s="1">
        <v>5000.0</v>
      </c>
      <c r="K410" s="1">
        <v>6164.0</v>
      </c>
      <c r="L410" s="1" t="str">
        <f t="shared" si="120"/>
        <v>Met Goal</v>
      </c>
      <c r="M410" s="5">
        <f t="shared" si="121"/>
        <v>1.2328</v>
      </c>
      <c r="N410" s="1">
        <v>108.0</v>
      </c>
      <c r="O410" s="1" t="s">
        <v>18</v>
      </c>
    </row>
    <row r="411">
      <c r="A411" s="1">
        <v>2.130235785E9</v>
      </c>
      <c r="B411" s="1" t="s">
        <v>511</v>
      </c>
      <c r="C411" s="1" t="s">
        <v>87</v>
      </c>
      <c r="D411" s="1" t="s">
        <v>512</v>
      </c>
      <c r="E411" s="1" t="s">
        <v>17</v>
      </c>
      <c r="F411" s="2">
        <f t="shared" si="119"/>
        <v>2014</v>
      </c>
      <c r="G411" s="3">
        <v>41808.333958333336</v>
      </c>
      <c r="H411" s="3">
        <v>41839.0</v>
      </c>
      <c r="I411" s="2">
        <f t="shared" si="1"/>
        <v>31</v>
      </c>
      <c r="J411" s="1">
        <v>350.0</v>
      </c>
      <c r="K411" s="1">
        <v>605.0</v>
      </c>
      <c r="L411" s="1" t="str">
        <f t="shared" si="120"/>
        <v>Met Goal</v>
      </c>
      <c r="M411" s="5">
        <f t="shared" si="121"/>
        <v>1.728571429</v>
      </c>
      <c r="N411" s="1">
        <v>25.0</v>
      </c>
      <c r="O411" s="1" t="s">
        <v>18</v>
      </c>
    </row>
    <row r="412">
      <c r="A412" s="1">
        <v>2.051635554E9</v>
      </c>
      <c r="B412" s="1" t="s">
        <v>513</v>
      </c>
      <c r="C412" s="1" t="s">
        <v>87</v>
      </c>
      <c r="D412" s="1" t="s">
        <v>163</v>
      </c>
      <c r="E412" s="1" t="s">
        <v>17</v>
      </c>
      <c r="F412" s="2">
        <f t="shared" si="119"/>
        <v>2010</v>
      </c>
      <c r="G412" s="3">
        <v>40213.991527777776</v>
      </c>
      <c r="H412" s="3">
        <v>40298.0</v>
      </c>
      <c r="I412" s="2">
        <f t="shared" si="1"/>
        <v>85</v>
      </c>
      <c r="J412" s="1">
        <v>1000.0</v>
      </c>
      <c r="K412" s="1">
        <v>1210.0</v>
      </c>
      <c r="L412" s="1" t="str">
        <f t="shared" si="120"/>
        <v>Met Goal</v>
      </c>
      <c r="M412" s="5">
        <f t="shared" si="121"/>
        <v>1.21</v>
      </c>
      <c r="N412" s="1">
        <v>24.0</v>
      </c>
      <c r="O412" s="1" t="s">
        <v>18</v>
      </c>
    </row>
    <row r="413">
      <c r="A413" s="1">
        <v>9.67436763E8</v>
      </c>
      <c r="B413" s="1" t="s">
        <v>514</v>
      </c>
      <c r="C413" s="1" t="s">
        <v>87</v>
      </c>
      <c r="D413" s="1" t="s">
        <v>88</v>
      </c>
      <c r="E413" s="1" t="s">
        <v>17</v>
      </c>
      <c r="F413" s="2">
        <f t="shared" si="119"/>
        <v>2012</v>
      </c>
      <c r="G413" s="3">
        <v>41198.819861111115</v>
      </c>
      <c r="H413" s="3">
        <v>41213.0</v>
      </c>
      <c r="I413" s="2">
        <f t="shared" si="1"/>
        <v>15</v>
      </c>
      <c r="J413" s="1">
        <v>800.0</v>
      </c>
      <c r="K413" s="1">
        <v>1075.0</v>
      </c>
      <c r="L413" s="1" t="str">
        <f t="shared" si="120"/>
        <v>Met Goal</v>
      </c>
      <c r="M413" s="5">
        <f t="shared" si="121"/>
        <v>1.34375</v>
      </c>
      <c r="N413" s="1">
        <v>15.0</v>
      </c>
      <c r="O413" s="1" t="s">
        <v>18</v>
      </c>
    </row>
    <row r="414" hidden="1">
      <c r="A414" s="1">
        <v>5.59798921E8</v>
      </c>
      <c r="B414" s="1" t="s">
        <v>515</v>
      </c>
      <c r="C414" s="1" t="s">
        <v>24</v>
      </c>
      <c r="D414" s="1" t="s">
        <v>24</v>
      </c>
      <c r="E414" s="1" t="s">
        <v>17</v>
      </c>
      <c r="F414" s="3"/>
      <c r="G414" s="3">
        <v>41858.91469907408</v>
      </c>
      <c r="H414" s="3">
        <v>41888.0</v>
      </c>
      <c r="I414" s="2">
        <f t="shared" si="1"/>
        <v>30</v>
      </c>
      <c r="J414" s="1">
        <v>10000.0</v>
      </c>
      <c r="K414" s="1">
        <v>3.0</v>
      </c>
      <c r="L414" s="1"/>
      <c r="M414" s="1"/>
      <c r="N414" s="1">
        <v>2.0</v>
      </c>
      <c r="O414" s="1" t="s">
        <v>22</v>
      </c>
    </row>
    <row r="415">
      <c r="A415" s="1">
        <v>1.415764324E9</v>
      </c>
      <c r="B415" s="1" t="s">
        <v>516</v>
      </c>
      <c r="C415" s="1" t="s">
        <v>47</v>
      </c>
      <c r="D415" s="1" t="s">
        <v>47</v>
      </c>
      <c r="E415" s="1" t="s">
        <v>17</v>
      </c>
      <c r="F415" s="2">
        <f>YEAR(G415)</f>
        <v>2013</v>
      </c>
      <c r="G415" s="3">
        <v>41388.58237268519</v>
      </c>
      <c r="H415" s="3">
        <v>41431.0</v>
      </c>
      <c r="I415" s="2">
        <f t="shared" si="1"/>
        <v>43</v>
      </c>
      <c r="J415" s="1">
        <v>1500.0</v>
      </c>
      <c r="K415" s="1">
        <v>4220.0</v>
      </c>
      <c r="L415" s="1" t="str">
        <f>IF(K415&gt;=J415, "Met Goal", "Missed Goal")
</f>
        <v>Met Goal</v>
      </c>
      <c r="M415" s="5">
        <f>(K415/J415)
</f>
        <v>2.813333333</v>
      </c>
      <c r="N415" s="1">
        <v>129.0</v>
      </c>
      <c r="O415" s="1" t="s">
        <v>18</v>
      </c>
    </row>
    <row r="416" hidden="1">
      <c r="A416" s="1">
        <v>4.2452617E7</v>
      </c>
      <c r="B416" s="1" t="s">
        <v>517</v>
      </c>
      <c r="C416" s="1" t="s">
        <v>39</v>
      </c>
      <c r="D416" s="1" t="s">
        <v>39</v>
      </c>
      <c r="E416" s="1" t="s">
        <v>80</v>
      </c>
      <c r="F416" s="3"/>
      <c r="G416" s="3">
        <v>41567.886967592596</v>
      </c>
      <c r="H416" s="3">
        <v>41627.0</v>
      </c>
      <c r="I416" s="2">
        <f t="shared" si="1"/>
        <v>60</v>
      </c>
      <c r="J416" s="1">
        <v>4676.0</v>
      </c>
      <c r="K416" s="1">
        <v>2579.0</v>
      </c>
      <c r="L416" s="1"/>
      <c r="M416" s="1"/>
      <c r="N416" s="1">
        <v>42.0</v>
      </c>
      <c r="O416" s="1" t="s">
        <v>404</v>
      </c>
    </row>
    <row r="417" hidden="1">
      <c r="A417" s="1">
        <v>9.06190316E8</v>
      </c>
      <c r="B417" s="1" t="s">
        <v>518</v>
      </c>
      <c r="C417" s="1" t="s">
        <v>29</v>
      </c>
      <c r="D417" s="1" t="s">
        <v>65</v>
      </c>
      <c r="E417" s="1" t="s">
        <v>17</v>
      </c>
      <c r="F417" s="3"/>
      <c r="G417" s="3">
        <v>40768.63597222222</v>
      </c>
      <c r="H417" s="3">
        <v>40828.0</v>
      </c>
      <c r="I417" s="2">
        <f t="shared" si="1"/>
        <v>60</v>
      </c>
      <c r="J417" s="1">
        <v>60000.0</v>
      </c>
      <c r="K417" s="1">
        <v>1538.0</v>
      </c>
      <c r="L417" s="1"/>
      <c r="M417" s="1"/>
      <c r="N417" s="1">
        <v>29.0</v>
      </c>
      <c r="O417" s="1" t="s">
        <v>22</v>
      </c>
    </row>
    <row r="418" hidden="1">
      <c r="A418" s="1">
        <v>1.5764326E7</v>
      </c>
      <c r="B418" s="1" t="s">
        <v>519</v>
      </c>
      <c r="C418" s="1" t="s">
        <v>29</v>
      </c>
      <c r="D418" s="1" t="s">
        <v>236</v>
      </c>
      <c r="E418" s="1" t="s">
        <v>17</v>
      </c>
      <c r="F418" s="3"/>
      <c r="G418" s="3">
        <v>41828.925891203704</v>
      </c>
      <c r="H418" s="3">
        <v>41858.0</v>
      </c>
      <c r="I418" s="2">
        <f t="shared" si="1"/>
        <v>30</v>
      </c>
      <c r="J418" s="1">
        <v>5000.0</v>
      </c>
      <c r="K418" s="1">
        <v>0.0</v>
      </c>
      <c r="L418" s="1"/>
      <c r="M418" s="1"/>
      <c r="N418" s="1">
        <v>0.0</v>
      </c>
      <c r="O418" s="1" t="s">
        <v>22</v>
      </c>
    </row>
    <row r="419">
      <c r="A419" s="1">
        <v>1.901508244E9</v>
      </c>
      <c r="B419" s="1" t="s">
        <v>520</v>
      </c>
      <c r="C419" s="1" t="s">
        <v>29</v>
      </c>
      <c r="D419" s="1" t="s">
        <v>84</v>
      </c>
      <c r="E419" s="1" t="s">
        <v>48</v>
      </c>
      <c r="F419" s="2">
        <f>YEAR(G419)</f>
        <v>2013</v>
      </c>
      <c r="G419" s="3">
        <v>41628.552708333336</v>
      </c>
      <c r="H419" s="3">
        <v>41664.0</v>
      </c>
      <c r="I419" s="2">
        <f t="shared" si="1"/>
        <v>36</v>
      </c>
      <c r="J419" s="1">
        <v>1646.0</v>
      </c>
      <c r="K419" s="1">
        <v>2115.0</v>
      </c>
      <c r="L419" s="1" t="str">
        <f>IF(K419&gt;=J419, "Met Goal", "Missed Goal")
</f>
        <v>Met Goal</v>
      </c>
      <c r="M419" s="5">
        <f>(K419/J419)
</f>
        <v>1.284933171</v>
      </c>
      <c r="N419" s="1">
        <v>30.0</v>
      </c>
      <c r="O419" s="1" t="s">
        <v>18</v>
      </c>
    </row>
    <row r="420" hidden="1">
      <c r="A420" s="1">
        <v>1.84872112E8</v>
      </c>
      <c r="B420" s="1" t="s">
        <v>521</v>
      </c>
      <c r="C420" s="1" t="s">
        <v>26</v>
      </c>
      <c r="D420" s="1" t="s">
        <v>522</v>
      </c>
      <c r="E420" s="1" t="s">
        <v>17</v>
      </c>
      <c r="F420" s="3"/>
      <c r="G420" s="3">
        <v>41825.82960648148</v>
      </c>
      <c r="H420" s="3">
        <v>41857.0</v>
      </c>
      <c r="I420" s="2">
        <f t="shared" si="1"/>
        <v>32</v>
      </c>
      <c r="J420" s="1">
        <v>2000.0</v>
      </c>
      <c r="K420" s="1">
        <v>15.0</v>
      </c>
      <c r="L420" s="1"/>
      <c r="M420" s="1"/>
      <c r="N420" s="1">
        <v>3.0</v>
      </c>
      <c r="O420" s="1" t="s">
        <v>22</v>
      </c>
    </row>
    <row r="421" hidden="1">
      <c r="A421" s="1">
        <v>3.88648854E8</v>
      </c>
      <c r="B421" s="1" t="s">
        <v>523</v>
      </c>
      <c r="C421" s="1" t="s">
        <v>29</v>
      </c>
      <c r="D421" s="1" t="s">
        <v>236</v>
      </c>
      <c r="E421" s="1" t="s">
        <v>17</v>
      </c>
      <c r="F421" s="3"/>
      <c r="G421" s="3">
        <v>41251.049259259256</v>
      </c>
      <c r="H421" s="3">
        <v>41281.0</v>
      </c>
      <c r="I421" s="2">
        <f t="shared" si="1"/>
        <v>30</v>
      </c>
      <c r="J421" s="1">
        <v>2000.0</v>
      </c>
      <c r="K421" s="1">
        <v>10.0</v>
      </c>
      <c r="L421" s="1"/>
      <c r="M421" s="1"/>
      <c r="N421" s="1">
        <v>1.0</v>
      </c>
      <c r="O421" s="1" t="s">
        <v>22</v>
      </c>
    </row>
    <row r="422" hidden="1">
      <c r="A422" s="1">
        <v>6.02512632E8</v>
      </c>
      <c r="B422" s="1" t="s">
        <v>524</v>
      </c>
      <c r="C422" s="1" t="s">
        <v>92</v>
      </c>
      <c r="D422" s="1" t="s">
        <v>92</v>
      </c>
      <c r="E422" s="1" t="s">
        <v>17</v>
      </c>
      <c r="F422" s="3"/>
      <c r="G422" s="3">
        <v>41362.167962962965</v>
      </c>
      <c r="H422" s="3">
        <v>41392.0</v>
      </c>
      <c r="I422" s="2">
        <f t="shared" si="1"/>
        <v>30</v>
      </c>
      <c r="J422" s="1">
        <v>50000.0</v>
      </c>
      <c r="K422" s="1">
        <v>0.0</v>
      </c>
      <c r="L422" s="1"/>
      <c r="M422" s="1"/>
      <c r="N422" s="1">
        <v>0.0</v>
      </c>
      <c r="O422" s="1" t="s">
        <v>22</v>
      </c>
    </row>
    <row r="423" hidden="1">
      <c r="A423" s="1">
        <v>1.821823379E9</v>
      </c>
      <c r="B423" s="1" t="s">
        <v>525</v>
      </c>
      <c r="C423" s="1" t="s">
        <v>34</v>
      </c>
      <c r="D423" s="1" t="s">
        <v>116</v>
      </c>
      <c r="E423" s="1" t="s">
        <v>17</v>
      </c>
      <c r="F423" s="3"/>
      <c r="G423" s="3">
        <v>41575.847719907404</v>
      </c>
      <c r="H423" s="3">
        <v>41605.0</v>
      </c>
      <c r="I423" s="2">
        <f t="shared" si="1"/>
        <v>30</v>
      </c>
      <c r="J423" s="1">
        <v>2000.0</v>
      </c>
      <c r="K423" s="1">
        <v>127.0</v>
      </c>
      <c r="L423" s="1"/>
      <c r="M423" s="1"/>
      <c r="N423" s="1">
        <v>4.0</v>
      </c>
      <c r="O423" s="1" t="s">
        <v>22</v>
      </c>
    </row>
    <row r="424" hidden="1">
      <c r="A424" s="1">
        <v>1.950313205E9</v>
      </c>
      <c r="B424" s="1" t="s">
        <v>526</v>
      </c>
      <c r="C424" s="1" t="s">
        <v>39</v>
      </c>
      <c r="D424" s="1" t="s">
        <v>41</v>
      </c>
      <c r="E424" s="1" t="s">
        <v>17</v>
      </c>
      <c r="F424" s="3"/>
      <c r="G424" s="3">
        <v>41865.58559027778</v>
      </c>
      <c r="H424" s="3">
        <v>41902.0</v>
      </c>
      <c r="I424" s="2">
        <f t="shared" si="1"/>
        <v>37</v>
      </c>
      <c r="J424" s="1">
        <v>50000.0</v>
      </c>
      <c r="K424" s="1">
        <v>28412.0</v>
      </c>
      <c r="L424" s="1"/>
      <c r="M424" s="1"/>
      <c r="N424" s="1">
        <v>715.0</v>
      </c>
      <c r="O424" s="1" t="s">
        <v>22</v>
      </c>
    </row>
    <row r="425">
      <c r="A425" s="1">
        <v>1.80555829E9</v>
      </c>
      <c r="B425" s="1" t="s">
        <v>527</v>
      </c>
      <c r="C425" s="1" t="s">
        <v>26</v>
      </c>
      <c r="D425" s="1" t="s">
        <v>82</v>
      </c>
      <c r="E425" s="1" t="s">
        <v>17</v>
      </c>
      <c r="F425" s="2">
        <f t="shared" ref="F425:F426" si="122">YEAR(G425)</f>
        <v>2011</v>
      </c>
      <c r="G425" s="3">
        <v>40858.78534722222</v>
      </c>
      <c r="H425" s="3">
        <v>40889.0</v>
      </c>
      <c r="I425" s="2">
        <f t="shared" si="1"/>
        <v>31</v>
      </c>
      <c r="J425" s="1">
        <v>6000.0</v>
      </c>
      <c r="K425" s="1">
        <v>7503.0</v>
      </c>
      <c r="L425" s="1" t="str">
        <f t="shared" ref="L425:L426" si="123">IF(K425&gt;=J425, "Met Goal", "Missed Goal")
</f>
        <v>Met Goal</v>
      </c>
      <c r="M425" s="5">
        <f t="shared" ref="M425:M426" si="124">(K425/J425)
</f>
        <v>1.2505</v>
      </c>
      <c r="N425" s="1">
        <v>91.0</v>
      </c>
      <c r="O425" s="1" t="s">
        <v>18</v>
      </c>
    </row>
    <row r="426">
      <c r="A426" s="1">
        <v>1.380027063E9</v>
      </c>
      <c r="B426" s="1" t="s">
        <v>528</v>
      </c>
      <c r="C426" s="1" t="s">
        <v>29</v>
      </c>
      <c r="D426" s="1" t="s">
        <v>65</v>
      </c>
      <c r="E426" s="1" t="s">
        <v>17</v>
      </c>
      <c r="F426" s="2">
        <f t="shared" si="122"/>
        <v>2014</v>
      </c>
      <c r="G426" s="3">
        <v>41841.0871412037</v>
      </c>
      <c r="H426" s="3">
        <v>41876.0</v>
      </c>
      <c r="I426" s="2">
        <f t="shared" si="1"/>
        <v>35</v>
      </c>
      <c r="J426" s="1">
        <v>7500.0</v>
      </c>
      <c r="K426" s="1">
        <v>7520.0</v>
      </c>
      <c r="L426" s="1" t="str">
        <f t="shared" si="123"/>
        <v>Met Goal</v>
      </c>
      <c r="M426" s="5">
        <f t="shared" si="124"/>
        <v>1.002666667</v>
      </c>
      <c r="N426" s="1">
        <v>35.0</v>
      </c>
      <c r="O426" s="1" t="s">
        <v>18</v>
      </c>
    </row>
    <row r="427" hidden="1">
      <c r="A427" s="1">
        <v>3.8824748E7</v>
      </c>
      <c r="B427" s="1" t="s">
        <v>529</v>
      </c>
      <c r="C427" s="1" t="s">
        <v>37</v>
      </c>
      <c r="D427" s="1" t="s">
        <v>37</v>
      </c>
      <c r="E427" s="1" t="s">
        <v>17</v>
      </c>
      <c r="F427" s="3"/>
      <c r="G427" s="3">
        <v>41748.639074074075</v>
      </c>
      <c r="H427" s="3">
        <v>41793.0</v>
      </c>
      <c r="I427" s="2">
        <f t="shared" si="1"/>
        <v>45</v>
      </c>
      <c r="J427" s="1">
        <v>30000.0</v>
      </c>
      <c r="K427" s="1">
        <v>2711.0</v>
      </c>
      <c r="L427" s="1"/>
      <c r="M427" s="1"/>
      <c r="N427" s="1">
        <v>15.0</v>
      </c>
      <c r="O427" s="1" t="s">
        <v>31</v>
      </c>
    </row>
    <row r="428">
      <c r="A428" s="1">
        <v>6.91418301E8</v>
      </c>
      <c r="B428" s="1" t="s">
        <v>530</v>
      </c>
      <c r="C428" s="1" t="s">
        <v>34</v>
      </c>
      <c r="D428" s="1" t="s">
        <v>406</v>
      </c>
      <c r="E428" s="1" t="s">
        <v>17</v>
      </c>
      <c r="F428" s="2">
        <f>YEAR(G428)</f>
        <v>2012</v>
      </c>
      <c r="G428" s="3">
        <v>41165.35905092592</v>
      </c>
      <c r="H428" s="3">
        <v>41216.0</v>
      </c>
      <c r="I428" s="2">
        <f t="shared" si="1"/>
        <v>51</v>
      </c>
      <c r="J428" s="1">
        <v>1500.0</v>
      </c>
      <c r="K428" s="1">
        <v>4815.0</v>
      </c>
      <c r="L428" s="1" t="str">
        <f>IF(K428&gt;=J428, "Met Goal", "Missed Goal")
</f>
        <v>Met Goal</v>
      </c>
      <c r="M428" s="5">
        <f>(K428/J428)
</f>
        <v>3.21</v>
      </c>
      <c r="N428" s="1">
        <v>209.0</v>
      </c>
      <c r="O428" s="1" t="s">
        <v>18</v>
      </c>
    </row>
    <row r="429" hidden="1">
      <c r="A429" s="1">
        <v>1.542227375E9</v>
      </c>
      <c r="B429" s="1" t="s">
        <v>531</v>
      </c>
      <c r="C429" s="1" t="s">
        <v>26</v>
      </c>
      <c r="D429" s="1" t="s">
        <v>74</v>
      </c>
      <c r="E429" s="1" t="s">
        <v>17</v>
      </c>
      <c r="F429" s="3"/>
      <c r="G429" s="3">
        <v>41422.754837962966</v>
      </c>
      <c r="H429" s="3">
        <v>41452.0</v>
      </c>
      <c r="I429" s="2">
        <f t="shared" si="1"/>
        <v>30</v>
      </c>
      <c r="J429" s="1">
        <v>5000.0</v>
      </c>
      <c r="K429" s="1">
        <v>0.0</v>
      </c>
      <c r="L429" s="1"/>
      <c r="M429" s="1"/>
      <c r="N429" s="1">
        <v>0.0</v>
      </c>
      <c r="O429" s="1" t="s">
        <v>22</v>
      </c>
    </row>
    <row r="430">
      <c r="A430" s="1">
        <v>1.658252526E9</v>
      </c>
      <c r="B430" s="1" t="s">
        <v>532</v>
      </c>
      <c r="C430" s="1" t="s">
        <v>34</v>
      </c>
      <c r="D430" s="1" t="s">
        <v>35</v>
      </c>
      <c r="E430" s="1" t="s">
        <v>17</v>
      </c>
      <c r="F430" s="2">
        <f t="shared" ref="F430:F431" si="125">YEAR(G430)</f>
        <v>2012</v>
      </c>
      <c r="G430" s="3">
        <v>40999.16648148148</v>
      </c>
      <c r="H430" s="3">
        <v>41006.0</v>
      </c>
      <c r="I430" s="2">
        <f t="shared" si="1"/>
        <v>7</v>
      </c>
      <c r="J430" s="1">
        <v>1350.0</v>
      </c>
      <c r="K430" s="1">
        <v>1658.0</v>
      </c>
      <c r="L430" s="1" t="str">
        <f t="shared" ref="L430:L431" si="126">IF(K430&gt;=J430, "Met Goal", "Missed Goal")
</f>
        <v>Met Goal</v>
      </c>
      <c r="M430" s="5">
        <f t="shared" ref="M430:M431" si="127">(K430/J430)
</f>
        <v>1.228148148</v>
      </c>
      <c r="N430" s="1">
        <v>29.0</v>
      </c>
      <c r="O430" s="1" t="s">
        <v>18</v>
      </c>
    </row>
    <row r="431">
      <c r="A431" s="1">
        <v>1.248751917E9</v>
      </c>
      <c r="B431" s="1" t="s">
        <v>533</v>
      </c>
      <c r="C431" s="1" t="s">
        <v>26</v>
      </c>
      <c r="D431" s="1" t="s">
        <v>180</v>
      </c>
      <c r="E431" s="1" t="s">
        <v>48</v>
      </c>
      <c r="F431" s="2">
        <f t="shared" si="125"/>
        <v>2014</v>
      </c>
      <c r="G431" s="3">
        <v>41741.684282407405</v>
      </c>
      <c r="H431" s="3">
        <v>41782.0</v>
      </c>
      <c r="I431" s="2">
        <f t="shared" si="1"/>
        <v>41</v>
      </c>
      <c r="J431" s="1">
        <v>8420.0</v>
      </c>
      <c r="K431" s="1">
        <v>8429.0</v>
      </c>
      <c r="L431" s="1" t="str">
        <f t="shared" si="126"/>
        <v>Met Goal</v>
      </c>
      <c r="M431" s="5">
        <f t="shared" si="127"/>
        <v>1.001068884</v>
      </c>
      <c r="N431" s="1">
        <v>28.0</v>
      </c>
      <c r="O431" s="1" t="s">
        <v>18</v>
      </c>
    </row>
    <row r="432" hidden="1">
      <c r="A432" s="1">
        <v>1.88786469E8</v>
      </c>
      <c r="B432" s="1" t="s">
        <v>534</v>
      </c>
      <c r="C432" s="1" t="s">
        <v>92</v>
      </c>
      <c r="D432" s="1" t="s">
        <v>92</v>
      </c>
      <c r="E432" s="1" t="s">
        <v>17</v>
      </c>
      <c r="F432" s="3"/>
      <c r="G432" s="3">
        <v>41135.11488425926</v>
      </c>
      <c r="H432" s="3">
        <v>41195.0</v>
      </c>
      <c r="I432" s="2">
        <f t="shared" si="1"/>
        <v>60</v>
      </c>
      <c r="J432" s="1">
        <v>25000.0</v>
      </c>
      <c r="K432" s="1">
        <v>972.0</v>
      </c>
      <c r="L432" s="1"/>
      <c r="M432" s="1"/>
      <c r="N432" s="1">
        <v>31.0</v>
      </c>
      <c r="O432" s="1" t="s">
        <v>22</v>
      </c>
    </row>
    <row r="433" hidden="1">
      <c r="A433" s="1">
        <v>4.88944153E8</v>
      </c>
      <c r="B433" s="1" t="s">
        <v>535</v>
      </c>
      <c r="C433" s="1" t="s">
        <v>56</v>
      </c>
      <c r="D433" s="1" t="s">
        <v>536</v>
      </c>
      <c r="E433" s="1" t="s">
        <v>17</v>
      </c>
      <c r="F433" s="3"/>
      <c r="G433" s="3">
        <v>41836.141805555555</v>
      </c>
      <c r="H433" s="3">
        <v>41866.0</v>
      </c>
      <c r="I433" s="2">
        <f t="shared" si="1"/>
        <v>30</v>
      </c>
      <c r="J433" s="1">
        <v>8000.0</v>
      </c>
      <c r="K433" s="1">
        <v>5.0</v>
      </c>
      <c r="L433" s="1"/>
      <c r="M433" s="1"/>
      <c r="N433" s="1">
        <v>1.0</v>
      </c>
      <c r="O433" s="1" t="s">
        <v>22</v>
      </c>
    </row>
    <row r="434" hidden="1">
      <c r="A434" s="1">
        <v>9.45524544E8</v>
      </c>
      <c r="B434" s="1" t="s">
        <v>537</v>
      </c>
      <c r="C434" s="1" t="s">
        <v>29</v>
      </c>
      <c r="D434" s="1" t="s">
        <v>65</v>
      </c>
      <c r="E434" s="1" t="s">
        <v>48</v>
      </c>
      <c r="F434" s="3"/>
      <c r="G434" s="3">
        <v>41928.65689814815</v>
      </c>
      <c r="H434" s="3">
        <v>41958.0</v>
      </c>
      <c r="I434" s="2">
        <f t="shared" si="1"/>
        <v>30</v>
      </c>
      <c r="J434" s="1">
        <v>470.0</v>
      </c>
      <c r="K434" s="1">
        <v>133.0</v>
      </c>
      <c r="L434" s="1"/>
      <c r="M434" s="1"/>
      <c r="N434" s="1">
        <v>4.0</v>
      </c>
      <c r="O434" s="1" t="s">
        <v>22</v>
      </c>
    </row>
    <row r="435" hidden="1">
      <c r="A435" s="1">
        <v>1.981590282E9</v>
      </c>
      <c r="B435" s="1" t="s">
        <v>538</v>
      </c>
      <c r="C435" s="1" t="s">
        <v>37</v>
      </c>
      <c r="D435" s="1" t="s">
        <v>37</v>
      </c>
      <c r="E435" s="1" t="s">
        <v>17</v>
      </c>
      <c r="F435" s="3"/>
      <c r="G435" s="3">
        <v>41562.25863425926</v>
      </c>
      <c r="H435" s="3">
        <v>41592.0</v>
      </c>
      <c r="I435" s="2">
        <f t="shared" si="1"/>
        <v>30</v>
      </c>
      <c r="J435" s="1">
        <v>15000.0</v>
      </c>
      <c r="K435" s="1">
        <v>311.0</v>
      </c>
      <c r="L435" s="1"/>
      <c r="M435" s="1"/>
      <c r="N435" s="1">
        <v>8.0</v>
      </c>
      <c r="O435" s="1" t="s">
        <v>31</v>
      </c>
    </row>
    <row r="436" hidden="1">
      <c r="A436" s="1">
        <v>2.058378344E9</v>
      </c>
      <c r="B436" s="1" t="s">
        <v>539</v>
      </c>
      <c r="C436" s="1" t="s">
        <v>34</v>
      </c>
      <c r="D436" s="1" t="s">
        <v>34</v>
      </c>
      <c r="E436" s="1" t="s">
        <v>17</v>
      </c>
      <c r="F436" s="3"/>
      <c r="G436" s="3">
        <v>41361.86378472222</v>
      </c>
      <c r="H436" s="3">
        <v>41391.0</v>
      </c>
      <c r="I436" s="2">
        <f t="shared" si="1"/>
        <v>30</v>
      </c>
      <c r="J436" s="1">
        <v>3500.0</v>
      </c>
      <c r="K436" s="1">
        <v>365.0</v>
      </c>
      <c r="L436" s="1"/>
      <c r="M436" s="1"/>
      <c r="N436" s="1">
        <v>7.0</v>
      </c>
      <c r="O436" s="1" t="s">
        <v>22</v>
      </c>
    </row>
    <row r="437" hidden="1">
      <c r="A437" s="1">
        <v>5.72881438E8</v>
      </c>
      <c r="B437" s="1" t="s">
        <v>540</v>
      </c>
      <c r="C437" s="1" t="s">
        <v>24</v>
      </c>
      <c r="D437" s="1" t="s">
        <v>24</v>
      </c>
      <c r="E437" s="1" t="s">
        <v>17</v>
      </c>
      <c r="F437" s="3"/>
      <c r="G437" s="3">
        <v>40913.02737268519</v>
      </c>
      <c r="H437" s="3">
        <v>40943.0</v>
      </c>
      <c r="I437" s="2">
        <f t="shared" si="1"/>
        <v>30</v>
      </c>
      <c r="J437" s="1">
        <v>10000.0</v>
      </c>
      <c r="K437" s="1">
        <v>10.0</v>
      </c>
      <c r="L437" s="1"/>
      <c r="M437" s="1"/>
      <c r="N437" s="1">
        <v>1.0</v>
      </c>
      <c r="O437" s="1" t="s">
        <v>22</v>
      </c>
    </row>
    <row r="438" hidden="1">
      <c r="A438" s="1">
        <v>1.683359737E9</v>
      </c>
      <c r="B438" s="1" t="s">
        <v>541</v>
      </c>
      <c r="C438" s="1" t="s">
        <v>39</v>
      </c>
      <c r="D438" s="1" t="s">
        <v>60</v>
      </c>
      <c r="E438" s="1" t="s">
        <v>80</v>
      </c>
      <c r="F438" s="3"/>
      <c r="G438" s="3">
        <v>41822.84706018519</v>
      </c>
      <c r="H438" s="3">
        <v>41851.0</v>
      </c>
      <c r="I438" s="2">
        <f t="shared" si="1"/>
        <v>29</v>
      </c>
      <c r="J438" s="1">
        <v>32034.0</v>
      </c>
      <c r="K438" s="1">
        <v>0.0</v>
      </c>
      <c r="L438" s="1"/>
      <c r="M438" s="1"/>
      <c r="N438" s="1">
        <v>0.0</v>
      </c>
      <c r="O438" s="1" t="s">
        <v>31</v>
      </c>
    </row>
    <row r="439">
      <c r="A439" s="1">
        <v>2.30832603E8</v>
      </c>
      <c r="B439" s="1" t="s">
        <v>542</v>
      </c>
      <c r="C439" s="1" t="s">
        <v>87</v>
      </c>
      <c r="D439" s="1" t="s">
        <v>152</v>
      </c>
      <c r="E439" s="1" t="s">
        <v>17</v>
      </c>
      <c r="F439" s="2">
        <f>YEAR(G439)</f>
        <v>2014</v>
      </c>
      <c r="G439" s="3">
        <v>41668.098807870374</v>
      </c>
      <c r="H439" s="3">
        <v>41701.0</v>
      </c>
      <c r="I439" s="2">
        <f t="shared" si="1"/>
        <v>33</v>
      </c>
      <c r="J439" s="1">
        <v>2000.0</v>
      </c>
      <c r="K439" s="1">
        <v>2171.0</v>
      </c>
      <c r="L439" s="1" t="str">
        <f>IF(K439&gt;=J439, "Met Goal", "Missed Goal")
</f>
        <v>Met Goal</v>
      </c>
      <c r="M439" s="5">
        <f>(K439/J439)
</f>
        <v>1.0855</v>
      </c>
      <c r="N439" s="1">
        <v>18.0</v>
      </c>
      <c r="O439" s="1" t="s">
        <v>18</v>
      </c>
    </row>
    <row r="440" hidden="1">
      <c r="A440" s="1">
        <v>1.839151161E9</v>
      </c>
      <c r="B440" s="1" t="s">
        <v>543</v>
      </c>
      <c r="C440" s="1" t="s">
        <v>26</v>
      </c>
      <c r="D440" s="1" t="s">
        <v>180</v>
      </c>
      <c r="E440" s="1" t="s">
        <v>17</v>
      </c>
      <c r="F440" s="3"/>
      <c r="G440" s="3">
        <v>41354.16563657407</v>
      </c>
      <c r="H440" s="3">
        <v>41367.0</v>
      </c>
      <c r="I440" s="2">
        <f t="shared" si="1"/>
        <v>13</v>
      </c>
      <c r="J440" s="1">
        <v>2790.0</v>
      </c>
      <c r="K440" s="1">
        <v>317.0</v>
      </c>
      <c r="L440" s="1"/>
      <c r="M440" s="1"/>
      <c r="N440" s="1">
        <v>6.0</v>
      </c>
      <c r="O440" s="1" t="s">
        <v>22</v>
      </c>
    </row>
    <row r="441" hidden="1">
      <c r="A441" s="1">
        <v>2.036393916E9</v>
      </c>
      <c r="B441" s="7" t="s">
        <v>544</v>
      </c>
      <c r="C441" s="1" t="s">
        <v>50</v>
      </c>
      <c r="D441" s="1" t="s">
        <v>122</v>
      </c>
      <c r="E441" s="1" t="s">
        <v>17</v>
      </c>
      <c r="F441" s="3"/>
      <c r="G441" s="3">
        <v>41929.197962962964</v>
      </c>
      <c r="H441" s="3">
        <v>41959.0</v>
      </c>
      <c r="I441" s="2">
        <f t="shared" si="1"/>
        <v>30</v>
      </c>
      <c r="J441" s="1">
        <v>3333.0</v>
      </c>
      <c r="K441" s="1">
        <v>1.0</v>
      </c>
      <c r="L441" s="1"/>
      <c r="M441" s="1"/>
      <c r="N441" s="1">
        <v>1.0</v>
      </c>
      <c r="O441" s="1" t="s">
        <v>22</v>
      </c>
    </row>
    <row r="442">
      <c r="A442" s="1">
        <v>1.41103297E9</v>
      </c>
      <c r="B442" s="1" t="s">
        <v>545</v>
      </c>
      <c r="C442" s="1" t="s">
        <v>87</v>
      </c>
      <c r="D442" s="1" t="s">
        <v>209</v>
      </c>
      <c r="E442" s="1" t="s">
        <v>17</v>
      </c>
      <c r="F442" s="2">
        <f t="shared" ref="F442:F444" si="128">YEAR(G442)</f>
        <v>2011</v>
      </c>
      <c r="G442" s="3">
        <v>40663.672743055555</v>
      </c>
      <c r="H442" s="3">
        <v>40753.0</v>
      </c>
      <c r="I442" s="2">
        <f t="shared" si="1"/>
        <v>90</v>
      </c>
      <c r="J442" s="1">
        <v>800.0</v>
      </c>
      <c r="K442" s="1">
        <v>1127.0</v>
      </c>
      <c r="L442" s="1" t="str">
        <f t="shared" ref="L442:L444" si="129">IF(K442&gt;=J442, "Met Goal", "Missed Goal")
</f>
        <v>Met Goal</v>
      </c>
      <c r="M442" s="5">
        <f t="shared" ref="M442:M444" si="130">(K442/J442)
</f>
        <v>1.40875</v>
      </c>
      <c r="N442" s="1">
        <v>22.0</v>
      </c>
      <c r="O442" s="1" t="s">
        <v>18</v>
      </c>
    </row>
    <row r="443">
      <c r="A443" s="1">
        <v>9.08657504E8</v>
      </c>
      <c r="B443" s="1" t="s">
        <v>546</v>
      </c>
      <c r="C443" s="1" t="s">
        <v>29</v>
      </c>
      <c r="D443" s="1" t="s">
        <v>65</v>
      </c>
      <c r="E443" s="1" t="s">
        <v>17</v>
      </c>
      <c r="F443" s="2">
        <f t="shared" si="128"/>
        <v>2013</v>
      </c>
      <c r="G443" s="3">
        <v>41401.5441087963</v>
      </c>
      <c r="H443" s="3">
        <v>41431.0</v>
      </c>
      <c r="I443" s="2">
        <f t="shared" si="1"/>
        <v>30</v>
      </c>
      <c r="J443" s="1">
        <v>38000.0</v>
      </c>
      <c r="K443" s="1">
        <v>40738.0</v>
      </c>
      <c r="L443" s="1" t="str">
        <f t="shared" si="129"/>
        <v>Met Goal</v>
      </c>
      <c r="M443" s="5">
        <f t="shared" si="130"/>
        <v>1.072052632</v>
      </c>
      <c r="N443" s="1">
        <v>450.0</v>
      </c>
      <c r="O443" s="1" t="s">
        <v>18</v>
      </c>
    </row>
    <row r="444">
      <c r="A444" s="1">
        <v>1.535203603E9</v>
      </c>
      <c r="B444" s="1" t="s">
        <v>547</v>
      </c>
      <c r="C444" s="1" t="s">
        <v>26</v>
      </c>
      <c r="D444" s="1" t="s">
        <v>74</v>
      </c>
      <c r="E444" s="1" t="s">
        <v>17</v>
      </c>
      <c r="F444" s="2">
        <f t="shared" si="128"/>
        <v>2013</v>
      </c>
      <c r="G444" s="3">
        <v>41451.77732638889</v>
      </c>
      <c r="H444" s="3">
        <v>41482.0</v>
      </c>
      <c r="I444" s="2">
        <f t="shared" si="1"/>
        <v>31</v>
      </c>
      <c r="J444" s="1">
        <v>13000.0</v>
      </c>
      <c r="K444" s="1">
        <v>15173.0</v>
      </c>
      <c r="L444" s="1" t="str">
        <f t="shared" si="129"/>
        <v>Met Goal</v>
      </c>
      <c r="M444" s="5">
        <f t="shared" si="130"/>
        <v>1.167153846</v>
      </c>
      <c r="N444" s="1">
        <v>217.0</v>
      </c>
      <c r="O444" s="1" t="s">
        <v>18</v>
      </c>
    </row>
    <row r="445" hidden="1">
      <c r="A445" s="1">
        <v>1.755032675E9</v>
      </c>
      <c r="B445" s="1" t="s">
        <v>548</v>
      </c>
      <c r="C445" s="1" t="s">
        <v>92</v>
      </c>
      <c r="D445" s="1" t="s">
        <v>92</v>
      </c>
      <c r="E445" s="1" t="s">
        <v>17</v>
      </c>
      <c r="F445" s="3"/>
      <c r="G445" s="3">
        <v>39964.6658912037</v>
      </c>
      <c r="H445" s="3">
        <v>40054.0</v>
      </c>
      <c r="I445" s="2">
        <f t="shared" si="1"/>
        <v>90</v>
      </c>
      <c r="J445" s="1">
        <v>300.0</v>
      </c>
      <c r="K445" s="1">
        <v>36.0</v>
      </c>
      <c r="L445" s="1"/>
      <c r="M445" s="1"/>
      <c r="N445" s="1">
        <v>7.0</v>
      </c>
      <c r="O445" s="1" t="s">
        <v>22</v>
      </c>
    </row>
    <row r="446" hidden="1">
      <c r="A446" s="1">
        <v>1.791060346E9</v>
      </c>
      <c r="B446" s="1" t="s">
        <v>549</v>
      </c>
      <c r="C446" s="1" t="s">
        <v>20</v>
      </c>
      <c r="D446" s="1" t="s">
        <v>21</v>
      </c>
      <c r="E446" s="1" t="s">
        <v>17</v>
      </c>
      <c r="F446" s="3"/>
      <c r="G446" s="3">
        <v>41741.0365625</v>
      </c>
      <c r="H446" s="3">
        <v>41771.0</v>
      </c>
      <c r="I446" s="2">
        <f t="shared" si="1"/>
        <v>30</v>
      </c>
      <c r="J446" s="1">
        <v>75000.0</v>
      </c>
      <c r="K446" s="1">
        <v>7676.0</v>
      </c>
      <c r="L446" s="1"/>
      <c r="M446" s="1"/>
      <c r="N446" s="1">
        <v>17.0</v>
      </c>
      <c r="O446" s="1" t="s">
        <v>22</v>
      </c>
    </row>
    <row r="447">
      <c r="A447" s="1">
        <v>2.136814931E9</v>
      </c>
      <c r="B447" s="1" t="s">
        <v>550</v>
      </c>
      <c r="C447" s="1" t="s">
        <v>26</v>
      </c>
      <c r="D447" s="1" t="s">
        <v>120</v>
      </c>
      <c r="E447" s="1" t="s">
        <v>17</v>
      </c>
      <c r="F447" s="2">
        <f>YEAR(G447)</f>
        <v>2011</v>
      </c>
      <c r="G447" s="3">
        <v>40787.11859953704</v>
      </c>
      <c r="H447" s="3">
        <v>40846.0</v>
      </c>
      <c r="I447" s="2">
        <f t="shared" si="1"/>
        <v>59</v>
      </c>
      <c r="J447" s="1">
        <v>3000.0</v>
      </c>
      <c r="K447" s="1">
        <v>3316.0</v>
      </c>
      <c r="L447" s="1" t="str">
        <f>IF(K447&gt;=J447, "Met Goal", "Missed Goal")
</f>
        <v>Met Goal</v>
      </c>
      <c r="M447" s="5">
        <f>(K447/J447)
</f>
        <v>1.105333333</v>
      </c>
      <c r="N447" s="1">
        <v>76.0</v>
      </c>
      <c r="O447" s="1" t="s">
        <v>18</v>
      </c>
    </row>
    <row r="448" hidden="1">
      <c r="A448" s="1">
        <v>9.42566067E8</v>
      </c>
      <c r="B448" s="1" t="s">
        <v>551</v>
      </c>
      <c r="C448" s="1" t="s">
        <v>24</v>
      </c>
      <c r="D448" s="1" t="s">
        <v>24</v>
      </c>
      <c r="E448" s="1" t="s">
        <v>17</v>
      </c>
      <c r="F448" s="3"/>
      <c r="G448" s="3">
        <v>40987.83613425926</v>
      </c>
      <c r="H448" s="3">
        <v>41017.0</v>
      </c>
      <c r="I448" s="2">
        <f t="shared" si="1"/>
        <v>30</v>
      </c>
      <c r="J448" s="1">
        <v>4500.0</v>
      </c>
      <c r="K448" s="1">
        <v>0.0</v>
      </c>
      <c r="L448" s="1"/>
      <c r="M448" s="1"/>
      <c r="N448" s="1">
        <v>0.0</v>
      </c>
      <c r="O448" s="1" t="s">
        <v>31</v>
      </c>
    </row>
    <row r="449" hidden="1">
      <c r="A449" s="1">
        <v>1.64639725E8</v>
      </c>
      <c r="B449" s="1" t="s">
        <v>552</v>
      </c>
      <c r="C449" s="1" t="s">
        <v>87</v>
      </c>
      <c r="D449" s="1" t="s">
        <v>430</v>
      </c>
      <c r="E449" s="1" t="s">
        <v>17</v>
      </c>
      <c r="F449" s="3"/>
      <c r="G449" s="3">
        <v>41587.64418981481</v>
      </c>
      <c r="H449" s="3">
        <v>41617.0</v>
      </c>
      <c r="I449" s="2">
        <f t="shared" si="1"/>
        <v>30</v>
      </c>
      <c r="J449" s="1">
        <v>5750.0</v>
      </c>
      <c r="K449" s="1">
        <v>1742.0</v>
      </c>
      <c r="L449" s="1"/>
      <c r="M449" s="1"/>
      <c r="N449" s="1">
        <v>29.0</v>
      </c>
      <c r="O449" s="1" t="s">
        <v>22</v>
      </c>
    </row>
    <row r="450">
      <c r="A450" s="1">
        <v>1.009787158E9</v>
      </c>
      <c r="B450" s="1" t="s">
        <v>553</v>
      </c>
      <c r="C450" s="1" t="s">
        <v>47</v>
      </c>
      <c r="D450" s="1" t="s">
        <v>47</v>
      </c>
      <c r="E450" s="1" t="s">
        <v>17</v>
      </c>
      <c r="F450" s="2">
        <f t="shared" ref="F450:F452" si="131">YEAR(G450)</f>
        <v>2010</v>
      </c>
      <c r="G450" s="3">
        <v>40449.400185185186</v>
      </c>
      <c r="H450" s="3">
        <v>40513.0</v>
      </c>
      <c r="I450" s="2">
        <f t="shared" si="1"/>
        <v>64</v>
      </c>
      <c r="J450" s="1">
        <v>2000.0</v>
      </c>
      <c r="K450" s="1">
        <v>2443.0</v>
      </c>
      <c r="L450" s="1" t="str">
        <f t="shared" ref="L450:L452" si="132">IF(K450&gt;=J450, "Met Goal", "Missed Goal")
</f>
        <v>Met Goal</v>
      </c>
      <c r="M450" s="5">
        <f t="shared" ref="M450:M452" si="133">(K450/J450)
</f>
        <v>1.2215</v>
      </c>
      <c r="N450" s="1">
        <v>43.0</v>
      </c>
      <c r="O450" s="1" t="s">
        <v>18</v>
      </c>
    </row>
    <row r="451">
      <c r="A451" s="1">
        <v>2.1375589E8</v>
      </c>
      <c r="B451" s="1" t="s">
        <v>554</v>
      </c>
      <c r="C451" s="1" t="s">
        <v>29</v>
      </c>
      <c r="D451" s="1" t="s">
        <v>84</v>
      </c>
      <c r="E451" s="1" t="s">
        <v>17</v>
      </c>
      <c r="F451" s="2">
        <f t="shared" si="131"/>
        <v>2011</v>
      </c>
      <c r="G451" s="3">
        <v>40708.87770833333</v>
      </c>
      <c r="H451" s="3">
        <v>40798.0</v>
      </c>
      <c r="I451" s="2">
        <f t="shared" si="1"/>
        <v>90</v>
      </c>
      <c r="J451" s="1">
        <v>3000.0</v>
      </c>
      <c r="K451" s="1">
        <v>3000.0</v>
      </c>
      <c r="L451" s="1" t="str">
        <f t="shared" si="132"/>
        <v>Met Goal</v>
      </c>
      <c r="M451" s="5">
        <f t="shared" si="133"/>
        <v>1</v>
      </c>
      <c r="N451" s="1">
        <v>26.0</v>
      </c>
      <c r="O451" s="1" t="s">
        <v>18</v>
      </c>
    </row>
    <row r="452">
      <c r="A452" s="1">
        <v>9.59247983E8</v>
      </c>
      <c r="B452" s="1" t="s">
        <v>555</v>
      </c>
      <c r="C452" s="1" t="s">
        <v>29</v>
      </c>
      <c r="D452" s="1" t="s">
        <v>30</v>
      </c>
      <c r="E452" s="1" t="s">
        <v>48</v>
      </c>
      <c r="F452" s="2">
        <f t="shared" si="131"/>
        <v>2013</v>
      </c>
      <c r="G452" s="3">
        <v>41431.040497685186</v>
      </c>
      <c r="H452" s="3">
        <v>41461.0</v>
      </c>
      <c r="I452" s="2">
        <f t="shared" si="1"/>
        <v>30</v>
      </c>
      <c r="J452" s="1">
        <v>7554.0</v>
      </c>
      <c r="K452" s="1">
        <v>8766.0</v>
      </c>
      <c r="L452" s="1" t="str">
        <f t="shared" si="132"/>
        <v>Met Goal</v>
      </c>
      <c r="M452" s="5">
        <f t="shared" si="133"/>
        <v>1.160444797</v>
      </c>
      <c r="N452" s="1">
        <v>70.0</v>
      </c>
      <c r="O452" s="1" t="s">
        <v>18</v>
      </c>
    </row>
    <row r="453" hidden="1">
      <c r="A453" s="1">
        <v>9.72739017E8</v>
      </c>
      <c r="B453" s="1" t="s">
        <v>556</v>
      </c>
      <c r="C453" s="1" t="s">
        <v>29</v>
      </c>
      <c r="D453" s="1" t="s">
        <v>65</v>
      </c>
      <c r="E453" s="1" t="s">
        <v>17</v>
      </c>
      <c r="F453" s="3"/>
      <c r="G453" s="3">
        <v>40801.715902777774</v>
      </c>
      <c r="H453" s="3">
        <v>40861.0</v>
      </c>
      <c r="I453" s="2">
        <f t="shared" si="1"/>
        <v>60</v>
      </c>
      <c r="J453" s="1">
        <v>30000.0</v>
      </c>
      <c r="K453" s="1">
        <v>6459.0</v>
      </c>
      <c r="L453" s="1"/>
      <c r="M453" s="1"/>
      <c r="N453" s="1">
        <v>117.0</v>
      </c>
      <c r="O453" s="1" t="s">
        <v>22</v>
      </c>
    </row>
    <row r="454" hidden="1">
      <c r="A454" s="1">
        <v>1.948278041E9</v>
      </c>
      <c r="B454" s="1" t="s">
        <v>557</v>
      </c>
      <c r="C454" s="1" t="s">
        <v>87</v>
      </c>
      <c r="D454" s="1" t="s">
        <v>209</v>
      </c>
      <c r="E454" s="1" t="s">
        <v>17</v>
      </c>
      <c r="F454" s="3"/>
      <c r="G454" s="3">
        <v>41708.93241898148</v>
      </c>
      <c r="H454" s="3">
        <v>41738.0</v>
      </c>
      <c r="I454" s="2">
        <f t="shared" si="1"/>
        <v>30</v>
      </c>
      <c r="J454" s="1">
        <v>587.0</v>
      </c>
      <c r="K454" s="1">
        <v>1.0</v>
      </c>
      <c r="L454" s="1"/>
      <c r="M454" s="1"/>
      <c r="N454" s="1">
        <v>1.0</v>
      </c>
      <c r="O454" s="1" t="s">
        <v>31</v>
      </c>
    </row>
    <row r="455">
      <c r="A455" s="1">
        <v>1.598904849E9</v>
      </c>
      <c r="B455" s="1" t="s">
        <v>558</v>
      </c>
      <c r="C455" s="1" t="s">
        <v>29</v>
      </c>
      <c r="D455" s="1" t="s">
        <v>84</v>
      </c>
      <c r="E455" s="1" t="s">
        <v>48</v>
      </c>
      <c r="F455" s="2">
        <f>YEAR(G455)</f>
        <v>2014</v>
      </c>
      <c r="G455" s="3">
        <v>41683.54114583333</v>
      </c>
      <c r="H455" s="3">
        <v>41722.0</v>
      </c>
      <c r="I455" s="2">
        <f t="shared" si="1"/>
        <v>39</v>
      </c>
      <c r="J455" s="1">
        <v>4990.0</v>
      </c>
      <c r="K455" s="1">
        <v>5788.0</v>
      </c>
      <c r="L455" s="1" t="str">
        <f>IF(K455&gt;=J455, "Met Goal", "Missed Goal")
</f>
        <v>Met Goal</v>
      </c>
      <c r="M455" s="5">
        <f>(K455/J455)
</f>
        <v>1.15991984</v>
      </c>
      <c r="N455" s="1">
        <v>46.0</v>
      </c>
      <c r="O455" s="1" t="s">
        <v>18</v>
      </c>
    </row>
    <row r="456" hidden="1">
      <c r="A456" s="1">
        <v>1.352413057E9</v>
      </c>
      <c r="B456" s="1" t="s">
        <v>559</v>
      </c>
      <c r="C456" s="1" t="s">
        <v>29</v>
      </c>
      <c r="D456" s="1" t="s">
        <v>65</v>
      </c>
      <c r="E456" s="1" t="s">
        <v>17</v>
      </c>
      <c r="F456" s="3"/>
      <c r="G456" s="3">
        <v>40085.45342592592</v>
      </c>
      <c r="H456" s="3">
        <v>40116.0</v>
      </c>
      <c r="I456" s="2">
        <f t="shared" si="1"/>
        <v>31</v>
      </c>
      <c r="J456" s="1">
        <v>5000.0</v>
      </c>
      <c r="K456" s="1">
        <v>5.0</v>
      </c>
      <c r="L456" s="1"/>
      <c r="M456" s="1"/>
      <c r="N456" s="1">
        <v>1.0</v>
      </c>
      <c r="O456" s="1" t="s">
        <v>22</v>
      </c>
    </row>
    <row r="457" hidden="1">
      <c r="A457" s="1">
        <v>1.449984462E9</v>
      </c>
      <c r="B457" s="1" t="s">
        <v>560</v>
      </c>
      <c r="C457" s="1" t="s">
        <v>50</v>
      </c>
      <c r="D457" s="1" t="s">
        <v>68</v>
      </c>
      <c r="E457" s="1" t="s">
        <v>17</v>
      </c>
      <c r="F457" s="3"/>
      <c r="G457" s="3">
        <v>41612.22802083333</v>
      </c>
      <c r="H457" s="3">
        <v>41645.0</v>
      </c>
      <c r="I457" s="2">
        <f t="shared" si="1"/>
        <v>33</v>
      </c>
      <c r="J457" s="1">
        <v>250000.0</v>
      </c>
      <c r="K457" s="1">
        <v>7.0</v>
      </c>
      <c r="L457" s="1"/>
      <c r="M457" s="1"/>
      <c r="N457" s="1">
        <v>3.0</v>
      </c>
      <c r="O457" s="1" t="s">
        <v>22</v>
      </c>
    </row>
    <row r="458" hidden="1">
      <c r="A458" s="1">
        <v>1.2026341E8</v>
      </c>
      <c r="B458" s="1" t="s">
        <v>561</v>
      </c>
      <c r="C458" s="1" t="s">
        <v>26</v>
      </c>
      <c r="D458" s="1" t="s">
        <v>82</v>
      </c>
      <c r="E458" s="1" t="s">
        <v>17</v>
      </c>
      <c r="F458" s="3"/>
      <c r="G458" s="3">
        <v>41227.72898148148</v>
      </c>
      <c r="H458" s="3">
        <v>41257.0</v>
      </c>
      <c r="I458" s="2">
        <f t="shared" si="1"/>
        <v>30</v>
      </c>
      <c r="J458" s="1">
        <v>2000.0</v>
      </c>
      <c r="K458" s="1">
        <v>90.0</v>
      </c>
      <c r="L458" s="1"/>
      <c r="M458" s="1"/>
      <c r="N458" s="1">
        <v>2.0</v>
      </c>
      <c r="O458" s="1" t="s">
        <v>22</v>
      </c>
    </row>
    <row r="459">
      <c r="A459" s="1">
        <v>2.3568808E8</v>
      </c>
      <c r="B459" s="1" t="s">
        <v>562</v>
      </c>
      <c r="C459" s="1" t="s">
        <v>87</v>
      </c>
      <c r="D459" s="1" t="s">
        <v>152</v>
      </c>
      <c r="E459" s="1" t="s">
        <v>48</v>
      </c>
      <c r="F459" s="2">
        <f>YEAR(G459)</f>
        <v>2014</v>
      </c>
      <c r="G459" s="3">
        <v>41695.87873842593</v>
      </c>
      <c r="H459" s="3">
        <v>41728.0</v>
      </c>
      <c r="I459" s="2">
        <f t="shared" si="1"/>
        <v>33</v>
      </c>
      <c r="J459" s="1">
        <v>2486.0</v>
      </c>
      <c r="K459" s="1">
        <v>5121.0</v>
      </c>
      <c r="L459" s="1" t="str">
        <f>IF(K459&gt;=J459, "Met Goal", "Missed Goal")
</f>
        <v>Met Goal</v>
      </c>
      <c r="M459" s="5">
        <f>(K459/J459)
</f>
        <v>2.05993564</v>
      </c>
      <c r="N459" s="1">
        <v>144.0</v>
      </c>
      <c r="O459" s="1" t="s">
        <v>18</v>
      </c>
    </row>
    <row r="460" hidden="1">
      <c r="A460" s="1">
        <v>2.019353676E9</v>
      </c>
      <c r="B460" s="1" t="s">
        <v>563</v>
      </c>
      <c r="C460" s="1" t="s">
        <v>37</v>
      </c>
      <c r="D460" s="1" t="s">
        <v>339</v>
      </c>
      <c r="E460" s="1" t="s">
        <v>17</v>
      </c>
      <c r="F460" s="3"/>
      <c r="G460" s="3">
        <v>41926.68305555556</v>
      </c>
      <c r="H460" s="3">
        <v>41956.0</v>
      </c>
      <c r="I460" s="2">
        <f t="shared" si="1"/>
        <v>30</v>
      </c>
      <c r="J460" s="1">
        <v>5000.0</v>
      </c>
      <c r="K460" s="1">
        <v>1474.0</v>
      </c>
      <c r="L460" s="1"/>
      <c r="M460" s="1"/>
      <c r="N460" s="1">
        <v>21.0</v>
      </c>
      <c r="O460" s="1" t="s">
        <v>22</v>
      </c>
    </row>
    <row r="461" hidden="1">
      <c r="A461" s="1">
        <v>1.396517875E9</v>
      </c>
      <c r="B461" s="1" t="s">
        <v>564</v>
      </c>
      <c r="C461" s="1" t="s">
        <v>26</v>
      </c>
      <c r="D461" s="1" t="s">
        <v>146</v>
      </c>
      <c r="E461" s="1" t="s">
        <v>17</v>
      </c>
      <c r="F461" s="3"/>
      <c r="G461" s="3">
        <v>41898.937314814815</v>
      </c>
      <c r="H461" s="3">
        <v>41928.0</v>
      </c>
      <c r="I461" s="2">
        <f t="shared" si="1"/>
        <v>30</v>
      </c>
      <c r="J461" s="1">
        <v>6800.0</v>
      </c>
      <c r="K461" s="1">
        <v>426.0</v>
      </c>
      <c r="L461" s="1"/>
      <c r="M461" s="1"/>
      <c r="N461" s="1">
        <v>15.0</v>
      </c>
      <c r="O461" s="1" t="s">
        <v>22</v>
      </c>
    </row>
    <row r="462">
      <c r="A462" s="1">
        <v>1.907464062E9</v>
      </c>
      <c r="B462" s="1" t="s">
        <v>565</v>
      </c>
      <c r="C462" s="1" t="s">
        <v>39</v>
      </c>
      <c r="D462" s="1" t="s">
        <v>566</v>
      </c>
      <c r="E462" s="1" t="s">
        <v>17</v>
      </c>
      <c r="F462" s="2">
        <f t="shared" ref="F462:F463" si="134">YEAR(G462)</f>
        <v>2014</v>
      </c>
      <c r="G462" s="3">
        <v>41661.64766203704</v>
      </c>
      <c r="H462" s="3">
        <v>41691.0</v>
      </c>
      <c r="I462" s="2">
        <f t="shared" si="1"/>
        <v>30</v>
      </c>
      <c r="J462" s="1">
        <v>45000.0</v>
      </c>
      <c r="K462" s="1">
        <v>71729.0</v>
      </c>
      <c r="L462" s="1" t="str">
        <f t="shared" ref="L462:L463" si="135">IF(K462&gt;=J462, "Met Goal", "Missed Goal")
</f>
        <v>Met Goal</v>
      </c>
      <c r="M462" s="5">
        <f t="shared" ref="M462:M463" si="136">(K462/J462)
</f>
        <v>1.593977778</v>
      </c>
      <c r="N462" s="1">
        <v>481.0</v>
      </c>
      <c r="O462" s="1" t="s">
        <v>18</v>
      </c>
    </row>
    <row r="463">
      <c r="A463" s="1">
        <v>1.501888415E9</v>
      </c>
      <c r="B463" s="1" t="s">
        <v>567</v>
      </c>
      <c r="C463" s="1" t="s">
        <v>47</v>
      </c>
      <c r="D463" s="1" t="s">
        <v>47</v>
      </c>
      <c r="E463" s="1" t="s">
        <v>17</v>
      </c>
      <c r="F463" s="2">
        <f t="shared" si="134"/>
        <v>2013</v>
      </c>
      <c r="G463" s="3">
        <v>41307.07587962963</v>
      </c>
      <c r="H463" s="3">
        <v>41337.0</v>
      </c>
      <c r="I463" s="2">
        <f t="shared" si="1"/>
        <v>30</v>
      </c>
      <c r="J463" s="1">
        <v>250.0</v>
      </c>
      <c r="K463" s="1">
        <v>1854.0</v>
      </c>
      <c r="L463" s="1" t="str">
        <f t="shared" si="135"/>
        <v>Met Goal</v>
      </c>
      <c r="M463" s="5">
        <f t="shared" si="136"/>
        <v>7.416</v>
      </c>
      <c r="N463" s="1">
        <v>43.0</v>
      </c>
      <c r="O463" s="1" t="s">
        <v>18</v>
      </c>
    </row>
    <row r="464" hidden="1">
      <c r="A464" s="1">
        <v>1.120704326E9</v>
      </c>
      <c r="B464" s="1" t="s">
        <v>568</v>
      </c>
      <c r="C464" s="1" t="s">
        <v>50</v>
      </c>
      <c r="D464" s="1" t="s">
        <v>50</v>
      </c>
      <c r="E464" s="1" t="s">
        <v>48</v>
      </c>
      <c r="F464" s="3"/>
      <c r="G464" s="3">
        <v>41799.89078703704</v>
      </c>
      <c r="H464" s="3">
        <v>41829.0</v>
      </c>
      <c r="I464" s="2">
        <f t="shared" si="1"/>
        <v>30</v>
      </c>
      <c r="J464" s="1">
        <v>8560.0</v>
      </c>
      <c r="K464" s="1">
        <v>0.0</v>
      </c>
      <c r="L464" s="1"/>
      <c r="M464" s="1"/>
      <c r="N464" s="1">
        <v>0.0</v>
      </c>
      <c r="O464" s="1" t="s">
        <v>22</v>
      </c>
    </row>
    <row r="465" hidden="1">
      <c r="A465" s="1">
        <v>4.18867015E8</v>
      </c>
      <c r="B465" s="1" t="s">
        <v>569</v>
      </c>
      <c r="C465" s="1" t="s">
        <v>37</v>
      </c>
      <c r="D465" s="1" t="s">
        <v>37</v>
      </c>
      <c r="E465" s="1" t="s">
        <v>17</v>
      </c>
      <c r="F465" s="3"/>
      <c r="G465" s="3">
        <v>41430.03123842592</v>
      </c>
      <c r="H465" s="3">
        <v>41470.0</v>
      </c>
      <c r="I465" s="2">
        <f t="shared" si="1"/>
        <v>40</v>
      </c>
      <c r="J465" s="1">
        <v>20000.0</v>
      </c>
      <c r="K465" s="1">
        <v>0.0</v>
      </c>
      <c r="L465" s="1"/>
      <c r="M465" s="1"/>
      <c r="N465" s="1">
        <v>0.0</v>
      </c>
      <c r="O465" s="1" t="s">
        <v>22</v>
      </c>
    </row>
    <row r="466" hidden="1">
      <c r="A466" s="1">
        <v>2.025199767E9</v>
      </c>
      <c r="B466" s="1" t="s">
        <v>570</v>
      </c>
      <c r="C466" s="1" t="s">
        <v>47</v>
      </c>
      <c r="D466" s="1" t="s">
        <v>571</v>
      </c>
      <c r="E466" s="1" t="s">
        <v>17</v>
      </c>
      <c r="F466" s="3"/>
      <c r="G466" s="3">
        <v>41857.937997685185</v>
      </c>
      <c r="H466" s="3">
        <v>41887.0</v>
      </c>
      <c r="I466" s="2">
        <f t="shared" si="1"/>
        <v>30</v>
      </c>
      <c r="J466" s="1">
        <v>500.0</v>
      </c>
      <c r="K466" s="1">
        <v>100.0</v>
      </c>
      <c r="L466" s="1"/>
      <c r="M466" s="1"/>
      <c r="N466" s="1">
        <v>2.0</v>
      </c>
      <c r="O466" s="1" t="s">
        <v>22</v>
      </c>
    </row>
    <row r="467" hidden="1">
      <c r="A467" s="1">
        <v>2.8917298E7</v>
      </c>
      <c r="B467" s="1" t="s">
        <v>572</v>
      </c>
      <c r="C467" s="1" t="s">
        <v>29</v>
      </c>
      <c r="D467" s="1" t="s">
        <v>84</v>
      </c>
      <c r="E467" s="1" t="s">
        <v>17</v>
      </c>
      <c r="F467" s="3"/>
      <c r="G467" s="3">
        <v>41464.082870370374</v>
      </c>
      <c r="H467" s="3">
        <v>41514.0</v>
      </c>
      <c r="I467" s="2">
        <f t="shared" si="1"/>
        <v>50</v>
      </c>
      <c r="J467" s="1">
        <v>5457.0</v>
      </c>
      <c r="K467" s="1">
        <v>1476.0</v>
      </c>
      <c r="L467" s="1"/>
      <c r="M467" s="1"/>
      <c r="N467" s="1">
        <v>30.0</v>
      </c>
      <c r="O467" s="1" t="s">
        <v>22</v>
      </c>
    </row>
    <row r="468">
      <c r="A468" s="1">
        <v>7.40029554E8</v>
      </c>
      <c r="B468" s="1" t="s">
        <v>573</v>
      </c>
      <c r="C468" s="1" t="s">
        <v>29</v>
      </c>
      <c r="D468" s="1" t="s">
        <v>84</v>
      </c>
      <c r="E468" s="1" t="s">
        <v>48</v>
      </c>
      <c r="F468" s="2">
        <f>YEAR(G468)</f>
        <v>2014</v>
      </c>
      <c r="G468" s="3">
        <v>41971.44914351852</v>
      </c>
      <c r="H468" s="3">
        <v>41995.0</v>
      </c>
      <c r="I468" s="2">
        <f t="shared" si="1"/>
        <v>24</v>
      </c>
      <c r="J468" s="1">
        <v>777.0</v>
      </c>
      <c r="K468" s="1">
        <v>783.0</v>
      </c>
      <c r="L468" s="1" t="str">
        <f>IF(K468&gt;=J468, "Met Goal", "Missed Goal")
</f>
        <v>Met Goal</v>
      </c>
      <c r="M468" s="5">
        <f>(K468/J468)
</f>
        <v>1.007722008</v>
      </c>
      <c r="N468" s="1">
        <v>36.0</v>
      </c>
      <c r="O468" s="1" t="s">
        <v>18</v>
      </c>
    </row>
    <row r="469" hidden="1">
      <c r="A469" s="1">
        <v>1.652207951E9</v>
      </c>
      <c r="B469" s="1" t="s">
        <v>574</v>
      </c>
      <c r="C469" s="1" t="s">
        <v>39</v>
      </c>
      <c r="D469" s="1" t="s">
        <v>39</v>
      </c>
      <c r="E469" s="1" t="s">
        <v>17</v>
      </c>
      <c r="F469" s="3"/>
      <c r="G469" s="3">
        <v>40971.14945601852</v>
      </c>
      <c r="H469" s="3">
        <v>41001.0</v>
      </c>
      <c r="I469" s="2">
        <f t="shared" si="1"/>
        <v>30</v>
      </c>
      <c r="J469" s="1">
        <v>37000.0</v>
      </c>
      <c r="K469" s="1">
        <v>0.0</v>
      </c>
      <c r="L469" s="1"/>
      <c r="M469" s="1"/>
      <c r="N469" s="1">
        <v>0.0</v>
      </c>
      <c r="O469" s="1" t="s">
        <v>22</v>
      </c>
    </row>
    <row r="470" hidden="1">
      <c r="A470" s="1">
        <v>6.102745E7</v>
      </c>
      <c r="B470" s="1" t="s">
        <v>575</v>
      </c>
      <c r="C470" s="1" t="s">
        <v>50</v>
      </c>
      <c r="D470" s="1" t="s">
        <v>122</v>
      </c>
      <c r="E470" s="1" t="s">
        <v>48</v>
      </c>
      <c r="F470" s="3"/>
      <c r="G470" s="3">
        <v>41704.96076388889</v>
      </c>
      <c r="H470" s="3">
        <v>41734.0</v>
      </c>
      <c r="I470" s="2">
        <f t="shared" si="1"/>
        <v>30</v>
      </c>
      <c r="J470" s="1">
        <v>14222.0</v>
      </c>
      <c r="K470" s="1">
        <v>1233.0</v>
      </c>
      <c r="L470" s="1"/>
      <c r="M470" s="1"/>
      <c r="N470" s="1">
        <v>24.0</v>
      </c>
      <c r="O470" s="1" t="s">
        <v>31</v>
      </c>
    </row>
    <row r="471" hidden="1">
      <c r="A471" s="1">
        <v>1.617882052E9</v>
      </c>
      <c r="B471" s="1" t="s">
        <v>576</v>
      </c>
      <c r="C471" s="1" t="s">
        <v>87</v>
      </c>
      <c r="D471" s="1" t="s">
        <v>88</v>
      </c>
      <c r="E471" s="1" t="s">
        <v>17</v>
      </c>
      <c r="F471" s="3"/>
      <c r="G471" s="3">
        <v>40926.58986111111</v>
      </c>
      <c r="H471" s="3">
        <v>40956.0</v>
      </c>
      <c r="I471" s="2">
        <f t="shared" si="1"/>
        <v>30</v>
      </c>
      <c r="J471" s="1">
        <v>9000.0</v>
      </c>
      <c r="K471" s="1">
        <v>0.0</v>
      </c>
      <c r="L471" s="1"/>
      <c r="M471" s="1"/>
      <c r="N471" s="1">
        <v>0.0</v>
      </c>
      <c r="O471" s="1" t="s">
        <v>22</v>
      </c>
    </row>
    <row r="472" hidden="1">
      <c r="A472" s="1">
        <v>4.52198449E8</v>
      </c>
      <c r="B472" s="1" t="s">
        <v>577</v>
      </c>
      <c r="C472" s="1" t="s">
        <v>29</v>
      </c>
      <c r="D472" s="1" t="s">
        <v>236</v>
      </c>
      <c r="E472" s="1" t="s">
        <v>17</v>
      </c>
      <c r="F472" s="3"/>
      <c r="G472" s="3">
        <v>41808.93922453704</v>
      </c>
      <c r="H472" s="3">
        <v>41838.0</v>
      </c>
      <c r="I472" s="2">
        <f t="shared" si="1"/>
        <v>30</v>
      </c>
      <c r="J472" s="1">
        <v>200.0</v>
      </c>
      <c r="K472" s="1">
        <v>10.0</v>
      </c>
      <c r="L472" s="1"/>
      <c r="M472" s="1"/>
      <c r="N472" s="1">
        <v>1.0</v>
      </c>
      <c r="O472" s="1" t="s">
        <v>31</v>
      </c>
    </row>
    <row r="473">
      <c r="A473" s="1">
        <v>1.781194336E9</v>
      </c>
      <c r="B473" s="1" t="s">
        <v>578</v>
      </c>
      <c r="C473" s="1" t="s">
        <v>26</v>
      </c>
      <c r="D473" s="1" t="s">
        <v>180</v>
      </c>
      <c r="E473" s="1" t="s">
        <v>48</v>
      </c>
      <c r="F473" s="2">
        <f t="shared" ref="F473:F476" si="137">YEAR(G473)</f>
        <v>2014</v>
      </c>
      <c r="G473" s="3">
        <v>41646.739074074074</v>
      </c>
      <c r="H473" s="3">
        <v>41676.0</v>
      </c>
      <c r="I473" s="2">
        <f t="shared" si="1"/>
        <v>30</v>
      </c>
      <c r="J473" s="1">
        <v>3265.0</v>
      </c>
      <c r="K473" s="1">
        <v>3419.0</v>
      </c>
      <c r="L473" s="1" t="str">
        <f t="shared" ref="L473:L476" si="138">IF(K473&gt;=J473, "Met Goal", "Missed Goal")
</f>
        <v>Met Goal</v>
      </c>
      <c r="M473" s="5">
        <f t="shared" ref="M473:M476" si="139">(K473/J473)
</f>
        <v>1.047166922</v>
      </c>
      <c r="N473" s="1">
        <v>95.0</v>
      </c>
      <c r="O473" s="1" t="s">
        <v>18</v>
      </c>
    </row>
    <row r="474">
      <c r="A474" s="1">
        <v>2.085431724E9</v>
      </c>
      <c r="B474" s="1" t="s">
        <v>579</v>
      </c>
      <c r="C474" s="1" t="s">
        <v>37</v>
      </c>
      <c r="D474" s="1" t="s">
        <v>37</v>
      </c>
      <c r="E474" s="1" t="s">
        <v>48</v>
      </c>
      <c r="F474" s="2">
        <f t="shared" si="137"/>
        <v>2012</v>
      </c>
      <c r="G474" s="3">
        <v>41267.54403935185</v>
      </c>
      <c r="H474" s="3">
        <v>41302.0</v>
      </c>
      <c r="I474" s="2">
        <f t="shared" si="1"/>
        <v>35</v>
      </c>
      <c r="J474" s="1">
        <v>1267.0</v>
      </c>
      <c r="K474" s="1">
        <v>1857.0</v>
      </c>
      <c r="L474" s="1" t="str">
        <f t="shared" si="138"/>
        <v>Met Goal</v>
      </c>
      <c r="M474" s="5">
        <f t="shared" si="139"/>
        <v>1.46566693</v>
      </c>
      <c r="N474" s="1">
        <v>50.0</v>
      </c>
      <c r="O474" s="1" t="s">
        <v>18</v>
      </c>
    </row>
    <row r="475">
      <c r="A475" s="1">
        <v>5.15128874E8</v>
      </c>
      <c r="B475" s="1" t="s">
        <v>580</v>
      </c>
      <c r="C475" s="1" t="s">
        <v>26</v>
      </c>
      <c r="D475" s="1" t="s">
        <v>27</v>
      </c>
      <c r="E475" s="1" t="s">
        <v>17</v>
      </c>
      <c r="F475" s="2">
        <f t="shared" si="137"/>
        <v>2014</v>
      </c>
      <c r="G475" s="3">
        <v>41909.713472222225</v>
      </c>
      <c r="H475" s="3">
        <v>41939.0</v>
      </c>
      <c r="I475" s="2">
        <f t="shared" si="1"/>
        <v>30</v>
      </c>
      <c r="J475" s="1">
        <v>400.0</v>
      </c>
      <c r="K475" s="1">
        <v>450.0</v>
      </c>
      <c r="L475" s="1" t="str">
        <f t="shared" si="138"/>
        <v>Met Goal</v>
      </c>
      <c r="M475" s="5">
        <f t="shared" si="139"/>
        <v>1.125</v>
      </c>
      <c r="N475" s="1">
        <v>17.0</v>
      </c>
      <c r="O475" s="1" t="s">
        <v>18</v>
      </c>
    </row>
    <row r="476">
      <c r="A476" s="1">
        <v>5.48633641E8</v>
      </c>
      <c r="B476" s="1" t="s">
        <v>581</v>
      </c>
      <c r="C476" s="1" t="s">
        <v>29</v>
      </c>
      <c r="D476" s="1" t="s">
        <v>29</v>
      </c>
      <c r="E476" s="1" t="s">
        <v>17</v>
      </c>
      <c r="F476" s="2">
        <f t="shared" si="137"/>
        <v>2011</v>
      </c>
      <c r="G476" s="3">
        <v>40629.859085648146</v>
      </c>
      <c r="H476" s="3">
        <v>40675.0</v>
      </c>
      <c r="I476" s="2">
        <f t="shared" si="1"/>
        <v>46</v>
      </c>
      <c r="J476" s="1">
        <v>12000.0</v>
      </c>
      <c r="K476" s="1">
        <v>12882.0</v>
      </c>
      <c r="L476" s="1" t="str">
        <f t="shared" si="138"/>
        <v>Met Goal</v>
      </c>
      <c r="M476" s="5">
        <f t="shared" si="139"/>
        <v>1.0735</v>
      </c>
      <c r="N476" s="1">
        <v>44.0</v>
      </c>
      <c r="O476" s="1" t="s">
        <v>18</v>
      </c>
    </row>
    <row r="477" hidden="1">
      <c r="A477" s="1">
        <v>9.93161498E8</v>
      </c>
      <c r="B477" s="1" t="s">
        <v>582</v>
      </c>
      <c r="C477" s="1" t="s">
        <v>29</v>
      </c>
      <c r="D477" s="1" t="s">
        <v>84</v>
      </c>
      <c r="E477" s="1" t="s">
        <v>17</v>
      </c>
      <c r="F477" s="3"/>
      <c r="G477" s="3">
        <v>40562.79288194444</v>
      </c>
      <c r="H477" s="3">
        <v>40612.0</v>
      </c>
      <c r="I477" s="2">
        <f t="shared" si="1"/>
        <v>50</v>
      </c>
      <c r="J477" s="1">
        <v>2000.0</v>
      </c>
      <c r="K477" s="1">
        <v>10.0</v>
      </c>
      <c r="L477" s="1"/>
      <c r="M477" s="1"/>
      <c r="N477" s="1">
        <v>1.0</v>
      </c>
      <c r="O477" s="1" t="s">
        <v>22</v>
      </c>
    </row>
    <row r="478" hidden="1">
      <c r="A478" s="1">
        <v>3.89000824E8</v>
      </c>
      <c r="B478" s="1" t="s">
        <v>583</v>
      </c>
      <c r="C478" s="1" t="s">
        <v>29</v>
      </c>
      <c r="D478" s="1" t="s">
        <v>219</v>
      </c>
      <c r="E478" s="1" t="s">
        <v>17</v>
      </c>
      <c r="F478" s="3"/>
      <c r="G478" s="3">
        <v>40960.232523148145</v>
      </c>
      <c r="H478" s="3">
        <v>41005.0</v>
      </c>
      <c r="I478" s="2">
        <f t="shared" si="1"/>
        <v>45</v>
      </c>
      <c r="J478" s="1">
        <v>25000.0</v>
      </c>
      <c r="K478" s="1">
        <v>1.0</v>
      </c>
      <c r="L478" s="1"/>
      <c r="M478" s="1"/>
      <c r="N478" s="1">
        <v>1.0</v>
      </c>
      <c r="O478" s="1" t="s">
        <v>22</v>
      </c>
    </row>
    <row r="479" hidden="1">
      <c r="A479" s="1">
        <v>1.4416976E7</v>
      </c>
      <c r="B479" s="1" t="s">
        <v>584</v>
      </c>
      <c r="C479" s="1" t="s">
        <v>20</v>
      </c>
      <c r="D479" s="1" t="s">
        <v>21</v>
      </c>
      <c r="E479" s="1" t="s">
        <v>17</v>
      </c>
      <c r="F479" s="3"/>
      <c r="G479" s="3">
        <v>41823.18605324074</v>
      </c>
      <c r="H479" s="3">
        <v>41883.0</v>
      </c>
      <c r="I479" s="2">
        <f t="shared" si="1"/>
        <v>60</v>
      </c>
      <c r="J479" s="1">
        <v>6000.0</v>
      </c>
      <c r="K479" s="1">
        <v>215.0</v>
      </c>
      <c r="L479" s="1"/>
      <c r="M479" s="1"/>
      <c r="N479" s="1">
        <v>11.0</v>
      </c>
      <c r="O479" s="1" t="s">
        <v>31</v>
      </c>
    </row>
    <row r="480" hidden="1">
      <c r="A480" s="1">
        <v>8.54509593E8</v>
      </c>
      <c r="B480" s="1" t="s">
        <v>585</v>
      </c>
      <c r="C480" s="1" t="s">
        <v>24</v>
      </c>
      <c r="D480" s="1" t="s">
        <v>101</v>
      </c>
      <c r="E480" s="1" t="s">
        <v>17</v>
      </c>
      <c r="F480" s="3"/>
      <c r="G480" s="3">
        <v>41829.33181712963</v>
      </c>
      <c r="H480" s="3">
        <v>41889.0</v>
      </c>
      <c r="I480" s="2">
        <f t="shared" si="1"/>
        <v>60</v>
      </c>
      <c r="J480" s="1">
        <v>55000.0</v>
      </c>
      <c r="K480" s="1">
        <v>0.0</v>
      </c>
      <c r="L480" s="1"/>
      <c r="M480" s="1"/>
      <c r="N480" s="1">
        <v>0.0</v>
      </c>
      <c r="O480" s="1" t="s">
        <v>22</v>
      </c>
    </row>
    <row r="481" hidden="1">
      <c r="A481" s="1">
        <v>1.419103054E9</v>
      </c>
      <c r="B481" s="1" t="s">
        <v>586</v>
      </c>
      <c r="C481" s="1" t="s">
        <v>29</v>
      </c>
      <c r="D481" s="1" t="s">
        <v>65</v>
      </c>
      <c r="E481" s="1" t="s">
        <v>17</v>
      </c>
      <c r="F481" s="3"/>
      <c r="G481" s="3">
        <v>40750.99989583333</v>
      </c>
      <c r="H481" s="3">
        <v>40800.0</v>
      </c>
      <c r="I481" s="2">
        <f t="shared" si="1"/>
        <v>50</v>
      </c>
      <c r="J481" s="1">
        <v>3000.0</v>
      </c>
      <c r="K481" s="1">
        <v>125.0</v>
      </c>
      <c r="L481" s="1"/>
      <c r="M481" s="1"/>
      <c r="N481" s="1">
        <v>2.0</v>
      </c>
      <c r="O481" s="1" t="s">
        <v>22</v>
      </c>
    </row>
    <row r="482">
      <c r="A482" s="1">
        <v>3.21635992E8</v>
      </c>
      <c r="B482" s="1" t="s">
        <v>587</v>
      </c>
      <c r="C482" s="1" t="s">
        <v>87</v>
      </c>
      <c r="D482" s="1" t="s">
        <v>588</v>
      </c>
      <c r="E482" s="1" t="s">
        <v>48</v>
      </c>
      <c r="F482" s="2">
        <f>YEAR(G482)</f>
        <v>2014</v>
      </c>
      <c r="G482" s="3">
        <v>41798.855520833335</v>
      </c>
      <c r="H482" s="3">
        <v>41826.0</v>
      </c>
      <c r="I482" s="2">
        <f t="shared" si="1"/>
        <v>28</v>
      </c>
      <c r="J482" s="1">
        <v>428.0</v>
      </c>
      <c r="K482" s="1">
        <v>541.0</v>
      </c>
      <c r="L482" s="1" t="str">
        <f>IF(K482&gt;=J482, "Met Goal", "Missed Goal")
</f>
        <v>Met Goal</v>
      </c>
      <c r="M482" s="5">
        <f>(K482/J482)
</f>
        <v>1.264018692</v>
      </c>
      <c r="N482" s="1">
        <v>16.0</v>
      </c>
      <c r="O482" s="1" t="s">
        <v>18</v>
      </c>
    </row>
    <row r="483" hidden="1">
      <c r="A483" s="1">
        <v>2.032509414E9</v>
      </c>
      <c r="B483" s="1" t="s">
        <v>589</v>
      </c>
      <c r="C483" s="1" t="s">
        <v>26</v>
      </c>
      <c r="D483" s="1" t="s">
        <v>26</v>
      </c>
      <c r="E483" s="1" t="s">
        <v>17</v>
      </c>
      <c r="F483" s="3"/>
      <c r="G483" s="3">
        <v>40984.049988425926</v>
      </c>
      <c r="H483" s="3">
        <v>41044.0</v>
      </c>
      <c r="I483" s="2">
        <f t="shared" si="1"/>
        <v>60</v>
      </c>
      <c r="J483" s="1">
        <v>4900.0</v>
      </c>
      <c r="K483" s="1">
        <v>0.0</v>
      </c>
      <c r="L483" s="1"/>
      <c r="M483" s="1"/>
      <c r="N483" s="1">
        <v>0.0</v>
      </c>
      <c r="O483" s="1" t="s">
        <v>22</v>
      </c>
    </row>
    <row r="484" hidden="1">
      <c r="A484" s="1">
        <v>1.710158425E9</v>
      </c>
      <c r="B484" s="1" t="s">
        <v>590</v>
      </c>
      <c r="C484" s="1" t="s">
        <v>29</v>
      </c>
      <c r="D484" s="1" t="s">
        <v>65</v>
      </c>
      <c r="E484" s="1" t="s">
        <v>17</v>
      </c>
      <c r="F484" s="3"/>
      <c r="G484" s="3">
        <v>41226.723587962966</v>
      </c>
      <c r="H484" s="3">
        <v>41256.0</v>
      </c>
      <c r="I484" s="2">
        <f t="shared" si="1"/>
        <v>30</v>
      </c>
      <c r="J484" s="1">
        <v>40000.0</v>
      </c>
      <c r="K484" s="1">
        <v>16.0</v>
      </c>
      <c r="L484" s="1"/>
      <c r="M484" s="1"/>
      <c r="N484" s="1">
        <v>3.0</v>
      </c>
      <c r="O484" s="1" t="s">
        <v>22</v>
      </c>
    </row>
    <row r="485" hidden="1">
      <c r="A485" s="1">
        <v>8.92379714E8</v>
      </c>
      <c r="B485" s="1" t="s">
        <v>591</v>
      </c>
      <c r="C485" s="1" t="s">
        <v>26</v>
      </c>
      <c r="D485" s="1" t="s">
        <v>74</v>
      </c>
      <c r="E485" s="1" t="s">
        <v>17</v>
      </c>
      <c r="F485" s="3"/>
      <c r="G485" s="3">
        <v>41281.88584490741</v>
      </c>
      <c r="H485" s="3">
        <v>41341.0</v>
      </c>
      <c r="I485" s="2">
        <f t="shared" si="1"/>
        <v>60</v>
      </c>
      <c r="J485" s="1">
        <v>7750.0</v>
      </c>
      <c r="K485" s="1">
        <v>1366.0</v>
      </c>
      <c r="L485" s="1"/>
      <c r="M485" s="1"/>
      <c r="N485" s="1">
        <v>51.0</v>
      </c>
      <c r="O485" s="1" t="s">
        <v>22</v>
      </c>
    </row>
    <row r="486">
      <c r="A486" s="1">
        <v>6.70149014E8</v>
      </c>
      <c r="B486" s="1" t="s">
        <v>592</v>
      </c>
      <c r="C486" s="1" t="s">
        <v>24</v>
      </c>
      <c r="D486" s="1" t="s">
        <v>24</v>
      </c>
      <c r="E486" s="1" t="s">
        <v>17</v>
      </c>
      <c r="F486" s="2">
        <f>YEAR(G486)</f>
        <v>2013</v>
      </c>
      <c r="G486" s="3">
        <v>41282.89625</v>
      </c>
      <c r="H486" s="3">
        <v>41312.0</v>
      </c>
      <c r="I486" s="2">
        <f t="shared" si="1"/>
        <v>30</v>
      </c>
      <c r="J486" s="1">
        <v>1000.0</v>
      </c>
      <c r="K486" s="1">
        <v>9647.0</v>
      </c>
      <c r="L486" s="1" t="str">
        <f>IF(K486&gt;=J486, "Met Goal", "Missed Goal")
</f>
        <v>Met Goal</v>
      </c>
      <c r="M486" s="5">
        <f>(K486/J486)
</f>
        <v>9.647</v>
      </c>
      <c r="N486" s="1">
        <v>292.0</v>
      </c>
      <c r="O486" s="1" t="s">
        <v>18</v>
      </c>
    </row>
    <row r="487" hidden="1">
      <c r="A487" s="1">
        <v>1.121347248E9</v>
      </c>
      <c r="B487" s="1" t="s">
        <v>593</v>
      </c>
      <c r="C487" s="1" t="s">
        <v>34</v>
      </c>
      <c r="D487" s="1" t="s">
        <v>35</v>
      </c>
      <c r="E487" s="1" t="s">
        <v>17</v>
      </c>
      <c r="F487" s="3"/>
      <c r="G487" s="3">
        <v>41018.951736111114</v>
      </c>
      <c r="H487" s="3">
        <v>41048.0</v>
      </c>
      <c r="I487" s="2">
        <f t="shared" si="1"/>
        <v>30</v>
      </c>
      <c r="J487" s="1">
        <v>3300.0</v>
      </c>
      <c r="K487" s="1">
        <v>0.0</v>
      </c>
      <c r="L487" s="1"/>
      <c r="M487" s="1"/>
      <c r="N487" s="1">
        <v>0.0</v>
      </c>
      <c r="O487" s="1" t="s">
        <v>22</v>
      </c>
    </row>
    <row r="488" hidden="1">
      <c r="A488" s="1">
        <v>1.727321627E9</v>
      </c>
      <c r="B488" s="1" t="s">
        <v>594</v>
      </c>
      <c r="C488" s="1" t="s">
        <v>29</v>
      </c>
      <c r="D488" s="1" t="s">
        <v>84</v>
      </c>
      <c r="E488" s="1" t="s">
        <v>17</v>
      </c>
      <c r="F488" s="3"/>
      <c r="G488" s="3">
        <v>41367.817291666666</v>
      </c>
      <c r="H488" s="3">
        <v>41426.0</v>
      </c>
      <c r="I488" s="2">
        <f t="shared" si="1"/>
        <v>59</v>
      </c>
      <c r="J488" s="1">
        <v>15000.0</v>
      </c>
      <c r="K488" s="1">
        <v>15.0</v>
      </c>
      <c r="L488" s="1"/>
      <c r="M488" s="1"/>
      <c r="N488" s="1">
        <v>1.0</v>
      </c>
      <c r="O488" s="1" t="s">
        <v>31</v>
      </c>
    </row>
    <row r="489" hidden="1">
      <c r="A489" s="1">
        <v>1.666552213E9</v>
      </c>
      <c r="B489" s="1" t="s">
        <v>595</v>
      </c>
      <c r="C489" s="1" t="s">
        <v>56</v>
      </c>
      <c r="D489" s="1" t="s">
        <v>56</v>
      </c>
      <c r="E489" s="1" t="s">
        <v>17</v>
      </c>
      <c r="F489" s="3"/>
      <c r="G489" s="3">
        <v>41492.82142361111</v>
      </c>
      <c r="H489" s="3">
        <v>41512.0</v>
      </c>
      <c r="I489" s="2">
        <f t="shared" si="1"/>
        <v>20</v>
      </c>
      <c r="J489" s="1">
        <v>1600.0</v>
      </c>
      <c r="K489" s="1">
        <v>760.0</v>
      </c>
      <c r="L489" s="1"/>
      <c r="M489" s="1"/>
      <c r="N489" s="1">
        <v>16.0</v>
      </c>
      <c r="O489" s="1" t="s">
        <v>22</v>
      </c>
    </row>
    <row r="490" hidden="1">
      <c r="A490" s="1">
        <v>7.08656718E8</v>
      </c>
      <c r="B490" s="1" t="s">
        <v>596</v>
      </c>
      <c r="C490" s="1" t="s">
        <v>26</v>
      </c>
      <c r="D490" s="1" t="s">
        <v>27</v>
      </c>
      <c r="E490" s="1" t="s">
        <v>17</v>
      </c>
      <c r="F490" s="3"/>
      <c r="G490" s="3">
        <v>41554.95515046296</v>
      </c>
      <c r="H490" s="3">
        <v>41576.0</v>
      </c>
      <c r="I490" s="2">
        <f t="shared" si="1"/>
        <v>22</v>
      </c>
      <c r="J490" s="1">
        <v>2500.0</v>
      </c>
      <c r="K490" s="1">
        <v>145.0</v>
      </c>
      <c r="L490" s="1"/>
      <c r="M490" s="1"/>
      <c r="N490" s="1">
        <v>3.0</v>
      </c>
      <c r="O490" s="1" t="s">
        <v>22</v>
      </c>
    </row>
    <row r="491">
      <c r="A491" s="1">
        <v>4.28504194E8</v>
      </c>
      <c r="B491" s="1" t="s">
        <v>597</v>
      </c>
      <c r="C491" s="1" t="s">
        <v>50</v>
      </c>
      <c r="D491" s="1" t="s">
        <v>50</v>
      </c>
      <c r="E491" s="1" t="s">
        <v>17</v>
      </c>
      <c r="F491" s="2">
        <f>YEAR(G491)</f>
        <v>2014</v>
      </c>
      <c r="G491" s="3">
        <v>41948.858761574076</v>
      </c>
      <c r="H491" s="3">
        <v>41978.0</v>
      </c>
      <c r="I491" s="2">
        <f t="shared" si="1"/>
        <v>30</v>
      </c>
      <c r="J491" s="1">
        <v>12000.0</v>
      </c>
      <c r="K491" s="1">
        <v>12020.0</v>
      </c>
      <c r="L491" s="1" t="str">
        <f>IF(K491&gt;=J491, "Met Goal", "Missed Goal")
</f>
        <v>Met Goal</v>
      </c>
      <c r="M491" s="5">
        <f>(K491/J491)
</f>
        <v>1.001666667</v>
      </c>
      <c r="N491" s="1">
        <v>43.0</v>
      </c>
      <c r="O491" s="1" t="s">
        <v>18</v>
      </c>
    </row>
    <row r="492" hidden="1">
      <c r="A492" s="1">
        <v>1.473291536E9</v>
      </c>
      <c r="B492" s="1" t="s">
        <v>598</v>
      </c>
      <c r="C492" s="1" t="s">
        <v>24</v>
      </c>
      <c r="D492" s="1" t="s">
        <v>101</v>
      </c>
      <c r="E492" s="1" t="s">
        <v>17</v>
      </c>
      <c r="F492" s="3"/>
      <c r="G492" s="3">
        <v>41787.812997685185</v>
      </c>
      <c r="H492" s="3">
        <v>41827.0</v>
      </c>
      <c r="I492" s="2">
        <f t="shared" si="1"/>
        <v>40</v>
      </c>
      <c r="J492" s="1">
        <v>20000.0</v>
      </c>
      <c r="K492" s="1">
        <v>4278.0</v>
      </c>
      <c r="L492" s="1"/>
      <c r="M492" s="1"/>
      <c r="N492" s="1">
        <v>76.0</v>
      </c>
      <c r="O492" s="1" t="s">
        <v>22</v>
      </c>
    </row>
    <row r="493" hidden="1">
      <c r="A493" s="1">
        <v>7.10220485E8</v>
      </c>
      <c r="B493" s="1" t="s">
        <v>599</v>
      </c>
      <c r="C493" s="1" t="s">
        <v>50</v>
      </c>
      <c r="D493" s="1" t="s">
        <v>122</v>
      </c>
      <c r="E493" s="1" t="s">
        <v>17</v>
      </c>
      <c r="F493" s="3"/>
      <c r="G493" s="3">
        <v>41458.75090277778</v>
      </c>
      <c r="H493" s="3">
        <v>41488.0</v>
      </c>
      <c r="I493" s="2">
        <f t="shared" si="1"/>
        <v>30</v>
      </c>
      <c r="J493" s="1">
        <v>4000.0</v>
      </c>
      <c r="K493" s="1">
        <v>211.0</v>
      </c>
      <c r="L493" s="1"/>
      <c r="M493" s="1"/>
      <c r="N493" s="1">
        <v>6.0</v>
      </c>
      <c r="O493" s="1" t="s">
        <v>22</v>
      </c>
    </row>
    <row r="494" hidden="1">
      <c r="A494" s="1">
        <v>3.44545558E8</v>
      </c>
      <c r="B494" s="1" t="s">
        <v>600</v>
      </c>
      <c r="C494" s="1" t="s">
        <v>193</v>
      </c>
      <c r="D494" s="1" t="s">
        <v>193</v>
      </c>
      <c r="E494" s="1" t="s">
        <v>17</v>
      </c>
      <c r="F494" s="3"/>
      <c r="G494" s="3">
        <v>41001.59646990741</v>
      </c>
      <c r="H494" s="3">
        <v>41031.0</v>
      </c>
      <c r="I494" s="2">
        <f t="shared" si="1"/>
        <v>30</v>
      </c>
      <c r="J494" s="1">
        <v>65000.0</v>
      </c>
      <c r="K494" s="1">
        <v>2.0</v>
      </c>
      <c r="L494" s="1"/>
      <c r="M494" s="1"/>
      <c r="N494" s="1">
        <v>2.0</v>
      </c>
      <c r="O494" s="1" t="s">
        <v>22</v>
      </c>
    </row>
    <row r="495">
      <c r="A495" s="1">
        <v>6.79147751E8</v>
      </c>
      <c r="B495" s="1" t="s">
        <v>601</v>
      </c>
      <c r="C495" s="1" t="s">
        <v>20</v>
      </c>
      <c r="D495" s="1" t="s">
        <v>20</v>
      </c>
      <c r="E495" s="1" t="s">
        <v>48</v>
      </c>
      <c r="F495" s="2">
        <f>YEAR(G495)</f>
        <v>2014</v>
      </c>
      <c r="G495" s="3">
        <v>41932.980844907404</v>
      </c>
      <c r="H495" s="3">
        <v>41977.0</v>
      </c>
      <c r="I495" s="2">
        <f t="shared" si="1"/>
        <v>45</v>
      </c>
      <c r="J495" s="1">
        <v>4706.0</v>
      </c>
      <c r="K495" s="1">
        <v>4709.0</v>
      </c>
      <c r="L495" s="1" t="str">
        <f>IF(K495&gt;=J495, "Met Goal", "Missed Goal")
</f>
        <v>Met Goal</v>
      </c>
      <c r="M495" s="5">
        <f>(K495/J495)
</f>
        <v>1.000637484</v>
      </c>
      <c r="N495" s="1">
        <v>54.0</v>
      </c>
      <c r="O495" s="1" t="s">
        <v>18</v>
      </c>
    </row>
    <row r="496" hidden="1">
      <c r="A496" s="1">
        <v>5.65487056E8</v>
      </c>
      <c r="B496" s="1" t="s">
        <v>602</v>
      </c>
      <c r="C496" s="1" t="s">
        <v>37</v>
      </c>
      <c r="D496" s="1" t="s">
        <v>37</v>
      </c>
      <c r="E496" s="1" t="s">
        <v>17</v>
      </c>
      <c r="F496" s="3"/>
      <c r="G496" s="3">
        <v>41072.18571759259</v>
      </c>
      <c r="H496" s="3">
        <v>41102.0</v>
      </c>
      <c r="I496" s="2">
        <f t="shared" si="1"/>
        <v>30</v>
      </c>
      <c r="J496" s="1">
        <v>5500.0</v>
      </c>
      <c r="K496" s="1">
        <v>867.0</v>
      </c>
      <c r="L496" s="1"/>
      <c r="M496" s="1"/>
      <c r="N496" s="1">
        <v>21.0</v>
      </c>
      <c r="O496" s="1" t="s">
        <v>22</v>
      </c>
    </row>
    <row r="497">
      <c r="A497" s="1">
        <v>2.55288682E8</v>
      </c>
      <c r="B497" s="1" t="s">
        <v>603</v>
      </c>
      <c r="C497" s="1" t="s">
        <v>26</v>
      </c>
      <c r="D497" s="1" t="s">
        <v>146</v>
      </c>
      <c r="E497" s="1" t="s">
        <v>17</v>
      </c>
      <c r="F497" s="2">
        <f>YEAR(G497)</f>
        <v>2013</v>
      </c>
      <c r="G497" s="3">
        <v>41548.83075231482</v>
      </c>
      <c r="H497" s="3">
        <v>41582.0</v>
      </c>
      <c r="I497" s="2">
        <f t="shared" si="1"/>
        <v>34</v>
      </c>
      <c r="J497" s="1">
        <v>6000.0</v>
      </c>
      <c r="K497" s="1">
        <v>6863.0</v>
      </c>
      <c r="L497" s="1" t="str">
        <f>IF(K497&gt;=J497, "Met Goal", "Missed Goal")
</f>
        <v>Met Goal</v>
      </c>
      <c r="M497" s="5">
        <f>(K497/J497)
</f>
        <v>1.143833333</v>
      </c>
      <c r="N497" s="1">
        <v>123.0</v>
      </c>
      <c r="O497" s="1" t="s">
        <v>18</v>
      </c>
    </row>
    <row r="498" hidden="1">
      <c r="A498" s="1">
        <v>7.10505601E8</v>
      </c>
      <c r="B498" s="1" t="s">
        <v>604</v>
      </c>
      <c r="C498" s="1" t="s">
        <v>34</v>
      </c>
      <c r="D498" s="1" t="s">
        <v>605</v>
      </c>
      <c r="E498" s="1" t="s">
        <v>17</v>
      </c>
      <c r="F498" s="3"/>
      <c r="G498" s="3">
        <v>41633.29431712963</v>
      </c>
      <c r="H498" s="3">
        <v>41663.0</v>
      </c>
      <c r="I498" s="2">
        <f t="shared" si="1"/>
        <v>30</v>
      </c>
      <c r="J498" s="1">
        <v>1800.0</v>
      </c>
      <c r="K498" s="1">
        <v>0.0</v>
      </c>
      <c r="L498" s="1"/>
      <c r="M498" s="1"/>
      <c r="N498" s="1">
        <v>0.0</v>
      </c>
      <c r="O498" s="1" t="s">
        <v>22</v>
      </c>
    </row>
    <row r="499">
      <c r="A499" s="1">
        <v>1.60116687E8</v>
      </c>
      <c r="B499" s="1" t="s">
        <v>606</v>
      </c>
      <c r="C499" s="1" t="s">
        <v>87</v>
      </c>
      <c r="D499" s="1" t="s">
        <v>87</v>
      </c>
      <c r="E499" s="1" t="s">
        <v>48</v>
      </c>
      <c r="F499" s="2">
        <f>YEAR(G499)</f>
        <v>2013</v>
      </c>
      <c r="G499" s="3">
        <v>41485.756585648145</v>
      </c>
      <c r="H499" s="3">
        <v>41495.0</v>
      </c>
      <c r="I499" s="2">
        <f t="shared" si="1"/>
        <v>10</v>
      </c>
      <c r="J499" s="1">
        <v>1242.0</v>
      </c>
      <c r="K499" s="1">
        <v>2694.0</v>
      </c>
      <c r="L499" s="1" t="str">
        <f>IF(K499&gt;=J499, "Met Goal", "Missed Goal")
</f>
        <v>Met Goal</v>
      </c>
      <c r="M499" s="5">
        <f>(K499/J499)
</f>
        <v>2.169082126</v>
      </c>
      <c r="N499" s="1">
        <v>94.0</v>
      </c>
      <c r="O499" s="1" t="s">
        <v>18</v>
      </c>
    </row>
    <row r="500" hidden="1">
      <c r="A500" s="1">
        <v>1.47132083E8</v>
      </c>
      <c r="B500" s="1" t="s">
        <v>607</v>
      </c>
      <c r="C500" s="1" t="s">
        <v>34</v>
      </c>
      <c r="D500" s="1" t="s">
        <v>34</v>
      </c>
      <c r="E500" s="1" t="s">
        <v>17</v>
      </c>
      <c r="F500" s="3"/>
      <c r="G500" s="3">
        <v>41761.998773148145</v>
      </c>
      <c r="H500" s="3">
        <v>41811.0</v>
      </c>
      <c r="I500" s="2">
        <f t="shared" si="1"/>
        <v>50</v>
      </c>
      <c r="J500" s="1">
        <v>150000.0</v>
      </c>
      <c r="K500" s="1">
        <v>46077.0</v>
      </c>
      <c r="L500" s="1"/>
      <c r="M500" s="1"/>
      <c r="N500" s="1">
        <v>64.0</v>
      </c>
      <c r="O500" s="1" t="s">
        <v>22</v>
      </c>
    </row>
    <row r="501" hidden="1">
      <c r="A501" s="1">
        <v>7.8629597E8</v>
      </c>
      <c r="B501" s="1" t="s">
        <v>608</v>
      </c>
      <c r="C501" s="1" t="s">
        <v>34</v>
      </c>
      <c r="D501" s="1" t="s">
        <v>240</v>
      </c>
      <c r="E501" s="1" t="s">
        <v>17</v>
      </c>
      <c r="F501" s="3"/>
      <c r="G501" s="3">
        <v>41641.888240740744</v>
      </c>
      <c r="H501" s="3">
        <v>41671.0</v>
      </c>
      <c r="I501" s="2">
        <f t="shared" si="1"/>
        <v>30</v>
      </c>
      <c r="J501" s="1">
        <v>10000.0</v>
      </c>
      <c r="K501" s="1">
        <v>0.0</v>
      </c>
      <c r="L501" s="1"/>
      <c r="M501" s="1"/>
      <c r="N501" s="1">
        <v>0.0</v>
      </c>
      <c r="O501" s="1" t="s">
        <v>22</v>
      </c>
    </row>
    <row r="502" hidden="1">
      <c r="A502" s="1">
        <v>1.558443845E9</v>
      </c>
      <c r="B502" s="1" t="s">
        <v>609</v>
      </c>
      <c r="C502" s="1" t="s">
        <v>29</v>
      </c>
      <c r="D502" s="1" t="s">
        <v>65</v>
      </c>
      <c r="E502" s="1" t="s">
        <v>17</v>
      </c>
      <c r="F502" s="3"/>
      <c r="G502" s="3">
        <v>41602.81333333333</v>
      </c>
      <c r="H502" s="3">
        <v>41623.0</v>
      </c>
      <c r="I502" s="2">
        <f t="shared" si="1"/>
        <v>21</v>
      </c>
      <c r="J502" s="1">
        <v>35000.0</v>
      </c>
      <c r="K502" s="1">
        <v>13849.0</v>
      </c>
      <c r="L502" s="1"/>
      <c r="M502" s="1"/>
      <c r="N502" s="1">
        <v>95.0</v>
      </c>
      <c r="O502" s="1" t="s">
        <v>22</v>
      </c>
    </row>
    <row r="503">
      <c r="A503" s="1">
        <v>1.045312019E9</v>
      </c>
      <c r="B503" s="1" t="s">
        <v>610</v>
      </c>
      <c r="C503" s="1" t="s">
        <v>29</v>
      </c>
      <c r="D503" s="1" t="s">
        <v>30</v>
      </c>
      <c r="E503" s="1" t="s">
        <v>17</v>
      </c>
      <c r="F503" s="2">
        <f>YEAR(G503)</f>
        <v>2013</v>
      </c>
      <c r="G503" s="3">
        <v>41386.761724537035</v>
      </c>
      <c r="H503" s="3">
        <v>41416.0</v>
      </c>
      <c r="I503" s="2">
        <f t="shared" si="1"/>
        <v>30</v>
      </c>
      <c r="J503" s="1">
        <v>2000.0</v>
      </c>
      <c r="K503" s="1">
        <v>2391.0</v>
      </c>
      <c r="L503" s="1" t="str">
        <f>IF(K503&gt;=J503, "Met Goal", "Missed Goal")
</f>
        <v>Met Goal</v>
      </c>
      <c r="M503" s="5">
        <f>(K503/J503)
</f>
        <v>1.1955</v>
      </c>
      <c r="N503" s="1">
        <v>41.0</v>
      </c>
      <c r="O503" s="1" t="s">
        <v>18</v>
      </c>
    </row>
    <row r="504" hidden="1">
      <c r="A504" s="1">
        <v>2.134559351E9</v>
      </c>
      <c r="B504" s="1" t="s">
        <v>611</v>
      </c>
      <c r="C504" s="1" t="s">
        <v>87</v>
      </c>
      <c r="D504" s="1" t="s">
        <v>87</v>
      </c>
      <c r="E504" s="1" t="s">
        <v>17</v>
      </c>
      <c r="F504" s="3"/>
      <c r="G504" s="3">
        <v>41838.91956018518</v>
      </c>
      <c r="H504" s="3">
        <v>41868.0</v>
      </c>
      <c r="I504" s="2">
        <f t="shared" si="1"/>
        <v>30</v>
      </c>
      <c r="J504" s="1">
        <v>1500.0</v>
      </c>
      <c r="K504" s="1">
        <v>40.0</v>
      </c>
      <c r="L504" s="1"/>
      <c r="M504" s="1"/>
      <c r="N504" s="1">
        <v>1.0</v>
      </c>
      <c r="O504" s="1" t="s">
        <v>22</v>
      </c>
    </row>
    <row r="505" hidden="1">
      <c r="A505" s="1">
        <v>4.85560467E8</v>
      </c>
      <c r="B505" s="1" t="s">
        <v>612</v>
      </c>
      <c r="C505" s="1" t="s">
        <v>50</v>
      </c>
      <c r="D505" s="1" t="s">
        <v>68</v>
      </c>
      <c r="E505" s="1" t="s">
        <v>17</v>
      </c>
      <c r="F505" s="3"/>
      <c r="G505" s="3">
        <v>40879.166921296295</v>
      </c>
      <c r="H505" s="3">
        <v>40910.0</v>
      </c>
      <c r="I505" s="2">
        <f t="shared" si="1"/>
        <v>31</v>
      </c>
      <c r="J505" s="1">
        <v>8000.0</v>
      </c>
      <c r="K505" s="1">
        <v>565.0</v>
      </c>
      <c r="L505" s="1"/>
      <c r="M505" s="1"/>
      <c r="N505" s="1">
        <v>2.0</v>
      </c>
      <c r="O505" s="1" t="s">
        <v>22</v>
      </c>
    </row>
    <row r="506" hidden="1">
      <c r="A506" s="1">
        <v>1.00385162E9</v>
      </c>
      <c r="B506" s="1" t="s">
        <v>613</v>
      </c>
      <c r="C506" s="1" t="s">
        <v>26</v>
      </c>
      <c r="D506" s="1" t="s">
        <v>74</v>
      </c>
      <c r="E506" s="1" t="s">
        <v>17</v>
      </c>
      <c r="F506" s="3"/>
      <c r="G506" s="3">
        <v>40821.71505787037</v>
      </c>
      <c r="H506" s="3">
        <v>40851.0</v>
      </c>
      <c r="I506" s="2">
        <f t="shared" si="1"/>
        <v>30</v>
      </c>
      <c r="J506" s="1">
        <v>12000.0</v>
      </c>
      <c r="K506" s="1">
        <v>175.0</v>
      </c>
      <c r="L506" s="1"/>
      <c r="M506" s="1"/>
      <c r="N506" s="1">
        <v>5.0</v>
      </c>
      <c r="O506" s="1" t="s">
        <v>22</v>
      </c>
    </row>
    <row r="507">
      <c r="A507" s="1">
        <v>1.72014151E8</v>
      </c>
      <c r="B507" s="1" t="s">
        <v>614</v>
      </c>
      <c r="C507" s="1" t="s">
        <v>87</v>
      </c>
      <c r="D507" s="1" t="s">
        <v>163</v>
      </c>
      <c r="E507" s="1" t="s">
        <v>17</v>
      </c>
      <c r="F507" s="2">
        <f t="shared" ref="F507:F508" si="140">YEAR(G507)</f>
        <v>2011</v>
      </c>
      <c r="G507" s="3">
        <v>40819.93164351852</v>
      </c>
      <c r="H507" s="3">
        <v>40879.0</v>
      </c>
      <c r="I507" s="2">
        <f t="shared" si="1"/>
        <v>60</v>
      </c>
      <c r="J507" s="1">
        <v>1600.0</v>
      </c>
      <c r="K507" s="1">
        <v>3360.0</v>
      </c>
      <c r="L507" s="1" t="str">
        <f t="shared" ref="L507:L508" si="141">IF(K507&gt;=J507, "Met Goal", "Missed Goal")
</f>
        <v>Met Goal</v>
      </c>
      <c r="M507" s="5">
        <f t="shared" ref="M507:M508" si="142">(K507/J507)
</f>
        <v>2.1</v>
      </c>
      <c r="N507" s="1">
        <v>32.0</v>
      </c>
      <c r="O507" s="1" t="s">
        <v>18</v>
      </c>
    </row>
    <row r="508">
      <c r="A508" s="1">
        <v>2.15550476E8</v>
      </c>
      <c r="B508" s="1" t="s">
        <v>615</v>
      </c>
      <c r="C508" s="1" t="s">
        <v>34</v>
      </c>
      <c r="D508" s="1" t="s">
        <v>605</v>
      </c>
      <c r="E508" s="1" t="s">
        <v>17</v>
      </c>
      <c r="F508" s="2">
        <f t="shared" si="140"/>
        <v>2011</v>
      </c>
      <c r="G508" s="3">
        <v>40874.30375</v>
      </c>
      <c r="H508" s="3">
        <v>40904.0</v>
      </c>
      <c r="I508" s="2">
        <f t="shared" si="1"/>
        <v>30</v>
      </c>
      <c r="J508" s="1">
        <v>700.0</v>
      </c>
      <c r="K508" s="1">
        <v>967.0</v>
      </c>
      <c r="L508" s="1" t="str">
        <f t="shared" si="141"/>
        <v>Met Goal</v>
      </c>
      <c r="M508" s="5">
        <f t="shared" si="142"/>
        <v>1.381428571</v>
      </c>
      <c r="N508" s="1">
        <v>26.0</v>
      </c>
      <c r="O508" s="1" t="s">
        <v>18</v>
      </c>
    </row>
    <row r="509" hidden="1">
      <c r="A509" s="1">
        <v>1.727942306E9</v>
      </c>
      <c r="B509" s="1" t="s">
        <v>616</v>
      </c>
      <c r="C509" s="1" t="s">
        <v>20</v>
      </c>
      <c r="D509" s="1" t="s">
        <v>21</v>
      </c>
      <c r="E509" s="1" t="s">
        <v>80</v>
      </c>
      <c r="F509" s="3"/>
      <c r="G509" s="3">
        <v>41576.60800925926</v>
      </c>
      <c r="H509" s="3">
        <v>41604.0</v>
      </c>
      <c r="I509" s="2">
        <f t="shared" si="1"/>
        <v>28</v>
      </c>
      <c r="J509" s="1">
        <v>70922.0</v>
      </c>
      <c r="K509" s="1">
        <v>4750.0</v>
      </c>
      <c r="L509" s="1"/>
      <c r="M509" s="1"/>
      <c r="N509" s="1">
        <v>54.0</v>
      </c>
      <c r="O509" s="1" t="s">
        <v>22</v>
      </c>
    </row>
    <row r="510" hidden="1">
      <c r="A510" s="1">
        <v>9.74418036E8</v>
      </c>
      <c r="B510" s="1" t="s">
        <v>617</v>
      </c>
      <c r="C510" s="1" t="s">
        <v>37</v>
      </c>
      <c r="D510" s="1" t="s">
        <v>618</v>
      </c>
      <c r="E510" s="1" t="s">
        <v>17</v>
      </c>
      <c r="F510" s="3"/>
      <c r="G510" s="3">
        <v>41835.82770833333</v>
      </c>
      <c r="H510" s="3">
        <v>41859.0</v>
      </c>
      <c r="I510" s="2">
        <f t="shared" si="1"/>
        <v>24</v>
      </c>
      <c r="J510" s="1">
        <v>25000.0</v>
      </c>
      <c r="K510" s="1">
        <v>0.0</v>
      </c>
      <c r="L510" s="1"/>
      <c r="M510" s="1"/>
      <c r="N510" s="1">
        <v>0.0</v>
      </c>
      <c r="O510" s="1" t="s">
        <v>22</v>
      </c>
    </row>
    <row r="511">
      <c r="A511" s="1">
        <v>1.936552997E9</v>
      </c>
      <c r="B511" s="1" t="s">
        <v>619</v>
      </c>
      <c r="C511" s="1" t="s">
        <v>26</v>
      </c>
      <c r="D511" s="1" t="s">
        <v>74</v>
      </c>
      <c r="E511" s="1" t="s">
        <v>17</v>
      </c>
      <c r="F511" s="2">
        <f>YEAR(G511)</f>
        <v>2013</v>
      </c>
      <c r="G511" s="3">
        <v>41569.875243055554</v>
      </c>
      <c r="H511" s="3">
        <v>41599.0</v>
      </c>
      <c r="I511" s="2">
        <f t="shared" si="1"/>
        <v>30</v>
      </c>
      <c r="J511" s="1">
        <v>17500.0</v>
      </c>
      <c r="K511" s="1">
        <v>18660.0</v>
      </c>
      <c r="L511" s="1" t="str">
        <f>IF(K511&gt;=J511, "Met Goal", "Missed Goal")
</f>
        <v>Met Goal</v>
      </c>
      <c r="M511" s="5">
        <f>(K511/J511)
</f>
        <v>1.066285714</v>
      </c>
      <c r="N511" s="1">
        <v>179.0</v>
      </c>
      <c r="O511" s="1" t="s">
        <v>18</v>
      </c>
    </row>
    <row r="512" hidden="1">
      <c r="A512" s="1">
        <v>1.530340705E9</v>
      </c>
      <c r="B512" s="1" t="s">
        <v>620</v>
      </c>
      <c r="C512" s="1" t="s">
        <v>26</v>
      </c>
      <c r="D512" s="1" t="s">
        <v>77</v>
      </c>
      <c r="E512" s="1" t="s">
        <v>17</v>
      </c>
      <c r="F512" s="3"/>
      <c r="G512" s="3">
        <v>41338.93707175926</v>
      </c>
      <c r="H512" s="3">
        <v>41363.0</v>
      </c>
      <c r="I512" s="2">
        <f t="shared" si="1"/>
        <v>25</v>
      </c>
      <c r="J512" s="1">
        <v>2000.0</v>
      </c>
      <c r="K512" s="1">
        <v>0.0</v>
      </c>
      <c r="L512" s="1"/>
      <c r="M512" s="1"/>
      <c r="N512" s="1">
        <v>0.0</v>
      </c>
      <c r="O512" s="1" t="s">
        <v>31</v>
      </c>
    </row>
    <row r="513" hidden="1">
      <c r="A513" s="1">
        <v>1.582738195E9</v>
      </c>
      <c r="B513" s="1" t="s">
        <v>621</v>
      </c>
      <c r="C513" s="1" t="s">
        <v>16</v>
      </c>
      <c r="D513" s="1" t="s">
        <v>16</v>
      </c>
      <c r="E513" s="1" t="s">
        <v>17</v>
      </c>
      <c r="F513" s="3"/>
      <c r="G513" s="3">
        <v>40726.66434027778</v>
      </c>
      <c r="H513" s="3">
        <v>40756.0</v>
      </c>
      <c r="I513" s="2">
        <f t="shared" si="1"/>
        <v>30</v>
      </c>
      <c r="J513" s="1">
        <v>60000.0</v>
      </c>
      <c r="K513" s="1">
        <v>21.0</v>
      </c>
      <c r="L513" s="1"/>
      <c r="M513" s="1"/>
      <c r="N513" s="1">
        <v>2.0</v>
      </c>
      <c r="O513" s="1" t="s">
        <v>22</v>
      </c>
    </row>
    <row r="514">
      <c r="A514" s="1">
        <v>1.74617497E9</v>
      </c>
      <c r="B514" s="1" t="s">
        <v>622</v>
      </c>
      <c r="C514" s="1" t="s">
        <v>26</v>
      </c>
      <c r="D514" s="1" t="s">
        <v>26</v>
      </c>
      <c r="E514" s="1" t="s">
        <v>17</v>
      </c>
      <c r="F514" s="2">
        <f>YEAR(G514)</f>
        <v>2011</v>
      </c>
      <c r="G514" s="3">
        <v>40758.172581018516</v>
      </c>
      <c r="H514" s="3">
        <v>40789.0</v>
      </c>
      <c r="I514" s="2">
        <f t="shared" si="1"/>
        <v>31</v>
      </c>
      <c r="J514" s="1">
        <v>300.0</v>
      </c>
      <c r="K514" s="1">
        <v>470.0</v>
      </c>
      <c r="L514" s="1" t="str">
        <f>IF(K514&gt;=J514, "Met Goal", "Missed Goal")
</f>
        <v>Met Goal</v>
      </c>
      <c r="M514" s="5">
        <f>(K514/J514)
</f>
        <v>1.566666667</v>
      </c>
      <c r="N514" s="1">
        <v>19.0</v>
      </c>
      <c r="O514" s="1" t="s">
        <v>18</v>
      </c>
    </row>
    <row r="515" hidden="1">
      <c r="A515" s="1">
        <v>5.38460374E8</v>
      </c>
      <c r="B515" s="1" t="s">
        <v>623</v>
      </c>
      <c r="C515" s="1" t="s">
        <v>26</v>
      </c>
      <c r="D515" s="1" t="s">
        <v>180</v>
      </c>
      <c r="E515" s="1" t="s">
        <v>17</v>
      </c>
      <c r="F515" s="3"/>
      <c r="G515" s="3">
        <v>40369.24369212963</v>
      </c>
      <c r="H515" s="3">
        <v>40456.0</v>
      </c>
      <c r="I515" s="2">
        <f t="shared" si="1"/>
        <v>87</v>
      </c>
      <c r="J515" s="1">
        <v>650.0</v>
      </c>
      <c r="K515" s="1">
        <v>0.0</v>
      </c>
      <c r="L515" s="1"/>
      <c r="M515" s="1"/>
      <c r="N515" s="1">
        <v>0.0</v>
      </c>
      <c r="O515" s="1" t="s">
        <v>22</v>
      </c>
    </row>
    <row r="516">
      <c r="A516" s="1">
        <v>1.25584869E9</v>
      </c>
      <c r="B516" s="1" t="s">
        <v>624</v>
      </c>
      <c r="C516" s="1" t="s">
        <v>20</v>
      </c>
      <c r="D516" s="1" t="s">
        <v>21</v>
      </c>
      <c r="E516" s="1" t="s">
        <v>17</v>
      </c>
      <c r="F516" s="2">
        <f>YEAR(G516)</f>
        <v>2011</v>
      </c>
      <c r="G516" s="3">
        <v>40574.28664351852</v>
      </c>
      <c r="H516" s="3">
        <v>40604.0</v>
      </c>
      <c r="I516" s="2">
        <f t="shared" si="1"/>
        <v>30</v>
      </c>
      <c r="J516" s="1">
        <v>12500.0</v>
      </c>
      <c r="K516" s="1">
        <v>22271.0</v>
      </c>
      <c r="L516" s="1" t="str">
        <f>IF(K516&gt;=J516, "Met Goal", "Missed Goal")
</f>
        <v>Met Goal</v>
      </c>
      <c r="M516" s="5">
        <f>(K516/J516)
</f>
        <v>1.78168</v>
      </c>
      <c r="N516" s="1">
        <v>402.0</v>
      </c>
      <c r="O516" s="1" t="s">
        <v>18</v>
      </c>
    </row>
    <row r="517" hidden="1">
      <c r="A517" s="1">
        <v>1.196704936E9</v>
      </c>
      <c r="B517" s="1" t="s">
        <v>625</v>
      </c>
      <c r="C517" s="1" t="s">
        <v>34</v>
      </c>
      <c r="D517" s="1" t="s">
        <v>116</v>
      </c>
      <c r="E517" s="1" t="s">
        <v>17</v>
      </c>
      <c r="F517" s="3"/>
      <c r="G517" s="3">
        <v>41905.71078703704</v>
      </c>
      <c r="H517" s="3">
        <v>41935.0</v>
      </c>
      <c r="I517" s="2">
        <f t="shared" si="1"/>
        <v>30</v>
      </c>
      <c r="J517" s="1">
        <v>6999.0</v>
      </c>
      <c r="K517" s="1">
        <v>8.0</v>
      </c>
      <c r="L517" s="1"/>
      <c r="M517" s="1"/>
      <c r="N517" s="1">
        <v>3.0</v>
      </c>
      <c r="O517" s="1" t="s">
        <v>31</v>
      </c>
    </row>
    <row r="518" hidden="1">
      <c r="A518" s="1">
        <v>4.8694113E7</v>
      </c>
      <c r="B518" s="1" t="s">
        <v>626</v>
      </c>
      <c r="C518" s="1" t="s">
        <v>34</v>
      </c>
      <c r="D518" s="1" t="s">
        <v>240</v>
      </c>
      <c r="E518" s="1" t="s">
        <v>17</v>
      </c>
      <c r="F518" s="3"/>
      <c r="G518" s="3">
        <v>41912.229375</v>
      </c>
      <c r="H518" s="3">
        <v>41942.0</v>
      </c>
      <c r="I518" s="2">
        <f t="shared" si="1"/>
        <v>30</v>
      </c>
      <c r="J518" s="1">
        <v>2750.0</v>
      </c>
      <c r="K518" s="1">
        <v>3.0</v>
      </c>
      <c r="L518" s="1"/>
      <c r="M518" s="1"/>
      <c r="N518" s="1">
        <v>2.0</v>
      </c>
      <c r="O518" s="1" t="s">
        <v>22</v>
      </c>
    </row>
    <row r="519" hidden="1">
      <c r="A519" s="1">
        <v>1.15299881E9</v>
      </c>
      <c r="B519" s="1" t="s">
        <v>627</v>
      </c>
      <c r="C519" s="1" t="s">
        <v>56</v>
      </c>
      <c r="D519" s="1" t="s">
        <v>56</v>
      </c>
      <c r="E519" s="1" t="s">
        <v>17</v>
      </c>
      <c r="F519" s="3"/>
      <c r="G519" s="3">
        <v>41954.734131944446</v>
      </c>
      <c r="H519" s="3">
        <v>41984.0</v>
      </c>
      <c r="I519" s="2">
        <f t="shared" si="1"/>
        <v>30</v>
      </c>
      <c r="J519" s="1">
        <v>250.0</v>
      </c>
      <c r="K519" s="1">
        <v>40.0</v>
      </c>
      <c r="L519" s="1"/>
      <c r="M519" s="1"/>
      <c r="N519" s="1">
        <v>2.0</v>
      </c>
      <c r="O519" s="1" t="s">
        <v>22</v>
      </c>
    </row>
    <row r="520" hidden="1">
      <c r="A520" s="1">
        <v>1.1831313E9</v>
      </c>
      <c r="B520" s="1" t="s">
        <v>628</v>
      </c>
      <c r="C520" s="1" t="s">
        <v>26</v>
      </c>
      <c r="D520" s="1" t="s">
        <v>180</v>
      </c>
      <c r="E520" s="1" t="s">
        <v>17</v>
      </c>
      <c r="F520" s="3"/>
      <c r="G520" s="3">
        <v>40758.50011574074</v>
      </c>
      <c r="H520" s="3">
        <v>40788.0</v>
      </c>
      <c r="I520" s="2">
        <f t="shared" si="1"/>
        <v>30</v>
      </c>
      <c r="J520" s="1">
        <v>4500.0</v>
      </c>
      <c r="K520" s="1">
        <v>20.0</v>
      </c>
      <c r="L520" s="1"/>
      <c r="M520" s="1"/>
      <c r="N520" s="1">
        <v>1.0</v>
      </c>
      <c r="O520" s="1" t="s">
        <v>22</v>
      </c>
    </row>
    <row r="521" hidden="1">
      <c r="A521" s="1">
        <v>3.13025094E8</v>
      </c>
      <c r="B521" s="1" t="s">
        <v>629</v>
      </c>
      <c r="C521" s="1" t="s">
        <v>34</v>
      </c>
      <c r="D521" s="1" t="s">
        <v>116</v>
      </c>
      <c r="E521" s="1" t="s">
        <v>17</v>
      </c>
      <c r="F521" s="3"/>
      <c r="G521" s="3">
        <v>41820.960868055554</v>
      </c>
      <c r="H521" s="3">
        <v>41850.0</v>
      </c>
      <c r="I521" s="2">
        <f t="shared" si="1"/>
        <v>30</v>
      </c>
      <c r="J521" s="1">
        <v>50000.0</v>
      </c>
      <c r="K521" s="1">
        <v>5.0</v>
      </c>
      <c r="L521" s="1"/>
      <c r="M521" s="1"/>
      <c r="N521" s="1">
        <v>1.0</v>
      </c>
      <c r="O521" s="1" t="s">
        <v>22</v>
      </c>
    </row>
    <row r="522">
      <c r="A522" s="1">
        <v>1.392617557E9</v>
      </c>
      <c r="B522" s="1" t="s">
        <v>630</v>
      </c>
      <c r="C522" s="1" t="s">
        <v>34</v>
      </c>
      <c r="D522" s="1" t="s">
        <v>116</v>
      </c>
      <c r="E522" s="1" t="s">
        <v>17</v>
      </c>
      <c r="F522" s="2">
        <f>YEAR(G522)</f>
        <v>2013</v>
      </c>
      <c r="G522" s="3">
        <v>41423.246041666665</v>
      </c>
      <c r="H522" s="3">
        <v>41441.0</v>
      </c>
      <c r="I522" s="2">
        <f t="shared" si="1"/>
        <v>18</v>
      </c>
      <c r="J522" s="1">
        <v>350.0</v>
      </c>
      <c r="K522" s="1">
        <v>440.0</v>
      </c>
      <c r="L522" s="1" t="str">
        <f>IF(K522&gt;=J522, "Met Goal", "Missed Goal")
</f>
        <v>Met Goal</v>
      </c>
      <c r="M522" s="5">
        <f>(K522/J522)
</f>
        <v>1.257142857</v>
      </c>
      <c r="N522" s="1">
        <v>14.0</v>
      </c>
      <c r="O522" s="1" t="s">
        <v>18</v>
      </c>
    </row>
    <row r="523" hidden="1">
      <c r="A523" s="1">
        <v>1.48954972E8</v>
      </c>
      <c r="B523" s="1" t="s">
        <v>631</v>
      </c>
      <c r="C523" s="1" t="s">
        <v>20</v>
      </c>
      <c r="D523" s="1" t="s">
        <v>21</v>
      </c>
      <c r="E523" s="1" t="s">
        <v>17</v>
      </c>
      <c r="F523" s="3"/>
      <c r="G523" s="3">
        <v>40541.30501157408</v>
      </c>
      <c r="H523" s="3">
        <v>40571.0</v>
      </c>
      <c r="I523" s="2">
        <f t="shared" si="1"/>
        <v>30</v>
      </c>
      <c r="J523" s="1">
        <v>10000.0</v>
      </c>
      <c r="K523" s="1">
        <v>491.0</v>
      </c>
      <c r="L523" s="1"/>
      <c r="M523" s="1"/>
      <c r="N523" s="1">
        <v>16.0</v>
      </c>
      <c r="O523" s="1" t="s">
        <v>31</v>
      </c>
    </row>
    <row r="524" hidden="1">
      <c r="A524" s="1">
        <v>1.47400208E9</v>
      </c>
      <c r="B524" s="1" t="s">
        <v>632</v>
      </c>
      <c r="C524" s="1" t="s">
        <v>87</v>
      </c>
      <c r="D524" s="1" t="s">
        <v>152</v>
      </c>
      <c r="E524" s="1" t="s">
        <v>17</v>
      </c>
      <c r="F524" s="3"/>
      <c r="G524" s="3">
        <v>41711.85078703704</v>
      </c>
      <c r="H524" s="3">
        <v>41745.0</v>
      </c>
      <c r="I524" s="2">
        <f t="shared" si="1"/>
        <v>34</v>
      </c>
      <c r="J524" s="1">
        <v>6000.0</v>
      </c>
      <c r="K524" s="1">
        <v>806.0</v>
      </c>
      <c r="L524" s="1"/>
      <c r="M524" s="1"/>
      <c r="N524" s="1">
        <v>8.0</v>
      </c>
      <c r="O524" s="1" t="s">
        <v>22</v>
      </c>
    </row>
    <row r="525" hidden="1">
      <c r="A525" s="1">
        <v>7.88247355E8</v>
      </c>
      <c r="B525" s="1" t="s">
        <v>633</v>
      </c>
      <c r="C525" s="1" t="s">
        <v>20</v>
      </c>
      <c r="D525" s="1" t="s">
        <v>20</v>
      </c>
      <c r="E525" s="1" t="s">
        <v>123</v>
      </c>
      <c r="F525" s="3"/>
      <c r="G525" s="3">
        <v>41829.34685185185</v>
      </c>
      <c r="H525" s="3">
        <v>41889.0</v>
      </c>
      <c r="I525" s="2">
        <f t="shared" si="1"/>
        <v>60</v>
      </c>
      <c r="J525" s="1">
        <v>54318.0</v>
      </c>
      <c r="K525" s="1">
        <v>1.0</v>
      </c>
      <c r="L525" s="1"/>
      <c r="M525" s="1"/>
      <c r="N525" s="1">
        <v>1.0</v>
      </c>
      <c r="O525" s="1" t="s">
        <v>31</v>
      </c>
    </row>
    <row r="526" hidden="1">
      <c r="A526" s="1">
        <v>1.16086853E9</v>
      </c>
      <c r="B526" s="1" t="s">
        <v>634</v>
      </c>
      <c r="C526" s="1" t="s">
        <v>29</v>
      </c>
      <c r="D526" s="1" t="s">
        <v>65</v>
      </c>
      <c r="E526" s="1" t="s">
        <v>17</v>
      </c>
      <c r="F526" s="3"/>
      <c r="G526" s="3">
        <v>41010.7259837963</v>
      </c>
      <c r="H526" s="3">
        <v>41040.0</v>
      </c>
      <c r="I526" s="2">
        <f t="shared" si="1"/>
        <v>30</v>
      </c>
      <c r="J526" s="1">
        <v>30000.0</v>
      </c>
      <c r="K526" s="1">
        <v>685.0</v>
      </c>
      <c r="L526" s="1"/>
      <c r="M526" s="1"/>
      <c r="N526" s="1">
        <v>10.0</v>
      </c>
      <c r="O526" s="1" t="s">
        <v>22</v>
      </c>
    </row>
    <row r="527">
      <c r="A527" s="1">
        <v>5.521367E7</v>
      </c>
      <c r="B527" s="1" t="s">
        <v>635</v>
      </c>
      <c r="C527" s="1" t="s">
        <v>29</v>
      </c>
      <c r="D527" s="1" t="s">
        <v>29</v>
      </c>
      <c r="E527" s="1" t="s">
        <v>17</v>
      </c>
      <c r="F527" s="2">
        <f>YEAR(G527)</f>
        <v>2011</v>
      </c>
      <c r="G527" s="3">
        <v>40600.18785879629</v>
      </c>
      <c r="H527" s="3">
        <v>40628.0</v>
      </c>
      <c r="I527" s="2">
        <f t="shared" si="1"/>
        <v>28</v>
      </c>
      <c r="J527" s="1">
        <v>6000.0</v>
      </c>
      <c r="K527" s="1">
        <v>6100.0</v>
      </c>
      <c r="L527" s="1" t="str">
        <f>IF(K527&gt;=J527, "Met Goal", "Missed Goal")
</f>
        <v>Met Goal</v>
      </c>
      <c r="M527" s="5">
        <f>(K527/J527)
</f>
        <v>1.016666667</v>
      </c>
      <c r="N527" s="1">
        <v>52.0</v>
      </c>
      <c r="O527" s="1" t="s">
        <v>18</v>
      </c>
    </row>
    <row r="528" hidden="1">
      <c r="A528" s="1">
        <v>1.100905047E9</v>
      </c>
      <c r="B528" s="1" t="s">
        <v>636</v>
      </c>
      <c r="C528" s="1" t="s">
        <v>114</v>
      </c>
      <c r="D528" s="1" t="s">
        <v>114</v>
      </c>
      <c r="E528" s="1" t="s">
        <v>17</v>
      </c>
      <c r="F528" s="3"/>
      <c r="G528" s="3">
        <v>41228.92450231482</v>
      </c>
      <c r="H528" s="3">
        <v>41250.0</v>
      </c>
      <c r="I528" s="2">
        <f t="shared" si="1"/>
        <v>22</v>
      </c>
      <c r="J528" s="1">
        <v>600.0</v>
      </c>
      <c r="K528" s="1">
        <v>0.0</v>
      </c>
      <c r="L528" s="1"/>
      <c r="M528" s="1"/>
      <c r="N528" s="1">
        <v>0.0</v>
      </c>
      <c r="O528" s="1" t="s">
        <v>22</v>
      </c>
    </row>
    <row r="529">
      <c r="A529" s="1">
        <v>5.87789135E8</v>
      </c>
      <c r="B529" s="1" t="s">
        <v>637</v>
      </c>
      <c r="C529" s="1" t="s">
        <v>29</v>
      </c>
      <c r="D529" s="1" t="s">
        <v>29</v>
      </c>
      <c r="E529" s="1" t="s">
        <v>17</v>
      </c>
      <c r="F529" s="2">
        <f>YEAR(G529)</f>
        <v>2013</v>
      </c>
      <c r="G529" s="3">
        <v>41493.94274305556</v>
      </c>
      <c r="H529" s="3">
        <v>41523.0</v>
      </c>
      <c r="I529" s="2">
        <f t="shared" si="1"/>
        <v>30</v>
      </c>
      <c r="J529" s="1">
        <v>10000.0</v>
      </c>
      <c r="K529" s="1">
        <v>10100.0</v>
      </c>
      <c r="L529" s="1" t="str">
        <f>IF(K529&gt;=J529, "Met Goal", "Missed Goal")
</f>
        <v>Met Goal</v>
      </c>
      <c r="M529" s="5">
        <f>(K529/J529)
</f>
        <v>1.01</v>
      </c>
      <c r="N529" s="1">
        <v>80.0</v>
      </c>
      <c r="O529" s="1" t="s">
        <v>18</v>
      </c>
    </row>
    <row r="530" hidden="1">
      <c r="A530" s="1">
        <v>1.87865631E8</v>
      </c>
      <c r="B530" s="1" t="s">
        <v>638</v>
      </c>
      <c r="C530" s="1" t="s">
        <v>34</v>
      </c>
      <c r="D530" s="1" t="s">
        <v>44</v>
      </c>
      <c r="E530" s="1" t="s">
        <v>17</v>
      </c>
      <c r="F530" s="3"/>
      <c r="G530" s="3">
        <v>41191.913518518515</v>
      </c>
      <c r="H530" s="3">
        <v>41221.0</v>
      </c>
      <c r="I530" s="2">
        <f t="shared" si="1"/>
        <v>30</v>
      </c>
      <c r="J530" s="1">
        <v>500.0</v>
      </c>
      <c r="K530" s="1">
        <v>145.0</v>
      </c>
      <c r="L530" s="1"/>
      <c r="M530" s="1"/>
      <c r="N530" s="1">
        <v>8.0</v>
      </c>
      <c r="O530" s="1" t="s">
        <v>22</v>
      </c>
    </row>
    <row r="531" hidden="1">
      <c r="A531" s="1">
        <v>3.48809845E8</v>
      </c>
      <c r="B531" s="1" t="s">
        <v>639</v>
      </c>
      <c r="C531" s="1" t="s">
        <v>29</v>
      </c>
      <c r="D531" s="1" t="s">
        <v>84</v>
      </c>
      <c r="E531" s="1" t="s">
        <v>17</v>
      </c>
      <c r="F531" s="3"/>
      <c r="G531" s="3">
        <v>40989.14509259259</v>
      </c>
      <c r="H531" s="3">
        <v>41018.0</v>
      </c>
      <c r="I531" s="2">
        <f t="shared" si="1"/>
        <v>29</v>
      </c>
      <c r="J531" s="1">
        <v>5000.0</v>
      </c>
      <c r="K531" s="1">
        <v>10.0</v>
      </c>
      <c r="L531" s="1"/>
      <c r="M531" s="1"/>
      <c r="N531" s="1">
        <v>1.0</v>
      </c>
      <c r="O531" s="1" t="s">
        <v>22</v>
      </c>
    </row>
    <row r="532" hidden="1">
      <c r="A532" s="1">
        <v>1.894782941E9</v>
      </c>
      <c r="B532" s="1" t="s">
        <v>640</v>
      </c>
      <c r="C532" s="1" t="s">
        <v>34</v>
      </c>
      <c r="D532" s="1" t="s">
        <v>381</v>
      </c>
      <c r="E532" s="1" t="s">
        <v>17</v>
      </c>
      <c r="F532" s="3"/>
      <c r="G532" s="3">
        <v>41963.1953125</v>
      </c>
      <c r="H532" s="3">
        <v>41993.0</v>
      </c>
      <c r="I532" s="2">
        <f t="shared" si="1"/>
        <v>30</v>
      </c>
      <c r="J532" s="1">
        <v>5000.0</v>
      </c>
      <c r="K532" s="1">
        <v>25.0</v>
      </c>
      <c r="L532" s="1"/>
      <c r="M532" s="1"/>
      <c r="N532" s="1">
        <v>1.0</v>
      </c>
      <c r="O532" s="1" t="s">
        <v>22</v>
      </c>
    </row>
    <row r="533" hidden="1">
      <c r="A533" s="1">
        <v>5.71027367E8</v>
      </c>
      <c r="B533" s="1" t="s">
        <v>641</v>
      </c>
      <c r="C533" s="1" t="s">
        <v>24</v>
      </c>
      <c r="D533" s="1" t="s">
        <v>24</v>
      </c>
      <c r="E533" s="1" t="s">
        <v>17</v>
      </c>
      <c r="F533" s="3"/>
      <c r="G533" s="3">
        <v>41831.89892361111</v>
      </c>
      <c r="H533" s="3">
        <v>41861.0</v>
      </c>
      <c r="I533" s="2">
        <f t="shared" si="1"/>
        <v>30</v>
      </c>
      <c r="J533" s="1">
        <v>100.0</v>
      </c>
      <c r="K533" s="1">
        <v>1.0</v>
      </c>
      <c r="L533" s="1"/>
      <c r="M533" s="1"/>
      <c r="N533" s="1">
        <v>1.0</v>
      </c>
      <c r="O533" s="1" t="s">
        <v>22</v>
      </c>
    </row>
    <row r="534" hidden="1">
      <c r="A534" s="1">
        <v>1.504749838E9</v>
      </c>
      <c r="B534" s="1" t="s">
        <v>642</v>
      </c>
      <c r="C534" s="1" t="s">
        <v>20</v>
      </c>
      <c r="D534" s="1" t="s">
        <v>21</v>
      </c>
      <c r="E534" s="1" t="s">
        <v>17</v>
      </c>
      <c r="F534" s="3"/>
      <c r="G534" s="3">
        <v>41295.74549768519</v>
      </c>
      <c r="H534" s="3">
        <v>41330.0</v>
      </c>
      <c r="I534" s="2">
        <f t="shared" si="1"/>
        <v>35</v>
      </c>
      <c r="J534" s="1">
        <v>8000.0</v>
      </c>
      <c r="K534" s="1">
        <v>10.0</v>
      </c>
      <c r="L534" s="1"/>
      <c r="M534" s="1"/>
      <c r="N534" s="1">
        <v>2.0</v>
      </c>
      <c r="O534" s="1" t="s">
        <v>22</v>
      </c>
    </row>
    <row r="535" hidden="1">
      <c r="A535" s="1">
        <v>6.62799538E8</v>
      </c>
      <c r="B535" s="1" t="s">
        <v>643</v>
      </c>
      <c r="C535" s="1" t="s">
        <v>24</v>
      </c>
      <c r="D535" s="1" t="s">
        <v>24</v>
      </c>
      <c r="E535" s="1" t="s">
        <v>17</v>
      </c>
      <c r="F535" s="3"/>
      <c r="G535" s="3">
        <v>40723.90398148148</v>
      </c>
      <c r="H535" s="3">
        <v>40730.0</v>
      </c>
      <c r="I535" s="2">
        <f t="shared" si="1"/>
        <v>7</v>
      </c>
      <c r="J535" s="1">
        <v>1000000.0</v>
      </c>
      <c r="K535" s="1">
        <v>100.0</v>
      </c>
      <c r="L535" s="1"/>
      <c r="M535" s="1"/>
      <c r="N535" s="1">
        <v>1.0</v>
      </c>
      <c r="O535" s="1" t="s">
        <v>404</v>
      </c>
    </row>
    <row r="536">
      <c r="A536" s="1">
        <v>2.081218441E9</v>
      </c>
      <c r="B536" s="1" t="s">
        <v>644</v>
      </c>
      <c r="C536" s="1" t="s">
        <v>34</v>
      </c>
      <c r="D536" s="1" t="s">
        <v>116</v>
      </c>
      <c r="E536" s="1" t="s">
        <v>17</v>
      </c>
      <c r="F536" s="2">
        <f t="shared" ref="F536:F538" si="143">YEAR(G536)</f>
        <v>2013</v>
      </c>
      <c r="G536" s="3">
        <v>41451.7503125</v>
      </c>
      <c r="H536" s="3">
        <v>41481.0</v>
      </c>
      <c r="I536" s="2">
        <f t="shared" si="1"/>
        <v>30</v>
      </c>
      <c r="J536" s="1">
        <v>3000.0</v>
      </c>
      <c r="K536" s="1">
        <v>8035.0</v>
      </c>
      <c r="L536" s="1" t="str">
        <f t="shared" ref="L536:L538" si="144">IF(K536&gt;=J536, "Met Goal", "Missed Goal")
</f>
        <v>Met Goal</v>
      </c>
      <c r="M536" s="5">
        <f t="shared" ref="M536:M538" si="145">(K536/J536)
</f>
        <v>2.678333333</v>
      </c>
      <c r="N536" s="1">
        <v>164.0</v>
      </c>
      <c r="O536" s="1" t="s">
        <v>18</v>
      </c>
    </row>
    <row r="537">
      <c r="A537" s="1">
        <v>1.030315535E9</v>
      </c>
      <c r="B537" s="1" t="s">
        <v>645</v>
      </c>
      <c r="C537" s="1" t="s">
        <v>26</v>
      </c>
      <c r="D537" s="1" t="s">
        <v>27</v>
      </c>
      <c r="E537" s="1" t="s">
        <v>17</v>
      </c>
      <c r="F537" s="2">
        <f t="shared" si="143"/>
        <v>2010</v>
      </c>
      <c r="G537" s="3">
        <v>40294.132893518516</v>
      </c>
      <c r="H537" s="3">
        <v>40311.0</v>
      </c>
      <c r="I537" s="2">
        <f t="shared" si="1"/>
        <v>17</v>
      </c>
      <c r="J537" s="1">
        <v>1750.0</v>
      </c>
      <c r="K537" s="1">
        <v>1940.0</v>
      </c>
      <c r="L537" s="1" t="str">
        <f t="shared" si="144"/>
        <v>Met Goal</v>
      </c>
      <c r="M537" s="5">
        <f t="shared" si="145"/>
        <v>1.108571429</v>
      </c>
      <c r="N537" s="1">
        <v>70.0</v>
      </c>
      <c r="O537" s="1" t="s">
        <v>18</v>
      </c>
    </row>
    <row r="538">
      <c r="A538" s="1">
        <v>1.443378563E9</v>
      </c>
      <c r="B538" s="1" t="s">
        <v>646</v>
      </c>
      <c r="C538" s="1" t="s">
        <v>29</v>
      </c>
      <c r="D538" s="1" t="s">
        <v>84</v>
      </c>
      <c r="E538" s="1" t="s">
        <v>17</v>
      </c>
      <c r="F538" s="2">
        <f t="shared" si="143"/>
        <v>2013</v>
      </c>
      <c r="G538" s="3">
        <v>41415.06392361111</v>
      </c>
      <c r="H538" s="3">
        <v>41445.0</v>
      </c>
      <c r="I538" s="2">
        <f t="shared" si="1"/>
        <v>30</v>
      </c>
      <c r="J538" s="1">
        <v>1300.0</v>
      </c>
      <c r="K538" s="1">
        <v>1350.0</v>
      </c>
      <c r="L538" s="1" t="str">
        <f t="shared" si="144"/>
        <v>Met Goal</v>
      </c>
      <c r="M538" s="5">
        <f t="shared" si="145"/>
        <v>1.038461538</v>
      </c>
      <c r="N538" s="1">
        <v>12.0</v>
      </c>
      <c r="O538" s="1" t="s">
        <v>18</v>
      </c>
    </row>
    <row r="539" hidden="1">
      <c r="A539" s="1">
        <v>1.751648495E9</v>
      </c>
      <c r="B539" s="1" t="s">
        <v>647</v>
      </c>
      <c r="C539" s="1" t="s">
        <v>16</v>
      </c>
      <c r="D539" s="1" t="s">
        <v>16</v>
      </c>
      <c r="E539" s="1" t="s">
        <v>17</v>
      </c>
      <c r="F539" s="3"/>
      <c r="G539" s="3">
        <v>41515.79340277778</v>
      </c>
      <c r="H539" s="3">
        <v>41537.0</v>
      </c>
      <c r="I539" s="2">
        <f t="shared" si="1"/>
        <v>22</v>
      </c>
      <c r="J539" s="1">
        <v>5000.0</v>
      </c>
      <c r="K539" s="1">
        <v>85.0</v>
      </c>
      <c r="L539" s="1"/>
      <c r="M539" s="1"/>
      <c r="N539" s="1">
        <v>3.0</v>
      </c>
      <c r="O539" s="1" t="s">
        <v>22</v>
      </c>
    </row>
    <row r="540" hidden="1">
      <c r="A540" s="1">
        <v>1.40927737E8</v>
      </c>
      <c r="B540" s="1" t="s">
        <v>648</v>
      </c>
      <c r="C540" s="1" t="s">
        <v>37</v>
      </c>
      <c r="D540" s="1" t="s">
        <v>618</v>
      </c>
      <c r="E540" s="1" t="s">
        <v>17</v>
      </c>
      <c r="F540" s="3"/>
      <c r="G540" s="3">
        <v>41820.71511574074</v>
      </c>
      <c r="H540" s="3">
        <v>41865.0</v>
      </c>
      <c r="I540" s="2">
        <f t="shared" si="1"/>
        <v>45</v>
      </c>
      <c r="J540" s="1">
        <v>75000.0</v>
      </c>
      <c r="K540" s="1">
        <v>9531.0</v>
      </c>
      <c r="L540" s="1"/>
      <c r="M540" s="1"/>
      <c r="N540" s="1">
        <v>34.0</v>
      </c>
      <c r="O540" s="1" t="s">
        <v>22</v>
      </c>
    </row>
    <row r="541" hidden="1">
      <c r="A541" s="1">
        <v>1.622926228E9</v>
      </c>
      <c r="B541" s="1" t="s">
        <v>649</v>
      </c>
      <c r="C541" s="1" t="s">
        <v>37</v>
      </c>
      <c r="D541" s="1" t="s">
        <v>37</v>
      </c>
      <c r="E541" s="1" t="s">
        <v>17</v>
      </c>
      <c r="F541" s="3"/>
      <c r="G541" s="3">
        <v>40334.15429398148</v>
      </c>
      <c r="H541" s="3">
        <v>40380.0</v>
      </c>
      <c r="I541" s="2">
        <f t="shared" si="1"/>
        <v>46</v>
      </c>
      <c r="J541" s="1">
        <v>700.0</v>
      </c>
      <c r="K541" s="1">
        <v>235.0</v>
      </c>
      <c r="L541" s="1"/>
      <c r="M541" s="1"/>
      <c r="N541" s="1">
        <v>3.0</v>
      </c>
      <c r="O541" s="1" t="s">
        <v>22</v>
      </c>
    </row>
    <row r="542">
      <c r="A542" s="1">
        <v>8.91036765E8</v>
      </c>
      <c r="B542" s="1" t="s">
        <v>650</v>
      </c>
      <c r="C542" s="1" t="s">
        <v>24</v>
      </c>
      <c r="D542" s="1" t="s">
        <v>24</v>
      </c>
      <c r="E542" s="1" t="s">
        <v>17</v>
      </c>
      <c r="F542" s="2">
        <f t="shared" ref="F542:F544" si="146">YEAR(G542)</f>
        <v>2010</v>
      </c>
      <c r="G542" s="3">
        <v>40464.82822916667</v>
      </c>
      <c r="H542" s="3">
        <v>40504.0</v>
      </c>
      <c r="I542" s="2">
        <f t="shared" si="1"/>
        <v>40</v>
      </c>
      <c r="J542" s="1">
        <v>4000.0</v>
      </c>
      <c r="K542" s="1">
        <v>4010.0</v>
      </c>
      <c r="L542" s="1" t="str">
        <f t="shared" ref="L542:L544" si="147">IF(K542&gt;=J542, "Met Goal", "Missed Goal")
</f>
        <v>Met Goal</v>
      </c>
      <c r="M542" s="5">
        <f t="shared" ref="M542:M544" si="148">(K542/J542)
</f>
        <v>1.0025</v>
      </c>
      <c r="N542" s="1">
        <v>50.0</v>
      </c>
      <c r="O542" s="1" t="s">
        <v>18</v>
      </c>
    </row>
    <row r="543">
      <c r="A543" s="1">
        <v>8.02067133E8</v>
      </c>
      <c r="B543" s="1" t="s">
        <v>651</v>
      </c>
      <c r="C543" s="1" t="s">
        <v>26</v>
      </c>
      <c r="D543" s="1" t="s">
        <v>82</v>
      </c>
      <c r="E543" s="1" t="s">
        <v>17</v>
      </c>
      <c r="F543" s="2">
        <f t="shared" si="146"/>
        <v>2011</v>
      </c>
      <c r="G543" s="3">
        <v>40800.81217592592</v>
      </c>
      <c r="H543" s="3">
        <v>40830.0</v>
      </c>
      <c r="I543" s="2">
        <f t="shared" si="1"/>
        <v>30</v>
      </c>
      <c r="J543" s="1">
        <v>1000.0</v>
      </c>
      <c r="K543" s="1">
        <v>1235.0</v>
      </c>
      <c r="L543" s="1" t="str">
        <f t="shared" si="147"/>
        <v>Met Goal</v>
      </c>
      <c r="M543" s="5">
        <f t="shared" si="148"/>
        <v>1.235</v>
      </c>
      <c r="N543" s="1">
        <v>21.0</v>
      </c>
      <c r="O543" s="1" t="s">
        <v>18</v>
      </c>
    </row>
    <row r="544">
      <c r="A544" s="1">
        <v>9.43638596E8</v>
      </c>
      <c r="B544" s="1" t="s">
        <v>652</v>
      </c>
      <c r="C544" s="1" t="s">
        <v>26</v>
      </c>
      <c r="D544" s="1" t="s">
        <v>26</v>
      </c>
      <c r="E544" s="1" t="s">
        <v>17</v>
      </c>
      <c r="F544" s="2">
        <f t="shared" si="146"/>
        <v>2011</v>
      </c>
      <c r="G544" s="3">
        <v>40610.70998842592</v>
      </c>
      <c r="H544" s="3">
        <v>40641.0</v>
      </c>
      <c r="I544" s="2">
        <f t="shared" si="1"/>
        <v>31</v>
      </c>
      <c r="J544" s="1">
        <v>5000.0</v>
      </c>
      <c r="K544" s="1">
        <v>12131.0</v>
      </c>
      <c r="L544" s="1" t="str">
        <f t="shared" si="147"/>
        <v>Met Goal</v>
      </c>
      <c r="M544" s="5">
        <f t="shared" si="148"/>
        <v>2.4262</v>
      </c>
      <c r="N544" s="1">
        <v>150.0</v>
      </c>
      <c r="O544" s="1" t="s">
        <v>18</v>
      </c>
    </row>
    <row r="545" hidden="1">
      <c r="A545" s="1">
        <v>1.930068486E9</v>
      </c>
      <c r="B545" s="1" t="s">
        <v>653</v>
      </c>
      <c r="C545" s="1" t="s">
        <v>50</v>
      </c>
      <c r="D545" s="1" t="s">
        <v>122</v>
      </c>
      <c r="E545" s="1" t="s">
        <v>17</v>
      </c>
      <c r="F545" s="3"/>
      <c r="G545" s="3">
        <v>41247.80233796296</v>
      </c>
      <c r="H545" s="3">
        <v>41307.0</v>
      </c>
      <c r="I545" s="2">
        <f t="shared" si="1"/>
        <v>60</v>
      </c>
      <c r="J545" s="1">
        <v>180000.0</v>
      </c>
      <c r="K545" s="1">
        <v>575.0</v>
      </c>
      <c r="L545" s="1"/>
      <c r="M545" s="1"/>
      <c r="N545" s="1">
        <v>29.0</v>
      </c>
      <c r="O545" s="1" t="s">
        <v>31</v>
      </c>
    </row>
    <row r="546">
      <c r="A546" s="1">
        <v>1.14586284E8</v>
      </c>
      <c r="B546" s="1" t="s">
        <v>654</v>
      </c>
      <c r="C546" s="1" t="s">
        <v>29</v>
      </c>
      <c r="D546" s="1" t="s">
        <v>84</v>
      </c>
      <c r="E546" s="1" t="s">
        <v>17</v>
      </c>
      <c r="F546" s="2">
        <f>YEAR(G546)</f>
        <v>2011</v>
      </c>
      <c r="G546" s="3">
        <v>40590.96430555556</v>
      </c>
      <c r="H546" s="3">
        <v>40625.0</v>
      </c>
      <c r="I546" s="2">
        <f t="shared" si="1"/>
        <v>35</v>
      </c>
      <c r="J546" s="1">
        <v>1000.0</v>
      </c>
      <c r="K546" s="1">
        <v>1125.0</v>
      </c>
      <c r="L546" s="1" t="str">
        <f>IF(K546&gt;=J546, "Met Goal", "Missed Goal")
</f>
        <v>Met Goal</v>
      </c>
      <c r="M546" s="5">
        <f>(K546/J546)
</f>
        <v>1.125</v>
      </c>
      <c r="N546" s="1">
        <v>16.0</v>
      </c>
      <c r="O546" s="1" t="s">
        <v>18</v>
      </c>
    </row>
    <row r="547" hidden="1">
      <c r="A547" s="1">
        <v>1.434466174E9</v>
      </c>
      <c r="B547" s="1" t="s">
        <v>655</v>
      </c>
      <c r="C547" s="1" t="s">
        <v>87</v>
      </c>
      <c r="D547" s="1" t="s">
        <v>87</v>
      </c>
      <c r="E547" s="1" t="s">
        <v>17</v>
      </c>
      <c r="F547" s="3"/>
      <c r="G547" s="3">
        <v>41415.99055555555</v>
      </c>
      <c r="H547" s="3">
        <v>41475.0</v>
      </c>
      <c r="I547" s="2">
        <f t="shared" si="1"/>
        <v>60</v>
      </c>
      <c r="J547" s="1">
        <v>2000.0</v>
      </c>
      <c r="K547" s="1">
        <v>930.0</v>
      </c>
      <c r="L547" s="1"/>
      <c r="M547" s="1"/>
      <c r="N547" s="1">
        <v>17.0</v>
      </c>
      <c r="O547" s="1" t="s">
        <v>22</v>
      </c>
    </row>
    <row r="548" hidden="1">
      <c r="A548" s="1">
        <v>1.422484037E9</v>
      </c>
      <c r="B548" s="1" t="s">
        <v>656</v>
      </c>
      <c r="C548" s="1" t="s">
        <v>39</v>
      </c>
      <c r="D548" s="1" t="s">
        <v>39</v>
      </c>
      <c r="E548" s="1" t="s">
        <v>17</v>
      </c>
      <c r="F548" s="3"/>
      <c r="G548" s="3">
        <v>41831.842881944445</v>
      </c>
      <c r="H548" s="3">
        <v>41889.0</v>
      </c>
      <c r="I548" s="2">
        <f t="shared" si="1"/>
        <v>58</v>
      </c>
      <c r="J548" s="1">
        <v>25000.0</v>
      </c>
      <c r="K548" s="1">
        <v>230.0</v>
      </c>
      <c r="L548" s="1"/>
      <c r="M548" s="1"/>
      <c r="N548" s="1">
        <v>5.0</v>
      </c>
      <c r="O548" s="1" t="s">
        <v>22</v>
      </c>
    </row>
    <row r="549">
      <c r="A549" s="1">
        <v>9.57749878E8</v>
      </c>
      <c r="B549" s="1" t="s">
        <v>657</v>
      </c>
      <c r="C549" s="1" t="s">
        <v>24</v>
      </c>
      <c r="D549" s="1" t="s">
        <v>658</v>
      </c>
      <c r="E549" s="1" t="s">
        <v>17</v>
      </c>
      <c r="F549" s="2">
        <f t="shared" ref="F549:F550" si="149">YEAR(G549)</f>
        <v>2014</v>
      </c>
      <c r="G549" s="3">
        <v>41876.83354166667</v>
      </c>
      <c r="H549" s="3">
        <v>41902.0</v>
      </c>
      <c r="I549" s="2">
        <f t="shared" si="1"/>
        <v>26</v>
      </c>
      <c r="J549" s="1">
        <v>4500.0</v>
      </c>
      <c r="K549" s="1">
        <v>6297.0</v>
      </c>
      <c r="L549" s="1" t="str">
        <f t="shared" ref="L549:L550" si="150">IF(K549&gt;=J549, "Met Goal", "Missed Goal")
</f>
        <v>Met Goal</v>
      </c>
      <c r="M549" s="5">
        <f t="shared" ref="M549:M550" si="151">(K549/J549)
</f>
        <v>1.399333333</v>
      </c>
      <c r="N549" s="1">
        <v>192.0</v>
      </c>
      <c r="O549" s="1" t="s">
        <v>18</v>
      </c>
    </row>
    <row r="550">
      <c r="A550" s="1">
        <v>2.130462208E9</v>
      </c>
      <c r="B550" s="1" t="s">
        <v>659</v>
      </c>
      <c r="C550" s="1" t="s">
        <v>29</v>
      </c>
      <c r="D550" s="1" t="s">
        <v>30</v>
      </c>
      <c r="E550" s="1" t="s">
        <v>17</v>
      </c>
      <c r="F550" s="2">
        <f t="shared" si="149"/>
        <v>2011</v>
      </c>
      <c r="G550" s="3">
        <v>40595.77307870371</v>
      </c>
      <c r="H550" s="3">
        <v>40625.0</v>
      </c>
      <c r="I550" s="2">
        <f t="shared" si="1"/>
        <v>30</v>
      </c>
      <c r="J550" s="1">
        <v>20000.0</v>
      </c>
      <c r="K550" s="1">
        <v>20604.0</v>
      </c>
      <c r="L550" s="1" t="str">
        <f t="shared" si="150"/>
        <v>Met Goal</v>
      </c>
      <c r="M550" s="5">
        <f t="shared" si="151"/>
        <v>1.0302</v>
      </c>
      <c r="N550" s="1">
        <v>241.0</v>
      </c>
      <c r="O550" s="1" t="s">
        <v>18</v>
      </c>
    </row>
    <row r="551" hidden="1">
      <c r="A551" s="1">
        <v>1.543095113E9</v>
      </c>
      <c r="B551" s="1" t="s">
        <v>660</v>
      </c>
      <c r="C551" s="1" t="s">
        <v>26</v>
      </c>
      <c r="D551" s="1" t="s">
        <v>82</v>
      </c>
      <c r="E551" s="1" t="s">
        <v>17</v>
      </c>
      <c r="F551" s="3"/>
      <c r="G551" s="3">
        <v>40858.19972222222</v>
      </c>
      <c r="H551" s="3">
        <v>40918.0</v>
      </c>
      <c r="I551" s="2">
        <f t="shared" si="1"/>
        <v>60</v>
      </c>
      <c r="J551" s="1">
        <v>7000.0</v>
      </c>
      <c r="K551" s="1">
        <v>631.0</v>
      </c>
      <c r="L551" s="1"/>
      <c r="M551" s="1"/>
      <c r="N551" s="1">
        <v>13.0</v>
      </c>
      <c r="O551" s="1" t="s">
        <v>22</v>
      </c>
    </row>
    <row r="552" hidden="1">
      <c r="A552" s="1">
        <v>5.5291298E7</v>
      </c>
      <c r="B552" s="1" t="s">
        <v>661</v>
      </c>
      <c r="C552" s="1" t="s">
        <v>37</v>
      </c>
      <c r="D552" s="1" t="s">
        <v>618</v>
      </c>
      <c r="E552" s="1" t="s">
        <v>17</v>
      </c>
      <c r="F552" s="3"/>
      <c r="G552" s="3">
        <v>41832.879965277774</v>
      </c>
      <c r="H552" s="3">
        <v>41862.0</v>
      </c>
      <c r="I552" s="2">
        <f t="shared" si="1"/>
        <v>30</v>
      </c>
      <c r="J552" s="1">
        <v>1200.0</v>
      </c>
      <c r="K552" s="1">
        <v>345.0</v>
      </c>
      <c r="L552" s="1"/>
      <c r="M552" s="1"/>
      <c r="N552" s="1">
        <v>9.0</v>
      </c>
      <c r="O552" s="1" t="s">
        <v>22</v>
      </c>
    </row>
    <row r="553">
      <c r="A553" s="1">
        <v>5.84910418E8</v>
      </c>
      <c r="B553" s="1" t="s">
        <v>662</v>
      </c>
      <c r="C553" s="1" t="s">
        <v>29</v>
      </c>
      <c r="D553" s="1" t="s">
        <v>184</v>
      </c>
      <c r="E553" s="1" t="s">
        <v>17</v>
      </c>
      <c r="F553" s="2">
        <f>YEAR(G553)</f>
        <v>2014</v>
      </c>
      <c r="G553" s="3">
        <v>41986.231469907405</v>
      </c>
      <c r="H553" s="3">
        <v>42007.0</v>
      </c>
      <c r="I553" s="2">
        <f t="shared" si="1"/>
        <v>21</v>
      </c>
      <c r="J553" s="1">
        <v>5000.0</v>
      </c>
      <c r="K553" s="1">
        <v>5726.0</v>
      </c>
      <c r="L553" s="1" t="str">
        <f>IF(K553&gt;=J553, "Met Goal", "Missed Goal")
</f>
        <v>Met Goal</v>
      </c>
      <c r="M553" s="5">
        <f>(K553/J553)
</f>
        <v>1.1452</v>
      </c>
      <c r="N553" s="1">
        <v>106.0</v>
      </c>
      <c r="O553" s="1" t="s">
        <v>18</v>
      </c>
    </row>
    <row r="554" hidden="1">
      <c r="A554" s="1">
        <v>1.251085524E9</v>
      </c>
      <c r="B554" s="1" t="s">
        <v>663</v>
      </c>
      <c r="C554" s="1" t="s">
        <v>29</v>
      </c>
      <c r="D554" s="1" t="s">
        <v>65</v>
      </c>
      <c r="E554" s="1" t="s">
        <v>17</v>
      </c>
      <c r="F554" s="3"/>
      <c r="G554" s="3">
        <v>40713.89045138889</v>
      </c>
      <c r="H554" s="3">
        <v>40743.0</v>
      </c>
      <c r="I554" s="2">
        <f t="shared" si="1"/>
        <v>30</v>
      </c>
      <c r="J554" s="1">
        <v>5000.0</v>
      </c>
      <c r="K554" s="1">
        <v>0.0</v>
      </c>
      <c r="L554" s="1"/>
      <c r="M554" s="1"/>
      <c r="N554" s="1">
        <v>0.0</v>
      </c>
      <c r="O554" s="1" t="s">
        <v>22</v>
      </c>
    </row>
    <row r="555" hidden="1">
      <c r="A555" s="1">
        <v>1.833024861E9</v>
      </c>
      <c r="B555" s="1" t="s">
        <v>664</v>
      </c>
      <c r="C555" s="1" t="s">
        <v>37</v>
      </c>
      <c r="D555" s="1" t="s">
        <v>37</v>
      </c>
      <c r="E555" s="1" t="s">
        <v>17</v>
      </c>
      <c r="F555" s="3"/>
      <c r="G555" s="3">
        <v>41222.31146990741</v>
      </c>
      <c r="H555" s="3">
        <v>41253.0</v>
      </c>
      <c r="I555" s="2">
        <f t="shared" si="1"/>
        <v>31</v>
      </c>
      <c r="J555" s="1">
        <v>5000.0</v>
      </c>
      <c r="K555" s="1">
        <v>125.0</v>
      </c>
      <c r="L555" s="1"/>
      <c r="M555" s="1"/>
      <c r="N555" s="1">
        <v>1.0</v>
      </c>
      <c r="O555" s="1" t="s">
        <v>22</v>
      </c>
    </row>
    <row r="556">
      <c r="A556" s="1">
        <v>1.721145073E9</v>
      </c>
      <c r="B556" s="1" t="s">
        <v>665</v>
      </c>
      <c r="C556" s="1" t="s">
        <v>20</v>
      </c>
      <c r="D556" s="1" t="s">
        <v>21</v>
      </c>
      <c r="E556" s="1" t="s">
        <v>123</v>
      </c>
      <c r="F556" s="2">
        <f>YEAR(G556)</f>
        <v>2014</v>
      </c>
      <c r="G556" s="3">
        <v>41973.936423611114</v>
      </c>
      <c r="H556" s="3">
        <v>42003.0</v>
      </c>
      <c r="I556" s="2">
        <f t="shared" si="1"/>
        <v>30</v>
      </c>
      <c r="J556" s="1">
        <v>32460.0</v>
      </c>
      <c r="K556" s="1">
        <v>221491.0</v>
      </c>
      <c r="L556" s="1" t="str">
        <f>IF(K556&gt;=J556, "Met Goal", "Missed Goal")
</f>
        <v>Met Goal</v>
      </c>
      <c r="M556" s="5">
        <f>(K556/J556)
</f>
        <v>6.823505853</v>
      </c>
      <c r="N556" s="1">
        <v>292.0</v>
      </c>
      <c r="O556" s="1" t="s">
        <v>18</v>
      </c>
    </row>
    <row r="557" hidden="1">
      <c r="A557" s="1">
        <v>3.26548971E8</v>
      </c>
      <c r="B557" s="1" t="s">
        <v>666</v>
      </c>
      <c r="C557" s="1" t="s">
        <v>47</v>
      </c>
      <c r="D557" s="1" t="s">
        <v>47</v>
      </c>
      <c r="E557" s="1" t="s">
        <v>17</v>
      </c>
      <c r="F557" s="3"/>
      <c r="G557" s="3">
        <v>41157.17074074074</v>
      </c>
      <c r="H557" s="3">
        <v>41217.0</v>
      </c>
      <c r="I557" s="2">
        <f t="shared" si="1"/>
        <v>60</v>
      </c>
      <c r="J557" s="1">
        <v>5000.0</v>
      </c>
      <c r="K557" s="1">
        <v>50.0</v>
      </c>
      <c r="L557" s="1"/>
      <c r="M557" s="1"/>
      <c r="N557" s="1">
        <v>1.0</v>
      </c>
      <c r="O557" s="1" t="s">
        <v>31</v>
      </c>
    </row>
    <row r="558" hidden="1">
      <c r="A558" s="1">
        <v>8.86851129E8</v>
      </c>
      <c r="B558" s="1" t="s">
        <v>667</v>
      </c>
      <c r="C558" s="1" t="s">
        <v>29</v>
      </c>
      <c r="D558" s="1" t="s">
        <v>84</v>
      </c>
      <c r="E558" s="1" t="s">
        <v>17</v>
      </c>
      <c r="F558" s="3"/>
      <c r="G558" s="3">
        <v>41737.84883101852</v>
      </c>
      <c r="H558" s="3">
        <v>41767.0</v>
      </c>
      <c r="I558" s="2">
        <f t="shared" si="1"/>
        <v>30</v>
      </c>
      <c r="J558" s="1">
        <v>1000.0</v>
      </c>
      <c r="K558" s="1">
        <v>305.0</v>
      </c>
      <c r="L558" s="1"/>
      <c r="M558" s="1"/>
      <c r="N558" s="1">
        <v>5.0</v>
      </c>
      <c r="O558" s="1" t="s">
        <v>22</v>
      </c>
    </row>
    <row r="559">
      <c r="A559" s="1">
        <v>1.615139563E9</v>
      </c>
      <c r="B559" s="1" t="s">
        <v>668</v>
      </c>
      <c r="C559" s="1" t="s">
        <v>34</v>
      </c>
      <c r="D559" s="1" t="s">
        <v>34</v>
      </c>
      <c r="E559" s="1" t="s">
        <v>17</v>
      </c>
      <c r="F559" s="2">
        <f t="shared" ref="F559:F560" si="152">YEAR(G559)</f>
        <v>2014</v>
      </c>
      <c r="G559" s="3">
        <v>41848.68006944445</v>
      </c>
      <c r="H559" s="3">
        <v>41878.0</v>
      </c>
      <c r="I559" s="2">
        <f t="shared" si="1"/>
        <v>30</v>
      </c>
      <c r="J559" s="1">
        <v>5000.0</v>
      </c>
      <c r="K559" s="1">
        <v>5295.0</v>
      </c>
      <c r="L559" s="1" t="str">
        <f t="shared" ref="L559:L560" si="153">IF(K559&gt;=J559, "Met Goal", "Missed Goal")
</f>
        <v>Met Goal</v>
      </c>
      <c r="M559" s="5">
        <f t="shared" ref="M559:M560" si="154">(K559/J559)
</f>
        <v>1.059</v>
      </c>
      <c r="N559" s="1">
        <v>52.0</v>
      </c>
      <c r="O559" s="1" t="s">
        <v>18</v>
      </c>
    </row>
    <row r="560">
      <c r="A560" s="1">
        <v>7.15084877E8</v>
      </c>
      <c r="B560" s="1" t="s">
        <v>669</v>
      </c>
      <c r="C560" s="1" t="s">
        <v>26</v>
      </c>
      <c r="D560" s="1" t="s">
        <v>103</v>
      </c>
      <c r="E560" s="1" t="s">
        <v>17</v>
      </c>
      <c r="F560" s="2">
        <f t="shared" si="152"/>
        <v>2012</v>
      </c>
      <c r="G560" s="3">
        <v>40913.87888888889</v>
      </c>
      <c r="H560" s="3">
        <v>40943.0</v>
      </c>
      <c r="I560" s="2">
        <f t="shared" si="1"/>
        <v>30</v>
      </c>
      <c r="J560" s="1">
        <v>1000.0</v>
      </c>
      <c r="K560" s="1">
        <v>2700.0</v>
      </c>
      <c r="L560" s="1" t="str">
        <f t="shared" si="153"/>
        <v>Met Goal</v>
      </c>
      <c r="M560" s="5">
        <f t="shared" si="154"/>
        <v>2.7</v>
      </c>
      <c r="N560" s="1">
        <v>85.0</v>
      </c>
      <c r="O560" s="1" t="s">
        <v>18</v>
      </c>
    </row>
    <row r="561" hidden="1">
      <c r="A561" s="1">
        <v>1.68791966E9</v>
      </c>
      <c r="B561" s="1" t="s">
        <v>670</v>
      </c>
      <c r="C561" s="1" t="s">
        <v>114</v>
      </c>
      <c r="D561" s="1" t="s">
        <v>114</v>
      </c>
      <c r="E561" s="1" t="s">
        <v>17</v>
      </c>
      <c r="F561" s="3"/>
      <c r="G561" s="3">
        <v>41138.77878472222</v>
      </c>
      <c r="H561" s="3">
        <v>41162.0</v>
      </c>
      <c r="I561" s="2">
        <f t="shared" si="1"/>
        <v>24</v>
      </c>
      <c r="J561" s="1">
        <v>3000.0</v>
      </c>
      <c r="K561" s="1">
        <v>275.0</v>
      </c>
      <c r="L561" s="1"/>
      <c r="M561" s="1"/>
      <c r="N561" s="1">
        <v>5.0</v>
      </c>
      <c r="O561" s="1" t="s">
        <v>22</v>
      </c>
    </row>
    <row r="562" hidden="1">
      <c r="A562" s="1">
        <v>4.77369907E8</v>
      </c>
      <c r="B562" s="1" t="s">
        <v>671</v>
      </c>
      <c r="C562" s="1" t="s">
        <v>34</v>
      </c>
      <c r="D562" s="1" t="s">
        <v>35</v>
      </c>
      <c r="E562" s="1" t="s">
        <v>17</v>
      </c>
      <c r="F562" s="3"/>
      <c r="G562" s="3">
        <v>41337.088321759256</v>
      </c>
      <c r="H562" s="3">
        <v>41367.0</v>
      </c>
      <c r="I562" s="2">
        <f t="shared" si="1"/>
        <v>30</v>
      </c>
      <c r="J562" s="1">
        <v>15000.0</v>
      </c>
      <c r="K562" s="1">
        <v>0.0</v>
      </c>
      <c r="L562" s="1"/>
      <c r="M562" s="1"/>
      <c r="N562" s="1">
        <v>0.0</v>
      </c>
      <c r="O562" s="1" t="s">
        <v>22</v>
      </c>
    </row>
    <row r="563">
      <c r="A563" s="1">
        <v>3.08332885E8</v>
      </c>
      <c r="B563" s="1" t="s">
        <v>672</v>
      </c>
      <c r="C563" s="1" t="s">
        <v>34</v>
      </c>
      <c r="D563" s="1" t="s">
        <v>44</v>
      </c>
      <c r="E563" s="1" t="s">
        <v>17</v>
      </c>
      <c r="F563" s="2">
        <f>YEAR(G563)</f>
        <v>2014</v>
      </c>
      <c r="G563" s="3">
        <v>41653.14386574074</v>
      </c>
      <c r="H563" s="3">
        <v>41673.0</v>
      </c>
      <c r="I563" s="2">
        <f t="shared" si="1"/>
        <v>20</v>
      </c>
      <c r="J563" s="1">
        <v>14000.0</v>
      </c>
      <c r="K563" s="1">
        <v>51122.0</v>
      </c>
      <c r="L563" s="1" t="str">
        <f>IF(K563&gt;=J563, "Met Goal", "Missed Goal")
</f>
        <v>Met Goal</v>
      </c>
      <c r="M563" s="5">
        <f>(K563/J563)
</f>
        <v>3.651571429</v>
      </c>
      <c r="N563" s="1">
        <v>967.0</v>
      </c>
      <c r="O563" s="1" t="s">
        <v>18</v>
      </c>
    </row>
    <row r="564" hidden="1">
      <c r="A564" s="1">
        <v>2.057243447E9</v>
      </c>
      <c r="B564" s="1" t="s">
        <v>673</v>
      </c>
      <c r="C564" s="1" t="s">
        <v>87</v>
      </c>
      <c r="D564" s="1" t="s">
        <v>87</v>
      </c>
      <c r="E564" s="1" t="s">
        <v>48</v>
      </c>
      <c r="F564" s="3"/>
      <c r="G564" s="3">
        <v>41841.90152777778</v>
      </c>
      <c r="H564" s="3">
        <v>41901.0</v>
      </c>
      <c r="I564" s="2">
        <f t="shared" si="1"/>
        <v>60</v>
      </c>
      <c r="J564" s="1">
        <v>572.0</v>
      </c>
      <c r="K564" s="1">
        <v>0.0</v>
      </c>
      <c r="L564" s="1"/>
      <c r="M564" s="1"/>
      <c r="N564" s="1">
        <v>0.0</v>
      </c>
      <c r="O564" s="1" t="s">
        <v>22</v>
      </c>
    </row>
    <row r="565" hidden="1">
      <c r="A565" s="1">
        <v>1.502469093E9</v>
      </c>
      <c r="B565" s="1" t="s">
        <v>674</v>
      </c>
      <c r="C565" s="1" t="s">
        <v>26</v>
      </c>
      <c r="D565" s="1" t="s">
        <v>74</v>
      </c>
      <c r="E565" s="1" t="s">
        <v>17</v>
      </c>
      <c r="F565" s="3"/>
      <c r="G565" s="3">
        <v>40563.29424768518</v>
      </c>
      <c r="H565" s="3">
        <v>40608.0</v>
      </c>
      <c r="I565" s="2">
        <f t="shared" si="1"/>
        <v>45</v>
      </c>
      <c r="J565" s="1">
        <v>1000.0</v>
      </c>
      <c r="K565" s="1">
        <v>85.0</v>
      </c>
      <c r="L565" s="1"/>
      <c r="M565" s="1"/>
      <c r="N565" s="1">
        <v>4.0</v>
      </c>
      <c r="O565" s="1" t="s">
        <v>22</v>
      </c>
    </row>
    <row r="566" hidden="1">
      <c r="A566" s="1">
        <v>4.95352254E8</v>
      </c>
      <c r="B566" s="1" t="s">
        <v>675</v>
      </c>
      <c r="C566" s="1" t="s">
        <v>50</v>
      </c>
      <c r="D566" s="1" t="s">
        <v>122</v>
      </c>
      <c r="E566" s="1" t="s">
        <v>17</v>
      </c>
      <c r="F566" s="3"/>
      <c r="G566" s="3">
        <v>41561.792129629626</v>
      </c>
      <c r="H566" s="3">
        <v>41591.0</v>
      </c>
      <c r="I566" s="2">
        <f t="shared" si="1"/>
        <v>30</v>
      </c>
      <c r="J566" s="1">
        <v>50000.0</v>
      </c>
      <c r="K566" s="1">
        <v>39019.0</v>
      </c>
      <c r="L566" s="1"/>
      <c r="M566" s="1"/>
      <c r="N566" s="1">
        <v>115.0</v>
      </c>
      <c r="O566" s="1" t="s">
        <v>22</v>
      </c>
    </row>
    <row r="567" hidden="1">
      <c r="A567" s="1">
        <v>2.123226177E9</v>
      </c>
      <c r="B567" s="1" t="s">
        <v>676</v>
      </c>
      <c r="C567" s="1" t="s">
        <v>24</v>
      </c>
      <c r="D567" s="1" t="s">
        <v>24</v>
      </c>
      <c r="E567" s="1" t="s">
        <v>17</v>
      </c>
      <c r="F567" s="3"/>
      <c r="G567" s="3">
        <v>41442.76844907407</v>
      </c>
      <c r="H567" s="3">
        <v>41472.0</v>
      </c>
      <c r="I567" s="2">
        <f t="shared" si="1"/>
        <v>30</v>
      </c>
      <c r="J567" s="1">
        <v>12000.0</v>
      </c>
      <c r="K567" s="1">
        <v>4396.0</v>
      </c>
      <c r="L567" s="1"/>
      <c r="M567" s="1"/>
      <c r="N567" s="1">
        <v>36.0</v>
      </c>
      <c r="O567" s="1" t="s">
        <v>22</v>
      </c>
    </row>
    <row r="568" hidden="1">
      <c r="A568" s="1">
        <v>2.002895693E9</v>
      </c>
      <c r="B568" s="1" t="s">
        <v>677</v>
      </c>
      <c r="C568" s="1" t="s">
        <v>26</v>
      </c>
      <c r="D568" s="1" t="s">
        <v>82</v>
      </c>
      <c r="E568" s="1" t="s">
        <v>17</v>
      </c>
      <c r="F568" s="3"/>
      <c r="G568" s="3">
        <v>40658.19353009259</v>
      </c>
      <c r="H568" s="3">
        <v>40693.0</v>
      </c>
      <c r="I568" s="2">
        <f t="shared" si="1"/>
        <v>35</v>
      </c>
      <c r="J568" s="1">
        <v>1500.0</v>
      </c>
      <c r="K568" s="1">
        <v>454.0</v>
      </c>
      <c r="L568" s="1"/>
      <c r="M568" s="1"/>
      <c r="N568" s="1">
        <v>21.0</v>
      </c>
      <c r="O568" s="1" t="s">
        <v>22</v>
      </c>
    </row>
    <row r="569" hidden="1">
      <c r="A569" s="1">
        <v>3.97094559E8</v>
      </c>
      <c r="B569" s="1" t="s">
        <v>678</v>
      </c>
      <c r="C569" s="1" t="s">
        <v>37</v>
      </c>
      <c r="D569" s="1" t="s">
        <v>618</v>
      </c>
      <c r="E569" s="1" t="s">
        <v>17</v>
      </c>
      <c r="F569" s="3"/>
      <c r="G569" s="3">
        <v>41885.75032407408</v>
      </c>
      <c r="H569" s="3">
        <v>41913.0</v>
      </c>
      <c r="I569" s="2">
        <f t="shared" si="1"/>
        <v>28</v>
      </c>
      <c r="J569" s="1">
        <v>550.0</v>
      </c>
      <c r="K569" s="1">
        <v>152.0</v>
      </c>
      <c r="L569" s="1"/>
      <c r="M569" s="1"/>
      <c r="N569" s="1">
        <v>11.0</v>
      </c>
      <c r="O569" s="1" t="s">
        <v>22</v>
      </c>
    </row>
    <row r="570">
      <c r="A570" s="1">
        <v>4.32884215E8</v>
      </c>
      <c r="B570" s="1" t="s">
        <v>679</v>
      </c>
      <c r="C570" s="1" t="s">
        <v>50</v>
      </c>
      <c r="D570" s="1" t="s">
        <v>68</v>
      </c>
      <c r="E570" s="1" t="s">
        <v>17</v>
      </c>
      <c r="F570" s="2">
        <f>YEAR(G570)</f>
        <v>2013</v>
      </c>
      <c r="G570" s="3">
        <v>41554.05554398148</v>
      </c>
      <c r="H570" s="3">
        <v>41609.0</v>
      </c>
      <c r="I570" s="2">
        <f t="shared" si="1"/>
        <v>55</v>
      </c>
      <c r="J570" s="1">
        <v>5000.0</v>
      </c>
      <c r="K570" s="1">
        <v>35552.0</v>
      </c>
      <c r="L570" s="1" t="str">
        <f>IF(K570&gt;=J570, "Met Goal", "Missed Goal")
</f>
        <v>Met Goal</v>
      </c>
      <c r="M570" s="5">
        <f>(K570/J570)
</f>
        <v>7.1104</v>
      </c>
      <c r="N570" s="1">
        <v>641.0</v>
      </c>
      <c r="O570" s="1" t="s">
        <v>18</v>
      </c>
    </row>
    <row r="571" hidden="1">
      <c r="A571" s="1">
        <v>2.14021254E9</v>
      </c>
      <c r="B571" s="1" t="s">
        <v>680</v>
      </c>
      <c r="C571" s="1" t="s">
        <v>37</v>
      </c>
      <c r="D571" s="1" t="s">
        <v>97</v>
      </c>
      <c r="E571" s="1" t="s">
        <v>17</v>
      </c>
      <c r="F571" s="3"/>
      <c r="G571" s="3">
        <v>41808.04292824074</v>
      </c>
      <c r="H571" s="3">
        <v>41838.0</v>
      </c>
      <c r="I571" s="2">
        <f t="shared" si="1"/>
        <v>30</v>
      </c>
      <c r="J571" s="1">
        <v>7500.0</v>
      </c>
      <c r="K571" s="1">
        <v>351.0</v>
      </c>
      <c r="L571" s="1"/>
      <c r="M571" s="1"/>
      <c r="N571" s="1">
        <v>10.0</v>
      </c>
      <c r="O571" s="1" t="s">
        <v>22</v>
      </c>
    </row>
    <row r="572" hidden="1">
      <c r="A572" s="1">
        <v>1.407093142E9</v>
      </c>
      <c r="B572" s="1" t="s">
        <v>681</v>
      </c>
      <c r="C572" s="1" t="s">
        <v>39</v>
      </c>
      <c r="D572" s="1" t="s">
        <v>41</v>
      </c>
      <c r="E572" s="1" t="s">
        <v>17</v>
      </c>
      <c r="F572" s="3"/>
      <c r="G572" s="3">
        <v>40183.18607638889</v>
      </c>
      <c r="H572" s="3">
        <v>40272.0</v>
      </c>
      <c r="I572" s="2">
        <f t="shared" si="1"/>
        <v>89</v>
      </c>
      <c r="J572" s="1">
        <v>14000.0</v>
      </c>
      <c r="K572" s="1">
        <v>637.0</v>
      </c>
      <c r="L572" s="1"/>
      <c r="M572" s="1"/>
      <c r="N572" s="1">
        <v>31.0</v>
      </c>
      <c r="O572" s="1" t="s">
        <v>22</v>
      </c>
    </row>
    <row r="573">
      <c r="A573" s="1">
        <v>1.133189452E9</v>
      </c>
      <c r="B573" s="1" t="s">
        <v>682</v>
      </c>
      <c r="C573" s="1" t="s">
        <v>26</v>
      </c>
      <c r="D573" s="1" t="s">
        <v>120</v>
      </c>
      <c r="E573" s="1" t="s">
        <v>17</v>
      </c>
      <c r="F573" s="2">
        <f>YEAR(G573)</f>
        <v>2014</v>
      </c>
      <c r="G573" s="3">
        <v>41821.82760416667</v>
      </c>
      <c r="H573" s="3">
        <v>41836.0</v>
      </c>
      <c r="I573" s="2">
        <f t="shared" si="1"/>
        <v>15</v>
      </c>
      <c r="J573" s="1">
        <v>5000.0</v>
      </c>
      <c r="K573" s="1">
        <v>5383.0</v>
      </c>
      <c r="L573" s="1" t="str">
        <f>IF(K573&gt;=J573, "Met Goal", "Missed Goal")
</f>
        <v>Met Goal</v>
      </c>
      <c r="M573" s="5">
        <f>(K573/J573)
</f>
        <v>1.0766</v>
      </c>
      <c r="N573" s="1">
        <v>130.0</v>
      </c>
      <c r="O573" s="1" t="s">
        <v>18</v>
      </c>
    </row>
    <row r="574" hidden="1">
      <c r="A574" s="1">
        <v>3.66304667E8</v>
      </c>
      <c r="B574" s="1" t="s">
        <v>683</v>
      </c>
      <c r="C574" s="1" t="s">
        <v>34</v>
      </c>
      <c r="D574" s="1" t="s">
        <v>34</v>
      </c>
      <c r="E574" s="1" t="s">
        <v>17</v>
      </c>
      <c r="F574" s="3"/>
      <c r="G574" s="3">
        <v>41389.88056712963</v>
      </c>
      <c r="H574" s="3">
        <v>41419.0</v>
      </c>
      <c r="I574" s="2">
        <f t="shared" si="1"/>
        <v>30</v>
      </c>
      <c r="J574" s="1">
        <v>1000.0</v>
      </c>
      <c r="K574" s="1">
        <v>20.0</v>
      </c>
      <c r="L574" s="1"/>
      <c r="M574" s="1"/>
      <c r="N574" s="1">
        <v>3.0</v>
      </c>
      <c r="O574" s="1" t="s">
        <v>22</v>
      </c>
    </row>
    <row r="575" hidden="1">
      <c r="A575" s="1">
        <v>4.2257043E7</v>
      </c>
      <c r="B575" s="1" t="s">
        <v>684</v>
      </c>
      <c r="C575" s="1" t="s">
        <v>87</v>
      </c>
      <c r="D575" s="1" t="s">
        <v>88</v>
      </c>
      <c r="E575" s="1" t="s">
        <v>17</v>
      </c>
      <c r="F575" s="3"/>
      <c r="G575" s="3">
        <v>41869.218125</v>
      </c>
      <c r="H575" s="3">
        <v>41916.0</v>
      </c>
      <c r="I575" s="2">
        <f t="shared" si="1"/>
        <v>47</v>
      </c>
      <c r="J575" s="1">
        <v>10000.0</v>
      </c>
      <c r="K575" s="1">
        <v>535.0</v>
      </c>
      <c r="L575" s="1"/>
      <c r="M575" s="1"/>
      <c r="N575" s="1">
        <v>18.0</v>
      </c>
      <c r="O575" s="1" t="s">
        <v>22</v>
      </c>
    </row>
    <row r="576">
      <c r="A576" s="1">
        <v>5.9824473E7</v>
      </c>
      <c r="B576" s="1" t="s">
        <v>685</v>
      </c>
      <c r="C576" s="1" t="s">
        <v>37</v>
      </c>
      <c r="D576" s="1" t="s">
        <v>37</v>
      </c>
      <c r="E576" s="1" t="s">
        <v>17</v>
      </c>
      <c r="F576" s="2">
        <f t="shared" ref="F576:F577" si="155">YEAR(G576)</f>
        <v>2012</v>
      </c>
      <c r="G576" s="3">
        <v>41086.95363425926</v>
      </c>
      <c r="H576" s="3">
        <v>41116.0</v>
      </c>
      <c r="I576" s="2">
        <f t="shared" si="1"/>
        <v>30</v>
      </c>
      <c r="J576" s="1">
        <v>1200.0</v>
      </c>
      <c r="K576" s="1">
        <v>1200.0</v>
      </c>
      <c r="L576" s="1" t="str">
        <f t="shared" ref="L576:L577" si="156">IF(K576&gt;=J576, "Met Goal", "Missed Goal")
</f>
        <v>Met Goal</v>
      </c>
      <c r="M576" s="5">
        <f t="shared" ref="M576:M577" si="157">(K576/J576)
</f>
        <v>1</v>
      </c>
      <c r="N576" s="1">
        <v>22.0</v>
      </c>
      <c r="O576" s="1" t="s">
        <v>18</v>
      </c>
    </row>
    <row r="577">
      <c r="A577" s="1">
        <v>1.1671995E7</v>
      </c>
      <c r="B577" s="1" t="s">
        <v>686</v>
      </c>
      <c r="C577" s="1" t="s">
        <v>37</v>
      </c>
      <c r="D577" s="1" t="s">
        <v>37</v>
      </c>
      <c r="E577" s="1" t="s">
        <v>17</v>
      </c>
      <c r="F577" s="2">
        <f t="shared" si="155"/>
        <v>2013</v>
      </c>
      <c r="G577" s="3">
        <v>41351.60076388889</v>
      </c>
      <c r="H577" s="3">
        <v>41381.0</v>
      </c>
      <c r="I577" s="2">
        <f t="shared" si="1"/>
        <v>30</v>
      </c>
      <c r="J577" s="1">
        <v>42000.0</v>
      </c>
      <c r="K577" s="1">
        <v>70251.0</v>
      </c>
      <c r="L577" s="1" t="str">
        <f t="shared" si="156"/>
        <v>Met Goal</v>
      </c>
      <c r="M577" s="5">
        <f t="shared" si="157"/>
        <v>1.672642857</v>
      </c>
      <c r="N577" s="1">
        <v>948.0</v>
      </c>
      <c r="O577" s="1" t="s">
        <v>18</v>
      </c>
    </row>
    <row r="578" hidden="1">
      <c r="A578" s="1">
        <v>1.965886935E9</v>
      </c>
      <c r="B578" s="1" t="s">
        <v>687</v>
      </c>
      <c r="C578" s="1" t="s">
        <v>34</v>
      </c>
      <c r="D578" s="1" t="s">
        <v>242</v>
      </c>
      <c r="E578" s="1" t="s">
        <v>17</v>
      </c>
      <c r="F578" s="3"/>
      <c r="G578" s="3">
        <v>41589.857453703706</v>
      </c>
      <c r="H578" s="3">
        <v>41621.0</v>
      </c>
      <c r="I578" s="2">
        <f t="shared" si="1"/>
        <v>32</v>
      </c>
      <c r="J578" s="1">
        <v>10000.0</v>
      </c>
      <c r="K578" s="1">
        <v>3380.0</v>
      </c>
      <c r="L578" s="1"/>
      <c r="M578" s="1"/>
      <c r="N578" s="1">
        <v>39.0</v>
      </c>
      <c r="O578" s="1" t="s">
        <v>22</v>
      </c>
    </row>
    <row r="579">
      <c r="A579" s="1">
        <v>8.01071669E8</v>
      </c>
      <c r="B579" s="1" t="s">
        <v>688</v>
      </c>
      <c r="C579" s="1" t="s">
        <v>26</v>
      </c>
      <c r="D579" s="1" t="s">
        <v>27</v>
      </c>
      <c r="E579" s="1" t="s">
        <v>17</v>
      </c>
      <c r="F579" s="2">
        <f t="shared" ref="F579:F580" si="158">YEAR(G579)</f>
        <v>2010</v>
      </c>
      <c r="G579" s="3">
        <v>40470.20912037037</v>
      </c>
      <c r="H579" s="3">
        <v>40500.0</v>
      </c>
      <c r="I579" s="2">
        <f t="shared" si="1"/>
        <v>30</v>
      </c>
      <c r="J579" s="1">
        <v>2000.0</v>
      </c>
      <c r="K579" s="1">
        <v>2105.0</v>
      </c>
      <c r="L579" s="1" t="str">
        <f t="shared" ref="L579:L580" si="159">IF(K579&gt;=J579, "Met Goal", "Missed Goal")
</f>
        <v>Met Goal</v>
      </c>
      <c r="M579" s="5">
        <f t="shared" ref="M579:M580" si="160">(K579/J579)
</f>
        <v>1.0525</v>
      </c>
      <c r="N579" s="1">
        <v>29.0</v>
      </c>
      <c r="O579" s="1" t="s">
        <v>18</v>
      </c>
    </row>
    <row r="580">
      <c r="A580" s="1">
        <v>1.724076797E9</v>
      </c>
      <c r="B580" s="1" t="s">
        <v>689</v>
      </c>
      <c r="C580" s="1" t="s">
        <v>87</v>
      </c>
      <c r="D580" s="1" t="s">
        <v>209</v>
      </c>
      <c r="E580" s="1" t="s">
        <v>17</v>
      </c>
      <c r="F580" s="2">
        <f t="shared" si="158"/>
        <v>2010</v>
      </c>
      <c r="G580" s="3">
        <v>40465.20177083334</v>
      </c>
      <c r="H580" s="3">
        <v>40545.0</v>
      </c>
      <c r="I580" s="2">
        <f t="shared" si="1"/>
        <v>80</v>
      </c>
      <c r="J580" s="1">
        <v>800.0</v>
      </c>
      <c r="K580" s="1">
        <v>800.0</v>
      </c>
      <c r="L580" s="1" t="str">
        <f t="shared" si="159"/>
        <v>Met Goal</v>
      </c>
      <c r="M580" s="5">
        <f t="shared" si="160"/>
        <v>1</v>
      </c>
      <c r="N580" s="1">
        <v>20.0</v>
      </c>
      <c r="O580" s="1" t="s">
        <v>18</v>
      </c>
    </row>
    <row r="581" hidden="1">
      <c r="A581" s="1">
        <v>2.0682908E7</v>
      </c>
      <c r="B581" s="1" t="s">
        <v>690</v>
      </c>
      <c r="C581" s="1" t="s">
        <v>26</v>
      </c>
      <c r="D581" s="1" t="s">
        <v>374</v>
      </c>
      <c r="E581" s="1" t="s">
        <v>17</v>
      </c>
      <c r="F581" s="3"/>
      <c r="G581" s="3">
        <v>40993.84516203704</v>
      </c>
      <c r="H581" s="3">
        <v>41050.0</v>
      </c>
      <c r="I581" s="2">
        <f t="shared" si="1"/>
        <v>57</v>
      </c>
      <c r="J581" s="1">
        <v>8000.0</v>
      </c>
      <c r="K581" s="1">
        <v>1070.0</v>
      </c>
      <c r="L581" s="1"/>
      <c r="M581" s="1"/>
      <c r="N581" s="1">
        <v>22.0</v>
      </c>
      <c r="O581" s="1" t="s">
        <v>22</v>
      </c>
    </row>
    <row r="582" hidden="1">
      <c r="A582" s="1">
        <v>4.48611075E8</v>
      </c>
      <c r="B582" s="1" t="s">
        <v>691</v>
      </c>
      <c r="C582" s="1" t="s">
        <v>50</v>
      </c>
      <c r="D582" s="1" t="s">
        <v>122</v>
      </c>
      <c r="E582" s="1" t="s">
        <v>17</v>
      </c>
      <c r="F582" s="3"/>
      <c r="G582" s="3">
        <v>41262.47162037037</v>
      </c>
      <c r="H582" s="3">
        <v>41292.0</v>
      </c>
      <c r="I582" s="2">
        <f t="shared" si="1"/>
        <v>30</v>
      </c>
      <c r="J582" s="1">
        <v>50000.0</v>
      </c>
      <c r="K582" s="1">
        <v>1525.0</v>
      </c>
      <c r="L582" s="1"/>
      <c r="M582" s="1"/>
      <c r="N582" s="1">
        <v>24.0</v>
      </c>
      <c r="O582" s="1" t="s">
        <v>22</v>
      </c>
    </row>
    <row r="583">
      <c r="A583" s="1">
        <v>9.73339875E8</v>
      </c>
      <c r="B583" s="1" t="s">
        <v>692</v>
      </c>
      <c r="C583" s="1" t="s">
        <v>34</v>
      </c>
      <c r="D583" s="1" t="s">
        <v>605</v>
      </c>
      <c r="E583" s="1" t="s">
        <v>17</v>
      </c>
      <c r="F583" s="2">
        <f t="shared" ref="F583:F584" si="161">YEAR(G583)</f>
        <v>2014</v>
      </c>
      <c r="G583" s="3">
        <v>41976.91709490741</v>
      </c>
      <c r="H583" s="3">
        <v>42006.0</v>
      </c>
      <c r="I583" s="2">
        <f t="shared" si="1"/>
        <v>30</v>
      </c>
      <c r="J583" s="1">
        <v>37500.0</v>
      </c>
      <c r="K583" s="1">
        <v>40072.0</v>
      </c>
      <c r="L583" s="1" t="str">
        <f t="shared" ref="L583:L584" si="162">IF(K583&gt;=J583, "Met Goal", "Missed Goal")
</f>
        <v>Met Goal</v>
      </c>
      <c r="M583" s="5">
        <f t="shared" ref="M583:M584" si="163">(K583/J583)
</f>
        <v>1.068586667</v>
      </c>
      <c r="N583" s="1">
        <v>727.0</v>
      </c>
      <c r="O583" s="1" t="s">
        <v>18</v>
      </c>
    </row>
    <row r="584">
      <c r="A584" s="1">
        <v>1.780466346E9</v>
      </c>
      <c r="B584" s="1" t="s">
        <v>693</v>
      </c>
      <c r="C584" s="1" t="s">
        <v>29</v>
      </c>
      <c r="D584" s="1" t="s">
        <v>29</v>
      </c>
      <c r="E584" s="1" t="s">
        <v>17</v>
      </c>
      <c r="F584" s="2">
        <f t="shared" si="161"/>
        <v>2011</v>
      </c>
      <c r="G584" s="3">
        <v>40604.054027777776</v>
      </c>
      <c r="H584" s="3">
        <v>40620.0</v>
      </c>
      <c r="I584" s="2">
        <f t="shared" si="1"/>
        <v>16</v>
      </c>
      <c r="J584" s="1">
        <v>600.0</v>
      </c>
      <c r="K584" s="1">
        <v>700.0</v>
      </c>
      <c r="L584" s="1" t="str">
        <f t="shared" si="162"/>
        <v>Met Goal</v>
      </c>
      <c r="M584" s="5">
        <f t="shared" si="163"/>
        <v>1.166666667</v>
      </c>
      <c r="N584" s="1">
        <v>28.0</v>
      </c>
      <c r="O584" s="1" t="s">
        <v>18</v>
      </c>
    </row>
    <row r="585" hidden="1">
      <c r="A585" s="1">
        <v>1.22381237E8</v>
      </c>
      <c r="B585" s="1" t="s">
        <v>694</v>
      </c>
      <c r="C585" s="1" t="s">
        <v>56</v>
      </c>
      <c r="D585" s="1" t="s">
        <v>56</v>
      </c>
      <c r="E585" s="1" t="s">
        <v>17</v>
      </c>
      <c r="F585" s="3"/>
      <c r="G585" s="3">
        <v>40929.97806712963</v>
      </c>
      <c r="H585" s="3">
        <v>40989.0</v>
      </c>
      <c r="I585" s="2">
        <f t="shared" si="1"/>
        <v>60</v>
      </c>
      <c r="J585" s="1">
        <v>500.0</v>
      </c>
      <c r="K585" s="1">
        <v>5.0</v>
      </c>
      <c r="L585" s="1"/>
      <c r="M585" s="1"/>
      <c r="N585" s="1">
        <v>1.0</v>
      </c>
      <c r="O585" s="1" t="s">
        <v>22</v>
      </c>
    </row>
    <row r="586">
      <c r="A586" s="1">
        <v>1.315673347E9</v>
      </c>
      <c r="B586" s="1" t="s">
        <v>695</v>
      </c>
      <c r="C586" s="1" t="s">
        <v>47</v>
      </c>
      <c r="D586" s="1" t="s">
        <v>47</v>
      </c>
      <c r="E586" s="1" t="s">
        <v>17</v>
      </c>
      <c r="F586" s="2">
        <f>YEAR(G586)</f>
        <v>2011</v>
      </c>
      <c r="G586" s="3">
        <v>40750.07048611111</v>
      </c>
      <c r="H586" s="3">
        <v>40780.0</v>
      </c>
      <c r="I586" s="2">
        <f t="shared" si="1"/>
        <v>30</v>
      </c>
      <c r="J586" s="1">
        <v>400.0</v>
      </c>
      <c r="K586" s="1">
        <v>492.0</v>
      </c>
      <c r="L586" s="1" t="str">
        <f>IF(K586&gt;=J586, "Met Goal", "Missed Goal")
</f>
        <v>Met Goal</v>
      </c>
      <c r="M586" s="5">
        <f>(K586/J586)
</f>
        <v>1.23</v>
      </c>
      <c r="N586" s="1">
        <v>31.0</v>
      </c>
      <c r="O586" s="1" t="s">
        <v>18</v>
      </c>
    </row>
    <row r="587" hidden="1">
      <c r="A587" s="1">
        <v>1.617448884E9</v>
      </c>
      <c r="B587" s="1" t="s">
        <v>696</v>
      </c>
      <c r="C587" s="1" t="s">
        <v>92</v>
      </c>
      <c r="D587" s="1" t="s">
        <v>92</v>
      </c>
      <c r="E587" s="1" t="s">
        <v>17</v>
      </c>
      <c r="F587" s="3"/>
      <c r="G587" s="3">
        <v>41234.920011574075</v>
      </c>
      <c r="H587" s="3">
        <v>41243.0</v>
      </c>
      <c r="I587" s="2">
        <f t="shared" si="1"/>
        <v>9</v>
      </c>
      <c r="J587" s="1">
        <v>700.0</v>
      </c>
      <c r="K587" s="1">
        <v>150.0</v>
      </c>
      <c r="L587" s="1"/>
      <c r="M587" s="1"/>
      <c r="N587" s="1">
        <v>3.0</v>
      </c>
      <c r="O587" s="1" t="s">
        <v>22</v>
      </c>
    </row>
    <row r="588">
      <c r="A588" s="1">
        <v>1.025064587E9</v>
      </c>
      <c r="B588" s="1" t="s">
        <v>697</v>
      </c>
      <c r="C588" s="1" t="s">
        <v>87</v>
      </c>
      <c r="D588" s="1" t="s">
        <v>430</v>
      </c>
      <c r="E588" s="1" t="s">
        <v>17</v>
      </c>
      <c r="F588" s="2">
        <f t="shared" ref="F588:F589" si="164">YEAR(G588)</f>
        <v>2013</v>
      </c>
      <c r="G588" s="3">
        <v>41424.85534722222</v>
      </c>
      <c r="H588" s="3">
        <v>41445.0</v>
      </c>
      <c r="I588" s="2">
        <f t="shared" si="1"/>
        <v>21</v>
      </c>
      <c r="J588" s="1">
        <v>25.0</v>
      </c>
      <c r="K588" s="1">
        <v>864.0</v>
      </c>
      <c r="L588" s="1" t="str">
        <f t="shared" ref="L588:L589" si="165">IF(K588&gt;=J588, "Met Goal", "Missed Goal")
</f>
        <v>Met Goal</v>
      </c>
      <c r="M588" s="5">
        <f t="shared" ref="M588:M589" si="166">(K588/J588)
</f>
        <v>34.56</v>
      </c>
      <c r="N588" s="1">
        <v>35.0</v>
      </c>
      <c r="O588" s="1" t="s">
        <v>18</v>
      </c>
    </row>
    <row r="589">
      <c r="A589" s="1">
        <v>2.092665126E9</v>
      </c>
      <c r="B589" s="1" t="s">
        <v>698</v>
      </c>
      <c r="C589" s="1" t="s">
        <v>26</v>
      </c>
      <c r="D589" s="1" t="s">
        <v>74</v>
      </c>
      <c r="E589" s="1" t="s">
        <v>17</v>
      </c>
      <c r="F589" s="2">
        <f t="shared" si="164"/>
        <v>2012</v>
      </c>
      <c r="G589" s="3">
        <v>41226.970509259256</v>
      </c>
      <c r="H589" s="3">
        <v>41256.0</v>
      </c>
      <c r="I589" s="2">
        <f t="shared" si="1"/>
        <v>30</v>
      </c>
      <c r="J589" s="1">
        <v>7500.0</v>
      </c>
      <c r="K589" s="1">
        <v>7525.0</v>
      </c>
      <c r="L589" s="1" t="str">
        <f t="shared" si="165"/>
        <v>Met Goal</v>
      </c>
      <c r="M589" s="5">
        <f t="shared" si="166"/>
        <v>1.003333333</v>
      </c>
      <c r="N589" s="1">
        <v>48.0</v>
      </c>
      <c r="O589" s="1" t="s">
        <v>18</v>
      </c>
    </row>
    <row r="590" hidden="1">
      <c r="A590" s="1">
        <v>3.94341739E8</v>
      </c>
      <c r="B590" s="1" t="s">
        <v>699</v>
      </c>
      <c r="C590" s="1" t="s">
        <v>39</v>
      </c>
      <c r="D590" s="1" t="s">
        <v>700</v>
      </c>
      <c r="E590" s="1" t="s">
        <v>17</v>
      </c>
      <c r="F590" s="3"/>
      <c r="G590" s="3">
        <v>41969.32571759259</v>
      </c>
      <c r="H590" s="3">
        <v>42003.0</v>
      </c>
      <c r="I590" s="2">
        <f t="shared" si="1"/>
        <v>34</v>
      </c>
      <c r="J590" s="1">
        <v>25000.0</v>
      </c>
      <c r="K590" s="1">
        <v>410.0</v>
      </c>
      <c r="L590" s="1"/>
      <c r="M590" s="1"/>
      <c r="N590" s="1">
        <v>10.0</v>
      </c>
      <c r="O590" s="1" t="s">
        <v>22</v>
      </c>
    </row>
    <row r="591">
      <c r="A591" s="1">
        <v>7.83381678E8</v>
      </c>
      <c r="B591" s="1" t="s">
        <v>701</v>
      </c>
      <c r="C591" s="1" t="s">
        <v>26</v>
      </c>
      <c r="D591" s="1" t="s">
        <v>27</v>
      </c>
      <c r="E591" s="1" t="s">
        <v>17</v>
      </c>
      <c r="F591" s="2">
        <f>YEAR(G591)</f>
        <v>2010</v>
      </c>
      <c r="G591" s="3">
        <v>40406.68636574074</v>
      </c>
      <c r="H591" s="3">
        <v>40431.0</v>
      </c>
      <c r="I591" s="2">
        <f t="shared" si="1"/>
        <v>25</v>
      </c>
      <c r="J591" s="1">
        <v>9000.0</v>
      </c>
      <c r="K591" s="1">
        <v>9610.0</v>
      </c>
      <c r="L591" s="1" t="str">
        <f>IF(K591&gt;=J591, "Met Goal", "Missed Goal")
</f>
        <v>Met Goal</v>
      </c>
      <c r="M591" s="5">
        <f>(K591/J591)
</f>
        <v>1.067777778</v>
      </c>
      <c r="N591" s="1">
        <v>98.0</v>
      </c>
      <c r="O591" s="1" t="s">
        <v>18</v>
      </c>
    </row>
    <row r="592" hidden="1">
      <c r="A592" s="1">
        <v>6.98794922E8</v>
      </c>
      <c r="B592" s="1" t="s">
        <v>702</v>
      </c>
      <c r="C592" s="1" t="s">
        <v>87</v>
      </c>
      <c r="D592" s="1" t="s">
        <v>87</v>
      </c>
      <c r="E592" s="1" t="s">
        <v>17</v>
      </c>
      <c r="F592" s="3"/>
      <c r="G592" s="3">
        <v>41859.96072916667</v>
      </c>
      <c r="H592" s="3">
        <v>41889.0</v>
      </c>
      <c r="I592" s="2">
        <f t="shared" si="1"/>
        <v>30</v>
      </c>
      <c r="J592" s="1">
        <v>60000.0</v>
      </c>
      <c r="K592" s="1">
        <v>0.0</v>
      </c>
      <c r="L592" s="1"/>
      <c r="M592" s="1"/>
      <c r="N592" s="1">
        <v>0.0</v>
      </c>
      <c r="O592" s="1" t="s">
        <v>31</v>
      </c>
    </row>
    <row r="593">
      <c r="A593" s="1">
        <v>9.80346129E8</v>
      </c>
      <c r="B593" s="1" t="s">
        <v>703</v>
      </c>
      <c r="C593" s="1" t="s">
        <v>29</v>
      </c>
      <c r="D593" s="1" t="s">
        <v>84</v>
      </c>
      <c r="E593" s="1" t="s">
        <v>48</v>
      </c>
      <c r="F593" s="2">
        <f>YEAR(G593)</f>
        <v>2012</v>
      </c>
      <c r="G593" s="3">
        <v>41220.971342592595</v>
      </c>
      <c r="H593" s="3">
        <v>41244.0</v>
      </c>
      <c r="I593" s="2">
        <f t="shared" si="1"/>
        <v>24</v>
      </c>
      <c r="J593" s="1">
        <v>12407.0</v>
      </c>
      <c r="K593" s="1">
        <v>13866.0</v>
      </c>
      <c r="L593" s="1" t="str">
        <f>IF(K593&gt;=J593, "Met Goal", "Missed Goal")
</f>
        <v>Met Goal</v>
      </c>
      <c r="M593" s="5">
        <f>(K593/J593)
</f>
        <v>1.117594906</v>
      </c>
      <c r="N593" s="1">
        <v>77.0</v>
      </c>
      <c r="O593" s="1" t="s">
        <v>18</v>
      </c>
    </row>
    <row r="594" hidden="1">
      <c r="A594" s="1">
        <v>1.886535104E9</v>
      </c>
      <c r="B594" s="1" t="s">
        <v>704</v>
      </c>
      <c r="C594" s="1" t="s">
        <v>29</v>
      </c>
      <c r="D594" s="1" t="s">
        <v>29</v>
      </c>
      <c r="E594" s="1" t="s">
        <v>17</v>
      </c>
      <c r="F594" s="3"/>
      <c r="G594" s="3">
        <v>40787.55824074074</v>
      </c>
      <c r="H594" s="3">
        <v>40818.0</v>
      </c>
      <c r="I594" s="2">
        <f t="shared" si="1"/>
        <v>31</v>
      </c>
      <c r="J594" s="1">
        <v>5500.0</v>
      </c>
      <c r="K594" s="1">
        <v>26.0</v>
      </c>
      <c r="L594" s="1"/>
      <c r="M594" s="1"/>
      <c r="N594" s="1">
        <v>3.0</v>
      </c>
      <c r="O594" s="1" t="s">
        <v>22</v>
      </c>
    </row>
    <row r="595" hidden="1">
      <c r="A595" s="1">
        <v>4.7831704E7</v>
      </c>
      <c r="B595" s="1" t="s">
        <v>705</v>
      </c>
      <c r="C595" s="1" t="s">
        <v>87</v>
      </c>
      <c r="D595" s="1" t="s">
        <v>163</v>
      </c>
      <c r="E595" s="1" t="s">
        <v>48</v>
      </c>
      <c r="F595" s="3"/>
      <c r="G595" s="3">
        <v>41431.42721064815</v>
      </c>
      <c r="H595" s="3">
        <v>41461.0</v>
      </c>
      <c r="I595" s="2">
        <f t="shared" si="1"/>
        <v>30</v>
      </c>
      <c r="J595" s="1">
        <v>7554.0</v>
      </c>
      <c r="K595" s="1">
        <v>684.0</v>
      </c>
      <c r="L595" s="1"/>
      <c r="M595" s="1"/>
      <c r="N595" s="1">
        <v>10.0</v>
      </c>
      <c r="O595" s="1" t="s">
        <v>22</v>
      </c>
    </row>
    <row r="596" hidden="1">
      <c r="A596" s="1">
        <v>5.41912867E8</v>
      </c>
      <c r="B596" s="1" t="s">
        <v>706</v>
      </c>
      <c r="C596" s="1" t="s">
        <v>20</v>
      </c>
      <c r="D596" s="1" t="s">
        <v>71</v>
      </c>
      <c r="E596" s="1" t="s">
        <v>17</v>
      </c>
      <c r="F596" s="3"/>
      <c r="G596" s="3">
        <v>41017.00510416667</v>
      </c>
      <c r="H596" s="3">
        <v>41042.0</v>
      </c>
      <c r="I596" s="2">
        <f t="shared" si="1"/>
        <v>25</v>
      </c>
      <c r="J596" s="1">
        <v>2000.0</v>
      </c>
      <c r="K596" s="1">
        <v>60.0</v>
      </c>
      <c r="L596" s="1"/>
      <c r="M596" s="1"/>
      <c r="N596" s="1">
        <v>1.0</v>
      </c>
      <c r="O596" s="1" t="s">
        <v>22</v>
      </c>
    </row>
    <row r="597" hidden="1">
      <c r="A597" s="1">
        <v>8.31027901E8</v>
      </c>
      <c r="B597" s="1" t="s">
        <v>707</v>
      </c>
      <c r="C597" s="1" t="s">
        <v>50</v>
      </c>
      <c r="D597" s="1" t="s">
        <v>708</v>
      </c>
      <c r="E597" s="1" t="s">
        <v>17</v>
      </c>
      <c r="F597" s="3"/>
      <c r="G597" s="3">
        <v>41832.161828703705</v>
      </c>
      <c r="H597" s="3">
        <v>41862.0</v>
      </c>
      <c r="I597" s="2">
        <f t="shared" si="1"/>
        <v>30</v>
      </c>
      <c r="J597" s="1">
        <v>2500.0</v>
      </c>
      <c r="K597" s="1">
        <v>1.0</v>
      </c>
      <c r="L597" s="1"/>
      <c r="M597" s="1"/>
      <c r="N597" s="1">
        <v>1.0</v>
      </c>
      <c r="O597" s="1" t="s">
        <v>22</v>
      </c>
    </row>
    <row r="598">
      <c r="A598" s="1">
        <v>5.1211988E8</v>
      </c>
      <c r="B598" s="1" t="s">
        <v>709</v>
      </c>
      <c r="C598" s="1" t="s">
        <v>29</v>
      </c>
      <c r="D598" s="1" t="s">
        <v>84</v>
      </c>
      <c r="E598" s="1" t="s">
        <v>17</v>
      </c>
      <c r="F598" s="2">
        <f t="shared" ref="F598:F599" si="167">YEAR(G598)</f>
        <v>2010</v>
      </c>
      <c r="G598" s="3">
        <v>40326.080034722225</v>
      </c>
      <c r="H598" s="3">
        <v>40360.0</v>
      </c>
      <c r="I598" s="2">
        <f t="shared" si="1"/>
        <v>34</v>
      </c>
      <c r="J598" s="1">
        <v>1000.0</v>
      </c>
      <c r="K598" s="1">
        <v>1211.0</v>
      </c>
      <c r="L598" s="1" t="str">
        <f t="shared" ref="L598:L599" si="168">IF(K598&gt;=J598, "Met Goal", "Missed Goal")
</f>
        <v>Met Goal</v>
      </c>
      <c r="M598" s="5">
        <f t="shared" ref="M598:M599" si="169">(K598/J598)
</f>
        <v>1.211</v>
      </c>
      <c r="N598" s="1">
        <v>17.0</v>
      </c>
      <c r="O598" s="1" t="s">
        <v>18</v>
      </c>
    </row>
    <row r="599">
      <c r="A599" s="1">
        <v>1.858049704E9</v>
      </c>
      <c r="B599" s="1" t="s">
        <v>710</v>
      </c>
      <c r="C599" s="1" t="s">
        <v>26</v>
      </c>
      <c r="D599" s="1" t="s">
        <v>26</v>
      </c>
      <c r="E599" s="1" t="s">
        <v>17</v>
      </c>
      <c r="F599" s="2">
        <f t="shared" si="167"/>
        <v>2013</v>
      </c>
      <c r="G599" s="3">
        <v>41328.088692129626</v>
      </c>
      <c r="H599" s="3">
        <v>41358.0</v>
      </c>
      <c r="I599" s="2">
        <f t="shared" si="1"/>
        <v>30</v>
      </c>
      <c r="J599" s="1">
        <v>5400.0</v>
      </c>
      <c r="K599" s="1">
        <v>5815.0</v>
      </c>
      <c r="L599" s="1" t="str">
        <f t="shared" si="168"/>
        <v>Met Goal</v>
      </c>
      <c r="M599" s="5">
        <f t="shared" si="169"/>
        <v>1.076851852</v>
      </c>
      <c r="N599" s="1">
        <v>94.0</v>
      </c>
      <c r="O599" s="1" t="s">
        <v>18</v>
      </c>
    </row>
    <row r="600" hidden="1">
      <c r="A600" s="1">
        <v>2.1639956E8</v>
      </c>
      <c r="B600" s="1" t="s">
        <v>711</v>
      </c>
      <c r="C600" s="1" t="s">
        <v>24</v>
      </c>
      <c r="D600" s="1" t="s">
        <v>712</v>
      </c>
      <c r="E600" s="1" t="s">
        <v>17</v>
      </c>
      <c r="F600" s="3"/>
      <c r="G600" s="3">
        <v>41828.98684027778</v>
      </c>
      <c r="H600" s="3">
        <v>41858.0</v>
      </c>
      <c r="I600" s="2">
        <f t="shared" si="1"/>
        <v>30</v>
      </c>
      <c r="J600" s="1">
        <v>25.0</v>
      </c>
      <c r="K600" s="1">
        <v>0.0</v>
      </c>
      <c r="L600" s="1"/>
      <c r="M600" s="1"/>
      <c r="N600" s="1">
        <v>0.0</v>
      </c>
      <c r="O600" s="1" t="s">
        <v>22</v>
      </c>
    </row>
    <row r="601" hidden="1">
      <c r="A601" s="1">
        <v>5.80473134E8</v>
      </c>
      <c r="B601" s="1" t="s">
        <v>713</v>
      </c>
      <c r="C601" s="1" t="s">
        <v>26</v>
      </c>
      <c r="D601" s="1" t="s">
        <v>26</v>
      </c>
      <c r="E601" s="1" t="s">
        <v>17</v>
      </c>
      <c r="F601" s="3"/>
      <c r="G601" s="3">
        <v>41165.610613425924</v>
      </c>
      <c r="H601" s="3">
        <v>41195.0</v>
      </c>
      <c r="I601" s="2">
        <f t="shared" si="1"/>
        <v>30</v>
      </c>
      <c r="J601" s="1">
        <v>7500.0</v>
      </c>
      <c r="K601" s="1">
        <v>0.0</v>
      </c>
      <c r="L601" s="1"/>
      <c r="M601" s="1"/>
      <c r="N601" s="1">
        <v>0.0</v>
      </c>
      <c r="O601" s="1" t="s">
        <v>22</v>
      </c>
    </row>
    <row r="602" hidden="1">
      <c r="A602" s="1">
        <v>1.259099033E9</v>
      </c>
      <c r="B602" s="1" t="s">
        <v>714</v>
      </c>
      <c r="C602" s="1" t="s">
        <v>87</v>
      </c>
      <c r="D602" s="1" t="s">
        <v>430</v>
      </c>
      <c r="E602" s="1" t="s">
        <v>17</v>
      </c>
      <c r="F602" s="3"/>
      <c r="G602" s="3">
        <v>40017.841770833336</v>
      </c>
      <c r="H602" s="3">
        <v>40047.0</v>
      </c>
      <c r="I602" s="2">
        <f t="shared" si="1"/>
        <v>30</v>
      </c>
      <c r="J602" s="1">
        <v>1400.0</v>
      </c>
      <c r="K602" s="1">
        <v>260.0</v>
      </c>
      <c r="L602" s="1"/>
      <c r="M602" s="1"/>
      <c r="N602" s="1">
        <v>16.0</v>
      </c>
      <c r="O602" s="1" t="s">
        <v>22</v>
      </c>
    </row>
    <row r="603">
      <c r="A603" s="1">
        <v>1.93758386E8</v>
      </c>
      <c r="B603" s="1" t="s">
        <v>715</v>
      </c>
      <c r="C603" s="1" t="s">
        <v>193</v>
      </c>
      <c r="D603" s="1" t="s">
        <v>411</v>
      </c>
      <c r="E603" s="1" t="s">
        <v>17</v>
      </c>
      <c r="F603" s="2">
        <f>YEAR(G603)</f>
        <v>2014</v>
      </c>
      <c r="G603" s="3">
        <v>41915.13569444444</v>
      </c>
      <c r="H603" s="3">
        <v>41945.0</v>
      </c>
      <c r="I603" s="2">
        <f t="shared" si="1"/>
        <v>30</v>
      </c>
      <c r="J603" s="1">
        <v>4865.0</v>
      </c>
      <c r="K603" s="1">
        <v>5398.0</v>
      </c>
      <c r="L603" s="1" t="str">
        <f>IF(K603&gt;=J603, "Met Goal", "Missed Goal")
</f>
        <v>Met Goal</v>
      </c>
      <c r="M603" s="5">
        <f>(K603/J603)
</f>
        <v>1.109558068</v>
      </c>
      <c r="N603" s="1">
        <v>63.0</v>
      </c>
      <c r="O603" s="1" t="s">
        <v>18</v>
      </c>
    </row>
    <row r="604" hidden="1">
      <c r="A604" s="1">
        <v>4.20557337E8</v>
      </c>
      <c r="B604" s="1" t="s">
        <v>716</v>
      </c>
      <c r="C604" s="1" t="s">
        <v>29</v>
      </c>
      <c r="D604" s="1" t="s">
        <v>84</v>
      </c>
      <c r="E604" s="1" t="s">
        <v>17</v>
      </c>
      <c r="F604" s="3"/>
      <c r="G604" s="3">
        <v>41263.7812962963</v>
      </c>
      <c r="H604" s="3">
        <v>41266.0</v>
      </c>
      <c r="I604" s="2">
        <f t="shared" si="1"/>
        <v>3</v>
      </c>
      <c r="J604" s="1">
        <v>4000.0</v>
      </c>
      <c r="K604" s="1">
        <v>0.0</v>
      </c>
      <c r="L604" s="1"/>
      <c r="M604" s="1"/>
      <c r="N604" s="1">
        <v>0.0</v>
      </c>
      <c r="O604" s="1" t="s">
        <v>22</v>
      </c>
    </row>
    <row r="605" hidden="1">
      <c r="A605" s="1">
        <v>7.01885194E8</v>
      </c>
      <c r="B605" s="1" t="s">
        <v>717</v>
      </c>
      <c r="C605" s="1" t="s">
        <v>29</v>
      </c>
      <c r="D605" s="1" t="s">
        <v>29</v>
      </c>
      <c r="E605" s="1" t="s">
        <v>17</v>
      </c>
      <c r="F605" s="3"/>
      <c r="G605" s="3">
        <v>41038.75730324074</v>
      </c>
      <c r="H605" s="3">
        <v>41098.0</v>
      </c>
      <c r="I605" s="2">
        <f t="shared" si="1"/>
        <v>60</v>
      </c>
      <c r="J605" s="1">
        <v>250000.0</v>
      </c>
      <c r="K605" s="1">
        <v>0.0</v>
      </c>
      <c r="L605" s="1"/>
      <c r="M605" s="1"/>
      <c r="N605" s="1">
        <v>0.0</v>
      </c>
      <c r="O605" s="1" t="s">
        <v>22</v>
      </c>
    </row>
    <row r="606" hidden="1">
      <c r="A606" s="1">
        <v>9.40524937E8</v>
      </c>
      <c r="B606" s="1" t="s">
        <v>718</v>
      </c>
      <c r="C606" s="1" t="s">
        <v>20</v>
      </c>
      <c r="D606" s="1" t="s">
        <v>21</v>
      </c>
      <c r="E606" s="1" t="s">
        <v>17</v>
      </c>
      <c r="F606" s="3"/>
      <c r="G606" s="3">
        <v>40679.91782407407</v>
      </c>
      <c r="H606" s="3">
        <v>40769.0</v>
      </c>
      <c r="I606" s="2">
        <f t="shared" si="1"/>
        <v>90</v>
      </c>
      <c r="J606" s="1">
        <v>50000.0</v>
      </c>
      <c r="K606" s="1">
        <v>6991.0</v>
      </c>
      <c r="L606" s="1"/>
      <c r="M606" s="1"/>
      <c r="N606" s="1">
        <v>99.0</v>
      </c>
      <c r="O606" s="1" t="s">
        <v>22</v>
      </c>
    </row>
    <row r="607" hidden="1">
      <c r="A607" s="1">
        <v>2.94480817E8</v>
      </c>
      <c r="B607" s="1" t="s">
        <v>719</v>
      </c>
      <c r="C607" s="1" t="s">
        <v>24</v>
      </c>
      <c r="D607" s="1" t="s">
        <v>24</v>
      </c>
      <c r="E607" s="1" t="s">
        <v>17</v>
      </c>
      <c r="F607" s="3"/>
      <c r="G607" s="3">
        <v>41179.02590277778</v>
      </c>
      <c r="H607" s="3">
        <v>41209.0</v>
      </c>
      <c r="I607" s="2">
        <f t="shared" si="1"/>
        <v>30</v>
      </c>
      <c r="J607" s="1">
        <v>8400.0</v>
      </c>
      <c r="K607" s="1">
        <v>1335.0</v>
      </c>
      <c r="L607" s="1"/>
      <c r="M607" s="1"/>
      <c r="N607" s="1">
        <v>21.0</v>
      </c>
      <c r="O607" s="1" t="s">
        <v>22</v>
      </c>
    </row>
    <row r="608" hidden="1">
      <c r="A608" s="1">
        <v>1.903140646E9</v>
      </c>
      <c r="B608" s="1" t="s">
        <v>720</v>
      </c>
      <c r="C608" s="1" t="s">
        <v>29</v>
      </c>
      <c r="D608" s="1" t="s">
        <v>286</v>
      </c>
      <c r="E608" s="1" t="s">
        <v>17</v>
      </c>
      <c r="F608" s="3"/>
      <c r="G608" s="3">
        <v>41832.123506944445</v>
      </c>
      <c r="H608" s="3">
        <v>41862.0</v>
      </c>
      <c r="I608" s="2">
        <f t="shared" si="1"/>
        <v>30</v>
      </c>
      <c r="J608" s="1">
        <v>500.0</v>
      </c>
      <c r="K608" s="1">
        <v>35.0</v>
      </c>
      <c r="L608" s="1"/>
      <c r="M608" s="1"/>
      <c r="N608" s="1">
        <v>2.0</v>
      </c>
      <c r="O608" s="1" t="s">
        <v>22</v>
      </c>
    </row>
    <row r="609" hidden="1">
      <c r="A609" s="1">
        <v>7.35244678E8</v>
      </c>
      <c r="B609" s="1" t="s">
        <v>721</v>
      </c>
      <c r="C609" s="1" t="s">
        <v>37</v>
      </c>
      <c r="D609" s="1" t="s">
        <v>37</v>
      </c>
      <c r="E609" s="1" t="s">
        <v>17</v>
      </c>
      <c r="F609" s="3"/>
      <c r="G609" s="3">
        <v>41027.343356481484</v>
      </c>
      <c r="H609" s="3">
        <v>41060.0</v>
      </c>
      <c r="I609" s="2">
        <f t="shared" si="1"/>
        <v>33</v>
      </c>
      <c r="J609" s="1">
        <v>1400.0</v>
      </c>
      <c r="K609" s="1">
        <v>645.0</v>
      </c>
      <c r="L609" s="1"/>
      <c r="M609" s="1"/>
      <c r="N609" s="1">
        <v>15.0</v>
      </c>
      <c r="O609" s="1" t="s">
        <v>22</v>
      </c>
    </row>
    <row r="610" hidden="1">
      <c r="A610" s="1">
        <v>8.32009514E8</v>
      </c>
      <c r="B610" s="1" t="s">
        <v>722</v>
      </c>
      <c r="C610" s="1" t="s">
        <v>29</v>
      </c>
      <c r="D610" s="1" t="s">
        <v>29</v>
      </c>
      <c r="E610" s="1" t="s">
        <v>17</v>
      </c>
      <c r="F610" s="3"/>
      <c r="G610" s="3">
        <v>41226.873715277776</v>
      </c>
      <c r="H610" s="3">
        <v>41255.0</v>
      </c>
      <c r="I610" s="2">
        <f t="shared" si="1"/>
        <v>29</v>
      </c>
      <c r="J610" s="1">
        <v>2500.0</v>
      </c>
      <c r="K610" s="1">
        <v>106.0</v>
      </c>
      <c r="L610" s="1"/>
      <c r="M610" s="1"/>
      <c r="N610" s="1">
        <v>6.0</v>
      </c>
      <c r="O610" s="1" t="s">
        <v>22</v>
      </c>
    </row>
    <row r="611">
      <c r="A611" s="1">
        <v>6.236308E8</v>
      </c>
      <c r="B611" s="1" t="s">
        <v>723</v>
      </c>
      <c r="C611" s="1" t="s">
        <v>29</v>
      </c>
      <c r="D611" s="1" t="s">
        <v>65</v>
      </c>
      <c r="E611" s="1" t="s">
        <v>17</v>
      </c>
      <c r="F611" s="2">
        <f>YEAR(G611)</f>
        <v>2014</v>
      </c>
      <c r="G611" s="3">
        <v>41658.02674768519</v>
      </c>
      <c r="H611" s="3">
        <v>41699.0</v>
      </c>
      <c r="I611" s="2">
        <f t="shared" si="1"/>
        <v>41</v>
      </c>
      <c r="J611" s="1">
        <v>500.0</v>
      </c>
      <c r="K611" s="1">
        <v>600.0</v>
      </c>
      <c r="L611" s="1" t="str">
        <f>IF(K611&gt;=J611, "Met Goal", "Missed Goal")
</f>
        <v>Met Goal</v>
      </c>
      <c r="M611" s="5">
        <f>(K611/J611)
</f>
        <v>1.2</v>
      </c>
      <c r="N611" s="1">
        <v>14.0</v>
      </c>
      <c r="O611" s="1" t="s">
        <v>18</v>
      </c>
    </row>
    <row r="612" hidden="1">
      <c r="A612" s="1">
        <v>1.406299686E9</v>
      </c>
      <c r="B612" s="1" t="s">
        <v>724</v>
      </c>
      <c r="C612" s="1" t="s">
        <v>39</v>
      </c>
      <c r="D612" s="1" t="s">
        <v>39</v>
      </c>
      <c r="E612" s="1" t="s">
        <v>48</v>
      </c>
      <c r="F612" s="3"/>
      <c r="G612" s="3">
        <v>41844.59752314815</v>
      </c>
      <c r="H612" s="3">
        <v>41904.0</v>
      </c>
      <c r="I612" s="2">
        <f t="shared" si="1"/>
        <v>60</v>
      </c>
      <c r="J612" s="1">
        <v>48925.0</v>
      </c>
      <c r="K612" s="1">
        <v>2.0</v>
      </c>
      <c r="L612" s="1"/>
      <c r="M612" s="1"/>
      <c r="N612" s="1">
        <v>1.0</v>
      </c>
      <c r="O612" s="1" t="s">
        <v>22</v>
      </c>
    </row>
    <row r="613" hidden="1">
      <c r="A613" s="1">
        <v>8.33964003E8</v>
      </c>
      <c r="B613" s="1" t="s">
        <v>725</v>
      </c>
      <c r="C613" s="1" t="s">
        <v>29</v>
      </c>
      <c r="D613" s="1" t="s">
        <v>30</v>
      </c>
      <c r="E613" s="1" t="s">
        <v>17</v>
      </c>
      <c r="F613" s="3"/>
      <c r="G613" s="3">
        <v>40861.73434027778</v>
      </c>
      <c r="H613" s="3">
        <v>40892.0</v>
      </c>
      <c r="I613" s="2">
        <f t="shared" si="1"/>
        <v>31</v>
      </c>
      <c r="J613" s="1">
        <v>10000.0</v>
      </c>
      <c r="K613" s="1">
        <v>0.0</v>
      </c>
      <c r="L613" s="1"/>
      <c r="M613" s="1"/>
      <c r="N613" s="1">
        <v>0.0</v>
      </c>
      <c r="O613" s="1" t="s">
        <v>22</v>
      </c>
    </row>
    <row r="614">
      <c r="A614" s="1">
        <v>1.258663493E9</v>
      </c>
      <c r="B614" s="1" t="s">
        <v>726</v>
      </c>
      <c r="C614" s="1" t="s">
        <v>29</v>
      </c>
      <c r="D614" s="1" t="s">
        <v>84</v>
      </c>
      <c r="E614" s="1" t="s">
        <v>17</v>
      </c>
      <c r="F614" s="2">
        <f t="shared" ref="F614:F615" si="170">YEAR(G614)</f>
        <v>2013</v>
      </c>
      <c r="G614" s="3">
        <v>41383.88355324074</v>
      </c>
      <c r="H614" s="3">
        <v>41431.0</v>
      </c>
      <c r="I614" s="2">
        <f t="shared" si="1"/>
        <v>48</v>
      </c>
      <c r="J614" s="1">
        <v>13000.0</v>
      </c>
      <c r="K614" s="1">
        <v>14802.0</v>
      </c>
      <c r="L614" s="1" t="str">
        <f t="shared" ref="L614:L615" si="171">IF(K614&gt;=J614, "Met Goal", "Missed Goal")
</f>
        <v>Met Goal</v>
      </c>
      <c r="M614" s="5">
        <f t="shared" ref="M614:M615" si="172">(K614/J614)
</f>
        <v>1.138615385</v>
      </c>
      <c r="N614" s="1">
        <v>218.0</v>
      </c>
      <c r="O614" s="1" t="s">
        <v>18</v>
      </c>
    </row>
    <row r="615">
      <c r="A615" s="1">
        <v>6.70889714E8</v>
      </c>
      <c r="B615" s="1" t="s">
        <v>727</v>
      </c>
      <c r="C615" s="1" t="s">
        <v>29</v>
      </c>
      <c r="D615" s="1" t="s">
        <v>65</v>
      </c>
      <c r="E615" s="1" t="s">
        <v>17</v>
      </c>
      <c r="F615" s="2">
        <f t="shared" si="170"/>
        <v>2010</v>
      </c>
      <c r="G615" s="3">
        <v>40542.89875</v>
      </c>
      <c r="H615" s="3">
        <v>40572.0</v>
      </c>
      <c r="I615" s="2">
        <f t="shared" si="1"/>
        <v>30</v>
      </c>
      <c r="J615" s="1">
        <v>10000.0</v>
      </c>
      <c r="K615" s="1">
        <v>13687.0</v>
      </c>
      <c r="L615" s="1" t="str">
        <f t="shared" si="171"/>
        <v>Met Goal</v>
      </c>
      <c r="M615" s="5">
        <f t="shared" si="172"/>
        <v>1.3687</v>
      </c>
      <c r="N615" s="1">
        <v>162.0</v>
      </c>
      <c r="O615" s="1" t="s">
        <v>18</v>
      </c>
    </row>
    <row r="616" hidden="1">
      <c r="A616" s="1">
        <v>3.8866634E8</v>
      </c>
      <c r="B616" s="1" t="s">
        <v>728</v>
      </c>
      <c r="C616" s="1" t="s">
        <v>50</v>
      </c>
      <c r="D616" s="1" t="s">
        <v>68</v>
      </c>
      <c r="E616" s="1" t="s">
        <v>80</v>
      </c>
      <c r="F616" s="3"/>
      <c r="G616" s="3">
        <v>41778.855</v>
      </c>
      <c r="H616" s="3">
        <v>41808.0</v>
      </c>
      <c r="I616" s="2">
        <f t="shared" si="1"/>
        <v>30</v>
      </c>
      <c r="J616" s="1">
        <v>9247.0</v>
      </c>
      <c r="K616" s="1">
        <v>23.0</v>
      </c>
      <c r="L616" s="1"/>
      <c r="M616" s="1"/>
      <c r="N616" s="1">
        <v>1.0</v>
      </c>
      <c r="O616" s="1" t="s">
        <v>22</v>
      </c>
    </row>
    <row r="617" hidden="1">
      <c r="A617" s="1">
        <v>1.78514255E8</v>
      </c>
      <c r="B617" s="1" t="s">
        <v>729</v>
      </c>
      <c r="C617" s="1" t="s">
        <v>29</v>
      </c>
      <c r="D617" s="1" t="s">
        <v>236</v>
      </c>
      <c r="E617" s="1" t="s">
        <v>17</v>
      </c>
      <c r="F617" s="3"/>
      <c r="G617" s="3">
        <v>40789.06932870371</v>
      </c>
      <c r="H617" s="3">
        <v>40819.0</v>
      </c>
      <c r="I617" s="2">
        <f t="shared" si="1"/>
        <v>30</v>
      </c>
      <c r="J617" s="1">
        <v>3000.0</v>
      </c>
      <c r="K617" s="1">
        <v>0.0</v>
      </c>
      <c r="L617" s="1"/>
      <c r="M617" s="1"/>
      <c r="N617" s="1">
        <v>0.0</v>
      </c>
      <c r="O617" s="1" t="s">
        <v>22</v>
      </c>
    </row>
    <row r="618" hidden="1">
      <c r="A618" s="1">
        <v>1.901838586E9</v>
      </c>
      <c r="B618" s="1" t="s">
        <v>730</v>
      </c>
      <c r="C618" s="1" t="s">
        <v>24</v>
      </c>
      <c r="D618" s="1" t="s">
        <v>24</v>
      </c>
      <c r="E618" s="1" t="s">
        <v>17</v>
      </c>
      <c r="F618" s="3"/>
      <c r="G618" s="3">
        <v>40955.778645833336</v>
      </c>
      <c r="H618" s="3">
        <v>40985.0</v>
      </c>
      <c r="I618" s="2">
        <f t="shared" si="1"/>
        <v>30</v>
      </c>
      <c r="J618" s="1">
        <v>10000.0</v>
      </c>
      <c r="K618" s="1">
        <v>525.0</v>
      </c>
      <c r="L618" s="1"/>
      <c r="M618" s="1"/>
      <c r="N618" s="1">
        <v>8.0</v>
      </c>
      <c r="O618" s="1" t="s">
        <v>22</v>
      </c>
    </row>
    <row r="619" hidden="1">
      <c r="A619" s="1">
        <v>1.674431166E9</v>
      </c>
      <c r="B619" s="1" t="s">
        <v>731</v>
      </c>
      <c r="C619" s="1" t="s">
        <v>34</v>
      </c>
      <c r="D619" s="1" t="s">
        <v>35</v>
      </c>
      <c r="E619" s="1" t="s">
        <v>17</v>
      </c>
      <c r="F619" s="3"/>
      <c r="G619" s="3">
        <v>41584.95011574074</v>
      </c>
      <c r="H619" s="3">
        <v>41612.0</v>
      </c>
      <c r="I619" s="2">
        <f t="shared" si="1"/>
        <v>28</v>
      </c>
      <c r="J619" s="1">
        <v>50000.0</v>
      </c>
      <c r="K619" s="1">
        <v>5.0</v>
      </c>
      <c r="L619" s="1"/>
      <c r="M619" s="1"/>
      <c r="N619" s="1">
        <v>1.0</v>
      </c>
      <c r="O619" s="1" t="s">
        <v>22</v>
      </c>
    </row>
    <row r="620" hidden="1">
      <c r="A620" s="1">
        <v>1.060990591E9</v>
      </c>
      <c r="B620" s="1" t="s">
        <v>732</v>
      </c>
      <c r="C620" s="1" t="s">
        <v>26</v>
      </c>
      <c r="D620" s="1" t="s">
        <v>82</v>
      </c>
      <c r="E620" s="1" t="s">
        <v>17</v>
      </c>
      <c r="F620" s="3"/>
      <c r="G620" s="3">
        <v>41178.236238425925</v>
      </c>
      <c r="H620" s="3">
        <v>41208.0</v>
      </c>
      <c r="I620" s="2">
        <f t="shared" si="1"/>
        <v>30</v>
      </c>
      <c r="J620" s="1">
        <v>3000.0</v>
      </c>
      <c r="K620" s="1">
        <v>71.0</v>
      </c>
      <c r="L620" s="1"/>
      <c r="M620" s="1"/>
      <c r="N620" s="1">
        <v>5.0</v>
      </c>
      <c r="O620" s="1" t="s">
        <v>22</v>
      </c>
    </row>
    <row r="621" hidden="1">
      <c r="A621" s="1">
        <v>6.9260412E7</v>
      </c>
      <c r="B621" s="1" t="s">
        <v>733</v>
      </c>
      <c r="C621" s="1" t="s">
        <v>16</v>
      </c>
      <c r="D621" s="1" t="s">
        <v>16</v>
      </c>
      <c r="E621" s="1" t="s">
        <v>17</v>
      </c>
      <c r="F621" s="3"/>
      <c r="G621" s="3">
        <v>40733.780335648145</v>
      </c>
      <c r="H621" s="3">
        <v>40771.0</v>
      </c>
      <c r="I621" s="2">
        <f t="shared" si="1"/>
        <v>38</v>
      </c>
      <c r="J621" s="1">
        <v>2000.0</v>
      </c>
      <c r="K621" s="1">
        <v>509.0</v>
      </c>
      <c r="L621" s="1"/>
      <c r="M621" s="1"/>
      <c r="N621" s="1">
        <v>11.0</v>
      </c>
      <c r="O621" s="1" t="s">
        <v>22</v>
      </c>
    </row>
    <row r="622">
      <c r="A622" s="1">
        <v>7.23414338E8</v>
      </c>
      <c r="B622" s="1" t="s">
        <v>734</v>
      </c>
      <c r="C622" s="1" t="s">
        <v>29</v>
      </c>
      <c r="D622" s="1" t="s">
        <v>84</v>
      </c>
      <c r="E622" s="1" t="s">
        <v>17</v>
      </c>
      <c r="F622" s="2">
        <f>YEAR(G622)</f>
        <v>2012</v>
      </c>
      <c r="G622" s="3">
        <v>41225.90994212963</v>
      </c>
      <c r="H622" s="3">
        <v>41240.0</v>
      </c>
      <c r="I622" s="2">
        <f t="shared" si="1"/>
        <v>15</v>
      </c>
      <c r="J622" s="1">
        <v>1500.0</v>
      </c>
      <c r="K622" s="1">
        <v>1572.0</v>
      </c>
      <c r="L622" s="1" t="str">
        <f>IF(K622&gt;=J622, "Met Goal", "Missed Goal")
</f>
        <v>Met Goal</v>
      </c>
      <c r="M622" s="5">
        <f>(K622/J622)
</f>
        <v>1.048</v>
      </c>
      <c r="N622" s="1">
        <v>20.0</v>
      </c>
      <c r="O622" s="1" t="s">
        <v>18</v>
      </c>
    </row>
    <row r="623" hidden="1">
      <c r="A623" s="1">
        <v>4.67416082E8</v>
      </c>
      <c r="B623" s="1" t="s">
        <v>735</v>
      </c>
      <c r="C623" s="1" t="s">
        <v>87</v>
      </c>
      <c r="D623" s="1" t="s">
        <v>152</v>
      </c>
      <c r="E623" s="1" t="s">
        <v>17</v>
      </c>
      <c r="F623" s="3"/>
      <c r="G623" s="3">
        <v>40775.8127662037</v>
      </c>
      <c r="H623" s="3">
        <v>40786.0</v>
      </c>
      <c r="I623" s="2">
        <f t="shared" si="1"/>
        <v>11</v>
      </c>
      <c r="J623" s="1">
        <v>500.0</v>
      </c>
      <c r="K623" s="1">
        <v>22.0</v>
      </c>
      <c r="L623" s="1"/>
      <c r="M623" s="1"/>
      <c r="N623" s="1">
        <v>2.0</v>
      </c>
      <c r="O623" s="1" t="s">
        <v>22</v>
      </c>
    </row>
    <row r="624" hidden="1">
      <c r="A624" s="1">
        <v>1.12442017E8</v>
      </c>
      <c r="B624" s="1" t="s">
        <v>736</v>
      </c>
      <c r="C624" s="1" t="s">
        <v>34</v>
      </c>
      <c r="D624" s="1" t="s">
        <v>116</v>
      </c>
      <c r="E624" s="1" t="s">
        <v>48</v>
      </c>
      <c r="F624" s="3"/>
      <c r="G624" s="3">
        <v>41267.438263888886</v>
      </c>
      <c r="H624" s="3">
        <v>41312.0</v>
      </c>
      <c r="I624" s="2">
        <f t="shared" si="1"/>
        <v>45</v>
      </c>
      <c r="J624" s="1">
        <v>2370.0</v>
      </c>
      <c r="K624" s="1">
        <v>551.0</v>
      </c>
      <c r="L624" s="1"/>
      <c r="M624" s="1"/>
      <c r="N624" s="1">
        <v>42.0</v>
      </c>
      <c r="O624" s="1" t="s">
        <v>22</v>
      </c>
    </row>
    <row r="625" hidden="1">
      <c r="A625" s="1">
        <v>1.531552882E9</v>
      </c>
      <c r="B625" s="1" t="s">
        <v>737</v>
      </c>
      <c r="C625" s="1" t="s">
        <v>26</v>
      </c>
      <c r="D625" s="1" t="s">
        <v>82</v>
      </c>
      <c r="E625" s="1" t="s">
        <v>17</v>
      </c>
      <c r="F625" s="3"/>
      <c r="G625" s="3">
        <v>41247.12810185185</v>
      </c>
      <c r="H625" s="3">
        <v>41290.0</v>
      </c>
      <c r="I625" s="2">
        <f t="shared" si="1"/>
        <v>43</v>
      </c>
      <c r="J625" s="1">
        <v>75000.0</v>
      </c>
      <c r="K625" s="1">
        <v>395.0</v>
      </c>
      <c r="L625" s="1"/>
      <c r="M625" s="1"/>
      <c r="N625" s="1">
        <v>8.0</v>
      </c>
      <c r="O625" s="1" t="s">
        <v>22</v>
      </c>
    </row>
    <row r="626" hidden="1">
      <c r="A626" s="1">
        <v>1.081694928E9</v>
      </c>
      <c r="B626" s="1" t="s">
        <v>738</v>
      </c>
      <c r="C626" s="1" t="s">
        <v>24</v>
      </c>
      <c r="D626" s="1" t="s">
        <v>101</v>
      </c>
      <c r="E626" s="1" t="s">
        <v>17</v>
      </c>
      <c r="F626" s="3"/>
      <c r="G626" s="3">
        <v>41869.95751157407</v>
      </c>
      <c r="H626" s="3">
        <v>41897.0</v>
      </c>
      <c r="I626" s="2">
        <f t="shared" si="1"/>
        <v>28</v>
      </c>
      <c r="J626" s="1">
        <v>50000.0</v>
      </c>
      <c r="K626" s="1">
        <v>51.0</v>
      </c>
      <c r="L626" s="1"/>
      <c r="M626" s="1"/>
      <c r="N626" s="1">
        <v>11.0</v>
      </c>
      <c r="O626" s="1" t="s">
        <v>22</v>
      </c>
    </row>
    <row r="627">
      <c r="A627" s="1">
        <v>4.56189146E8</v>
      </c>
      <c r="B627" s="1" t="s">
        <v>739</v>
      </c>
      <c r="C627" s="1" t="s">
        <v>29</v>
      </c>
      <c r="D627" s="1" t="s">
        <v>30</v>
      </c>
      <c r="E627" s="1" t="s">
        <v>17</v>
      </c>
      <c r="F627" s="2">
        <f t="shared" ref="F627:F628" si="173">YEAR(G627)</f>
        <v>2014</v>
      </c>
      <c r="G627" s="3">
        <v>41717.308530092596</v>
      </c>
      <c r="H627" s="3">
        <v>41762.0</v>
      </c>
      <c r="I627" s="2">
        <f t="shared" si="1"/>
        <v>45</v>
      </c>
      <c r="J627" s="1">
        <v>12500.0</v>
      </c>
      <c r="K627" s="1">
        <v>13160.0</v>
      </c>
      <c r="L627" s="1" t="str">
        <f t="shared" ref="L627:L628" si="174">IF(K627&gt;=J627, "Met Goal", "Missed Goal")
</f>
        <v>Met Goal</v>
      </c>
      <c r="M627" s="5">
        <f t="shared" ref="M627:M628" si="175">(K627/J627)
</f>
        <v>1.0528</v>
      </c>
      <c r="N627" s="1">
        <v>132.0</v>
      </c>
      <c r="O627" s="1" t="s">
        <v>18</v>
      </c>
    </row>
    <row r="628">
      <c r="A628" s="1">
        <v>3.02894882E8</v>
      </c>
      <c r="B628" s="1" t="s">
        <v>740</v>
      </c>
      <c r="C628" s="1" t="s">
        <v>34</v>
      </c>
      <c r="D628" s="1" t="s">
        <v>35</v>
      </c>
      <c r="E628" s="1" t="s">
        <v>17</v>
      </c>
      <c r="F628" s="2">
        <f t="shared" si="173"/>
        <v>2013</v>
      </c>
      <c r="G628" s="3">
        <v>41362.98475694445</v>
      </c>
      <c r="H628" s="3">
        <v>41377.0</v>
      </c>
      <c r="I628" s="2">
        <f t="shared" si="1"/>
        <v>15</v>
      </c>
      <c r="J628" s="1">
        <v>800.0</v>
      </c>
      <c r="K628" s="1">
        <v>1010.0</v>
      </c>
      <c r="L628" s="1" t="str">
        <f t="shared" si="174"/>
        <v>Met Goal</v>
      </c>
      <c r="M628" s="5">
        <f t="shared" si="175"/>
        <v>1.2625</v>
      </c>
      <c r="N628" s="1">
        <v>23.0</v>
      </c>
      <c r="O628" s="1" t="s">
        <v>18</v>
      </c>
    </row>
    <row r="629" hidden="1">
      <c r="A629" s="1">
        <v>2.065940494E9</v>
      </c>
      <c r="B629" s="1" t="s">
        <v>741</v>
      </c>
      <c r="C629" s="1" t="s">
        <v>29</v>
      </c>
      <c r="D629" s="1" t="s">
        <v>84</v>
      </c>
      <c r="E629" s="1" t="s">
        <v>17</v>
      </c>
      <c r="F629" s="3"/>
      <c r="G629" s="3">
        <v>41874.542349537034</v>
      </c>
      <c r="H629" s="3">
        <v>41902.0</v>
      </c>
      <c r="I629" s="2">
        <f t="shared" si="1"/>
        <v>28</v>
      </c>
      <c r="J629" s="1">
        <v>22000.0</v>
      </c>
      <c r="K629" s="1">
        <v>3152.0</v>
      </c>
      <c r="L629" s="1"/>
      <c r="M629" s="1"/>
      <c r="N629" s="1">
        <v>69.0</v>
      </c>
      <c r="O629" s="1" t="s">
        <v>31</v>
      </c>
    </row>
    <row r="630">
      <c r="A630" s="1">
        <v>2.052443824E9</v>
      </c>
      <c r="B630" s="1" t="s">
        <v>742</v>
      </c>
      <c r="C630" s="1" t="s">
        <v>26</v>
      </c>
      <c r="D630" s="1" t="s">
        <v>103</v>
      </c>
      <c r="E630" s="1" t="s">
        <v>17</v>
      </c>
      <c r="F630" s="2">
        <f>YEAR(G630)</f>
        <v>2012</v>
      </c>
      <c r="G630" s="3">
        <v>41107.213483796295</v>
      </c>
      <c r="H630" s="3">
        <v>41137.0</v>
      </c>
      <c r="I630" s="2">
        <f t="shared" si="1"/>
        <v>30</v>
      </c>
      <c r="J630" s="1">
        <v>2000.0</v>
      </c>
      <c r="K630" s="1">
        <v>2015.0</v>
      </c>
      <c r="L630" s="1" t="str">
        <f>IF(K630&gt;=J630, "Met Goal", "Missed Goal")
</f>
        <v>Met Goal</v>
      </c>
      <c r="M630" s="5">
        <f>(K630/J630)
</f>
        <v>1.0075</v>
      </c>
      <c r="N630" s="1">
        <v>22.0</v>
      </c>
      <c r="O630" s="1" t="s">
        <v>18</v>
      </c>
    </row>
    <row r="631" hidden="1">
      <c r="A631" s="1">
        <v>1.491881391E9</v>
      </c>
      <c r="B631" s="1" t="s">
        <v>743</v>
      </c>
      <c r="C631" s="1" t="s">
        <v>29</v>
      </c>
      <c r="D631" s="1" t="s">
        <v>84</v>
      </c>
      <c r="E631" s="1" t="s">
        <v>17</v>
      </c>
      <c r="F631" s="3"/>
      <c r="G631" s="3">
        <v>40336.96429398148</v>
      </c>
      <c r="H631" s="3">
        <v>40397.0</v>
      </c>
      <c r="I631" s="2">
        <f t="shared" si="1"/>
        <v>61</v>
      </c>
      <c r="J631" s="1">
        <v>10000.0</v>
      </c>
      <c r="K631" s="1">
        <v>1305.0</v>
      </c>
      <c r="L631" s="1"/>
      <c r="M631" s="1"/>
      <c r="N631" s="1">
        <v>19.0</v>
      </c>
      <c r="O631" s="1" t="s">
        <v>22</v>
      </c>
    </row>
    <row r="632" hidden="1">
      <c r="A632" s="1">
        <v>2.020379463E9</v>
      </c>
      <c r="B632" s="1" t="s">
        <v>744</v>
      </c>
      <c r="C632" s="1" t="s">
        <v>20</v>
      </c>
      <c r="D632" s="1" t="s">
        <v>21</v>
      </c>
      <c r="E632" s="1" t="s">
        <v>17</v>
      </c>
      <c r="F632" s="3"/>
      <c r="G632" s="3">
        <v>41464.08403935185</v>
      </c>
      <c r="H632" s="3">
        <v>41485.0</v>
      </c>
      <c r="I632" s="2">
        <f t="shared" si="1"/>
        <v>21</v>
      </c>
      <c r="J632" s="1">
        <v>10000.0</v>
      </c>
      <c r="K632" s="1">
        <v>271.0</v>
      </c>
      <c r="L632" s="1"/>
      <c r="M632" s="1"/>
      <c r="N632" s="1">
        <v>11.0</v>
      </c>
      <c r="O632" s="1" t="s">
        <v>22</v>
      </c>
    </row>
    <row r="633" hidden="1">
      <c r="A633" s="1">
        <v>7.37697738E8</v>
      </c>
      <c r="B633" s="1" t="s">
        <v>745</v>
      </c>
      <c r="C633" s="1" t="s">
        <v>56</v>
      </c>
      <c r="D633" s="1" t="s">
        <v>56</v>
      </c>
      <c r="E633" s="1" t="s">
        <v>48</v>
      </c>
      <c r="F633" s="3"/>
      <c r="G633" s="3">
        <v>41857.902233796296</v>
      </c>
      <c r="H633" s="3">
        <v>41887.0</v>
      </c>
      <c r="I633" s="2">
        <f t="shared" si="1"/>
        <v>30</v>
      </c>
      <c r="J633" s="1">
        <v>1630.0</v>
      </c>
      <c r="K633" s="1">
        <v>0.0</v>
      </c>
      <c r="L633" s="1"/>
      <c r="M633" s="1"/>
      <c r="N633" s="1">
        <v>0.0</v>
      </c>
      <c r="O633" s="1" t="s">
        <v>31</v>
      </c>
    </row>
    <row r="634" hidden="1">
      <c r="A634" s="1">
        <v>9.68367539E8</v>
      </c>
      <c r="B634" s="1" t="s">
        <v>746</v>
      </c>
      <c r="C634" s="1" t="s">
        <v>50</v>
      </c>
      <c r="D634" s="1" t="s">
        <v>747</v>
      </c>
      <c r="E634" s="1" t="s">
        <v>17</v>
      </c>
      <c r="F634" s="3"/>
      <c r="G634" s="3">
        <v>41683.70810185185</v>
      </c>
      <c r="H634" s="3">
        <v>41713.0</v>
      </c>
      <c r="I634" s="2">
        <f t="shared" si="1"/>
        <v>30</v>
      </c>
      <c r="J634" s="1">
        <v>17000.0</v>
      </c>
      <c r="K634" s="1">
        <v>30.0</v>
      </c>
      <c r="L634" s="1"/>
      <c r="M634" s="1"/>
      <c r="N634" s="1">
        <v>2.0</v>
      </c>
      <c r="O634" s="1" t="s">
        <v>22</v>
      </c>
    </row>
    <row r="635" hidden="1">
      <c r="A635" s="1">
        <v>2.04049053E8</v>
      </c>
      <c r="B635" s="1" t="s">
        <v>748</v>
      </c>
      <c r="C635" s="1" t="s">
        <v>34</v>
      </c>
      <c r="D635" s="1" t="s">
        <v>116</v>
      </c>
      <c r="E635" s="1" t="s">
        <v>17</v>
      </c>
      <c r="F635" s="3"/>
      <c r="G635" s="3">
        <v>41634.65814814815</v>
      </c>
      <c r="H635" s="3">
        <v>41664.0</v>
      </c>
      <c r="I635" s="2">
        <f t="shared" si="1"/>
        <v>30</v>
      </c>
      <c r="J635" s="1">
        <v>2500.0</v>
      </c>
      <c r="K635" s="1">
        <v>316.0</v>
      </c>
      <c r="L635" s="1"/>
      <c r="M635" s="1"/>
      <c r="N635" s="1">
        <v>10.0</v>
      </c>
      <c r="O635" s="1" t="s">
        <v>22</v>
      </c>
    </row>
    <row r="636" hidden="1">
      <c r="A636" s="1">
        <v>2.011670026E9</v>
      </c>
      <c r="B636" s="1" t="s">
        <v>749</v>
      </c>
      <c r="C636" s="1" t="s">
        <v>92</v>
      </c>
      <c r="D636" s="1" t="s">
        <v>92</v>
      </c>
      <c r="E636" s="1" t="s">
        <v>17</v>
      </c>
      <c r="F636" s="3"/>
      <c r="G636" s="3">
        <v>41355.952210648145</v>
      </c>
      <c r="H636" s="3">
        <v>41385.0</v>
      </c>
      <c r="I636" s="2">
        <f t="shared" si="1"/>
        <v>30</v>
      </c>
      <c r="J636" s="1">
        <v>100000.0</v>
      </c>
      <c r="K636" s="1">
        <v>10.0</v>
      </c>
      <c r="L636" s="1"/>
      <c r="M636" s="1"/>
      <c r="N636" s="1">
        <v>1.0</v>
      </c>
      <c r="O636" s="1" t="s">
        <v>22</v>
      </c>
    </row>
    <row r="637" hidden="1">
      <c r="A637" s="1">
        <v>2.14692535E8</v>
      </c>
      <c r="B637" s="1" t="s">
        <v>750</v>
      </c>
      <c r="C637" s="1" t="s">
        <v>26</v>
      </c>
      <c r="D637" s="1" t="s">
        <v>751</v>
      </c>
      <c r="E637" s="1" t="s">
        <v>17</v>
      </c>
      <c r="F637" s="3"/>
      <c r="G637" s="3">
        <v>41852.8325</v>
      </c>
      <c r="H637" s="3">
        <v>41892.0</v>
      </c>
      <c r="I637" s="2">
        <f t="shared" si="1"/>
        <v>40</v>
      </c>
      <c r="J637" s="1">
        <v>15000.0</v>
      </c>
      <c r="K637" s="1">
        <v>3005.0</v>
      </c>
      <c r="L637" s="1"/>
      <c r="M637" s="1"/>
      <c r="N637" s="1">
        <v>50.0</v>
      </c>
      <c r="O637" s="1" t="s">
        <v>22</v>
      </c>
    </row>
    <row r="638" hidden="1">
      <c r="A638" s="1">
        <v>1.899759234E9</v>
      </c>
      <c r="B638" s="1" t="s">
        <v>752</v>
      </c>
      <c r="C638" s="1" t="s">
        <v>24</v>
      </c>
      <c r="D638" s="1" t="s">
        <v>753</v>
      </c>
      <c r="E638" s="1" t="s">
        <v>17</v>
      </c>
      <c r="F638" s="3"/>
      <c r="G638" s="3">
        <v>41852.77125</v>
      </c>
      <c r="H638" s="3">
        <v>41882.0</v>
      </c>
      <c r="I638" s="2">
        <f t="shared" si="1"/>
        <v>30</v>
      </c>
      <c r="J638" s="1">
        <v>9500.0</v>
      </c>
      <c r="K638" s="1">
        <v>0.0</v>
      </c>
      <c r="L638" s="1"/>
      <c r="M638" s="1"/>
      <c r="N638" s="1">
        <v>0.0</v>
      </c>
      <c r="O638" s="1" t="s">
        <v>22</v>
      </c>
    </row>
    <row r="639" hidden="1">
      <c r="A639" s="1">
        <v>2.4266573E8</v>
      </c>
      <c r="B639" s="1" t="s">
        <v>754</v>
      </c>
      <c r="C639" s="1" t="s">
        <v>26</v>
      </c>
      <c r="D639" s="1" t="s">
        <v>82</v>
      </c>
      <c r="E639" s="1" t="s">
        <v>123</v>
      </c>
      <c r="F639" s="3"/>
      <c r="G639" s="3">
        <v>41851.226481481484</v>
      </c>
      <c r="H639" s="3">
        <v>41881.0</v>
      </c>
      <c r="I639" s="2">
        <f t="shared" si="1"/>
        <v>30</v>
      </c>
      <c r="J639" s="1">
        <v>468.0</v>
      </c>
      <c r="K639" s="1">
        <v>0.0</v>
      </c>
      <c r="L639" s="1"/>
      <c r="M639" s="1"/>
      <c r="N639" s="1">
        <v>0.0</v>
      </c>
      <c r="O639" s="1" t="s">
        <v>31</v>
      </c>
    </row>
    <row r="640" hidden="1">
      <c r="A640" s="1">
        <v>1.668292028E9</v>
      </c>
      <c r="B640" s="1" t="s">
        <v>755</v>
      </c>
      <c r="C640" s="1" t="s">
        <v>87</v>
      </c>
      <c r="D640" s="1" t="s">
        <v>163</v>
      </c>
      <c r="E640" s="1" t="s">
        <v>17</v>
      </c>
      <c r="F640" s="3"/>
      <c r="G640" s="3">
        <v>41838.22708333333</v>
      </c>
      <c r="H640" s="3">
        <v>41868.0</v>
      </c>
      <c r="I640" s="2">
        <f t="shared" si="1"/>
        <v>30</v>
      </c>
      <c r="J640" s="1">
        <v>3500.0</v>
      </c>
      <c r="K640" s="1">
        <v>1.0</v>
      </c>
      <c r="L640" s="1"/>
      <c r="M640" s="1"/>
      <c r="N640" s="1">
        <v>1.0</v>
      </c>
      <c r="O640" s="1" t="s">
        <v>22</v>
      </c>
    </row>
    <row r="641">
      <c r="A641" s="1">
        <v>1.039736735E9</v>
      </c>
      <c r="B641" s="1" t="s">
        <v>756</v>
      </c>
      <c r="C641" s="1" t="s">
        <v>37</v>
      </c>
      <c r="D641" s="1" t="s">
        <v>37</v>
      </c>
      <c r="E641" s="1" t="s">
        <v>17</v>
      </c>
      <c r="F641" s="2">
        <f>YEAR(G641)</f>
        <v>2012</v>
      </c>
      <c r="G641" s="3">
        <v>40949.43429398148</v>
      </c>
      <c r="H641" s="3">
        <v>40983.0</v>
      </c>
      <c r="I641" s="2">
        <f t="shared" si="1"/>
        <v>34</v>
      </c>
      <c r="J641" s="1">
        <v>500.0</v>
      </c>
      <c r="K641" s="1">
        <v>510.0</v>
      </c>
      <c r="L641" s="1" t="str">
        <f>IF(K641&gt;=J641, "Met Goal", "Missed Goal")
</f>
        <v>Met Goal</v>
      </c>
      <c r="M641" s="5">
        <f>(K641/J641)
</f>
        <v>1.02</v>
      </c>
      <c r="N641" s="1">
        <v>16.0</v>
      </c>
      <c r="O641" s="1" t="s">
        <v>18</v>
      </c>
    </row>
    <row r="642" hidden="1">
      <c r="A642" s="1">
        <v>2.86548071E8</v>
      </c>
      <c r="B642" s="1" t="s">
        <v>757</v>
      </c>
      <c r="C642" s="1" t="s">
        <v>29</v>
      </c>
      <c r="D642" s="1" t="s">
        <v>236</v>
      </c>
      <c r="E642" s="1" t="s">
        <v>17</v>
      </c>
      <c r="F642" s="3"/>
      <c r="G642" s="3">
        <v>41619.79516203704</v>
      </c>
      <c r="H642" s="3">
        <v>41634.0</v>
      </c>
      <c r="I642" s="2">
        <f t="shared" si="1"/>
        <v>15</v>
      </c>
      <c r="J642" s="1">
        <v>2200.0</v>
      </c>
      <c r="K642" s="1">
        <v>372.0</v>
      </c>
      <c r="L642" s="1"/>
      <c r="M642" s="1"/>
      <c r="N642" s="1">
        <v>14.0</v>
      </c>
      <c r="O642" s="1" t="s">
        <v>22</v>
      </c>
    </row>
    <row r="643">
      <c r="A643" s="1">
        <v>5.33697994E8</v>
      </c>
      <c r="B643" s="1" t="s">
        <v>758</v>
      </c>
      <c r="C643" s="1" t="s">
        <v>20</v>
      </c>
      <c r="D643" s="1" t="s">
        <v>71</v>
      </c>
      <c r="E643" s="1" t="s">
        <v>191</v>
      </c>
      <c r="F643" s="2">
        <f t="shared" ref="F643:F646" si="176">YEAR(G643)</f>
        <v>2014</v>
      </c>
      <c r="G643" s="3">
        <v>41855.986712962964</v>
      </c>
      <c r="H643" s="3">
        <v>41862.0</v>
      </c>
      <c r="I643" s="2">
        <f t="shared" si="1"/>
        <v>7</v>
      </c>
      <c r="J643" s="1">
        <v>12.0</v>
      </c>
      <c r="K643" s="1">
        <v>39.0</v>
      </c>
      <c r="L643" s="1" t="str">
        <f t="shared" ref="L643:L646" si="177">IF(K643&gt;=J643, "Met Goal", "Missed Goal")
</f>
        <v>Met Goal</v>
      </c>
      <c r="M643" s="5">
        <f t="shared" ref="M643:M646" si="178">(K643/J643)
</f>
        <v>3.25</v>
      </c>
      <c r="N643" s="1">
        <v>9.0</v>
      </c>
      <c r="O643" s="1" t="s">
        <v>18</v>
      </c>
    </row>
    <row r="644">
      <c r="A644" s="1">
        <v>8.33299699E8</v>
      </c>
      <c r="B644" s="1" t="s">
        <v>759</v>
      </c>
      <c r="C644" s="1" t="s">
        <v>26</v>
      </c>
      <c r="D644" s="1" t="s">
        <v>27</v>
      </c>
      <c r="E644" s="1" t="s">
        <v>17</v>
      </c>
      <c r="F644" s="2">
        <f t="shared" si="176"/>
        <v>2013</v>
      </c>
      <c r="G644" s="3">
        <v>41300.86116898148</v>
      </c>
      <c r="H644" s="3">
        <v>41321.0</v>
      </c>
      <c r="I644" s="2">
        <f t="shared" si="1"/>
        <v>21</v>
      </c>
      <c r="J644" s="1">
        <v>600.0</v>
      </c>
      <c r="K644" s="1">
        <v>606.0</v>
      </c>
      <c r="L644" s="1" t="str">
        <f t="shared" si="177"/>
        <v>Met Goal</v>
      </c>
      <c r="M644" s="5">
        <f t="shared" si="178"/>
        <v>1.01</v>
      </c>
      <c r="N644" s="1">
        <v>25.0</v>
      </c>
      <c r="O644" s="1" t="s">
        <v>18</v>
      </c>
    </row>
    <row r="645">
      <c r="A645" s="1">
        <v>1.537019135E9</v>
      </c>
      <c r="B645" s="1" t="s">
        <v>760</v>
      </c>
      <c r="C645" s="1" t="s">
        <v>50</v>
      </c>
      <c r="D645" s="1" t="s">
        <v>68</v>
      </c>
      <c r="E645" s="1" t="s">
        <v>17</v>
      </c>
      <c r="F645" s="2">
        <f t="shared" si="176"/>
        <v>2013</v>
      </c>
      <c r="G645" s="3">
        <v>41513.00013888889</v>
      </c>
      <c r="H645" s="3">
        <v>41543.0</v>
      </c>
      <c r="I645" s="2">
        <f t="shared" si="1"/>
        <v>30</v>
      </c>
      <c r="J645" s="1">
        <v>75000.0</v>
      </c>
      <c r="K645" s="1">
        <v>78454.0</v>
      </c>
      <c r="L645" s="1" t="str">
        <f t="shared" si="177"/>
        <v>Met Goal</v>
      </c>
      <c r="M645" s="5">
        <f t="shared" si="178"/>
        <v>1.046053333</v>
      </c>
      <c r="N645" s="1">
        <v>1176.0</v>
      </c>
      <c r="O645" s="1" t="s">
        <v>18</v>
      </c>
    </row>
    <row r="646">
      <c r="A646" s="1">
        <v>2.030325851E9</v>
      </c>
      <c r="B646" s="1" t="s">
        <v>761</v>
      </c>
      <c r="C646" s="1" t="s">
        <v>193</v>
      </c>
      <c r="D646" s="1" t="s">
        <v>348</v>
      </c>
      <c r="E646" s="1" t="s">
        <v>48</v>
      </c>
      <c r="F646" s="2">
        <f t="shared" si="176"/>
        <v>2014</v>
      </c>
      <c r="G646" s="3">
        <v>41954.97408564815</v>
      </c>
      <c r="H646" s="3">
        <v>41968.0</v>
      </c>
      <c r="I646" s="2">
        <f t="shared" si="1"/>
        <v>14</v>
      </c>
      <c r="J646" s="1">
        <v>157.0</v>
      </c>
      <c r="K646" s="1">
        <v>429.0</v>
      </c>
      <c r="L646" s="1" t="str">
        <f t="shared" si="177"/>
        <v>Met Goal</v>
      </c>
      <c r="M646" s="5">
        <f t="shared" si="178"/>
        <v>2.732484076</v>
      </c>
      <c r="N646" s="1">
        <v>27.0</v>
      </c>
      <c r="O646" s="1" t="s">
        <v>18</v>
      </c>
    </row>
    <row r="647" hidden="1">
      <c r="A647" s="1">
        <v>9.03749012E8</v>
      </c>
      <c r="B647" s="1" t="s">
        <v>762</v>
      </c>
      <c r="C647" s="1" t="s">
        <v>50</v>
      </c>
      <c r="D647" s="1" t="s">
        <v>122</v>
      </c>
      <c r="E647" s="1" t="s">
        <v>17</v>
      </c>
      <c r="F647" s="3"/>
      <c r="G647" s="3">
        <v>41444.93193287037</v>
      </c>
      <c r="H647" s="3">
        <v>41474.0</v>
      </c>
      <c r="I647" s="2">
        <f t="shared" si="1"/>
        <v>30</v>
      </c>
      <c r="J647" s="1">
        <v>5500.0</v>
      </c>
      <c r="K647" s="1">
        <v>336.0</v>
      </c>
      <c r="L647" s="1"/>
      <c r="M647" s="1"/>
      <c r="N647" s="1">
        <v>13.0</v>
      </c>
      <c r="O647" s="1" t="s">
        <v>31</v>
      </c>
    </row>
    <row r="648">
      <c r="A648" s="1">
        <v>1.216738369E9</v>
      </c>
      <c r="B648" s="1" t="s">
        <v>763</v>
      </c>
      <c r="C648" s="1" t="s">
        <v>114</v>
      </c>
      <c r="D648" s="1" t="s">
        <v>764</v>
      </c>
      <c r="E648" s="1" t="s">
        <v>17</v>
      </c>
      <c r="F648" s="2">
        <f>YEAR(G648)</f>
        <v>2014</v>
      </c>
      <c r="G648" s="3">
        <v>41774.78394675926</v>
      </c>
      <c r="H648" s="3">
        <v>41804.0</v>
      </c>
      <c r="I648" s="2">
        <f t="shared" si="1"/>
        <v>30</v>
      </c>
      <c r="J648" s="1">
        <v>3000.0</v>
      </c>
      <c r="K648" s="1">
        <v>4607.0</v>
      </c>
      <c r="L648" s="1" t="str">
        <f>IF(K648&gt;=J648, "Met Goal", "Missed Goal")
</f>
        <v>Met Goal</v>
      </c>
      <c r="M648" s="5">
        <f>(K648/J648)
</f>
        <v>1.535666667</v>
      </c>
      <c r="N648" s="1">
        <v>65.0</v>
      </c>
      <c r="O648" s="1" t="s">
        <v>18</v>
      </c>
    </row>
    <row r="649" hidden="1">
      <c r="A649" s="1">
        <v>4.5315584E8</v>
      </c>
      <c r="B649" s="1" t="s">
        <v>765</v>
      </c>
      <c r="C649" s="1" t="s">
        <v>20</v>
      </c>
      <c r="D649" s="1" t="s">
        <v>20</v>
      </c>
      <c r="E649" s="1" t="s">
        <v>48</v>
      </c>
      <c r="F649" s="3"/>
      <c r="G649" s="3">
        <v>41716.79813657407</v>
      </c>
      <c r="H649" s="3">
        <v>41734.0</v>
      </c>
      <c r="I649" s="2">
        <f t="shared" si="1"/>
        <v>18</v>
      </c>
      <c r="J649" s="1">
        <v>502.0</v>
      </c>
      <c r="K649" s="1">
        <v>122.0</v>
      </c>
      <c r="L649" s="1"/>
      <c r="M649" s="1"/>
      <c r="N649" s="1">
        <v>5.0</v>
      </c>
      <c r="O649" s="1" t="s">
        <v>22</v>
      </c>
    </row>
    <row r="650" hidden="1">
      <c r="A650" s="1">
        <v>4.09397803E8</v>
      </c>
      <c r="B650" s="1" t="s">
        <v>766</v>
      </c>
      <c r="C650" s="1" t="s">
        <v>87</v>
      </c>
      <c r="D650" s="1" t="s">
        <v>767</v>
      </c>
      <c r="E650" s="1" t="s">
        <v>17</v>
      </c>
      <c r="F650" s="3"/>
      <c r="G650" s="3">
        <v>41050.83246527778</v>
      </c>
      <c r="H650" s="3">
        <v>41080.0</v>
      </c>
      <c r="I650" s="2">
        <f t="shared" si="1"/>
        <v>30</v>
      </c>
      <c r="J650" s="1">
        <v>6850.0</v>
      </c>
      <c r="K650" s="1">
        <v>380.0</v>
      </c>
      <c r="L650" s="1"/>
      <c r="M650" s="1"/>
      <c r="N650" s="1">
        <v>5.0</v>
      </c>
      <c r="O650" s="1" t="s">
        <v>22</v>
      </c>
    </row>
    <row r="651" hidden="1">
      <c r="A651" s="1">
        <v>5.82572974E8</v>
      </c>
      <c r="B651" s="1" t="s">
        <v>768</v>
      </c>
      <c r="C651" s="1" t="s">
        <v>29</v>
      </c>
      <c r="D651" s="1" t="s">
        <v>29</v>
      </c>
      <c r="E651" s="1" t="s">
        <v>17</v>
      </c>
      <c r="F651" s="3"/>
      <c r="G651" s="3">
        <v>41170.981354166666</v>
      </c>
      <c r="H651" s="3">
        <v>41200.0</v>
      </c>
      <c r="I651" s="2">
        <f t="shared" si="1"/>
        <v>30</v>
      </c>
      <c r="J651" s="1">
        <v>500000.0</v>
      </c>
      <c r="K651" s="1">
        <v>0.0</v>
      </c>
      <c r="L651" s="1"/>
      <c r="M651" s="1"/>
      <c r="N651" s="1">
        <v>0.0</v>
      </c>
      <c r="O651" s="1" t="s">
        <v>22</v>
      </c>
    </row>
    <row r="652">
      <c r="A652" s="1">
        <v>5.43147933E8</v>
      </c>
      <c r="B652" s="1" t="s">
        <v>769</v>
      </c>
      <c r="C652" s="1" t="s">
        <v>20</v>
      </c>
      <c r="D652" s="1" t="s">
        <v>20</v>
      </c>
      <c r="E652" s="1" t="s">
        <v>17</v>
      </c>
      <c r="F652" s="2">
        <f>YEAR(G652)</f>
        <v>2012</v>
      </c>
      <c r="G652" s="3">
        <v>41220.94049768519</v>
      </c>
      <c r="H652" s="3">
        <v>41242.0</v>
      </c>
      <c r="I652" s="2">
        <f t="shared" si="1"/>
        <v>22</v>
      </c>
      <c r="J652" s="1">
        <v>2500.0</v>
      </c>
      <c r="K652" s="1">
        <v>3702.0</v>
      </c>
      <c r="L652" s="1" t="str">
        <f>IF(K652&gt;=J652, "Met Goal", "Missed Goal")
</f>
        <v>Met Goal</v>
      </c>
      <c r="M652" s="5">
        <f>(K652/J652)
</f>
        <v>1.4808</v>
      </c>
      <c r="N652" s="1">
        <v>78.0</v>
      </c>
      <c r="O652" s="1" t="s">
        <v>18</v>
      </c>
    </row>
    <row r="653" hidden="1">
      <c r="A653" s="1">
        <v>4.27723577E8</v>
      </c>
      <c r="B653" s="1" t="s">
        <v>770</v>
      </c>
      <c r="C653" s="1" t="s">
        <v>87</v>
      </c>
      <c r="D653" s="1" t="s">
        <v>88</v>
      </c>
      <c r="E653" s="1" t="s">
        <v>17</v>
      </c>
      <c r="F653" s="3"/>
      <c r="G653" s="3">
        <v>41480.89065972222</v>
      </c>
      <c r="H653" s="3">
        <v>41511.0</v>
      </c>
      <c r="I653" s="2">
        <f t="shared" si="1"/>
        <v>31</v>
      </c>
      <c r="J653" s="1">
        <v>75000.0</v>
      </c>
      <c r="K653" s="1">
        <v>1451.0</v>
      </c>
      <c r="L653" s="1"/>
      <c r="M653" s="1"/>
      <c r="N653" s="1">
        <v>24.0</v>
      </c>
      <c r="O653" s="1" t="s">
        <v>22</v>
      </c>
    </row>
    <row r="654" hidden="1">
      <c r="A654" s="1">
        <v>1.439521388E9</v>
      </c>
      <c r="B654" s="1" t="s">
        <v>771</v>
      </c>
      <c r="C654" s="1" t="s">
        <v>34</v>
      </c>
      <c r="D654" s="1" t="s">
        <v>34</v>
      </c>
      <c r="E654" s="1" t="s">
        <v>17</v>
      </c>
      <c r="F654" s="3"/>
      <c r="G654" s="3">
        <v>40983.81050925926</v>
      </c>
      <c r="H654" s="3">
        <v>41028.0</v>
      </c>
      <c r="I654" s="2">
        <f t="shared" si="1"/>
        <v>45</v>
      </c>
      <c r="J654" s="1">
        <v>3500.0</v>
      </c>
      <c r="K654" s="1">
        <v>70.0</v>
      </c>
      <c r="L654" s="1"/>
      <c r="M654" s="1"/>
      <c r="N654" s="1">
        <v>4.0</v>
      </c>
      <c r="O654" s="1" t="s">
        <v>22</v>
      </c>
    </row>
    <row r="655">
      <c r="A655" s="1">
        <v>1.935299228E9</v>
      </c>
      <c r="B655" s="1" t="s">
        <v>772</v>
      </c>
      <c r="C655" s="1" t="s">
        <v>26</v>
      </c>
      <c r="D655" s="1" t="s">
        <v>82</v>
      </c>
      <c r="E655" s="1" t="s">
        <v>17</v>
      </c>
      <c r="F655" s="2">
        <f>YEAR(G655)</f>
        <v>2013</v>
      </c>
      <c r="G655" s="3">
        <v>41477.952569444446</v>
      </c>
      <c r="H655" s="3">
        <v>41502.0</v>
      </c>
      <c r="I655" s="2">
        <f t="shared" si="1"/>
        <v>25</v>
      </c>
      <c r="J655" s="1">
        <v>7000.0</v>
      </c>
      <c r="K655" s="1">
        <v>7000.0</v>
      </c>
      <c r="L655" s="1" t="str">
        <f>IF(K655&gt;=J655, "Met Goal", "Missed Goal")
</f>
        <v>Met Goal</v>
      </c>
      <c r="M655" s="5">
        <f>(K655/J655)
</f>
        <v>1</v>
      </c>
      <c r="N655" s="1">
        <v>79.0</v>
      </c>
      <c r="O655" s="1" t="s">
        <v>18</v>
      </c>
    </row>
    <row r="656" hidden="1">
      <c r="A656" s="1">
        <v>1.443645673E9</v>
      </c>
      <c r="B656" s="1" t="s">
        <v>773</v>
      </c>
      <c r="C656" s="1" t="s">
        <v>92</v>
      </c>
      <c r="D656" s="1" t="s">
        <v>92</v>
      </c>
      <c r="E656" s="1" t="s">
        <v>17</v>
      </c>
      <c r="F656" s="3"/>
      <c r="G656" s="3">
        <v>40749.802719907406</v>
      </c>
      <c r="H656" s="3">
        <v>40801.0</v>
      </c>
      <c r="I656" s="2">
        <f t="shared" si="1"/>
        <v>52</v>
      </c>
      <c r="J656" s="1">
        <v>18000.0</v>
      </c>
      <c r="K656" s="1">
        <v>57.0</v>
      </c>
      <c r="L656" s="1"/>
      <c r="M656" s="1"/>
      <c r="N656" s="1">
        <v>2.0</v>
      </c>
      <c r="O656" s="1" t="s">
        <v>22</v>
      </c>
    </row>
    <row r="657" hidden="1">
      <c r="A657" s="1">
        <v>1.823366426E9</v>
      </c>
      <c r="B657" s="1" t="s">
        <v>774</v>
      </c>
      <c r="C657" s="1" t="s">
        <v>37</v>
      </c>
      <c r="D657" s="1" t="s">
        <v>37</v>
      </c>
      <c r="E657" s="1" t="s">
        <v>17</v>
      </c>
      <c r="F657" s="3"/>
      <c r="G657" s="3">
        <v>41912.836909722224</v>
      </c>
      <c r="H657" s="3">
        <v>41972.0</v>
      </c>
      <c r="I657" s="2">
        <f t="shared" si="1"/>
        <v>60</v>
      </c>
      <c r="J657" s="1">
        <v>500000.0</v>
      </c>
      <c r="K657" s="1">
        <v>0.0</v>
      </c>
      <c r="L657" s="1"/>
      <c r="M657" s="1"/>
      <c r="N657" s="1">
        <v>0.0</v>
      </c>
      <c r="O657" s="1" t="s">
        <v>31</v>
      </c>
    </row>
    <row r="658">
      <c r="A658" s="1">
        <v>3.60669452E8</v>
      </c>
      <c r="B658" s="1" t="s">
        <v>775</v>
      </c>
      <c r="C658" s="1" t="s">
        <v>37</v>
      </c>
      <c r="D658" s="1" t="s">
        <v>776</v>
      </c>
      <c r="E658" s="1" t="s">
        <v>191</v>
      </c>
      <c r="F658" s="2">
        <f t="shared" ref="F658:F661" si="179">YEAR(G658)</f>
        <v>2014</v>
      </c>
      <c r="G658" s="3">
        <v>41772.994571759256</v>
      </c>
      <c r="H658" s="3">
        <v>41802.0</v>
      </c>
      <c r="I658" s="2">
        <f t="shared" si="1"/>
        <v>30</v>
      </c>
      <c r="J658" s="1">
        <v>173.0</v>
      </c>
      <c r="K658" s="1">
        <v>177.0</v>
      </c>
      <c r="L658" s="1" t="str">
        <f t="shared" ref="L658:L661" si="180">IF(K658&gt;=J658, "Met Goal", "Missed Goal")
</f>
        <v>Met Goal</v>
      </c>
      <c r="M658" s="5">
        <f t="shared" ref="M658:M661" si="181">(K658/J658)
</f>
        <v>1.023121387</v>
      </c>
      <c r="N658" s="1">
        <v>3.0</v>
      </c>
      <c r="O658" s="1" t="s">
        <v>18</v>
      </c>
    </row>
    <row r="659">
      <c r="A659" s="1">
        <v>3.3555694E7</v>
      </c>
      <c r="B659" s="1" t="s">
        <v>777</v>
      </c>
      <c r="C659" s="1" t="s">
        <v>26</v>
      </c>
      <c r="D659" s="1" t="s">
        <v>27</v>
      </c>
      <c r="E659" s="1" t="s">
        <v>17</v>
      </c>
      <c r="F659" s="2">
        <f t="shared" si="179"/>
        <v>2013</v>
      </c>
      <c r="G659" s="3">
        <v>41518.751747685186</v>
      </c>
      <c r="H659" s="3">
        <v>41548.0</v>
      </c>
      <c r="I659" s="2">
        <f t="shared" si="1"/>
        <v>30</v>
      </c>
      <c r="J659" s="1">
        <v>4000.0</v>
      </c>
      <c r="K659" s="1">
        <v>4521.0</v>
      </c>
      <c r="L659" s="1" t="str">
        <f t="shared" si="180"/>
        <v>Met Goal</v>
      </c>
      <c r="M659" s="5">
        <f t="shared" si="181"/>
        <v>1.13025</v>
      </c>
      <c r="N659" s="1">
        <v>75.0</v>
      </c>
      <c r="O659" s="1" t="s">
        <v>18</v>
      </c>
    </row>
    <row r="660">
      <c r="A660" s="1">
        <v>1.817959124E9</v>
      </c>
      <c r="B660" s="1" t="s">
        <v>778</v>
      </c>
      <c r="C660" s="1" t="s">
        <v>34</v>
      </c>
      <c r="D660" s="1" t="s">
        <v>116</v>
      </c>
      <c r="E660" s="1" t="s">
        <v>17</v>
      </c>
      <c r="F660" s="2">
        <f t="shared" si="179"/>
        <v>2014</v>
      </c>
      <c r="G660" s="3">
        <v>41839.376655092594</v>
      </c>
      <c r="H660" s="3">
        <v>41871.0</v>
      </c>
      <c r="I660" s="2">
        <f t="shared" si="1"/>
        <v>32</v>
      </c>
      <c r="J660" s="1">
        <v>14000.0</v>
      </c>
      <c r="K660" s="1">
        <v>15440.0</v>
      </c>
      <c r="L660" s="1" t="str">
        <f t="shared" si="180"/>
        <v>Met Goal</v>
      </c>
      <c r="M660" s="5">
        <f t="shared" si="181"/>
        <v>1.102857143</v>
      </c>
      <c r="N660" s="1">
        <v>131.0</v>
      </c>
      <c r="O660" s="1" t="s">
        <v>18</v>
      </c>
    </row>
    <row r="661">
      <c r="A661" s="1">
        <v>1.810987695E9</v>
      </c>
      <c r="B661" s="1" t="s">
        <v>779</v>
      </c>
      <c r="C661" s="1" t="s">
        <v>29</v>
      </c>
      <c r="D661" s="1" t="s">
        <v>29</v>
      </c>
      <c r="E661" s="1" t="s">
        <v>48</v>
      </c>
      <c r="F661" s="2">
        <f t="shared" si="179"/>
        <v>2013</v>
      </c>
      <c r="G661" s="3">
        <v>41299.75671296296</v>
      </c>
      <c r="H661" s="3">
        <v>41319.0</v>
      </c>
      <c r="I661" s="2">
        <f t="shared" si="1"/>
        <v>20</v>
      </c>
      <c r="J661" s="1">
        <v>8518.0</v>
      </c>
      <c r="K661" s="1">
        <v>8518.0</v>
      </c>
      <c r="L661" s="1" t="str">
        <f t="shared" si="180"/>
        <v>Met Goal</v>
      </c>
      <c r="M661" s="5">
        <f t="shared" si="181"/>
        <v>1</v>
      </c>
      <c r="N661" s="1">
        <v>22.0</v>
      </c>
      <c r="O661" s="1" t="s">
        <v>18</v>
      </c>
    </row>
    <row r="662" hidden="1">
      <c r="A662" s="1">
        <v>1.051550115E9</v>
      </c>
      <c r="B662" s="1" t="s">
        <v>780</v>
      </c>
      <c r="C662" s="1" t="s">
        <v>29</v>
      </c>
      <c r="D662" s="1" t="s">
        <v>29</v>
      </c>
      <c r="E662" s="1" t="s">
        <v>17</v>
      </c>
      <c r="F662" s="3"/>
      <c r="G662" s="3">
        <v>40724.91505787037</v>
      </c>
      <c r="H662" s="3">
        <v>40784.0</v>
      </c>
      <c r="I662" s="2">
        <f t="shared" si="1"/>
        <v>60</v>
      </c>
      <c r="J662" s="1">
        <v>15000.0</v>
      </c>
      <c r="K662" s="1">
        <v>1.0</v>
      </c>
      <c r="L662" s="1"/>
      <c r="M662" s="1"/>
      <c r="N662" s="1">
        <v>1.0</v>
      </c>
      <c r="O662" s="1" t="s">
        <v>22</v>
      </c>
    </row>
    <row r="663">
      <c r="A663" s="1">
        <v>2.69053342E8</v>
      </c>
      <c r="B663" s="1" t="s">
        <v>781</v>
      </c>
      <c r="C663" s="1" t="s">
        <v>20</v>
      </c>
      <c r="D663" s="1" t="s">
        <v>21</v>
      </c>
      <c r="E663" s="1" t="s">
        <v>17</v>
      </c>
      <c r="F663" s="2">
        <f>YEAR(G663)</f>
        <v>2013</v>
      </c>
      <c r="G663" s="3">
        <v>41372.664664351854</v>
      </c>
      <c r="H663" s="3">
        <v>41402.0</v>
      </c>
      <c r="I663" s="2">
        <f t="shared" si="1"/>
        <v>30</v>
      </c>
      <c r="J663" s="1">
        <v>13000.0</v>
      </c>
      <c r="K663" s="1">
        <v>24287.0</v>
      </c>
      <c r="L663" s="1" t="str">
        <f>IF(K663&gt;=J663, "Met Goal", "Missed Goal")
</f>
        <v>Met Goal</v>
      </c>
      <c r="M663" s="5">
        <f>(K663/J663)
</f>
        <v>1.868230769</v>
      </c>
      <c r="N663" s="1">
        <v>314.0</v>
      </c>
      <c r="O663" s="1" t="s">
        <v>18</v>
      </c>
    </row>
    <row r="664" hidden="1">
      <c r="A664" s="1">
        <v>1.212045199E9</v>
      </c>
      <c r="B664" s="1" t="s">
        <v>782</v>
      </c>
      <c r="C664" s="1" t="s">
        <v>34</v>
      </c>
      <c r="D664" s="1" t="s">
        <v>35</v>
      </c>
      <c r="E664" s="1" t="s">
        <v>17</v>
      </c>
      <c r="F664" s="3"/>
      <c r="G664" s="3">
        <v>41419.030543981484</v>
      </c>
      <c r="H664" s="3">
        <v>41449.0</v>
      </c>
      <c r="I664" s="2">
        <f t="shared" si="1"/>
        <v>30</v>
      </c>
      <c r="J664" s="1">
        <v>2500.0</v>
      </c>
      <c r="K664" s="1">
        <v>0.0</v>
      </c>
      <c r="L664" s="1"/>
      <c r="M664" s="1"/>
      <c r="N664" s="1">
        <v>0.0</v>
      </c>
      <c r="O664" s="1" t="s">
        <v>22</v>
      </c>
    </row>
    <row r="665">
      <c r="A665" s="1">
        <v>2.57737812E8</v>
      </c>
      <c r="B665" s="1" t="s">
        <v>783</v>
      </c>
      <c r="C665" s="1" t="s">
        <v>24</v>
      </c>
      <c r="D665" s="1" t="s">
        <v>24</v>
      </c>
      <c r="E665" s="1" t="s">
        <v>17</v>
      </c>
      <c r="F665" s="2">
        <f>YEAR(G665)</f>
        <v>2011</v>
      </c>
      <c r="G665" s="3">
        <v>40757.11917824074</v>
      </c>
      <c r="H665" s="3">
        <v>40817.0</v>
      </c>
      <c r="I665" s="2">
        <f t="shared" si="1"/>
        <v>60</v>
      </c>
      <c r="J665" s="1">
        <v>15000.0</v>
      </c>
      <c r="K665" s="1">
        <v>15346.0</v>
      </c>
      <c r="L665" s="1" t="str">
        <f>IF(K665&gt;=J665, "Met Goal", "Missed Goal")
</f>
        <v>Met Goal</v>
      </c>
      <c r="M665" s="5">
        <f>(K665/J665)
</f>
        <v>1.023066667</v>
      </c>
      <c r="N665" s="1">
        <v>118.0</v>
      </c>
      <c r="O665" s="1" t="s">
        <v>18</v>
      </c>
    </row>
    <row r="666" hidden="1">
      <c r="A666" s="1">
        <v>6.00054432E8</v>
      </c>
      <c r="B666" s="1" t="s">
        <v>784</v>
      </c>
      <c r="C666" s="1" t="s">
        <v>87</v>
      </c>
      <c r="D666" s="1" t="s">
        <v>163</v>
      </c>
      <c r="E666" s="1" t="s">
        <v>17</v>
      </c>
      <c r="F666" s="3"/>
      <c r="G666" s="3">
        <v>41849.37548611111</v>
      </c>
      <c r="H666" s="3">
        <v>41858.0</v>
      </c>
      <c r="I666" s="2">
        <f t="shared" si="1"/>
        <v>9</v>
      </c>
      <c r="J666" s="1">
        <v>1500.0</v>
      </c>
      <c r="K666" s="1">
        <v>15.0</v>
      </c>
      <c r="L666" s="1"/>
      <c r="M666" s="1"/>
      <c r="N666" s="1">
        <v>1.0</v>
      </c>
      <c r="O666" s="1" t="s">
        <v>22</v>
      </c>
    </row>
    <row r="667" hidden="1">
      <c r="A667" s="1">
        <v>8.07847115E8</v>
      </c>
      <c r="B667" s="1" t="s">
        <v>785</v>
      </c>
      <c r="C667" s="1" t="s">
        <v>34</v>
      </c>
      <c r="D667" s="1" t="s">
        <v>35</v>
      </c>
      <c r="E667" s="1" t="s">
        <v>17</v>
      </c>
      <c r="F667" s="3"/>
      <c r="G667" s="3">
        <v>41011.969247685185</v>
      </c>
      <c r="H667" s="3">
        <v>41041.0</v>
      </c>
      <c r="I667" s="2">
        <f t="shared" si="1"/>
        <v>30</v>
      </c>
      <c r="J667" s="1">
        <v>20000.0</v>
      </c>
      <c r="K667" s="1">
        <v>25.0</v>
      </c>
      <c r="L667" s="1"/>
      <c r="M667" s="1"/>
      <c r="N667" s="1">
        <v>1.0</v>
      </c>
      <c r="O667" s="1" t="s">
        <v>31</v>
      </c>
    </row>
    <row r="668">
      <c r="A668" s="1">
        <v>1.330432679E9</v>
      </c>
      <c r="B668" s="1" t="s">
        <v>786</v>
      </c>
      <c r="C668" s="1" t="s">
        <v>47</v>
      </c>
      <c r="D668" s="1" t="s">
        <v>787</v>
      </c>
      <c r="E668" s="1" t="s">
        <v>80</v>
      </c>
      <c r="F668" s="2">
        <f>YEAR(G668)</f>
        <v>2013</v>
      </c>
      <c r="G668" s="3">
        <v>41579.70890046296</v>
      </c>
      <c r="H668" s="3">
        <v>41610.0</v>
      </c>
      <c r="I668" s="2">
        <f t="shared" si="1"/>
        <v>31</v>
      </c>
      <c r="J668" s="1">
        <v>18781.0</v>
      </c>
      <c r="K668" s="1">
        <v>21943.0</v>
      </c>
      <c r="L668" s="1" t="str">
        <f>IF(K668&gt;=J668, "Met Goal", "Missed Goal")
</f>
        <v>Met Goal</v>
      </c>
      <c r="M668" s="5">
        <f>(K668/J668)
</f>
        <v>1.168361642</v>
      </c>
      <c r="N668" s="1">
        <v>383.0</v>
      </c>
      <c r="O668" s="1" t="s">
        <v>18</v>
      </c>
    </row>
    <row r="669" hidden="1">
      <c r="A669" s="1">
        <v>1.785532088E9</v>
      </c>
      <c r="B669" s="1" t="s">
        <v>788</v>
      </c>
      <c r="C669" s="1" t="s">
        <v>37</v>
      </c>
      <c r="D669" s="1" t="s">
        <v>37</v>
      </c>
      <c r="E669" s="1" t="s">
        <v>17</v>
      </c>
      <c r="F669" s="3"/>
      <c r="G669" s="3">
        <v>40562.96737268518</v>
      </c>
      <c r="H669" s="3">
        <v>40589.0</v>
      </c>
      <c r="I669" s="2">
        <f t="shared" si="1"/>
        <v>27</v>
      </c>
      <c r="J669" s="1">
        <v>1000.0</v>
      </c>
      <c r="K669" s="1">
        <v>100.0</v>
      </c>
      <c r="L669" s="1"/>
      <c r="M669" s="1"/>
      <c r="N669" s="1">
        <v>3.0</v>
      </c>
      <c r="O669" s="1" t="s">
        <v>22</v>
      </c>
    </row>
    <row r="670" hidden="1">
      <c r="A670" s="1">
        <v>1.043681137E9</v>
      </c>
      <c r="B670" s="1" t="s">
        <v>789</v>
      </c>
      <c r="C670" s="1" t="s">
        <v>29</v>
      </c>
      <c r="D670" s="1" t="s">
        <v>65</v>
      </c>
      <c r="E670" s="1" t="s">
        <v>17</v>
      </c>
      <c r="F670" s="3"/>
      <c r="G670" s="3">
        <v>41569.67487268519</v>
      </c>
      <c r="H670" s="3">
        <v>41599.0</v>
      </c>
      <c r="I670" s="2">
        <f t="shared" si="1"/>
        <v>30</v>
      </c>
      <c r="J670" s="1">
        <v>25000.0</v>
      </c>
      <c r="K670" s="1">
        <v>1480.0</v>
      </c>
      <c r="L670" s="1"/>
      <c r="M670" s="1"/>
      <c r="N670" s="1">
        <v>25.0</v>
      </c>
      <c r="O670" s="1" t="s">
        <v>22</v>
      </c>
    </row>
    <row r="671" hidden="1">
      <c r="A671" s="1">
        <v>5.25942959E8</v>
      </c>
      <c r="B671" s="1" t="s">
        <v>790</v>
      </c>
      <c r="C671" s="1" t="s">
        <v>87</v>
      </c>
      <c r="D671" s="1" t="s">
        <v>767</v>
      </c>
      <c r="E671" s="1" t="s">
        <v>17</v>
      </c>
      <c r="F671" s="3"/>
      <c r="G671" s="3">
        <v>41976.92053240741</v>
      </c>
      <c r="H671" s="3">
        <v>42006.0</v>
      </c>
      <c r="I671" s="2">
        <f t="shared" si="1"/>
        <v>30</v>
      </c>
      <c r="J671" s="1">
        <v>500.0</v>
      </c>
      <c r="K671" s="1">
        <v>50.0</v>
      </c>
      <c r="L671" s="1"/>
      <c r="M671" s="1"/>
      <c r="N671" s="1">
        <v>1.0</v>
      </c>
      <c r="O671" s="1" t="s">
        <v>22</v>
      </c>
    </row>
    <row r="672">
      <c r="A672" s="1">
        <v>2.05247651E9</v>
      </c>
      <c r="B672" s="1" t="s">
        <v>791</v>
      </c>
      <c r="C672" s="1" t="s">
        <v>29</v>
      </c>
      <c r="D672" s="1" t="s">
        <v>84</v>
      </c>
      <c r="E672" s="1" t="s">
        <v>17</v>
      </c>
      <c r="F672" s="2">
        <f t="shared" ref="F672:F673" si="182">YEAR(G672)</f>
        <v>2014</v>
      </c>
      <c r="G672" s="3">
        <v>41904.877754629626</v>
      </c>
      <c r="H672" s="3">
        <v>41934.0</v>
      </c>
      <c r="I672" s="2">
        <f t="shared" si="1"/>
        <v>30</v>
      </c>
      <c r="J672" s="1">
        <v>8000.0</v>
      </c>
      <c r="K672" s="1">
        <v>8815.0</v>
      </c>
      <c r="L672" s="1" t="str">
        <f t="shared" ref="L672:L673" si="183">IF(K672&gt;=J672, "Met Goal", "Missed Goal")
</f>
        <v>Met Goal</v>
      </c>
      <c r="M672" s="5">
        <f t="shared" ref="M672:M673" si="184">(K672/J672)
</f>
        <v>1.101875</v>
      </c>
      <c r="N672" s="1">
        <v>146.0</v>
      </c>
      <c r="O672" s="1" t="s">
        <v>18</v>
      </c>
    </row>
    <row r="673">
      <c r="A673" s="1">
        <v>5.2517362E7</v>
      </c>
      <c r="B673" s="1" t="s">
        <v>792</v>
      </c>
      <c r="C673" s="1" t="s">
        <v>47</v>
      </c>
      <c r="D673" s="1" t="s">
        <v>47</v>
      </c>
      <c r="E673" s="1" t="s">
        <v>17</v>
      </c>
      <c r="F673" s="2">
        <f t="shared" si="182"/>
        <v>2011</v>
      </c>
      <c r="G673" s="3">
        <v>40683.933599537035</v>
      </c>
      <c r="H673" s="3">
        <v>40723.0</v>
      </c>
      <c r="I673" s="2">
        <f t="shared" si="1"/>
        <v>40</v>
      </c>
      <c r="J673" s="1">
        <v>1000.0</v>
      </c>
      <c r="K673" s="1">
        <v>1060.0</v>
      </c>
      <c r="L673" s="1" t="str">
        <f t="shared" si="183"/>
        <v>Met Goal</v>
      </c>
      <c r="M673" s="5">
        <f t="shared" si="184"/>
        <v>1.06</v>
      </c>
      <c r="N673" s="1">
        <v>11.0</v>
      </c>
      <c r="O673" s="1" t="s">
        <v>18</v>
      </c>
    </row>
    <row r="674" hidden="1">
      <c r="A674" s="1">
        <v>1.184771294E9</v>
      </c>
      <c r="B674" s="1" t="s">
        <v>793</v>
      </c>
      <c r="C674" s="1" t="s">
        <v>29</v>
      </c>
      <c r="D674" s="1" t="s">
        <v>65</v>
      </c>
      <c r="E674" s="1" t="s">
        <v>17</v>
      </c>
      <c r="F674" s="3"/>
      <c r="G674" s="3">
        <v>40340.132523148146</v>
      </c>
      <c r="H674" s="3">
        <v>40376.0</v>
      </c>
      <c r="I674" s="2">
        <f t="shared" si="1"/>
        <v>36</v>
      </c>
      <c r="J674" s="1">
        <v>11000.0</v>
      </c>
      <c r="K674" s="1">
        <v>395.0</v>
      </c>
      <c r="L674" s="1"/>
      <c r="M674" s="1"/>
      <c r="N674" s="1">
        <v>7.0</v>
      </c>
      <c r="O674" s="1" t="s">
        <v>22</v>
      </c>
    </row>
    <row r="675" hidden="1">
      <c r="A675" s="1">
        <v>2.8901853E8</v>
      </c>
      <c r="B675" s="1" t="s">
        <v>794</v>
      </c>
      <c r="C675" s="1" t="s">
        <v>26</v>
      </c>
      <c r="D675" s="1" t="s">
        <v>103</v>
      </c>
      <c r="E675" s="1" t="s">
        <v>17</v>
      </c>
      <c r="F675" s="3"/>
      <c r="G675" s="3">
        <v>40942.33409722222</v>
      </c>
      <c r="H675" s="3">
        <v>40980.0</v>
      </c>
      <c r="I675" s="2">
        <f t="shared" si="1"/>
        <v>38</v>
      </c>
      <c r="J675" s="1">
        <v>12999.0</v>
      </c>
      <c r="K675" s="1">
        <v>125.0</v>
      </c>
      <c r="L675" s="1"/>
      <c r="M675" s="1"/>
      <c r="N675" s="1">
        <v>3.0</v>
      </c>
      <c r="O675" s="1" t="s">
        <v>22</v>
      </c>
    </row>
    <row r="676">
      <c r="A676" s="1">
        <v>1.691015676E9</v>
      </c>
      <c r="B676" s="1" t="s">
        <v>795</v>
      </c>
      <c r="C676" s="1" t="s">
        <v>50</v>
      </c>
      <c r="D676" s="1" t="s">
        <v>68</v>
      </c>
      <c r="E676" s="1" t="s">
        <v>17</v>
      </c>
      <c r="F676" s="2">
        <f>YEAR(G676)</f>
        <v>2014</v>
      </c>
      <c r="G676" s="3">
        <v>41932.75025462963</v>
      </c>
      <c r="H676" s="3">
        <v>41962.0</v>
      </c>
      <c r="I676" s="2">
        <f t="shared" si="1"/>
        <v>30</v>
      </c>
      <c r="J676" s="1">
        <v>17500.0</v>
      </c>
      <c r="K676" s="1">
        <v>17729.0</v>
      </c>
      <c r="L676" s="1" t="str">
        <f>IF(K676&gt;=J676, "Met Goal", "Missed Goal")
</f>
        <v>Met Goal</v>
      </c>
      <c r="M676" s="5">
        <f>(K676/J676)
</f>
        <v>1.013085714</v>
      </c>
      <c r="N676" s="1">
        <v>550.0</v>
      </c>
      <c r="O676" s="1" t="s">
        <v>18</v>
      </c>
    </row>
    <row r="677" hidden="1">
      <c r="A677" s="1">
        <v>7.49159746E8</v>
      </c>
      <c r="B677" s="1" t="s">
        <v>796</v>
      </c>
      <c r="C677" s="1" t="s">
        <v>29</v>
      </c>
      <c r="D677" s="1" t="s">
        <v>65</v>
      </c>
      <c r="E677" s="1" t="s">
        <v>17</v>
      </c>
      <c r="F677" s="3"/>
      <c r="G677" s="3">
        <v>40829.04773148148</v>
      </c>
      <c r="H677" s="3">
        <v>40879.0</v>
      </c>
      <c r="I677" s="2">
        <f t="shared" si="1"/>
        <v>50</v>
      </c>
      <c r="J677" s="1">
        <v>12000.0</v>
      </c>
      <c r="K677" s="1">
        <v>442.0</v>
      </c>
      <c r="L677" s="1"/>
      <c r="M677" s="1"/>
      <c r="N677" s="1">
        <v>6.0</v>
      </c>
      <c r="O677" s="1" t="s">
        <v>22</v>
      </c>
    </row>
    <row r="678" hidden="1">
      <c r="A678" s="1">
        <v>5.60380076E8</v>
      </c>
      <c r="B678" s="1" t="s">
        <v>797</v>
      </c>
      <c r="C678" s="1" t="s">
        <v>24</v>
      </c>
      <c r="D678" s="1" t="s">
        <v>798</v>
      </c>
      <c r="E678" s="1" t="s">
        <v>17</v>
      </c>
      <c r="F678" s="3"/>
      <c r="G678" s="3">
        <v>41834.77997685185</v>
      </c>
      <c r="H678" s="3">
        <v>41864.0</v>
      </c>
      <c r="I678" s="2">
        <f t="shared" si="1"/>
        <v>30</v>
      </c>
      <c r="J678" s="1">
        <v>1000.0</v>
      </c>
      <c r="K678" s="1">
        <v>23.0</v>
      </c>
      <c r="L678" s="1"/>
      <c r="M678" s="1"/>
      <c r="N678" s="1">
        <v>3.0</v>
      </c>
      <c r="O678" s="1" t="s">
        <v>22</v>
      </c>
    </row>
    <row r="679">
      <c r="A679" s="1">
        <v>9.50431786E8</v>
      </c>
      <c r="B679" s="1" t="s">
        <v>799</v>
      </c>
      <c r="C679" s="1" t="s">
        <v>50</v>
      </c>
      <c r="D679" s="1" t="s">
        <v>68</v>
      </c>
      <c r="E679" s="1" t="s">
        <v>17</v>
      </c>
      <c r="F679" s="2">
        <f t="shared" ref="F679:F680" si="185">YEAR(G679)</f>
        <v>2012</v>
      </c>
      <c r="G679" s="3">
        <v>41005.7665625</v>
      </c>
      <c r="H679" s="3">
        <v>41035.0</v>
      </c>
      <c r="I679" s="2">
        <f t="shared" si="1"/>
        <v>30</v>
      </c>
      <c r="J679" s="1">
        <v>20000.0</v>
      </c>
      <c r="K679" s="1">
        <v>781597.0</v>
      </c>
      <c r="L679" s="1" t="str">
        <f t="shared" ref="L679:L680" si="186">IF(K679&gt;=J679, "Met Goal", "Missed Goal")
</f>
        <v>Met Goal</v>
      </c>
      <c r="M679" s="5">
        <f t="shared" ref="M679:M680" si="187">(K679/J679)
</f>
        <v>39.07985</v>
      </c>
      <c r="N679" s="1">
        <v>5258.0</v>
      </c>
      <c r="O679" s="1" t="s">
        <v>18</v>
      </c>
    </row>
    <row r="680">
      <c r="A680" s="1">
        <v>1.932201059E9</v>
      </c>
      <c r="B680" s="1" t="s">
        <v>800</v>
      </c>
      <c r="C680" s="1" t="s">
        <v>29</v>
      </c>
      <c r="D680" s="1" t="s">
        <v>84</v>
      </c>
      <c r="E680" s="1" t="s">
        <v>17</v>
      </c>
      <c r="F680" s="2">
        <f t="shared" si="185"/>
        <v>2011</v>
      </c>
      <c r="G680" s="3">
        <v>40567.05378472222</v>
      </c>
      <c r="H680" s="3">
        <v>40617.0</v>
      </c>
      <c r="I680" s="2">
        <f t="shared" si="1"/>
        <v>50</v>
      </c>
      <c r="J680" s="1">
        <v>2500.0</v>
      </c>
      <c r="K680" s="1">
        <v>2525.0</v>
      </c>
      <c r="L680" s="1" t="str">
        <f t="shared" si="186"/>
        <v>Met Goal</v>
      </c>
      <c r="M680" s="5">
        <f t="shared" si="187"/>
        <v>1.01</v>
      </c>
      <c r="N680" s="1">
        <v>54.0</v>
      </c>
      <c r="O680" s="1" t="s">
        <v>18</v>
      </c>
    </row>
    <row r="681" hidden="1">
      <c r="A681" s="1">
        <v>3.68647532E8</v>
      </c>
      <c r="B681" s="1" t="s">
        <v>801</v>
      </c>
      <c r="C681" s="1" t="s">
        <v>34</v>
      </c>
      <c r="D681" s="1" t="s">
        <v>116</v>
      </c>
      <c r="E681" s="1" t="s">
        <v>17</v>
      </c>
      <c r="F681" s="3"/>
      <c r="G681" s="3">
        <v>41575.736134259256</v>
      </c>
      <c r="H681" s="3">
        <v>41603.0</v>
      </c>
      <c r="I681" s="2">
        <f t="shared" si="1"/>
        <v>28</v>
      </c>
      <c r="J681" s="1">
        <v>39000.0</v>
      </c>
      <c r="K681" s="1">
        <v>0.0</v>
      </c>
      <c r="L681" s="1"/>
      <c r="M681" s="1"/>
      <c r="N681" s="1">
        <v>0.0</v>
      </c>
      <c r="O681" s="1" t="s">
        <v>22</v>
      </c>
    </row>
    <row r="682">
      <c r="A682" s="1">
        <v>2.022912764E9</v>
      </c>
      <c r="B682" s="1" t="s">
        <v>802</v>
      </c>
      <c r="C682" s="1" t="s">
        <v>34</v>
      </c>
      <c r="D682" s="1" t="s">
        <v>116</v>
      </c>
      <c r="E682" s="1" t="s">
        <v>17</v>
      </c>
      <c r="F682" s="2">
        <f t="shared" ref="F682:F683" si="188">YEAR(G682)</f>
        <v>2012</v>
      </c>
      <c r="G682" s="3">
        <v>41101.285219907404</v>
      </c>
      <c r="H682" s="3">
        <v>41161.0</v>
      </c>
      <c r="I682" s="2">
        <f t="shared" si="1"/>
        <v>60</v>
      </c>
      <c r="J682" s="1">
        <v>7000.0</v>
      </c>
      <c r="K682" s="1">
        <v>7110.0</v>
      </c>
      <c r="L682" s="1" t="str">
        <f t="shared" ref="L682:L683" si="189">IF(K682&gt;=J682, "Met Goal", "Missed Goal")
</f>
        <v>Met Goal</v>
      </c>
      <c r="M682" s="5">
        <f t="shared" ref="M682:M683" si="190">(K682/J682)
</f>
        <v>1.015714286</v>
      </c>
      <c r="N682" s="1">
        <v>174.0</v>
      </c>
      <c r="O682" s="1" t="s">
        <v>18</v>
      </c>
    </row>
    <row r="683">
      <c r="A683" s="1">
        <v>1.898119739E9</v>
      </c>
      <c r="B683" s="1" t="s">
        <v>803</v>
      </c>
      <c r="C683" s="1" t="s">
        <v>26</v>
      </c>
      <c r="D683" s="1" t="s">
        <v>374</v>
      </c>
      <c r="E683" s="1" t="s">
        <v>17</v>
      </c>
      <c r="F683" s="2">
        <f t="shared" si="188"/>
        <v>2012</v>
      </c>
      <c r="G683" s="3">
        <v>41179.28488425926</v>
      </c>
      <c r="H683" s="3">
        <v>41219.0</v>
      </c>
      <c r="I683" s="2">
        <f t="shared" si="1"/>
        <v>40</v>
      </c>
      <c r="J683" s="1">
        <v>2500.0</v>
      </c>
      <c r="K683" s="1">
        <v>2800.0</v>
      </c>
      <c r="L683" s="1" t="str">
        <f t="shared" si="189"/>
        <v>Met Goal</v>
      </c>
      <c r="M683" s="5">
        <f t="shared" si="190"/>
        <v>1.12</v>
      </c>
      <c r="N683" s="1">
        <v>34.0</v>
      </c>
      <c r="O683" s="1" t="s">
        <v>18</v>
      </c>
    </row>
    <row r="684" hidden="1">
      <c r="A684" s="1">
        <v>1.593806222E9</v>
      </c>
      <c r="B684" s="1" t="s">
        <v>804</v>
      </c>
      <c r="C684" s="1" t="s">
        <v>20</v>
      </c>
      <c r="D684" s="1" t="s">
        <v>21</v>
      </c>
      <c r="E684" s="1" t="s">
        <v>17</v>
      </c>
      <c r="F684" s="3"/>
      <c r="G684" s="3">
        <v>41887.24940972222</v>
      </c>
      <c r="H684" s="3">
        <v>41908.0</v>
      </c>
      <c r="I684" s="2">
        <f t="shared" si="1"/>
        <v>21</v>
      </c>
      <c r="J684" s="1">
        <v>3100.0</v>
      </c>
      <c r="K684" s="1">
        <v>1161.0</v>
      </c>
      <c r="L684" s="1"/>
      <c r="M684" s="1"/>
      <c r="N684" s="1">
        <v>25.0</v>
      </c>
      <c r="O684" s="1" t="s">
        <v>22</v>
      </c>
    </row>
    <row r="685" hidden="1">
      <c r="A685" s="1">
        <v>1.535414083E9</v>
      </c>
      <c r="B685" s="1" t="s">
        <v>805</v>
      </c>
      <c r="C685" s="1" t="s">
        <v>29</v>
      </c>
      <c r="D685" s="1" t="s">
        <v>236</v>
      </c>
      <c r="E685" s="1" t="s">
        <v>17</v>
      </c>
      <c r="F685" s="3"/>
      <c r="G685" s="3">
        <v>40330.64976851852</v>
      </c>
      <c r="H685" s="3">
        <v>40391.0</v>
      </c>
      <c r="I685" s="2">
        <f t="shared" si="1"/>
        <v>61</v>
      </c>
      <c r="J685" s="1">
        <v>7500.0</v>
      </c>
      <c r="K685" s="1">
        <v>6.0</v>
      </c>
      <c r="L685" s="1"/>
      <c r="M685" s="1"/>
      <c r="N685" s="1">
        <v>2.0</v>
      </c>
      <c r="O685" s="1" t="s">
        <v>22</v>
      </c>
    </row>
    <row r="686">
      <c r="A686" s="1">
        <v>3.78596118E8</v>
      </c>
      <c r="B686" s="1" t="s">
        <v>806</v>
      </c>
      <c r="C686" s="1" t="s">
        <v>26</v>
      </c>
      <c r="D686" s="1" t="s">
        <v>77</v>
      </c>
      <c r="E686" s="1" t="s">
        <v>17</v>
      </c>
      <c r="F686" s="2">
        <f>YEAR(G686)</f>
        <v>2011</v>
      </c>
      <c r="G686" s="3">
        <v>40574.5333912037</v>
      </c>
      <c r="H686" s="3">
        <v>40602.0</v>
      </c>
      <c r="I686" s="2">
        <f t="shared" si="1"/>
        <v>28</v>
      </c>
      <c r="J686" s="1">
        <v>1000.0</v>
      </c>
      <c r="K686" s="1">
        <v>1655.0</v>
      </c>
      <c r="L686" s="1" t="str">
        <f>IF(K686&gt;=J686, "Met Goal", "Missed Goal")
</f>
        <v>Met Goal</v>
      </c>
      <c r="M686" s="5">
        <f>(K686/J686)
</f>
        <v>1.655</v>
      </c>
      <c r="N686" s="1">
        <v>20.0</v>
      </c>
      <c r="O686" s="1" t="s">
        <v>18</v>
      </c>
    </row>
    <row r="687" hidden="1">
      <c r="A687" s="1">
        <v>8.24556383E8</v>
      </c>
      <c r="B687" s="1" t="s">
        <v>807</v>
      </c>
      <c r="C687" s="1" t="s">
        <v>20</v>
      </c>
      <c r="D687" s="1" t="s">
        <v>21</v>
      </c>
      <c r="E687" s="1" t="s">
        <v>17</v>
      </c>
      <c r="F687" s="3"/>
      <c r="G687" s="3">
        <v>40711.83133101852</v>
      </c>
      <c r="H687" s="3">
        <v>40743.0</v>
      </c>
      <c r="I687" s="2">
        <f t="shared" si="1"/>
        <v>32</v>
      </c>
      <c r="J687" s="1">
        <v>600.0</v>
      </c>
      <c r="K687" s="1">
        <v>0.0</v>
      </c>
      <c r="L687" s="1"/>
      <c r="M687" s="1"/>
      <c r="N687" s="1">
        <v>0.0</v>
      </c>
      <c r="O687" s="1" t="s">
        <v>22</v>
      </c>
    </row>
    <row r="688">
      <c r="A688" s="1">
        <v>1.845531723E9</v>
      </c>
      <c r="B688" s="1" t="s">
        <v>808</v>
      </c>
      <c r="C688" s="1" t="s">
        <v>87</v>
      </c>
      <c r="D688" s="1" t="s">
        <v>87</v>
      </c>
      <c r="E688" s="1" t="s">
        <v>17</v>
      </c>
      <c r="F688" s="2">
        <f>YEAR(G688)</f>
        <v>2013</v>
      </c>
      <c r="G688" s="3">
        <v>41417.520462962966</v>
      </c>
      <c r="H688" s="3">
        <v>41447.0</v>
      </c>
      <c r="I688" s="2">
        <f t="shared" si="1"/>
        <v>30</v>
      </c>
      <c r="J688" s="1">
        <v>4000.0</v>
      </c>
      <c r="K688" s="1">
        <v>4169.0</v>
      </c>
      <c r="L688" s="1" t="str">
        <f>IF(K688&gt;=J688, "Met Goal", "Missed Goal")
</f>
        <v>Met Goal</v>
      </c>
      <c r="M688" s="5">
        <f>(K688/J688)
</f>
        <v>1.04225</v>
      </c>
      <c r="N688" s="1">
        <v>79.0</v>
      </c>
      <c r="O688" s="1" t="s">
        <v>18</v>
      </c>
    </row>
    <row r="689" hidden="1">
      <c r="A689" s="1">
        <v>1.129237331E9</v>
      </c>
      <c r="B689" s="1" t="s">
        <v>809</v>
      </c>
      <c r="C689" s="1" t="s">
        <v>29</v>
      </c>
      <c r="D689" s="1" t="s">
        <v>29</v>
      </c>
      <c r="E689" s="1" t="s">
        <v>17</v>
      </c>
      <c r="F689" s="3"/>
      <c r="G689" s="3">
        <v>40617.014861111114</v>
      </c>
      <c r="H689" s="3">
        <v>40637.0</v>
      </c>
      <c r="I689" s="2">
        <f t="shared" si="1"/>
        <v>20</v>
      </c>
      <c r="J689" s="1">
        <v>1000.0</v>
      </c>
      <c r="K689" s="1">
        <v>232.0</v>
      </c>
      <c r="L689" s="1"/>
      <c r="M689" s="1"/>
      <c r="N689" s="1">
        <v>9.0</v>
      </c>
      <c r="O689" s="1" t="s">
        <v>22</v>
      </c>
    </row>
    <row r="690" hidden="1">
      <c r="A690" s="1">
        <v>4.73301968E8</v>
      </c>
      <c r="B690" s="1" t="s">
        <v>810</v>
      </c>
      <c r="C690" s="1" t="s">
        <v>29</v>
      </c>
      <c r="D690" s="1" t="s">
        <v>84</v>
      </c>
      <c r="E690" s="1" t="s">
        <v>17</v>
      </c>
      <c r="F690" s="3"/>
      <c r="G690" s="3">
        <v>41563.09547453704</v>
      </c>
      <c r="H690" s="3">
        <v>41579.0</v>
      </c>
      <c r="I690" s="2">
        <f t="shared" si="1"/>
        <v>16</v>
      </c>
      <c r="J690" s="1">
        <v>25000.0</v>
      </c>
      <c r="K690" s="1">
        <v>3423.0</v>
      </c>
      <c r="L690" s="1"/>
      <c r="M690" s="1"/>
      <c r="N690" s="1">
        <v>34.0</v>
      </c>
      <c r="O690" s="1" t="s">
        <v>22</v>
      </c>
    </row>
    <row r="691" hidden="1">
      <c r="A691" s="1">
        <v>1.445974726E9</v>
      </c>
      <c r="B691" s="1" t="s">
        <v>811</v>
      </c>
      <c r="C691" s="1" t="s">
        <v>47</v>
      </c>
      <c r="D691" s="1" t="s">
        <v>47</v>
      </c>
      <c r="E691" s="1" t="s">
        <v>17</v>
      </c>
      <c r="F691" s="3"/>
      <c r="G691" s="3">
        <v>40998.094872685186</v>
      </c>
      <c r="H691" s="3">
        <v>41058.0</v>
      </c>
      <c r="I691" s="2">
        <f t="shared" si="1"/>
        <v>60</v>
      </c>
      <c r="J691" s="1">
        <v>2000.0</v>
      </c>
      <c r="K691" s="1">
        <v>20.0</v>
      </c>
      <c r="L691" s="1"/>
      <c r="M691" s="1"/>
      <c r="N691" s="1">
        <v>3.0</v>
      </c>
      <c r="O691" s="1" t="s">
        <v>31</v>
      </c>
    </row>
    <row r="692" hidden="1">
      <c r="A692" s="1">
        <v>1.923371901E9</v>
      </c>
      <c r="B692" s="1" t="s">
        <v>812</v>
      </c>
      <c r="C692" s="1" t="s">
        <v>39</v>
      </c>
      <c r="D692" s="1" t="s">
        <v>60</v>
      </c>
      <c r="E692" s="1" t="s">
        <v>17</v>
      </c>
      <c r="F692" s="3"/>
      <c r="G692" s="3">
        <v>41835.99101851852</v>
      </c>
      <c r="H692" s="3">
        <v>41865.0</v>
      </c>
      <c r="I692" s="2">
        <f t="shared" si="1"/>
        <v>30</v>
      </c>
      <c r="J692" s="1">
        <v>5000.0</v>
      </c>
      <c r="K692" s="1">
        <v>0.0</v>
      </c>
      <c r="L692" s="1"/>
      <c r="M692" s="1"/>
      <c r="N692" s="1">
        <v>0.0</v>
      </c>
      <c r="O692" s="1" t="s">
        <v>31</v>
      </c>
    </row>
    <row r="693" hidden="1">
      <c r="A693" s="1">
        <v>1.040952247E9</v>
      </c>
      <c r="B693" s="1" t="s">
        <v>813</v>
      </c>
      <c r="C693" s="1" t="s">
        <v>39</v>
      </c>
      <c r="D693" s="1" t="s">
        <v>39</v>
      </c>
      <c r="E693" s="1" t="s">
        <v>17</v>
      </c>
      <c r="F693" s="3"/>
      <c r="G693" s="3">
        <v>41187.95700231481</v>
      </c>
      <c r="H693" s="3">
        <v>41217.0</v>
      </c>
      <c r="I693" s="2">
        <f t="shared" si="1"/>
        <v>30</v>
      </c>
      <c r="J693" s="1">
        <v>50000.0</v>
      </c>
      <c r="K693" s="1">
        <v>60.0</v>
      </c>
      <c r="L693" s="1"/>
      <c r="M693" s="1"/>
      <c r="N693" s="1">
        <v>2.0</v>
      </c>
      <c r="O693" s="1" t="s">
        <v>22</v>
      </c>
    </row>
    <row r="694" hidden="1">
      <c r="A694" s="1">
        <v>1.323065407E9</v>
      </c>
      <c r="B694" s="1" t="s">
        <v>814</v>
      </c>
      <c r="C694" s="1" t="s">
        <v>50</v>
      </c>
      <c r="D694" s="1" t="s">
        <v>122</v>
      </c>
      <c r="E694" s="1" t="s">
        <v>17</v>
      </c>
      <c r="F694" s="3"/>
      <c r="G694" s="3">
        <v>41214.12498842592</v>
      </c>
      <c r="H694" s="3">
        <v>41244.0</v>
      </c>
      <c r="I694" s="2">
        <f t="shared" si="1"/>
        <v>30</v>
      </c>
      <c r="J694" s="1">
        <v>20000.0</v>
      </c>
      <c r="K694" s="1">
        <v>152.0</v>
      </c>
      <c r="L694" s="1"/>
      <c r="M694" s="1"/>
      <c r="N694" s="1">
        <v>8.0</v>
      </c>
      <c r="O694" s="1" t="s">
        <v>22</v>
      </c>
    </row>
    <row r="695">
      <c r="A695" s="1">
        <v>4.58343952E8</v>
      </c>
      <c r="B695" s="1" t="s">
        <v>815</v>
      </c>
      <c r="C695" s="1" t="s">
        <v>50</v>
      </c>
      <c r="D695" s="1" t="s">
        <v>122</v>
      </c>
      <c r="E695" s="1" t="s">
        <v>17</v>
      </c>
      <c r="F695" s="2">
        <f>YEAR(G695)</f>
        <v>2012</v>
      </c>
      <c r="G695" s="3">
        <v>41235.85439814815</v>
      </c>
      <c r="H695" s="3">
        <v>41257.0</v>
      </c>
      <c r="I695" s="2">
        <f t="shared" si="1"/>
        <v>22</v>
      </c>
      <c r="J695" s="1">
        <v>51337.0</v>
      </c>
      <c r="K695" s="1">
        <v>55380.0</v>
      </c>
      <c r="L695" s="1" t="str">
        <f>IF(K695&gt;=J695, "Met Goal", "Missed Goal")
</f>
        <v>Met Goal</v>
      </c>
      <c r="M695" s="5">
        <f>(K695/J695)
</f>
        <v>1.078754115</v>
      </c>
      <c r="N695" s="1">
        <v>931.0</v>
      </c>
      <c r="O695" s="1" t="s">
        <v>18</v>
      </c>
    </row>
    <row r="696" hidden="1">
      <c r="A696" s="1">
        <v>1.5256253E9</v>
      </c>
      <c r="B696" s="1" t="s">
        <v>816</v>
      </c>
      <c r="C696" s="1" t="s">
        <v>50</v>
      </c>
      <c r="D696" s="1" t="s">
        <v>50</v>
      </c>
      <c r="E696" s="1" t="s">
        <v>17</v>
      </c>
      <c r="F696" s="3"/>
      <c r="G696" s="3">
        <v>41864.59920138889</v>
      </c>
      <c r="H696" s="3">
        <v>41894.0</v>
      </c>
      <c r="I696" s="2">
        <f t="shared" si="1"/>
        <v>30</v>
      </c>
      <c r="J696" s="1">
        <v>2700.0</v>
      </c>
      <c r="K696" s="1">
        <v>188.0</v>
      </c>
      <c r="L696" s="1"/>
      <c r="M696" s="1"/>
      <c r="N696" s="1">
        <v>7.0</v>
      </c>
      <c r="O696" s="1" t="s">
        <v>31</v>
      </c>
    </row>
    <row r="697" hidden="1">
      <c r="A697" s="1">
        <v>2.051842284E9</v>
      </c>
      <c r="B697" s="1" t="s">
        <v>817</v>
      </c>
      <c r="C697" s="1" t="s">
        <v>37</v>
      </c>
      <c r="D697" s="1" t="s">
        <v>37</v>
      </c>
      <c r="E697" s="1" t="s">
        <v>17</v>
      </c>
      <c r="F697" s="3"/>
      <c r="G697" s="3">
        <v>40644.039618055554</v>
      </c>
      <c r="H697" s="3">
        <v>40674.0</v>
      </c>
      <c r="I697" s="2">
        <f t="shared" si="1"/>
        <v>30</v>
      </c>
      <c r="J697" s="1">
        <v>500.0</v>
      </c>
      <c r="K697" s="1">
        <v>20.0</v>
      </c>
      <c r="L697" s="1"/>
      <c r="M697" s="1"/>
      <c r="N697" s="1">
        <v>1.0</v>
      </c>
      <c r="O697" s="1" t="s">
        <v>22</v>
      </c>
    </row>
    <row r="698">
      <c r="A698" s="1">
        <v>7.9017403E8</v>
      </c>
      <c r="B698" s="1" t="s">
        <v>818</v>
      </c>
      <c r="C698" s="1" t="s">
        <v>50</v>
      </c>
      <c r="D698" s="1" t="s">
        <v>109</v>
      </c>
      <c r="E698" s="1" t="s">
        <v>17</v>
      </c>
      <c r="F698" s="2">
        <f t="shared" ref="F698:F699" si="191">YEAR(G698)</f>
        <v>2014</v>
      </c>
      <c r="G698" s="3">
        <v>41988.778599537036</v>
      </c>
      <c r="H698" s="3">
        <v>42018.0</v>
      </c>
      <c r="I698" s="2">
        <f t="shared" si="1"/>
        <v>30</v>
      </c>
      <c r="J698" s="1">
        <v>2000.0</v>
      </c>
      <c r="K698" s="1">
        <v>2000.0</v>
      </c>
      <c r="L698" s="1" t="str">
        <f t="shared" ref="L698:L699" si="192">IF(K698&gt;=J698, "Met Goal", "Missed Goal")
</f>
        <v>Met Goal</v>
      </c>
      <c r="M698" s="5">
        <f t="shared" ref="M698:M699" si="193">(K698/J698)
</f>
        <v>1</v>
      </c>
      <c r="N698" s="1">
        <v>19.0</v>
      </c>
      <c r="O698" s="1" t="s">
        <v>18</v>
      </c>
    </row>
    <row r="699">
      <c r="A699" s="1">
        <v>3.77951023E8</v>
      </c>
      <c r="B699" s="1" t="s">
        <v>819</v>
      </c>
      <c r="C699" s="1" t="s">
        <v>26</v>
      </c>
      <c r="D699" s="1" t="s">
        <v>74</v>
      </c>
      <c r="E699" s="1" t="s">
        <v>17</v>
      </c>
      <c r="F699" s="2">
        <f t="shared" si="191"/>
        <v>2014</v>
      </c>
      <c r="G699" s="3">
        <v>41660.8328587963</v>
      </c>
      <c r="H699" s="3">
        <v>41702.0</v>
      </c>
      <c r="I699" s="2">
        <f t="shared" si="1"/>
        <v>42</v>
      </c>
      <c r="J699" s="1">
        <v>2000.0</v>
      </c>
      <c r="K699" s="1">
        <v>3205.0</v>
      </c>
      <c r="L699" s="1" t="str">
        <f t="shared" si="192"/>
        <v>Met Goal</v>
      </c>
      <c r="M699" s="5">
        <f t="shared" si="193"/>
        <v>1.6025</v>
      </c>
      <c r="N699" s="1">
        <v>37.0</v>
      </c>
      <c r="O699" s="1" t="s">
        <v>18</v>
      </c>
    </row>
    <row r="700" hidden="1">
      <c r="A700" s="1">
        <v>7.42290882E8</v>
      </c>
      <c r="B700" s="1" t="s">
        <v>820</v>
      </c>
      <c r="C700" s="1" t="s">
        <v>29</v>
      </c>
      <c r="D700" s="1" t="s">
        <v>30</v>
      </c>
      <c r="E700" s="1" t="s">
        <v>17</v>
      </c>
      <c r="F700" s="3"/>
      <c r="G700" s="3">
        <v>41414.82533564815</v>
      </c>
      <c r="H700" s="3">
        <v>41444.0</v>
      </c>
      <c r="I700" s="2">
        <f t="shared" si="1"/>
        <v>30</v>
      </c>
      <c r="J700" s="1">
        <v>5000.0</v>
      </c>
      <c r="K700" s="1">
        <v>20.0</v>
      </c>
      <c r="L700" s="1"/>
      <c r="M700" s="1"/>
      <c r="N700" s="1">
        <v>1.0</v>
      </c>
      <c r="O700" s="1" t="s">
        <v>22</v>
      </c>
    </row>
    <row r="701" hidden="1">
      <c r="A701" s="1">
        <v>2.07498185E9</v>
      </c>
      <c r="B701" s="1" t="s">
        <v>821</v>
      </c>
      <c r="C701" s="1" t="s">
        <v>50</v>
      </c>
      <c r="D701" s="1" t="s">
        <v>122</v>
      </c>
      <c r="E701" s="1" t="s">
        <v>17</v>
      </c>
      <c r="F701" s="3"/>
      <c r="G701" s="3">
        <v>41564.21986111111</v>
      </c>
      <c r="H701" s="3">
        <v>41594.0</v>
      </c>
      <c r="I701" s="2">
        <f t="shared" si="1"/>
        <v>30</v>
      </c>
      <c r="J701" s="1">
        <v>25000.0</v>
      </c>
      <c r="K701" s="1">
        <v>1015.0</v>
      </c>
      <c r="L701" s="1"/>
      <c r="M701" s="1"/>
      <c r="N701" s="1">
        <v>22.0</v>
      </c>
      <c r="O701" s="1" t="s">
        <v>22</v>
      </c>
    </row>
    <row r="702">
      <c r="A702" s="1">
        <v>1.093948337E9</v>
      </c>
      <c r="B702" s="1" t="s">
        <v>822</v>
      </c>
      <c r="C702" s="1" t="s">
        <v>193</v>
      </c>
      <c r="D702" s="1" t="s">
        <v>193</v>
      </c>
      <c r="E702" s="1" t="s">
        <v>17</v>
      </c>
      <c r="F702" s="2">
        <f t="shared" ref="F702:F704" si="194">YEAR(G702)</f>
        <v>2012</v>
      </c>
      <c r="G702" s="3">
        <v>41207.209548611114</v>
      </c>
      <c r="H702" s="3">
        <v>41237.0</v>
      </c>
      <c r="I702" s="2">
        <f t="shared" si="1"/>
        <v>30</v>
      </c>
      <c r="J702" s="1">
        <v>50000.0</v>
      </c>
      <c r="K702" s="1">
        <v>52904.0</v>
      </c>
      <c r="L702" s="1" t="str">
        <f t="shared" ref="L702:L704" si="195">IF(K702&gt;=J702, "Met Goal", "Missed Goal")
</f>
        <v>Met Goal</v>
      </c>
      <c r="M702" s="5">
        <f t="shared" ref="M702:M704" si="196">(K702/J702)
</f>
        <v>1.05808</v>
      </c>
      <c r="N702" s="1">
        <v>113.0</v>
      </c>
      <c r="O702" s="1" t="s">
        <v>18</v>
      </c>
    </row>
    <row r="703">
      <c r="A703" s="1">
        <v>9.5328511E8</v>
      </c>
      <c r="B703" s="1" t="s">
        <v>823</v>
      </c>
      <c r="C703" s="1" t="s">
        <v>26</v>
      </c>
      <c r="D703" s="1" t="s">
        <v>27</v>
      </c>
      <c r="E703" s="1" t="s">
        <v>17</v>
      </c>
      <c r="F703" s="2">
        <f t="shared" si="194"/>
        <v>2012</v>
      </c>
      <c r="G703" s="3">
        <v>40976.244155092594</v>
      </c>
      <c r="H703" s="3">
        <v>41006.0</v>
      </c>
      <c r="I703" s="2">
        <f t="shared" si="1"/>
        <v>30</v>
      </c>
      <c r="J703" s="1">
        <v>1000.0</v>
      </c>
      <c r="K703" s="1">
        <v>1090.0</v>
      </c>
      <c r="L703" s="1" t="str">
        <f t="shared" si="195"/>
        <v>Met Goal</v>
      </c>
      <c r="M703" s="5">
        <f t="shared" si="196"/>
        <v>1.09</v>
      </c>
      <c r="N703" s="1">
        <v>45.0</v>
      </c>
      <c r="O703" s="1" t="s">
        <v>18</v>
      </c>
    </row>
    <row r="704">
      <c r="A704" s="1">
        <v>3.10342628E8</v>
      </c>
      <c r="B704" s="1" t="s">
        <v>824</v>
      </c>
      <c r="C704" s="1" t="s">
        <v>26</v>
      </c>
      <c r="D704" s="1" t="s">
        <v>82</v>
      </c>
      <c r="E704" s="1" t="s">
        <v>17</v>
      </c>
      <c r="F704" s="2">
        <f t="shared" si="194"/>
        <v>2011</v>
      </c>
      <c r="G704" s="3">
        <v>40803.93712962963</v>
      </c>
      <c r="H704" s="3">
        <v>40833.0</v>
      </c>
      <c r="I704" s="2">
        <f t="shared" si="1"/>
        <v>30</v>
      </c>
      <c r="J704" s="1">
        <v>500.0</v>
      </c>
      <c r="K704" s="1">
        <v>631.0</v>
      </c>
      <c r="L704" s="1" t="str">
        <f t="shared" si="195"/>
        <v>Met Goal</v>
      </c>
      <c r="M704" s="5">
        <f t="shared" si="196"/>
        <v>1.262</v>
      </c>
      <c r="N704" s="1">
        <v>19.0</v>
      </c>
      <c r="O704" s="1" t="s">
        <v>18</v>
      </c>
    </row>
    <row r="705" hidden="1">
      <c r="A705" s="1">
        <v>1.880662022E9</v>
      </c>
      <c r="B705" s="1" t="s">
        <v>825</v>
      </c>
      <c r="C705" s="1" t="s">
        <v>34</v>
      </c>
      <c r="D705" s="1" t="s">
        <v>116</v>
      </c>
      <c r="E705" s="1" t="s">
        <v>17</v>
      </c>
      <c r="F705" s="3"/>
      <c r="G705" s="3">
        <v>41365.74932870371</v>
      </c>
      <c r="H705" s="3">
        <v>41395.0</v>
      </c>
      <c r="I705" s="2">
        <f t="shared" si="1"/>
        <v>30</v>
      </c>
      <c r="J705" s="1">
        <v>1000.0</v>
      </c>
      <c r="K705" s="1">
        <v>40.0</v>
      </c>
      <c r="L705" s="1"/>
      <c r="M705" s="1"/>
      <c r="N705" s="1">
        <v>2.0</v>
      </c>
      <c r="O705" s="1" t="s">
        <v>31</v>
      </c>
    </row>
    <row r="706" hidden="1">
      <c r="A706" s="1">
        <v>1.587175165E9</v>
      </c>
      <c r="B706" s="1" t="s">
        <v>826</v>
      </c>
      <c r="C706" s="1" t="s">
        <v>29</v>
      </c>
      <c r="D706" s="1" t="s">
        <v>236</v>
      </c>
      <c r="E706" s="1" t="s">
        <v>17</v>
      </c>
      <c r="F706" s="3"/>
      <c r="G706" s="3">
        <v>41322.87813657407</v>
      </c>
      <c r="H706" s="3">
        <v>41382.0</v>
      </c>
      <c r="I706" s="2">
        <f t="shared" si="1"/>
        <v>60</v>
      </c>
      <c r="J706" s="1">
        <v>2500.0</v>
      </c>
      <c r="K706" s="1">
        <v>643.0</v>
      </c>
      <c r="L706" s="1"/>
      <c r="M706" s="1"/>
      <c r="N706" s="1">
        <v>20.0</v>
      </c>
      <c r="O706" s="1" t="s">
        <v>22</v>
      </c>
    </row>
    <row r="707" hidden="1">
      <c r="A707" s="1">
        <v>9.083981E7</v>
      </c>
      <c r="B707" s="1" t="s">
        <v>827</v>
      </c>
      <c r="C707" s="1" t="s">
        <v>114</v>
      </c>
      <c r="D707" s="1" t="s">
        <v>114</v>
      </c>
      <c r="E707" s="1" t="s">
        <v>17</v>
      </c>
      <c r="F707" s="3"/>
      <c r="G707" s="3">
        <v>40848.86215277778</v>
      </c>
      <c r="H707" s="3">
        <v>40908.0</v>
      </c>
      <c r="I707" s="2">
        <f t="shared" si="1"/>
        <v>60</v>
      </c>
      <c r="J707" s="1">
        <v>1000.0</v>
      </c>
      <c r="K707" s="1">
        <v>75.0</v>
      </c>
      <c r="L707" s="1"/>
      <c r="M707" s="1"/>
      <c r="N707" s="1">
        <v>2.0</v>
      </c>
      <c r="O707" s="1" t="s">
        <v>31</v>
      </c>
    </row>
    <row r="708" hidden="1">
      <c r="A708" s="1">
        <v>5.54191216E8</v>
      </c>
      <c r="B708" s="1" t="s">
        <v>828</v>
      </c>
      <c r="C708" s="1" t="s">
        <v>34</v>
      </c>
      <c r="D708" s="1" t="s">
        <v>116</v>
      </c>
      <c r="E708" s="1" t="s">
        <v>17</v>
      </c>
      <c r="F708" s="3"/>
      <c r="G708" s="3">
        <v>40862.69836805556</v>
      </c>
      <c r="H708" s="3">
        <v>40892.0</v>
      </c>
      <c r="I708" s="2">
        <f t="shared" si="1"/>
        <v>30</v>
      </c>
      <c r="J708" s="1">
        <v>1500.0</v>
      </c>
      <c r="K708" s="1">
        <v>571.0</v>
      </c>
      <c r="L708" s="1"/>
      <c r="M708" s="1"/>
      <c r="N708" s="1">
        <v>19.0</v>
      </c>
      <c r="O708" s="1" t="s">
        <v>22</v>
      </c>
    </row>
    <row r="709" hidden="1">
      <c r="A709" s="1">
        <v>1.692607485E9</v>
      </c>
      <c r="B709" s="1" t="s">
        <v>829</v>
      </c>
      <c r="C709" s="1" t="s">
        <v>24</v>
      </c>
      <c r="D709" s="1" t="s">
        <v>24</v>
      </c>
      <c r="E709" s="1" t="s">
        <v>17</v>
      </c>
      <c r="F709" s="3"/>
      <c r="G709" s="3">
        <v>41226.15503472222</v>
      </c>
      <c r="H709" s="3">
        <v>41258.0</v>
      </c>
      <c r="I709" s="2">
        <f t="shared" si="1"/>
        <v>32</v>
      </c>
      <c r="J709" s="1">
        <v>12600.0</v>
      </c>
      <c r="K709" s="1">
        <v>155.0</v>
      </c>
      <c r="L709" s="1"/>
      <c r="M709" s="1"/>
      <c r="N709" s="1">
        <v>3.0</v>
      </c>
      <c r="O709" s="1" t="s">
        <v>22</v>
      </c>
    </row>
    <row r="710" hidden="1">
      <c r="A710" s="1">
        <v>1.885588789E9</v>
      </c>
      <c r="B710" s="1" t="s">
        <v>830</v>
      </c>
      <c r="C710" s="1" t="s">
        <v>26</v>
      </c>
      <c r="D710" s="1" t="s">
        <v>120</v>
      </c>
      <c r="E710" s="1" t="s">
        <v>17</v>
      </c>
      <c r="F710" s="3"/>
      <c r="G710" s="3">
        <v>41123.04207175926</v>
      </c>
      <c r="H710" s="3">
        <v>41153.0</v>
      </c>
      <c r="I710" s="2">
        <f t="shared" si="1"/>
        <v>30</v>
      </c>
      <c r="J710" s="1">
        <v>18000.0</v>
      </c>
      <c r="K710" s="1">
        <v>50.0</v>
      </c>
      <c r="L710" s="1"/>
      <c r="M710" s="1"/>
      <c r="N710" s="1">
        <v>2.0</v>
      </c>
      <c r="O710" s="1" t="s">
        <v>22</v>
      </c>
    </row>
    <row r="711">
      <c r="A711" s="1">
        <v>1.439940992E9</v>
      </c>
      <c r="B711" s="1" t="s">
        <v>831</v>
      </c>
      <c r="C711" s="1" t="s">
        <v>16</v>
      </c>
      <c r="D711" s="1" t="s">
        <v>16</v>
      </c>
      <c r="E711" s="1" t="s">
        <v>17</v>
      </c>
      <c r="F711" s="2">
        <f t="shared" ref="F711:F712" si="197">YEAR(G711)</f>
        <v>2013</v>
      </c>
      <c r="G711" s="3">
        <v>41402.965636574074</v>
      </c>
      <c r="H711" s="3">
        <v>41432.0</v>
      </c>
      <c r="I711" s="2">
        <f t="shared" si="1"/>
        <v>30</v>
      </c>
      <c r="J711" s="1">
        <v>2000.0</v>
      </c>
      <c r="K711" s="1">
        <v>3477.0</v>
      </c>
      <c r="L711" s="1" t="str">
        <f t="shared" ref="L711:L712" si="198">IF(K711&gt;=J711, "Met Goal", "Missed Goal")
</f>
        <v>Met Goal</v>
      </c>
      <c r="M711" s="5">
        <f t="shared" ref="M711:M712" si="199">(K711/J711)
</f>
        <v>1.7385</v>
      </c>
      <c r="N711" s="1">
        <v>73.0</v>
      </c>
      <c r="O711" s="1" t="s">
        <v>18</v>
      </c>
    </row>
    <row r="712">
      <c r="A712" s="1">
        <v>7.96544869E8</v>
      </c>
      <c r="B712" s="1" t="s">
        <v>832</v>
      </c>
      <c r="C712" s="1" t="s">
        <v>26</v>
      </c>
      <c r="D712" s="1" t="s">
        <v>180</v>
      </c>
      <c r="E712" s="1" t="s">
        <v>17</v>
      </c>
      <c r="F712" s="2">
        <f t="shared" si="197"/>
        <v>2014</v>
      </c>
      <c r="G712" s="3">
        <v>41862.8109375</v>
      </c>
      <c r="H712" s="3">
        <v>41891.0</v>
      </c>
      <c r="I712" s="2">
        <f t="shared" si="1"/>
        <v>29</v>
      </c>
      <c r="J712" s="1">
        <v>3500.0</v>
      </c>
      <c r="K712" s="1">
        <v>4840.0</v>
      </c>
      <c r="L712" s="1" t="str">
        <f t="shared" si="198"/>
        <v>Met Goal</v>
      </c>
      <c r="M712" s="5">
        <f t="shared" si="199"/>
        <v>1.382857143</v>
      </c>
      <c r="N712" s="1">
        <v>84.0</v>
      </c>
      <c r="O712" s="1" t="s">
        <v>18</v>
      </c>
    </row>
    <row r="713" hidden="1">
      <c r="A713" s="1">
        <v>6.64937403E8</v>
      </c>
      <c r="B713" s="1" t="s">
        <v>833</v>
      </c>
      <c r="C713" s="1" t="s">
        <v>34</v>
      </c>
      <c r="D713" s="1" t="s">
        <v>116</v>
      </c>
      <c r="E713" s="1" t="s">
        <v>17</v>
      </c>
      <c r="F713" s="3"/>
      <c r="G713" s="3">
        <v>41870.77953703704</v>
      </c>
      <c r="H713" s="3">
        <v>41900.0</v>
      </c>
      <c r="I713" s="2">
        <f t="shared" si="1"/>
        <v>30</v>
      </c>
      <c r="J713" s="1">
        <v>17500.0</v>
      </c>
      <c r="K713" s="1">
        <v>0.0</v>
      </c>
      <c r="L713" s="1"/>
      <c r="M713" s="1"/>
      <c r="N713" s="1">
        <v>0.0</v>
      </c>
      <c r="O713" s="1" t="s">
        <v>22</v>
      </c>
    </row>
    <row r="714">
      <c r="A714" s="1">
        <v>7.47781515E8</v>
      </c>
      <c r="B714" s="1" t="s">
        <v>834</v>
      </c>
      <c r="C714" s="1" t="s">
        <v>26</v>
      </c>
      <c r="D714" s="1" t="s">
        <v>120</v>
      </c>
      <c r="E714" s="1" t="s">
        <v>48</v>
      </c>
      <c r="F714" s="2">
        <f>YEAR(G714)</f>
        <v>2014</v>
      </c>
      <c r="G714" s="3">
        <v>41791.53476851852</v>
      </c>
      <c r="H714" s="3">
        <v>41821.0</v>
      </c>
      <c r="I714" s="2">
        <f t="shared" si="1"/>
        <v>30</v>
      </c>
      <c r="J714" s="1">
        <v>3429.0</v>
      </c>
      <c r="K714" s="1">
        <v>4012.0</v>
      </c>
      <c r="L714" s="1" t="str">
        <f>IF(K714&gt;=J714, "Met Goal", "Missed Goal")
</f>
        <v>Met Goal</v>
      </c>
      <c r="M714" s="5">
        <f>(K714/J714)
</f>
        <v>1.170020414</v>
      </c>
      <c r="N714" s="1">
        <v>98.0</v>
      </c>
      <c r="O714" s="1" t="s">
        <v>18</v>
      </c>
    </row>
    <row r="715" hidden="1">
      <c r="A715" s="1">
        <v>4.18188727E8</v>
      </c>
      <c r="B715" s="1" t="s">
        <v>835</v>
      </c>
      <c r="C715" s="1" t="s">
        <v>26</v>
      </c>
      <c r="D715" s="1" t="s">
        <v>26</v>
      </c>
      <c r="E715" s="1" t="s">
        <v>17</v>
      </c>
      <c r="F715" s="3"/>
      <c r="G715" s="3">
        <v>41507.78991898148</v>
      </c>
      <c r="H715" s="3">
        <v>41541.0</v>
      </c>
      <c r="I715" s="2">
        <f t="shared" si="1"/>
        <v>34</v>
      </c>
      <c r="J715" s="1">
        <v>10000.0</v>
      </c>
      <c r="K715" s="1">
        <v>1646.0</v>
      </c>
      <c r="L715" s="1"/>
      <c r="M715" s="1"/>
      <c r="N715" s="1">
        <v>23.0</v>
      </c>
      <c r="O715" s="1" t="s">
        <v>22</v>
      </c>
    </row>
    <row r="716" hidden="1">
      <c r="A716" s="1">
        <v>9.5230286E7</v>
      </c>
      <c r="B716" s="1" t="s">
        <v>836</v>
      </c>
      <c r="C716" s="1" t="s">
        <v>87</v>
      </c>
      <c r="D716" s="1" t="s">
        <v>87</v>
      </c>
      <c r="E716" s="1" t="s">
        <v>48</v>
      </c>
      <c r="F716" s="3"/>
      <c r="G716" s="3">
        <v>41794.554918981485</v>
      </c>
      <c r="H716" s="3">
        <v>41824.0</v>
      </c>
      <c r="I716" s="2">
        <f t="shared" si="1"/>
        <v>30</v>
      </c>
      <c r="J716" s="1">
        <v>857.0</v>
      </c>
      <c r="K716" s="1">
        <v>34.0</v>
      </c>
      <c r="L716" s="1"/>
      <c r="M716" s="1"/>
      <c r="N716" s="1">
        <v>1.0</v>
      </c>
      <c r="O716" s="1" t="s">
        <v>22</v>
      </c>
    </row>
    <row r="717">
      <c r="A717" s="1">
        <v>6.52039257E8</v>
      </c>
      <c r="B717" s="1" t="s">
        <v>837</v>
      </c>
      <c r="C717" s="1" t="s">
        <v>29</v>
      </c>
      <c r="D717" s="1" t="s">
        <v>84</v>
      </c>
      <c r="E717" s="1" t="s">
        <v>17</v>
      </c>
      <c r="F717" s="2">
        <f t="shared" ref="F717:F718" si="200">YEAR(G717)</f>
        <v>2012</v>
      </c>
      <c r="G717" s="3">
        <v>40947.197905092595</v>
      </c>
      <c r="H717" s="3">
        <v>40977.0</v>
      </c>
      <c r="I717" s="2">
        <f t="shared" si="1"/>
        <v>30</v>
      </c>
      <c r="J717" s="1">
        <v>3000.0</v>
      </c>
      <c r="K717" s="1">
        <v>3051.0</v>
      </c>
      <c r="L717" s="1" t="str">
        <f t="shared" ref="L717:L718" si="201">IF(K717&gt;=J717, "Met Goal", "Missed Goal")
</f>
        <v>Met Goal</v>
      </c>
      <c r="M717" s="5">
        <f t="shared" ref="M717:M718" si="202">(K717/J717)
</f>
        <v>1.017</v>
      </c>
      <c r="N717" s="1">
        <v>42.0</v>
      </c>
      <c r="O717" s="1" t="s">
        <v>18</v>
      </c>
    </row>
    <row r="718">
      <c r="A718" s="1">
        <v>2.61835513E8</v>
      </c>
      <c r="B718" s="1" t="s">
        <v>838</v>
      </c>
      <c r="C718" s="1" t="s">
        <v>26</v>
      </c>
      <c r="D718" s="1" t="s">
        <v>26</v>
      </c>
      <c r="E718" s="1" t="s">
        <v>17</v>
      </c>
      <c r="F718" s="2">
        <f t="shared" si="200"/>
        <v>2011</v>
      </c>
      <c r="G718" s="3">
        <v>40586.00084490741</v>
      </c>
      <c r="H718" s="3">
        <v>40637.0</v>
      </c>
      <c r="I718" s="2">
        <f t="shared" si="1"/>
        <v>51</v>
      </c>
      <c r="J718" s="1">
        <v>8000.0</v>
      </c>
      <c r="K718" s="1">
        <v>9342.0</v>
      </c>
      <c r="L718" s="1" t="str">
        <f t="shared" si="201"/>
        <v>Met Goal</v>
      </c>
      <c r="M718" s="5">
        <f t="shared" si="202"/>
        <v>1.16775</v>
      </c>
      <c r="N718" s="1">
        <v>226.0</v>
      </c>
      <c r="O718" s="1" t="s">
        <v>18</v>
      </c>
    </row>
    <row r="719" hidden="1">
      <c r="A719" s="1">
        <v>1.138772019E9</v>
      </c>
      <c r="B719" s="1" t="s">
        <v>839</v>
      </c>
      <c r="C719" s="1" t="s">
        <v>92</v>
      </c>
      <c r="D719" s="1" t="s">
        <v>148</v>
      </c>
      <c r="E719" s="1" t="s">
        <v>17</v>
      </c>
      <c r="F719" s="3"/>
      <c r="G719" s="3">
        <v>41933.97924768519</v>
      </c>
      <c r="H719" s="3">
        <v>41963.0</v>
      </c>
      <c r="I719" s="2">
        <f t="shared" si="1"/>
        <v>30</v>
      </c>
      <c r="J719" s="1">
        <v>5000.0</v>
      </c>
      <c r="K719" s="1">
        <v>611.0</v>
      </c>
      <c r="L719" s="1"/>
      <c r="M719" s="1"/>
      <c r="N719" s="1">
        <v>17.0</v>
      </c>
      <c r="O719" s="1" t="s">
        <v>22</v>
      </c>
    </row>
    <row r="720" hidden="1">
      <c r="A720" s="1">
        <v>1.22975404E9</v>
      </c>
      <c r="B720" s="1" t="s">
        <v>840</v>
      </c>
      <c r="C720" s="1" t="s">
        <v>20</v>
      </c>
      <c r="D720" s="1" t="s">
        <v>21</v>
      </c>
      <c r="E720" s="1" t="s">
        <v>17</v>
      </c>
      <c r="F720" s="3"/>
      <c r="G720" s="3">
        <v>41792.88513888889</v>
      </c>
      <c r="H720" s="3">
        <v>41822.0</v>
      </c>
      <c r="I720" s="2">
        <f t="shared" si="1"/>
        <v>30</v>
      </c>
      <c r="J720" s="1">
        <v>20100.0</v>
      </c>
      <c r="K720" s="1">
        <v>652.0</v>
      </c>
      <c r="L720" s="1"/>
      <c r="M720" s="1"/>
      <c r="N720" s="1">
        <v>19.0</v>
      </c>
      <c r="O720" s="1" t="s">
        <v>22</v>
      </c>
    </row>
    <row r="721" hidden="1">
      <c r="A721" s="1">
        <v>1.73308528E9</v>
      </c>
      <c r="B721" s="1" t="s">
        <v>841</v>
      </c>
      <c r="C721" s="1" t="s">
        <v>16</v>
      </c>
      <c r="D721" s="1" t="s">
        <v>262</v>
      </c>
      <c r="E721" s="1" t="s">
        <v>17</v>
      </c>
      <c r="F721" s="3"/>
      <c r="G721" s="3">
        <v>41806.250925925924</v>
      </c>
      <c r="H721" s="3">
        <v>41866.0</v>
      </c>
      <c r="I721" s="2">
        <f t="shared" si="1"/>
        <v>60</v>
      </c>
      <c r="J721" s="1">
        <v>6500.0</v>
      </c>
      <c r="K721" s="1">
        <v>350.0</v>
      </c>
      <c r="L721" s="1"/>
      <c r="M721" s="1"/>
      <c r="N721" s="1">
        <v>6.0</v>
      </c>
      <c r="O721" s="1" t="s">
        <v>31</v>
      </c>
    </row>
    <row r="722">
      <c r="A722" s="1">
        <v>8.74455261E8</v>
      </c>
      <c r="B722" s="1" t="s">
        <v>842</v>
      </c>
      <c r="C722" s="1" t="s">
        <v>50</v>
      </c>
      <c r="D722" s="1" t="s">
        <v>68</v>
      </c>
      <c r="E722" s="1" t="s">
        <v>17</v>
      </c>
      <c r="F722" s="2">
        <f>YEAR(G722)</f>
        <v>2014</v>
      </c>
      <c r="G722" s="3">
        <v>41795.19123842593</v>
      </c>
      <c r="H722" s="3">
        <v>41813.0</v>
      </c>
      <c r="I722" s="2">
        <f t="shared" si="1"/>
        <v>18</v>
      </c>
      <c r="J722" s="1">
        <v>10000.0</v>
      </c>
      <c r="K722" s="1">
        <v>11068.0</v>
      </c>
      <c r="L722" s="1" t="str">
        <f>IF(K722&gt;=J722, "Met Goal", "Missed Goal")
</f>
        <v>Met Goal</v>
      </c>
      <c r="M722" s="5">
        <f>(K722/J722)
</f>
        <v>1.1068</v>
      </c>
      <c r="N722" s="1">
        <v>207.0</v>
      </c>
      <c r="O722" s="1" t="s">
        <v>18</v>
      </c>
    </row>
    <row r="723" hidden="1">
      <c r="A723" s="1">
        <v>1.18798259E9</v>
      </c>
      <c r="B723" s="1" t="s">
        <v>843</v>
      </c>
      <c r="C723" s="1" t="s">
        <v>92</v>
      </c>
      <c r="D723" s="1" t="s">
        <v>92</v>
      </c>
      <c r="E723" s="1" t="s">
        <v>17</v>
      </c>
      <c r="F723" s="3"/>
      <c r="G723" s="3">
        <v>40398.900613425925</v>
      </c>
      <c r="H723" s="3">
        <v>40457.0</v>
      </c>
      <c r="I723" s="2">
        <f t="shared" si="1"/>
        <v>59</v>
      </c>
      <c r="J723" s="1">
        <v>4000.0</v>
      </c>
      <c r="K723" s="1">
        <v>50.0</v>
      </c>
      <c r="L723" s="1"/>
      <c r="M723" s="1"/>
      <c r="N723" s="1">
        <v>1.0</v>
      </c>
      <c r="O723" s="1" t="s">
        <v>22</v>
      </c>
    </row>
    <row r="724" hidden="1">
      <c r="A724" s="1">
        <v>1.01483652E9</v>
      </c>
      <c r="B724" s="1" t="s">
        <v>844</v>
      </c>
      <c r="C724" s="1" t="s">
        <v>39</v>
      </c>
      <c r="D724" s="1" t="s">
        <v>467</v>
      </c>
      <c r="E724" s="1" t="s">
        <v>17</v>
      </c>
      <c r="F724" s="3"/>
      <c r="G724" s="3">
        <v>41936.91612268519</v>
      </c>
      <c r="H724" s="3">
        <v>41966.0</v>
      </c>
      <c r="I724" s="2">
        <f t="shared" si="1"/>
        <v>30</v>
      </c>
      <c r="J724" s="1">
        <v>200000.0</v>
      </c>
      <c r="K724" s="1">
        <v>55165.0</v>
      </c>
      <c r="L724" s="1"/>
      <c r="M724" s="1"/>
      <c r="N724" s="1">
        <v>368.0</v>
      </c>
      <c r="O724" s="1" t="s">
        <v>31</v>
      </c>
    </row>
    <row r="725" hidden="1">
      <c r="A725" s="1">
        <v>2.25881846E8</v>
      </c>
      <c r="B725" s="1" t="s">
        <v>845</v>
      </c>
      <c r="C725" s="1" t="s">
        <v>29</v>
      </c>
      <c r="D725" s="1" t="s">
        <v>84</v>
      </c>
      <c r="E725" s="1" t="s">
        <v>17</v>
      </c>
      <c r="F725" s="3"/>
      <c r="G725" s="3">
        <v>40476.04005787037</v>
      </c>
      <c r="H725" s="3">
        <v>40506.0</v>
      </c>
      <c r="I725" s="2">
        <f t="shared" si="1"/>
        <v>30</v>
      </c>
      <c r="J725" s="1">
        <v>2650.0</v>
      </c>
      <c r="K725" s="1">
        <v>0.0</v>
      </c>
      <c r="L725" s="1"/>
      <c r="M725" s="1"/>
      <c r="N725" s="1">
        <v>0.0</v>
      </c>
      <c r="O725" s="1" t="s">
        <v>31</v>
      </c>
    </row>
    <row r="726">
      <c r="A726" s="1">
        <v>9.74945242E8</v>
      </c>
      <c r="B726" s="1" t="s">
        <v>846</v>
      </c>
      <c r="C726" s="1" t="s">
        <v>26</v>
      </c>
      <c r="D726" s="1" t="s">
        <v>26</v>
      </c>
      <c r="E726" s="1" t="s">
        <v>17</v>
      </c>
      <c r="F726" s="2">
        <f t="shared" ref="F726:F728" si="203">YEAR(G726)</f>
        <v>2010</v>
      </c>
      <c r="G726" s="3">
        <v>40298.181122685186</v>
      </c>
      <c r="H726" s="3">
        <v>40331.0</v>
      </c>
      <c r="I726" s="2">
        <f t="shared" si="1"/>
        <v>33</v>
      </c>
      <c r="J726" s="1">
        <v>5000.0</v>
      </c>
      <c r="K726" s="1">
        <v>5500.0</v>
      </c>
      <c r="L726" s="1" t="str">
        <f t="shared" ref="L726:L728" si="204">IF(K726&gt;=J726, "Met Goal", "Missed Goal")
</f>
        <v>Met Goal</v>
      </c>
      <c r="M726" s="5">
        <f t="shared" ref="M726:M728" si="205">(K726/J726)
</f>
        <v>1.1</v>
      </c>
      <c r="N726" s="1">
        <v>57.0</v>
      </c>
      <c r="O726" s="1" t="s">
        <v>18</v>
      </c>
    </row>
    <row r="727">
      <c r="A727" s="1">
        <v>1.069322473E9</v>
      </c>
      <c r="B727" s="1" t="s">
        <v>847</v>
      </c>
      <c r="C727" s="1" t="s">
        <v>87</v>
      </c>
      <c r="D727" s="1" t="s">
        <v>152</v>
      </c>
      <c r="E727" s="1" t="s">
        <v>17</v>
      </c>
      <c r="F727" s="2">
        <f t="shared" si="203"/>
        <v>2013</v>
      </c>
      <c r="G727" s="3">
        <v>41435.97849537037</v>
      </c>
      <c r="H727" s="3">
        <v>41447.0</v>
      </c>
      <c r="I727" s="2">
        <f t="shared" si="1"/>
        <v>12</v>
      </c>
      <c r="J727" s="1">
        <v>8000.0</v>
      </c>
      <c r="K727" s="1">
        <v>8075.0</v>
      </c>
      <c r="L727" s="1" t="str">
        <f t="shared" si="204"/>
        <v>Met Goal</v>
      </c>
      <c r="M727" s="5">
        <f t="shared" si="205"/>
        <v>1.009375</v>
      </c>
      <c r="N727" s="1">
        <v>71.0</v>
      </c>
      <c r="O727" s="1" t="s">
        <v>18</v>
      </c>
    </row>
    <row r="728">
      <c r="A728" s="1">
        <v>2.99465912E8</v>
      </c>
      <c r="B728" s="1" t="s">
        <v>848</v>
      </c>
      <c r="C728" s="1" t="s">
        <v>34</v>
      </c>
      <c r="D728" s="1" t="s">
        <v>35</v>
      </c>
      <c r="E728" s="1" t="s">
        <v>17</v>
      </c>
      <c r="F728" s="2">
        <f t="shared" si="203"/>
        <v>2010</v>
      </c>
      <c r="G728" s="3">
        <v>40458.4906712963</v>
      </c>
      <c r="H728" s="3">
        <v>40493.0</v>
      </c>
      <c r="I728" s="2">
        <f t="shared" si="1"/>
        <v>35</v>
      </c>
      <c r="J728" s="1">
        <v>2500.0</v>
      </c>
      <c r="K728" s="1">
        <v>2605.0</v>
      </c>
      <c r="L728" s="1" t="str">
        <f t="shared" si="204"/>
        <v>Met Goal</v>
      </c>
      <c r="M728" s="5">
        <f t="shared" si="205"/>
        <v>1.042</v>
      </c>
      <c r="N728" s="1">
        <v>36.0</v>
      </c>
      <c r="O728" s="1" t="s">
        <v>18</v>
      </c>
    </row>
    <row r="729" hidden="1">
      <c r="A729" s="1">
        <v>3.61316526E8</v>
      </c>
      <c r="B729" s="1" t="s">
        <v>849</v>
      </c>
      <c r="C729" s="1" t="s">
        <v>29</v>
      </c>
      <c r="D729" s="1" t="s">
        <v>65</v>
      </c>
      <c r="E729" s="1" t="s">
        <v>17</v>
      </c>
      <c r="F729" s="3"/>
      <c r="G729" s="3">
        <v>40736.29248842593</v>
      </c>
      <c r="H729" s="3">
        <v>40766.0</v>
      </c>
      <c r="I729" s="2">
        <f t="shared" si="1"/>
        <v>30</v>
      </c>
      <c r="J729" s="1">
        <v>10000.0</v>
      </c>
      <c r="K729" s="1">
        <v>70.0</v>
      </c>
      <c r="L729" s="1"/>
      <c r="M729" s="1"/>
      <c r="N729" s="1">
        <v>2.0</v>
      </c>
      <c r="O729" s="1" t="s">
        <v>22</v>
      </c>
    </row>
    <row r="730">
      <c r="A730" s="1">
        <v>1.269017117E9</v>
      </c>
      <c r="B730" s="1" t="s">
        <v>850</v>
      </c>
      <c r="C730" s="1" t="s">
        <v>26</v>
      </c>
      <c r="D730" s="1" t="s">
        <v>26</v>
      </c>
      <c r="E730" s="1" t="s">
        <v>17</v>
      </c>
      <c r="F730" s="2">
        <f t="shared" ref="F730:F731" si="206">YEAR(G730)</f>
        <v>2011</v>
      </c>
      <c r="G730" s="3">
        <v>40757.687951388885</v>
      </c>
      <c r="H730" s="3">
        <v>40797.0</v>
      </c>
      <c r="I730" s="2">
        <f t="shared" si="1"/>
        <v>40</v>
      </c>
      <c r="J730" s="1">
        <v>1000.0</v>
      </c>
      <c r="K730" s="1">
        <v>1230.0</v>
      </c>
      <c r="L730" s="1" t="str">
        <f t="shared" ref="L730:L731" si="207">IF(K730&gt;=J730, "Met Goal", "Missed Goal")
</f>
        <v>Met Goal</v>
      </c>
      <c r="M730" s="5">
        <f t="shared" ref="M730:M731" si="208">(K730/J730)
</f>
        <v>1.23</v>
      </c>
      <c r="N730" s="1">
        <v>39.0</v>
      </c>
      <c r="O730" s="1" t="s">
        <v>18</v>
      </c>
    </row>
    <row r="731">
      <c r="A731" s="1">
        <v>2.01657354E8</v>
      </c>
      <c r="B731" s="1" t="s">
        <v>851</v>
      </c>
      <c r="C731" s="1" t="s">
        <v>26</v>
      </c>
      <c r="D731" s="1" t="s">
        <v>77</v>
      </c>
      <c r="E731" s="1" t="s">
        <v>17</v>
      </c>
      <c r="F731" s="2">
        <f t="shared" si="206"/>
        <v>2014</v>
      </c>
      <c r="G731" s="3">
        <v>41698.96337962963</v>
      </c>
      <c r="H731" s="3">
        <v>41726.0</v>
      </c>
      <c r="I731" s="2">
        <f t="shared" si="1"/>
        <v>28</v>
      </c>
      <c r="J731" s="1">
        <v>4000.0</v>
      </c>
      <c r="K731" s="1">
        <v>5380.0</v>
      </c>
      <c r="L731" s="1" t="str">
        <f t="shared" si="207"/>
        <v>Met Goal</v>
      </c>
      <c r="M731" s="5">
        <f t="shared" si="208"/>
        <v>1.345</v>
      </c>
      <c r="N731" s="1">
        <v>118.0</v>
      </c>
      <c r="O731" s="1" t="s">
        <v>18</v>
      </c>
    </row>
    <row r="732" hidden="1">
      <c r="A732" s="1">
        <v>7.997825E8</v>
      </c>
      <c r="B732" s="1" t="s">
        <v>852</v>
      </c>
      <c r="C732" s="1" t="s">
        <v>29</v>
      </c>
      <c r="D732" s="1" t="s">
        <v>84</v>
      </c>
      <c r="E732" s="1" t="s">
        <v>17</v>
      </c>
      <c r="F732" s="3"/>
      <c r="G732" s="3">
        <v>40533.82221064815</v>
      </c>
      <c r="H732" s="3">
        <v>40623.0</v>
      </c>
      <c r="I732" s="2">
        <f t="shared" si="1"/>
        <v>90</v>
      </c>
      <c r="J732" s="1">
        <v>10000.0</v>
      </c>
      <c r="K732" s="1">
        <v>0.0</v>
      </c>
      <c r="L732" s="1"/>
      <c r="M732" s="1"/>
      <c r="N732" s="1">
        <v>0.0</v>
      </c>
      <c r="O732" s="1" t="s">
        <v>22</v>
      </c>
    </row>
    <row r="733" hidden="1">
      <c r="A733" s="1">
        <v>1.899706561E9</v>
      </c>
      <c r="B733" s="1" t="s">
        <v>853</v>
      </c>
      <c r="C733" s="1" t="s">
        <v>87</v>
      </c>
      <c r="D733" s="1" t="s">
        <v>512</v>
      </c>
      <c r="E733" s="1" t="s">
        <v>17</v>
      </c>
      <c r="F733" s="3"/>
      <c r="G733" s="3">
        <v>40728.11467592593</v>
      </c>
      <c r="H733" s="3">
        <v>40773.0</v>
      </c>
      <c r="I733" s="2">
        <f t="shared" si="1"/>
        <v>45</v>
      </c>
      <c r="J733" s="1">
        <v>725.0</v>
      </c>
      <c r="K733" s="1">
        <v>0.0</v>
      </c>
      <c r="L733" s="1"/>
      <c r="M733" s="1"/>
      <c r="N733" s="1">
        <v>0.0</v>
      </c>
      <c r="O733" s="1" t="s">
        <v>22</v>
      </c>
    </row>
    <row r="734">
      <c r="A734" s="1">
        <v>7.70004451E8</v>
      </c>
      <c r="B734" s="1" t="s">
        <v>854</v>
      </c>
      <c r="C734" s="1" t="s">
        <v>87</v>
      </c>
      <c r="D734" s="1" t="s">
        <v>152</v>
      </c>
      <c r="E734" s="1" t="s">
        <v>17</v>
      </c>
      <c r="F734" s="2">
        <f>YEAR(G734)</f>
        <v>2013</v>
      </c>
      <c r="G734" s="3">
        <v>41361.83076388889</v>
      </c>
      <c r="H734" s="3">
        <v>41391.0</v>
      </c>
      <c r="I734" s="2">
        <f t="shared" si="1"/>
        <v>30</v>
      </c>
      <c r="J734" s="1">
        <v>3000.0</v>
      </c>
      <c r="K734" s="1">
        <v>9239.0</v>
      </c>
      <c r="L734" s="1" t="str">
        <f>IF(K734&gt;=J734, "Met Goal", "Missed Goal")
</f>
        <v>Met Goal</v>
      </c>
      <c r="M734" s="5">
        <f>(K734/J734)
</f>
        <v>3.079666667</v>
      </c>
      <c r="N734" s="1">
        <v>149.0</v>
      </c>
      <c r="O734" s="1" t="s">
        <v>18</v>
      </c>
    </row>
    <row r="735" hidden="1">
      <c r="A735" s="1">
        <v>4802025.0</v>
      </c>
      <c r="B735" s="1" t="s">
        <v>855</v>
      </c>
      <c r="C735" s="1" t="s">
        <v>39</v>
      </c>
      <c r="D735" s="1" t="s">
        <v>39</v>
      </c>
      <c r="E735" s="1" t="s">
        <v>17</v>
      </c>
      <c r="F735" s="3"/>
      <c r="G735" s="3">
        <v>41604.01516203704</v>
      </c>
      <c r="H735" s="3">
        <v>41632.0</v>
      </c>
      <c r="I735" s="2">
        <f t="shared" si="1"/>
        <v>28</v>
      </c>
      <c r="J735" s="1">
        <v>8500.0</v>
      </c>
      <c r="K735" s="1">
        <v>184.0</v>
      </c>
      <c r="L735" s="1"/>
      <c r="M735" s="1"/>
      <c r="N735" s="1">
        <v>11.0</v>
      </c>
      <c r="O735" s="1" t="s">
        <v>22</v>
      </c>
    </row>
    <row r="736" hidden="1">
      <c r="A736" s="1">
        <v>1.776305943E9</v>
      </c>
      <c r="B736" s="1" t="s">
        <v>856</v>
      </c>
      <c r="C736" s="1" t="s">
        <v>50</v>
      </c>
      <c r="D736" s="1" t="s">
        <v>708</v>
      </c>
      <c r="E736" s="1" t="s">
        <v>123</v>
      </c>
      <c r="F736" s="3"/>
      <c r="G736" s="3">
        <v>41968.82576388889</v>
      </c>
      <c r="H736" s="3">
        <v>41998.0</v>
      </c>
      <c r="I736" s="2">
        <f t="shared" si="1"/>
        <v>30</v>
      </c>
      <c r="J736" s="1">
        <v>20287.0</v>
      </c>
      <c r="K736" s="1">
        <v>8.0</v>
      </c>
      <c r="L736" s="1"/>
      <c r="M736" s="1"/>
      <c r="N736" s="1">
        <v>1.0</v>
      </c>
      <c r="O736" s="1" t="s">
        <v>22</v>
      </c>
    </row>
    <row r="737">
      <c r="A737" s="1">
        <v>8.62928798E8</v>
      </c>
      <c r="B737" s="1" t="s">
        <v>857</v>
      </c>
      <c r="C737" s="1" t="s">
        <v>87</v>
      </c>
      <c r="D737" s="1" t="s">
        <v>87</v>
      </c>
      <c r="E737" s="1" t="s">
        <v>17</v>
      </c>
      <c r="F737" s="2">
        <f t="shared" ref="F737:F738" si="209">YEAR(G737)</f>
        <v>2014</v>
      </c>
      <c r="G737" s="3">
        <v>41808.88605324074</v>
      </c>
      <c r="H737" s="3">
        <v>41838.0</v>
      </c>
      <c r="I737" s="2">
        <f t="shared" si="1"/>
        <v>30</v>
      </c>
      <c r="J737" s="1">
        <v>10000.0</v>
      </c>
      <c r="K737" s="1">
        <v>11130.0</v>
      </c>
      <c r="L737" s="1" t="str">
        <f t="shared" ref="L737:L738" si="210">IF(K737&gt;=J737, "Met Goal", "Missed Goal")
</f>
        <v>Met Goal</v>
      </c>
      <c r="M737" s="5">
        <f t="shared" ref="M737:M738" si="211">(K737/J737)
</f>
        <v>1.113</v>
      </c>
      <c r="N737" s="1">
        <v>99.0</v>
      </c>
      <c r="O737" s="1" t="s">
        <v>18</v>
      </c>
    </row>
    <row r="738">
      <c r="A738" s="1">
        <v>1.96275339E9</v>
      </c>
      <c r="B738" s="1" t="s">
        <v>858</v>
      </c>
      <c r="C738" s="1" t="s">
        <v>29</v>
      </c>
      <c r="D738" s="1" t="s">
        <v>84</v>
      </c>
      <c r="E738" s="1" t="s">
        <v>48</v>
      </c>
      <c r="F738" s="2">
        <f t="shared" si="209"/>
        <v>2013</v>
      </c>
      <c r="G738" s="3">
        <v>41603.65436342593</v>
      </c>
      <c r="H738" s="3">
        <v>41619.0</v>
      </c>
      <c r="I738" s="2">
        <f t="shared" si="1"/>
        <v>16</v>
      </c>
      <c r="J738" s="1">
        <v>976.0</v>
      </c>
      <c r="K738" s="1">
        <v>981.0</v>
      </c>
      <c r="L738" s="1" t="str">
        <f t="shared" si="210"/>
        <v>Met Goal</v>
      </c>
      <c r="M738" s="5">
        <f t="shared" si="211"/>
        <v>1.005122951</v>
      </c>
      <c r="N738" s="1">
        <v>16.0</v>
      </c>
      <c r="O738" s="1" t="s">
        <v>18</v>
      </c>
    </row>
    <row r="739" hidden="1">
      <c r="A739" s="1">
        <v>1.020642922E9</v>
      </c>
      <c r="B739" s="1" t="s">
        <v>859</v>
      </c>
      <c r="C739" s="1" t="s">
        <v>39</v>
      </c>
      <c r="D739" s="1" t="s">
        <v>41</v>
      </c>
      <c r="E739" s="1" t="s">
        <v>17</v>
      </c>
      <c r="F739" s="3"/>
      <c r="G739" s="3">
        <v>41405.72570601852</v>
      </c>
      <c r="H739" s="3">
        <v>41465.0</v>
      </c>
      <c r="I739" s="2">
        <f t="shared" si="1"/>
        <v>60</v>
      </c>
      <c r="J739" s="1">
        <v>10000.0</v>
      </c>
      <c r="K739" s="1">
        <v>3508.0</v>
      </c>
      <c r="L739" s="1"/>
      <c r="M739" s="1"/>
      <c r="N739" s="1">
        <v>18.0</v>
      </c>
      <c r="O739" s="1" t="s">
        <v>22</v>
      </c>
    </row>
    <row r="740" hidden="1">
      <c r="A740" s="1">
        <v>1.05349085E9</v>
      </c>
      <c r="B740" s="1" t="s">
        <v>860</v>
      </c>
      <c r="C740" s="1" t="s">
        <v>87</v>
      </c>
      <c r="D740" s="1" t="s">
        <v>87</v>
      </c>
      <c r="E740" s="1" t="s">
        <v>48</v>
      </c>
      <c r="F740" s="3"/>
      <c r="G740" s="3">
        <v>41793.860451388886</v>
      </c>
      <c r="H740" s="3">
        <v>41823.0</v>
      </c>
      <c r="I740" s="2">
        <f t="shared" si="1"/>
        <v>30</v>
      </c>
      <c r="J740" s="1">
        <v>1714.0</v>
      </c>
      <c r="K740" s="1">
        <v>0.0</v>
      </c>
      <c r="L740" s="1"/>
      <c r="M740" s="1"/>
      <c r="N740" s="1">
        <v>0.0</v>
      </c>
      <c r="O740" s="1" t="s">
        <v>22</v>
      </c>
    </row>
    <row r="741">
      <c r="A741" s="1">
        <v>1.479754985E9</v>
      </c>
      <c r="B741" s="1" t="s">
        <v>861</v>
      </c>
      <c r="C741" s="1" t="s">
        <v>26</v>
      </c>
      <c r="D741" s="1" t="s">
        <v>26</v>
      </c>
      <c r="E741" s="1" t="s">
        <v>17</v>
      </c>
      <c r="F741" s="2">
        <f>YEAR(G741)</f>
        <v>2010</v>
      </c>
      <c r="G741" s="3">
        <v>40536.24550925926</v>
      </c>
      <c r="H741" s="3">
        <v>40559.0</v>
      </c>
      <c r="I741" s="2">
        <f t="shared" si="1"/>
        <v>23</v>
      </c>
      <c r="J741" s="1">
        <v>1500.0</v>
      </c>
      <c r="K741" s="1">
        <v>1535.0</v>
      </c>
      <c r="L741" s="1" t="str">
        <f>IF(K741&gt;=J741, "Met Goal", "Missed Goal")
</f>
        <v>Met Goal</v>
      </c>
      <c r="M741" s="5">
        <f>(K741/J741)
</f>
        <v>1.023333333</v>
      </c>
      <c r="N741" s="1">
        <v>39.0</v>
      </c>
      <c r="O741" s="1" t="s">
        <v>18</v>
      </c>
    </row>
    <row r="742" hidden="1">
      <c r="A742" s="1">
        <v>1.382569953E9</v>
      </c>
      <c r="B742" s="1" t="s">
        <v>862</v>
      </c>
      <c r="C742" s="1" t="s">
        <v>29</v>
      </c>
      <c r="D742" s="1" t="s">
        <v>65</v>
      </c>
      <c r="E742" s="1" t="s">
        <v>17</v>
      </c>
      <c r="F742" s="3"/>
      <c r="G742" s="3">
        <v>40536.21271990741</v>
      </c>
      <c r="H742" s="3">
        <v>40566.0</v>
      </c>
      <c r="I742" s="2">
        <f t="shared" si="1"/>
        <v>30</v>
      </c>
      <c r="J742" s="1">
        <v>7000.0</v>
      </c>
      <c r="K742" s="1">
        <v>7.0</v>
      </c>
      <c r="L742" s="1"/>
      <c r="M742" s="1"/>
      <c r="N742" s="1">
        <v>2.0</v>
      </c>
      <c r="O742" s="1" t="s">
        <v>22</v>
      </c>
    </row>
    <row r="743">
      <c r="A743" s="1">
        <v>1.198453619E9</v>
      </c>
      <c r="B743" s="1" t="s">
        <v>863</v>
      </c>
      <c r="C743" s="1" t="s">
        <v>26</v>
      </c>
      <c r="D743" s="1" t="s">
        <v>26</v>
      </c>
      <c r="E743" s="1" t="s">
        <v>17</v>
      </c>
      <c r="F743" s="2">
        <f t="shared" ref="F743:F744" si="212">YEAR(G743)</f>
        <v>2011</v>
      </c>
      <c r="G743" s="3">
        <v>40769.83195601852</v>
      </c>
      <c r="H743" s="3">
        <v>40792.0</v>
      </c>
      <c r="I743" s="2">
        <f t="shared" si="1"/>
        <v>23</v>
      </c>
      <c r="J743" s="1">
        <v>500.0</v>
      </c>
      <c r="K743" s="1">
        <v>560.0</v>
      </c>
      <c r="L743" s="1" t="str">
        <f t="shared" ref="L743:L744" si="213">IF(K743&gt;=J743, "Met Goal", "Missed Goal")
</f>
        <v>Met Goal</v>
      </c>
      <c r="M743" s="5">
        <f t="shared" ref="M743:M744" si="214">(K743/J743)
</f>
        <v>1.12</v>
      </c>
      <c r="N743" s="1">
        <v>31.0</v>
      </c>
      <c r="O743" s="1" t="s">
        <v>18</v>
      </c>
    </row>
    <row r="744">
      <c r="A744" s="1">
        <v>1.880683287E9</v>
      </c>
      <c r="B744" s="1" t="s">
        <v>864</v>
      </c>
      <c r="C744" s="1" t="s">
        <v>39</v>
      </c>
      <c r="D744" s="1" t="s">
        <v>39</v>
      </c>
      <c r="E744" s="1" t="s">
        <v>17</v>
      </c>
      <c r="F744" s="2">
        <f t="shared" si="212"/>
        <v>2013</v>
      </c>
      <c r="G744" s="3">
        <v>41325.10039351852</v>
      </c>
      <c r="H744" s="3">
        <v>41356.0</v>
      </c>
      <c r="I744" s="2">
        <f t="shared" si="1"/>
        <v>31</v>
      </c>
      <c r="J744" s="1">
        <v>3100.0</v>
      </c>
      <c r="K744" s="1">
        <v>3615.0</v>
      </c>
      <c r="L744" s="1" t="str">
        <f t="shared" si="213"/>
        <v>Met Goal</v>
      </c>
      <c r="M744" s="5">
        <f t="shared" si="214"/>
        <v>1.166129032</v>
      </c>
      <c r="N744" s="1">
        <v>31.0</v>
      </c>
      <c r="O744" s="1" t="s">
        <v>18</v>
      </c>
    </row>
    <row r="745" hidden="1">
      <c r="A745" s="1">
        <v>5.4563437E7</v>
      </c>
      <c r="B745" s="1" t="s">
        <v>865</v>
      </c>
      <c r="C745" s="1" t="s">
        <v>29</v>
      </c>
      <c r="D745" s="1" t="s">
        <v>236</v>
      </c>
      <c r="E745" s="1" t="s">
        <v>17</v>
      </c>
      <c r="F745" s="3"/>
      <c r="G745" s="3">
        <v>41241.74921296296</v>
      </c>
      <c r="H745" s="3">
        <v>41286.0</v>
      </c>
      <c r="I745" s="2">
        <f t="shared" si="1"/>
        <v>45</v>
      </c>
      <c r="J745" s="1">
        <v>15000.0</v>
      </c>
      <c r="K745" s="1">
        <v>2134.0</v>
      </c>
      <c r="L745" s="1"/>
      <c r="M745" s="1"/>
      <c r="N745" s="1">
        <v>58.0</v>
      </c>
      <c r="O745" s="1" t="s">
        <v>22</v>
      </c>
    </row>
    <row r="746" hidden="1">
      <c r="A746" s="1">
        <v>1.680308536E9</v>
      </c>
      <c r="B746" s="1" t="s">
        <v>866</v>
      </c>
      <c r="C746" s="1" t="s">
        <v>29</v>
      </c>
      <c r="D746" s="1" t="s">
        <v>84</v>
      </c>
      <c r="E746" s="1" t="s">
        <v>48</v>
      </c>
      <c r="F746" s="3"/>
      <c r="G746" s="3">
        <v>41495.814733796295</v>
      </c>
      <c r="H746" s="3">
        <v>41519.0</v>
      </c>
      <c r="I746" s="2">
        <f t="shared" si="1"/>
        <v>24</v>
      </c>
      <c r="J746" s="1">
        <v>2337.0</v>
      </c>
      <c r="K746" s="1">
        <v>78.0</v>
      </c>
      <c r="L746" s="1"/>
      <c r="M746" s="1"/>
      <c r="N746" s="1">
        <v>1.0</v>
      </c>
      <c r="O746" s="1" t="s">
        <v>31</v>
      </c>
    </row>
    <row r="747" hidden="1">
      <c r="A747" s="1">
        <v>1.265915781E9</v>
      </c>
      <c r="B747" s="1" t="s">
        <v>867</v>
      </c>
      <c r="C747" s="1" t="s">
        <v>24</v>
      </c>
      <c r="D747" s="1" t="s">
        <v>753</v>
      </c>
      <c r="E747" s="1" t="s">
        <v>17</v>
      </c>
      <c r="F747" s="3"/>
      <c r="G747" s="3">
        <v>41974.746412037035</v>
      </c>
      <c r="H747" s="3">
        <v>42004.0</v>
      </c>
      <c r="I747" s="2">
        <f t="shared" si="1"/>
        <v>30</v>
      </c>
      <c r="J747" s="1">
        <v>60000.0</v>
      </c>
      <c r="K747" s="1">
        <v>8.0</v>
      </c>
      <c r="L747" s="1"/>
      <c r="M747" s="1"/>
      <c r="N747" s="1">
        <v>1.0</v>
      </c>
      <c r="O747" s="1" t="s">
        <v>22</v>
      </c>
    </row>
    <row r="748" hidden="1">
      <c r="A748" s="1">
        <v>7.2316881E7</v>
      </c>
      <c r="B748" s="1" t="s">
        <v>868</v>
      </c>
      <c r="C748" s="1" t="s">
        <v>92</v>
      </c>
      <c r="D748" s="1" t="s">
        <v>869</v>
      </c>
      <c r="E748" s="1" t="s">
        <v>17</v>
      </c>
      <c r="F748" s="3"/>
      <c r="G748" s="3">
        <v>41848.81134259259</v>
      </c>
      <c r="H748" s="3">
        <v>41878.0</v>
      </c>
      <c r="I748" s="2">
        <f t="shared" si="1"/>
        <v>30</v>
      </c>
      <c r="J748" s="1">
        <v>3899.0</v>
      </c>
      <c r="K748" s="1">
        <v>80.0</v>
      </c>
      <c r="L748" s="1"/>
      <c r="M748" s="1"/>
      <c r="N748" s="1">
        <v>3.0</v>
      </c>
      <c r="O748" s="1" t="s">
        <v>22</v>
      </c>
    </row>
    <row r="749">
      <c r="A749" s="1">
        <v>1.655158195E9</v>
      </c>
      <c r="B749" s="1" t="s">
        <v>870</v>
      </c>
      <c r="C749" s="1" t="s">
        <v>87</v>
      </c>
      <c r="D749" s="1" t="s">
        <v>588</v>
      </c>
      <c r="E749" s="1" t="s">
        <v>17</v>
      </c>
      <c r="F749" s="2">
        <f>YEAR(G749)</f>
        <v>2014</v>
      </c>
      <c r="G749" s="3">
        <v>41984.800532407404</v>
      </c>
      <c r="H749" s="3">
        <v>42004.0</v>
      </c>
      <c r="I749" s="2">
        <f t="shared" si="1"/>
        <v>20</v>
      </c>
      <c r="J749" s="1">
        <v>850.0</v>
      </c>
      <c r="K749" s="1">
        <v>980.0</v>
      </c>
      <c r="L749" s="1" t="str">
        <f>IF(K749&gt;=J749, "Met Goal", "Missed Goal")
</f>
        <v>Met Goal</v>
      </c>
      <c r="M749" s="5">
        <f>(K749/J749)
</f>
        <v>1.152941176</v>
      </c>
      <c r="N749" s="1">
        <v>19.0</v>
      </c>
      <c r="O749" s="1" t="s">
        <v>18</v>
      </c>
    </row>
    <row r="750" hidden="1">
      <c r="A750" s="1">
        <v>1.976679076E9</v>
      </c>
      <c r="B750" s="1" t="s">
        <v>871</v>
      </c>
      <c r="C750" s="1" t="s">
        <v>92</v>
      </c>
      <c r="D750" s="1" t="s">
        <v>148</v>
      </c>
      <c r="E750" s="1" t="s">
        <v>17</v>
      </c>
      <c r="F750" s="3"/>
      <c r="G750" s="3">
        <v>41829.98458333333</v>
      </c>
      <c r="H750" s="3">
        <v>41858.0</v>
      </c>
      <c r="I750" s="2">
        <f t="shared" si="1"/>
        <v>29</v>
      </c>
      <c r="J750" s="1">
        <v>4000.0</v>
      </c>
      <c r="K750" s="1">
        <v>15.0</v>
      </c>
      <c r="L750" s="1"/>
      <c r="M750" s="1"/>
      <c r="N750" s="1">
        <v>2.0</v>
      </c>
      <c r="O750" s="1" t="s">
        <v>22</v>
      </c>
    </row>
    <row r="751">
      <c r="A751" s="1">
        <v>5.22342506E8</v>
      </c>
      <c r="B751" s="1" t="s">
        <v>872</v>
      </c>
      <c r="C751" s="1" t="s">
        <v>29</v>
      </c>
      <c r="D751" s="1" t="s">
        <v>84</v>
      </c>
      <c r="E751" s="1" t="s">
        <v>48</v>
      </c>
      <c r="F751" s="2">
        <f>YEAR(G751)</f>
        <v>2014</v>
      </c>
      <c r="G751" s="3">
        <v>41694.93313657407</v>
      </c>
      <c r="H751" s="3">
        <v>41722.0</v>
      </c>
      <c r="I751" s="2">
        <f t="shared" si="1"/>
        <v>28</v>
      </c>
      <c r="J751" s="1">
        <v>832.0</v>
      </c>
      <c r="K751" s="1">
        <v>1239.0</v>
      </c>
      <c r="L751" s="1" t="str">
        <f>IF(K751&gt;=J751, "Met Goal", "Missed Goal")
</f>
        <v>Met Goal</v>
      </c>
      <c r="M751" s="5">
        <f>(K751/J751)
</f>
        <v>1.489182692</v>
      </c>
      <c r="N751" s="1">
        <v>37.0</v>
      </c>
      <c r="O751" s="1" t="s">
        <v>18</v>
      </c>
    </row>
    <row r="752" hidden="1">
      <c r="A752" s="1">
        <v>1.528969127E9</v>
      </c>
      <c r="B752" s="1" t="s">
        <v>873</v>
      </c>
      <c r="C752" s="1" t="s">
        <v>87</v>
      </c>
      <c r="D752" s="1" t="s">
        <v>163</v>
      </c>
      <c r="E752" s="1" t="s">
        <v>80</v>
      </c>
      <c r="F752" s="3"/>
      <c r="G752" s="3">
        <v>41859.946076388886</v>
      </c>
      <c r="H752" s="3">
        <v>41889.0</v>
      </c>
      <c r="I752" s="2">
        <f t="shared" si="1"/>
        <v>30</v>
      </c>
      <c r="J752" s="1">
        <v>1808.0</v>
      </c>
      <c r="K752" s="1">
        <v>771.0</v>
      </c>
      <c r="L752" s="1"/>
      <c r="M752" s="1"/>
      <c r="N752" s="1">
        <v>10.0</v>
      </c>
      <c r="O752" s="1" t="s">
        <v>22</v>
      </c>
    </row>
    <row r="753" hidden="1">
      <c r="A753" s="1">
        <v>2.139631628E9</v>
      </c>
      <c r="B753" s="1" t="s">
        <v>874</v>
      </c>
      <c r="C753" s="1" t="s">
        <v>26</v>
      </c>
      <c r="D753" s="1" t="s">
        <v>26</v>
      </c>
      <c r="E753" s="1" t="s">
        <v>17</v>
      </c>
      <c r="F753" s="3"/>
      <c r="G753" s="3">
        <v>41016.59296296296</v>
      </c>
      <c r="H753" s="3">
        <v>41076.0</v>
      </c>
      <c r="I753" s="2">
        <f t="shared" si="1"/>
        <v>60</v>
      </c>
      <c r="J753" s="1">
        <v>10000.0</v>
      </c>
      <c r="K753" s="1">
        <v>3706.0</v>
      </c>
      <c r="L753" s="1"/>
      <c r="M753" s="1"/>
      <c r="N753" s="1">
        <v>50.0</v>
      </c>
      <c r="O753" s="1" t="s">
        <v>22</v>
      </c>
    </row>
    <row r="754">
      <c r="A754" s="1">
        <v>1.918264093E9</v>
      </c>
      <c r="B754" s="1" t="s">
        <v>875</v>
      </c>
      <c r="C754" s="1" t="s">
        <v>29</v>
      </c>
      <c r="D754" s="1" t="s">
        <v>30</v>
      </c>
      <c r="E754" s="1" t="s">
        <v>17</v>
      </c>
      <c r="F754" s="2">
        <f>YEAR(G754)</f>
        <v>2012</v>
      </c>
      <c r="G754" s="3">
        <v>40910.74555555556</v>
      </c>
      <c r="H754" s="3">
        <v>40939.0</v>
      </c>
      <c r="I754" s="2">
        <f t="shared" si="1"/>
        <v>29</v>
      </c>
      <c r="J754" s="1">
        <v>50.0</v>
      </c>
      <c r="K754" s="1">
        <v>436.0</v>
      </c>
      <c r="L754" s="1" t="str">
        <f>IF(K754&gt;=J754, "Met Goal", "Missed Goal")
</f>
        <v>Met Goal</v>
      </c>
      <c r="M754" s="5">
        <f>(K754/J754)
</f>
        <v>8.72</v>
      </c>
      <c r="N754" s="1">
        <v>14.0</v>
      </c>
      <c r="O754" s="1" t="s">
        <v>18</v>
      </c>
    </row>
    <row r="755" hidden="1">
      <c r="A755" s="1">
        <v>1.294388879E9</v>
      </c>
      <c r="B755" s="1" t="s">
        <v>876</v>
      </c>
      <c r="C755" s="1" t="s">
        <v>29</v>
      </c>
      <c r="D755" s="1" t="s">
        <v>29</v>
      </c>
      <c r="E755" s="1" t="s">
        <v>17</v>
      </c>
      <c r="F755" s="3"/>
      <c r="G755" s="3">
        <v>41789.84043981481</v>
      </c>
      <c r="H755" s="3">
        <v>41849.0</v>
      </c>
      <c r="I755" s="2">
        <f t="shared" si="1"/>
        <v>60</v>
      </c>
      <c r="J755" s="1">
        <v>3000.0</v>
      </c>
      <c r="K755" s="1">
        <v>145.0</v>
      </c>
      <c r="L755" s="1"/>
      <c r="M755" s="1"/>
      <c r="N755" s="1">
        <v>8.0</v>
      </c>
      <c r="O755" s="1" t="s">
        <v>22</v>
      </c>
    </row>
    <row r="756" hidden="1">
      <c r="A756" s="1">
        <v>1.20931326E9</v>
      </c>
      <c r="B756" s="1" t="s">
        <v>877</v>
      </c>
      <c r="C756" s="1" t="s">
        <v>26</v>
      </c>
      <c r="D756" s="1" t="s">
        <v>120</v>
      </c>
      <c r="E756" s="1" t="s">
        <v>17</v>
      </c>
      <c r="F756" s="3"/>
      <c r="G756" s="3">
        <v>41257.90310185185</v>
      </c>
      <c r="H756" s="3">
        <v>41287.0</v>
      </c>
      <c r="I756" s="2">
        <f t="shared" si="1"/>
        <v>30</v>
      </c>
      <c r="J756" s="1">
        <v>3000.0</v>
      </c>
      <c r="K756" s="1">
        <v>0.0</v>
      </c>
      <c r="L756" s="1"/>
      <c r="M756" s="1"/>
      <c r="N756" s="1">
        <v>0.0</v>
      </c>
      <c r="O756" s="1" t="s">
        <v>22</v>
      </c>
    </row>
    <row r="757">
      <c r="A757" s="1">
        <v>1.12260251E9</v>
      </c>
      <c r="B757" s="1" t="s">
        <v>878</v>
      </c>
      <c r="C757" s="1" t="s">
        <v>26</v>
      </c>
      <c r="D757" s="1" t="s">
        <v>103</v>
      </c>
      <c r="E757" s="1" t="s">
        <v>17</v>
      </c>
      <c r="F757" s="2">
        <f>YEAR(G757)</f>
        <v>2011</v>
      </c>
      <c r="G757" s="3">
        <v>40795.048125</v>
      </c>
      <c r="H757" s="3">
        <v>40805.0</v>
      </c>
      <c r="I757" s="2">
        <f t="shared" si="1"/>
        <v>10</v>
      </c>
      <c r="J757" s="1">
        <v>200.0</v>
      </c>
      <c r="K757" s="1">
        <v>430.0</v>
      </c>
      <c r="L757" s="1" t="str">
        <f>IF(K757&gt;=J757, "Met Goal", "Missed Goal")
</f>
        <v>Met Goal</v>
      </c>
      <c r="M757" s="5">
        <f>(K757/J757)
</f>
        <v>2.15</v>
      </c>
      <c r="N757" s="1">
        <v>23.0</v>
      </c>
      <c r="O757" s="1" t="s">
        <v>18</v>
      </c>
    </row>
    <row r="758" hidden="1">
      <c r="A758" s="1">
        <v>8.55079558E8</v>
      </c>
      <c r="B758" s="1" t="s">
        <v>879</v>
      </c>
      <c r="C758" s="1" t="s">
        <v>26</v>
      </c>
      <c r="D758" s="1" t="s">
        <v>120</v>
      </c>
      <c r="E758" s="1" t="s">
        <v>17</v>
      </c>
      <c r="F758" s="3"/>
      <c r="G758" s="3">
        <v>40350.88376157408</v>
      </c>
      <c r="H758" s="3">
        <v>40369.0</v>
      </c>
      <c r="I758" s="2">
        <f t="shared" si="1"/>
        <v>19</v>
      </c>
      <c r="J758" s="1">
        <v>4000.0</v>
      </c>
      <c r="K758" s="1">
        <v>0.0</v>
      </c>
      <c r="L758" s="1"/>
      <c r="M758" s="1"/>
      <c r="N758" s="1">
        <v>0.0</v>
      </c>
      <c r="O758" s="1" t="s">
        <v>22</v>
      </c>
    </row>
    <row r="759" hidden="1">
      <c r="A759" s="1">
        <v>1.94130314E9</v>
      </c>
      <c r="B759" s="1" t="s">
        <v>880</v>
      </c>
      <c r="C759" s="1" t="s">
        <v>34</v>
      </c>
      <c r="D759" s="1" t="s">
        <v>44</v>
      </c>
      <c r="E759" s="1" t="s">
        <v>17</v>
      </c>
      <c r="F759" s="3"/>
      <c r="G759" s="3">
        <v>41642.711689814816</v>
      </c>
      <c r="H759" s="3">
        <v>41672.0</v>
      </c>
      <c r="I759" s="2">
        <f t="shared" si="1"/>
        <v>30</v>
      </c>
      <c r="J759" s="1">
        <v>2500.0</v>
      </c>
      <c r="K759" s="1">
        <v>155.0</v>
      </c>
      <c r="L759" s="1"/>
      <c r="M759" s="1"/>
      <c r="N759" s="1">
        <v>4.0</v>
      </c>
      <c r="O759" s="1" t="s">
        <v>22</v>
      </c>
    </row>
    <row r="760">
      <c r="A760" s="1">
        <v>3.27002626E8</v>
      </c>
      <c r="B760" s="1" t="s">
        <v>881</v>
      </c>
      <c r="C760" s="1" t="s">
        <v>50</v>
      </c>
      <c r="D760" s="1" t="s">
        <v>68</v>
      </c>
      <c r="E760" s="1" t="s">
        <v>17</v>
      </c>
      <c r="F760" s="2">
        <f>YEAR(G760)</f>
        <v>2013</v>
      </c>
      <c r="G760" s="3">
        <v>41480.87366898148</v>
      </c>
      <c r="H760" s="3">
        <v>41496.0</v>
      </c>
      <c r="I760" s="2">
        <f t="shared" si="1"/>
        <v>16</v>
      </c>
      <c r="J760" s="1">
        <v>500.0</v>
      </c>
      <c r="K760" s="1">
        <v>3355.0</v>
      </c>
      <c r="L760" s="1" t="str">
        <f>IF(K760&gt;=J760, "Met Goal", "Missed Goal")
</f>
        <v>Met Goal</v>
      </c>
      <c r="M760" s="5">
        <f>(K760/J760)
</f>
        <v>6.71</v>
      </c>
      <c r="N760" s="1">
        <v>77.0</v>
      </c>
      <c r="O760" s="1" t="s">
        <v>18</v>
      </c>
    </row>
    <row r="761" hidden="1">
      <c r="A761" s="1">
        <v>2.14290112E9</v>
      </c>
      <c r="B761" s="1" t="s">
        <v>882</v>
      </c>
      <c r="C761" s="1" t="s">
        <v>26</v>
      </c>
      <c r="D761" s="1" t="s">
        <v>26</v>
      </c>
      <c r="E761" s="1" t="s">
        <v>17</v>
      </c>
      <c r="F761" s="3"/>
      <c r="G761" s="3">
        <v>40527.09043981481</v>
      </c>
      <c r="H761" s="3">
        <v>40557.0</v>
      </c>
      <c r="I761" s="2">
        <f t="shared" si="1"/>
        <v>30</v>
      </c>
      <c r="J761" s="1">
        <v>3000.0</v>
      </c>
      <c r="K761" s="1">
        <v>140.0</v>
      </c>
      <c r="L761" s="1"/>
      <c r="M761" s="1"/>
      <c r="N761" s="1">
        <v>7.0</v>
      </c>
      <c r="O761" s="1" t="s">
        <v>22</v>
      </c>
    </row>
    <row r="762" hidden="1">
      <c r="A762" s="1">
        <v>8.88658718E8</v>
      </c>
      <c r="B762" s="1" t="s">
        <v>883</v>
      </c>
      <c r="C762" s="1" t="s">
        <v>24</v>
      </c>
      <c r="D762" s="1" t="s">
        <v>24</v>
      </c>
      <c r="E762" s="1" t="s">
        <v>17</v>
      </c>
      <c r="F762" s="3"/>
      <c r="G762" s="3">
        <v>39937.950740740744</v>
      </c>
      <c r="H762" s="3">
        <v>39964.0</v>
      </c>
      <c r="I762" s="2">
        <f t="shared" si="1"/>
        <v>27</v>
      </c>
      <c r="J762" s="1">
        <v>2000.0</v>
      </c>
      <c r="K762" s="1">
        <v>350.0</v>
      </c>
      <c r="L762" s="1"/>
      <c r="M762" s="1"/>
      <c r="N762" s="1">
        <v>2.0</v>
      </c>
      <c r="O762" s="1" t="s">
        <v>31</v>
      </c>
    </row>
    <row r="763" hidden="1">
      <c r="A763" s="1">
        <v>1.55247545E8</v>
      </c>
      <c r="B763" s="1" t="s">
        <v>884</v>
      </c>
      <c r="C763" s="1" t="s">
        <v>50</v>
      </c>
      <c r="D763" s="1" t="s">
        <v>68</v>
      </c>
      <c r="E763" s="1" t="s">
        <v>17</v>
      </c>
      <c r="F763" s="3"/>
      <c r="G763" s="3">
        <v>40864.72039351852</v>
      </c>
      <c r="H763" s="3">
        <v>40894.0</v>
      </c>
      <c r="I763" s="2">
        <f t="shared" si="1"/>
        <v>30</v>
      </c>
      <c r="J763" s="1">
        <v>16000.0</v>
      </c>
      <c r="K763" s="1">
        <v>2273.0</v>
      </c>
      <c r="L763" s="1"/>
      <c r="M763" s="1"/>
      <c r="N763" s="1">
        <v>52.0</v>
      </c>
      <c r="O763" s="1" t="s">
        <v>22</v>
      </c>
    </row>
    <row r="764" hidden="1">
      <c r="A764" s="1">
        <v>1.02252448E9</v>
      </c>
      <c r="B764" s="1" t="s">
        <v>885</v>
      </c>
      <c r="C764" s="1" t="s">
        <v>20</v>
      </c>
      <c r="D764" s="1" t="s">
        <v>21</v>
      </c>
      <c r="E764" s="1" t="s">
        <v>17</v>
      </c>
      <c r="F764" s="3"/>
      <c r="G764" s="3">
        <v>40985.174733796295</v>
      </c>
      <c r="H764" s="3">
        <v>41015.0</v>
      </c>
      <c r="I764" s="2">
        <f t="shared" si="1"/>
        <v>30</v>
      </c>
      <c r="J764" s="1">
        <v>5000.0</v>
      </c>
      <c r="K764" s="1">
        <v>394.0</v>
      </c>
      <c r="L764" s="1"/>
      <c r="M764" s="1"/>
      <c r="N764" s="1">
        <v>48.0</v>
      </c>
      <c r="O764" s="1" t="s">
        <v>22</v>
      </c>
    </row>
    <row r="765">
      <c r="A765" s="1">
        <v>2.011208052E9</v>
      </c>
      <c r="B765" s="1" t="s">
        <v>886</v>
      </c>
      <c r="C765" s="1" t="s">
        <v>16</v>
      </c>
      <c r="D765" s="1" t="s">
        <v>887</v>
      </c>
      <c r="E765" s="1" t="s">
        <v>17</v>
      </c>
      <c r="F765" s="2">
        <f>YEAR(G765)</f>
        <v>2014</v>
      </c>
      <c r="G765" s="3">
        <v>41856.65255787037</v>
      </c>
      <c r="H765" s="3">
        <v>41886.0</v>
      </c>
      <c r="I765" s="2">
        <f t="shared" si="1"/>
        <v>30</v>
      </c>
      <c r="J765" s="1">
        <v>6000.0</v>
      </c>
      <c r="K765" s="1">
        <v>6269.0</v>
      </c>
      <c r="L765" s="1" t="str">
        <f>IF(K765&gt;=J765, "Met Goal", "Missed Goal")
</f>
        <v>Met Goal</v>
      </c>
      <c r="M765" s="5">
        <f>(K765/J765)
</f>
        <v>1.044833333</v>
      </c>
      <c r="N765" s="1">
        <v>124.0</v>
      </c>
      <c r="O765" s="1" t="s">
        <v>18</v>
      </c>
    </row>
    <row r="766" hidden="1">
      <c r="A766" s="1">
        <v>1.38374768E8</v>
      </c>
      <c r="B766" s="1" t="s">
        <v>888</v>
      </c>
      <c r="C766" s="1" t="s">
        <v>29</v>
      </c>
      <c r="D766" s="1" t="s">
        <v>236</v>
      </c>
      <c r="E766" s="1" t="s">
        <v>17</v>
      </c>
      <c r="F766" s="3"/>
      <c r="G766" s="3">
        <v>41758.75502314815</v>
      </c>
      <c r="H766" s="3">
        <v>41818.0</v>
      </c>
      <c r="I766" s="2">
        <f t="shared" si="1"/>
        <v>60</v>
      </c>
      <c r="J766" s="1">
        <v>1500.0</v>
      </c>
      <c r="K766" s="1">
        <v>0.0</v>
      </c>
      <c r="L766" s="1"/>
      <c r="M766" s="1"/>
      <c r="N766" s="1">
        <v>0.0</v>
      </c>
      <c r="O766" s="1" t="s">
        <v>22</v>
      </c>
    </row>
    <row r="767" hidden="1">
      <c r="A767" s="1">
        <v>1.77384217E9</v>
      </c>
      <c r="B767" s="1" t="s">
        <v>889</v>
      </c>
      <c r="C767" s="1" t="s">
        <v>39</v>
      </c>
      <c r="D767" s="1" t="s">
        <v>39</v>
      </c>
      <c r="E767" s="1" t="s">
        <v>17</v>
      </c>
      <c r="F767" s="3"/>
      <c r="G767" s="3">
        <v>41565.124456018515</v>
      </c>
      <c r="H767" s="3">
        <v>41595.0</v>
      </c>
      <c r="I767" s="2">
        <f t="shared" si="1"/>
        <v>30</v>
      </c>
      <c r="J767" s="1">
        <v>80000.0</v>
      </c>
      <c r="K767" s="1">
        <v>30156.0</v>
      </c>
      <c r="L767" s="1"/>
      <c r="M767" s="1"/>
      <c r="N767" s="1">
        <v>548.0</v>
      </c>
      <c r="O767" s="1" t="s">
        <v>22</v>
      </c>
    </row>
    <row r="768" hidden="1">
      <c r="A768" s="1">
        <v>1.1522584E9</v>
      </c>
      <c r="B768" s="1" t="s">
        <v>890</v>
      </c>
      <c r="C768" s="1" t="s">
        <v>29</v>
      </c>
      <c r="D768" s="1" t="s">
        <v>891</v>
      </c>
      <c r="E768" s="1" t="s">
        <v>17</v>
      </c>
      <c r="F768" s="3"/>
      <c r="G768" s="3">
        <v>41932.90446759259</v>
      </c>
      <c r="H768" s="3">
        <v>41962.0</v>
      </c>
      <c r="I768" s="2">
        <f t="shared" si="1"/>
        <v>30</v>
      </c>
      <c r="J768" s="1">
        <v>20000.0</v>
      </c>
      <c r="K768" s="1">
        <v>2145.0</v>
      </c>
      <c r="L768" s="1"/>
      <c r="M768" s="1"/>
      <c r="N768" s="1">
        <v>21.0</v>
      </c>
      <c r="O768" s="1" t="s">
        <v>22</v>
      </c>
    </row>
    <row r="769">
      <c r="A769" s="1">
        <v>1.973617786E9</v>
      </c>
      <c r="B769" s="1" t="s">
        <v>892</v>
      </c>
      <c r="C769" s="1" t="s">
        <v>24</v>
      </c>
      <c r="D769" s="1" t="s">
        <v>712</v>
      </c>
      <c r="E769" s="1" t="s">
        <v>17</v>
      </c>
      <c r="F769" s="2">
        <f t="shared" ref="F769:F775" si="215">YEAR(G769)</f>
        <v>2014</v>
      </c>
      <c r="G769" s="3">
        <v>41957.94265046297</v>
      </c>
      <c r="H769" s="3">
        <v>41992.0</v>
      </c>
      <c r="I769" s="2">
        <f t="shared" si="1"/>
        <v>35</v>
      </c>
      <c r="J769" s="1">
        <v>20.0</v>
      </c>
      <c r="K769" s="1">
        <v>23.0</v>
      </c>
      <c r="L769" s="1" t="str">
        <f t="shared" ref="L769:L775" si="216">IF(K769&gt;=J769, "Met Goal", "Missed Goal")
</f>
        <v>Met Goal</v>
      </c>
      <c r="M769" s="5">
        <f t="shared" ref="M769:M775" si="217">(K769/J769)
</f>
        <v>1.15</v>
      </c>
      <c r="N769" s="1">
        <v>5.0</v>
      </c>
      <c r="O769" s="1" t="s">
        <v>18</v>
      </c>
    </row>
    <row r="770">
      <c r="A770" s="1">
        <v>2.55948625E8</v>
      </c>
      <c r="B770" s="1" t="s">
        <v>893</v>
      </c>
      <c r="C770" s="1" t="s">
        <v>26</v>
      </c>
      <c r="D770" s="1" t="s">
        <v>103</v>
      </c>
      <c r="E770" s="1" t="s">
        <v>17</v>
      </c>
      <c r="F770" s="2">
        <f t="shared" si="215"/>
        <v>2009</v>
      </c>
      <c r="G770" s="3">
        <v>40079.80844907407</v>
      </c>
      <c r="H770" s="3">
        <v>40156.0</v>
      </c>
      <c r="I770" s="2">
        <f t="shared" si="1"/>
        <v>77</v>
      </c>
      <c r="J770" s="1">
        <v>15000.0</v>
      </c>
      <c r="K770" s="1">
        <v>15606.0</v>
      </c>
      <c r="L770" s="1" t="str">
        <f t="shared" si="216"/>
        <v>Met Goal</v>
      </c>
      <c r="M770" s="5">
        <f t="shared" si="217"/>
        <v>1.0404</v>
      </c>
      <c r="N770" s="1">
        <v>200.0</v>
      </c>
      <c r="O770" s="1" t="s">
        <v>18</v>
      </c>
    </row>
    <row r="771">
      <c r="A771" s="1">
        <v>5.40530032E8</v>
      </c>
      <c r="B771" s="1" t="s">
        <v>894</v>
      </c>
      <c r="C771" s="1" t="s">
        <v>29</v>
      </c>
      <c r="D771" s="1" t="s">
        <v>29</v>
      </c>
      <c r="E771" s="1" t="s">
        <v>17</v>
      </c>
      <c r="F771" s="2">
        <f t="shared" si="215"/>
        <v>2009</v>
      </c>
      <c r="G771" s="3">
        <v>40052.58819444444</v>
      </c>
      <c r="H771" s="3">
        <v>40081.0</v>
      </c>
      <c r="I771" s="2">
        <f t="shared" si="1"/>
        <v>29</v>
      </c>
      <c r="J771" s="1">
        <v>600.0</v>
      </c>
      <c r="K771" s="1">
        <v>1000.0</v>
      </c>
      <c r="L771" s="1" t="str">
        <f t="shared" si="216"/>
        <v>Met Goal</v>
      </c>
      <c r="M771" s="5">
        <f t="shared" si="217"/>
        <v>1.666666667</v>
      </c>
      <c r="N771" s="1">
        <v>22.0</v>
      </c>
      <c r="O771" s="1" t="s">
        <v>18</v>
      </c>
    </row>
    <row r="772">
      <c r="A772" s="1">
        <v>5.5032177E8</v>
      </c>
      <c r="B772" s="1" t="s">
        <v>895</v>
      </c>
      <c r="C772" s="1" t="s">
        <v>29</v>
      </c>
      <c r="D772" s="1" t="s">
        <v>236</v>
      </c>
      <c r="E772" s="1" t="s">
        <v>17</v>
      </c>
      <c r="F772" s="2">
        <f t="shared" si="215"/>
        <v>2010</v>
      </c>
      <c r="G772" s="3">
        <v>40361.751608796294</v>
      </c>
      <c r="H772" s="3">
        <v>40393.0</v>
      </c>
      <c r="I772" s="2">
        <f t="shared" si="1"/>
        <v>32</v>
      </c>
      <c r="J772" s="1">
        <v>10000.0</v>
      </c>
      <c r="K772" s="1">
        <v>10509.0</v>
      </c>
      <c r="L772" s="1" t="str">
        <f t="shared" si="216"/>
        <v>Met Goal</v>
      </c>
      <c r="M772" s="5">
        <f t="shared" si="217"/>
        <v>1.0509</v>
      </c>
      <c r="N772" s="1">
        <v>129.0</v>
      </c>
      <c r="O772" s="1" t="s">
        <v>18</v>
      </c>
    </row>
    <row r="773">
      <c r="A773" s="1">
        <v>2.004713036E9</v>
      </c>
      <c r="B773" s="1" t="s">
        <v>896</v>
      </c>
      <c r="C773" s="1" t="s">
        <v>87</v>
      </c>
      <c r="D773" s="1" t="s">
        <v>87</v>
      </c>
      <c r="E773" s="1" t="s">
        <v>17</v>
      </c>
      <c r="F773" s="2">
        <f t="shared" si="215"/>
        <v>2013</v>
      </c>
      <c r="G773" s="3">
        <v>41282.5862037037</v>
      </c>
      <c r="H773" s="3">
        <v>41312.0</v>
      </c>
      <c r="I773" s="2">
        <f t="shared" si="1"/>
        <v>30</v>
      </c>
      <c r="J773" s="1">
        <v>14500.0</v>
      </c>
      <c r="K773" s="1">
        <v>15243.0</v>
      </c>
      <c r="L773" s="1" t="str">
        <f t="shared" si="216"/>
        <v>Met Goal</v>
      </c>
      <c r="M773" s="5">
        <f t="shared" si="217"/>
        <v>1.051241379</v>
      </c>
      <c r="N773" s="1">
        <v>178.0</v>
      </c>
      <c r="O773" s="1" t="s">
        <v>18</v>
      </c>
    </row>
    <row r="774">
      <c r="A774" s="1">
        <v>1.817121636E9</v>
      </c>
      <c r="B774" s="1" t="s">
        <v>897</v>
      </c>
      <c r="C774" s="1" t="s">
        <v>87</v>
      </c>
      <c r="D774" s="1" t="s">
        <v>209</v>
      </c>
      <c r="E774" s="1" t="s">
        <v>17</v>
      </c>
      <c r="F774" s="2">
        <f t="shared" si="215"/>
        <v>2011</v>
      </c>
      <c r="G774" s="3">
        <v>40616.69363425926</v>
      </c>
      <c r="H774" s="3">
        <v>40647.0</v>
      </c>
      <c r="I774" s="2">
        <f t="shared" si="1"/>
        <v>31</v>
      </c>
      <c r="J774" s="1">
        <v>3000.0</v>
      </c>
      <c r="K774" s="1">
        <v>3010.0</v>
      </c>
      <c r="L774" s="1" t="str">
        <f t="shared" si="216"/>
        <v>Met Goal</v>
      </c>
      <c r="M774" s="5">
        <f t="shared" si="217"/>
        <v>1.003333333</v>
      </c>
      <c r="N774" s="1">
        <v>60.0</v>
      </c>
      <c r="O774" s="1" t="s">
        <v>18</v>
      </c>
    </row>
    <row r="775">
      <c r="A775" s="1">
        <v>4.26437064E8</v>
      </c>
      <c r="B775" s="1" t="s">
        <v>898</v>
      </c>
      <c r="C775" s="1" t="s">
        <v>39</v>
      </c>
      <c r="D775" s="1" t="s">
        <v>39</v>
      </c>
      <c r="E775" s="1" t="s">
        <v>17</v>
      </c>
      <c r="F775" s="2">
        <f t="shared" si="215"/>
        <v>2010</v>
      </c>
      <c r="G775" s="3">
        <v>40209.892060185186</v>
      </c>
      <c r="H775" s="3">
        <v>40253.0</v>
      </c>
      <c r="I775" s="2">
        <f t="shared" si="1"/>
        <v>44</v>
      </c>
      <c r="J775" s="1">
        <v>4500.0</v>
      </c>
      <c r="K775" s="1">
        <v>4775.0</v>
      </c>
      <c r="L775" s="1" t="str">
        <f t="shared" si="216"/>
        <v>Met Goal</v>
      </c>
      <c r="M775" s="5">
        <f t="shared" si="217"/>
        <v>1.061111111</v>
      </c>
      <c r="N775" s="1">
        <v>89.0</v>
      </c>
      <c r="O775" s="1" t="s">
        <v>18</v>
      </c>
    </row>
    <row r="776" hidden="1">
      <c r="A776" s="1">
        <v>7.84786995E8</v>
      </c>
      <c r="B776" s="1" t="s">
        <v>899</v>
      </c>
      <c r="C776" s="1" t="s">
        <v>26</v>
      </c>
      <c r="D776" s="1" t="s">
        <v>26</v>
      </c>
      <c r="E776" s="1" t="s">
        <v>17</v>
      </c>
      <c r="F776" s="3"/>
      <c r="G776" s="3">
        <v>41218.7928125</v>
      </c>
      <c r="H776" s="3">
        <v>41278.0</v>
      </c>
      <c r="I776" s="2">
        <f t="shared" si="1"/>
        <v>60</v>
      </c>
      <c r="J776" s="1">
        <v>10000.0</v>
      </c>
      <c r="K776" s="1">
        <v>0.0</v>
      </c>
      <c r="L776" s="1"/>
      <c r="M776" s="1"/>
      <c r="N776" s="1">
        <v>0.0</v>
      </c>
      <c r="O776" s="1" t="s">
        <v>22</v>
      </c>
    </row>
    <row r="777" hidden="1">
      <c r="A777" s="1">
        <v>7.27342971E8</v>
      </c>
      <c r="B777" s="1" t="s">
        <v>900</v>
      </c>
      <c r="C777" s="1" t="s">
        <v>34</v>
      </c>
      <c r="D777" s="1" t="s">
        <v>44</v>
      </c>
      <c r="E777" s="1" t="s">
        <v>17</v>
      </c>
      <c r="F777" s="3"/>
      <c r="G777" s="3">
        <v>41638.88543981482</v>
      </c>
      <c r="H777" s="3">
        <v>41668.0</v>
      </c>
      <c r="I777" s="2">
        <f t="shared" si="1"/>
        <v>30</v>
      </c>
      <c r="J777" s="1">
        <v>5500.0</v>
      </c>
      <c r="K777" s="1">
        <v>25.0</v>
      </c>
      <c r="L777" s="1"/>
      <c r="M777" s="1"/>
      <c r="N777" s="1">
        <v>1.0</v>
      </c>
      <c r="O777" s="1" t="s">
        <v>22</v>
      </c>
    </row>
    <row r="778">
      <c r="A778" s="1">
        <v>4.86693512E8</v>
      </c>
      <c r="B778" s="1" t="s">
        <v>901</v>
      </c>
      <c r="C778" s="1" t="s">
        <v>20</v>
      </c>
      <c r="D778" s="1" t="s">
        <v>21</v>
      </c>
      <c r="E778" s="1" t="s">
        <v>17</v>
      </c>
      <c r="F778" s="2">
        <f>YEAR(G778)</f>
        <v>2012</v>
      </c>
      <c r="G778" s="3">
        <v>41129.874398148146</v>
      </c>
      <c r="H778" s="3">
        <v>41159.0</v>
      </c>
      <c r="I778" s="2">
        <f t="shared" si="1"/>
        <v>30</v>
      </c>
      <c r="J778" s="1">
        <v>5000.0</v>
      </c>
      <c r="K778" s="1">
        <v>6516.0</v>
      </c>
      <c r="L778" s="1" t="str">
        <f>IF(K778&gt;=J778, "Met Goal", "Missed Goal")
</f>
        <v>Met Goal</v>
      </c>
      <c r="M778" s="5">
        <f>(K778/J778)
</f>
        <v>1.3032</v>
      </c>
      <c r="N778" s="1">
        <v>38.0</v>
      </c>
      <c r="O778" s="1" t="s">
        <v>18</v>
      </c>
    </row>
    <row r="779" hidden="1">
      <c r="A779" s="1">
        <v>1.148800998E9</v>
      </c>
      <c r="B779" s="1" t="s">
        <v>902</v>
      </c>
      <c r="C779" s="1" t="s">
        <v>20</v>
      </c>
      <c r="D779" s="1" t="s">
        <v>21</v>
      </c>
      <c r="E779" s="1" t="s">
        <v>48</v>
      </c>
      <c r="F779" s="3"/>
      <c r="G779" s="3">
        <v>41832.85923611111</v>
      </c>
      <c r="H779" s="3">
        <v>41892.0</v>
      </c>
      <c r="I779" s="2">
        <f t="shared" si="1"/>
        <v>60</v>
      </c>
      <c r="J779" s="1">
        <v>5.0</v>
      </c>
      <c r="K779" s="1">
        <v>16.0</v>
      </c>
      <c r="L779" s="1"/>
      <c r="M779" s="1"/>
      <c r="N779" s="1">
        <v>4.0</v>
      </c>
      <c r="O779" s="1" t="s">
        <v>404</v>
      </c>
    </row>
    <row r="780" hidden="1">
      <c r="A780" s="1">
        <v>1.911674362E9</v>
      </c>
      <c r="B780" s="1" t="s">
        <v>903</v>
      </c>
      <c r="C780" s="1" t="s">
        <v>34</v>
      </c>
      <c r="D780" s="1" t="s">
        <v>44</v>
      </c>
      <c r="E780" s="1" t="s">
        <v>17</v>
      </c>
      <c r="F780" s="3"/>
      <c r="G780" s="3">
        <v>41383.71640046296</v>
      </c>
      <c r="H780" s="3">
        <v>41443.0</v>
      </c>
      <c r="I780" s="2">
        <f t="shared" si="1"/>
        <v>60</v>
      </c>
      <c r="J780" s="1">
        <v>3500.0</v>
      </c>
      <c r="K780" s="1">
        <v>5.0</v>
      </c>
      <c r="L780" s="1"/>
      <c r="M780" s="1"/>
      <c r="N780" s="1">
        <v>1.0</v>
      </c>
      <c r="O780" s="1" t="s">
        <v>22</v>
      </c>
    </row>
    <row r="781">
      <c r="A781" s="1">
        <v>2.59409585E8</v>
      </c>
      <c r="B781" s="1" t="s">
        <v>904</v>
      </c>
      <c r="C781" s="1" t="s">
        <v>87</v>
      </c>
      <c r="D781" s="1" t="s">
        <v>163</v>
      </c>
      <c r="E781" s="1" t="s">
        <v>17</v>
      </c>
      <c r="F781" s="2">
        <f>YEAR(G781)</f>
        <v>2010</v>
      </c>
      <c r="G781" s="3">
        <v>40443.124930555554</v>
      </c>
      <c r="H781" s="3">
        <v>40473.0</v>
      </c>
      <c r="I781" s="2">
        <f t="shared" si="1"/>
        <v>30</v>
      </c>
      <c r="J781" s="1">
        <v>500.0</v>
      </c>
      <c r="K781" s="1">
        <v>598.0</v>
      </c>
      <c r="L781" s="1" t="str">
        <f>IF(K781&gt;=J781, "Met Goal", "Missed Goal")
</f>
        <v>Met Goal</v>
      </c>
      <c r="M781" s="5">
        <f>(K781/J781)
</f>
        <v>1.196</v>
      </c>
      <c r="N781" s="1">
        <v>18.0</v>
      </c>
      <c r="O781" s="1" t="s">
        <v>18</v>
      </c>
    </row>
    <row r="782" hidden="1">
      <c r="A782" s="1">
        <v>9.1335802E7</v>
      </c>
      <c r="B782" s="1" t="s">
        <v>905</v>
      </c>
      <c r="C782" s="1" t="s">
        <v>29</v>
      </c>
      <c r="D782" s="1" t="s">
        <v>84</v>
      </c>
      <c r="E782" s="1" t="s">
        <v>17</v>
      </c>
      <c r="F782" s="3"/>
      <c r="G782" s="3">
        <v>40456.036724537036</v>
      </c>
      <c r="H782" s="3">
        <v>40501.0</v>
      </c>
      <c r="I782" s="2">
        <f t="shared" si="1"/>
        <v>45</v>
      </c>
      <c r="J782" s="1">
        <v>3500.0</v>
      </c>
      <c r="K782" s="1">
        <v>0.0</v>
      </c>
      <c r="L782" s="1"/>
      <c r="M782" s="1"/>
      <c r="N782" s="1">
        <v>0.0</v>
      </c>
      <c r="O782" s="1" t="s">
        <v>22</v>
      </c>
    </row>
    <row r="783">
      <c r="A783" s="1">
        <v>7.22105796E8</v>
      </c>
      <c r="B783" s="1" t="s">
        <v>906</v>
      </c>
      <c r="C783" s="1" t="s">
        <v>26</v>
      </c>
      <c r="D783" s="1" t="s">
        <v>82</v>
      </c>
      <c r="E783" s="1" t="s">
        <v>17</v>
      </c>
      <c r="F783" s="2">
        <f>YEAR(G783)</f>
        <v>2010</v>
      </c>
      <c r="G783" s="3">
        <v>40218.409317129626</v>
      </c>
      <c r="H783" s="3">
        <v>40308.0</v>
      </c>
      <c r="I783" s="2">
        <f t="shared" si="1"/>
        <v>90</v>
      </c>
      <c r="J783" s="1">
        <v>10000.0</v>
      </c>
      <c r="K783" s="1">
        <v>10067.0</v>
      </c>
      <c r="L783" s="1" t="str">
        <f>IF(K783&gt;=J783, "Met Goal", "Missed Goal")
</f>
        <v>Met Goal</v>
      </c>
      <c r="M783" s="5">
        <f>(K783/J783)
</f>
        <v>1.0067</v>
      </c>
      <c r="N783" s="1">
        <v>63.0</v>
      </c>
      <c r="O783" s="1" t="s">
        <v>18</v>
      </c>
    </row>
    <row r="784" hidden="1">
      <c r="A784" s="1">
        <v>2.54577105E8</v>
      </c>
      <c r="B784" s="1" t="s">
        <v>907</v>
      </c>
      <c r="C784" s="1" t="s">
        <v>29</v>
      </c>
      <c r="D784" s="1" t="s">
        <v>908</v>
      </c>
      <c r="E784" s="1" t="s">
        <v>17</v>
      </c>
      <c r="F784" s="3"/>
      <c r="G784" s="3">
        <v>41813.033900462964</v>
      </c>
      <c r="H784" s="3">
        <v>41827.0</v>
      </c>
      <c r="I784" s="2">
        <f t="shared" si="1"/>
        <v>14</v>
      </c>
      <c r="J784" s="1">
        <v>5000.0</v>
      </c>
      <c r="K784" s="1">
        <v>0.0</v>
      </c>
      <c r="L784" s="1"/>
      <c r="M784" s="1"/>
      <c r="N784" s="1">
        <v>0.0</v>
      </c>
      <c r="O784" s="1" t="s">
        <v>22</v>
      </c>
    </row>
    <row r="785" hidden="1">
      <c r="A785" s="1">
        <v>1.155417459E9</v>
      </c>
      <c r="B785" s="1" t="s">
        <v>909</v>
      </c>
      <c r="C785" s="1" t="s">
        <v>20</v>
      </c>
      <c r="D785" s="1" t="s">
        <v>71</v>
      </c>
      <c r="E785" s="1" t="s">
        <v>17</v>
      </c>
      <c r="F785" s="3"/>
      <c r="G785" s="3">
        <v>41285.685428240744</v>
      </c>
      <c r="H785" s="3">
        <v>41315.0</v>
      </c>
      <c r="I785" s="2">
        <f t="shared" si="1"/>
        <v>30</v>
      </c>
      <c r="J785" s="1">
        <v>2000.0</v>
      </c>
      <c r="K785" s="1">
        <v>0.0</v>
      </c>
      <c r="L785" s="1"/>
      <c r="M785" s="1"/>
      <c r="N785" s="1">
        <v>0.0</v>
      </c>
      <c r="O785" s="1" t="s">
        <v>31</v>
      </c>
    </row>
    <row r="786" hidden="1">
      <c r="A786" s="1">
        <v>5.04251066E8</v>
      </c>
      <c r="B786" s="1" t="s">
        <v>910</v>
      </c>
      <c r="C786" s="1" t="s">
        <v>26</v>
      </c>
      <c r="D786" s="1" t="s">
        <v>27</v>
      </c>
      <c r="E786" s="1" t="s">
        <v>17</v>
      </c>
      <c r="F786" s="3"/>
      <c r="G786" s="3">
        <v>41744.16543981482</v>
      </c>
      <c r="H786" s="3">
        <v>41804.0</v>
      </c>
      <c r="I786" s="2">
        <f t="shared" si="1"/>
        <v>60</v>
      </c>
      <c r="J786" s="1">
        <v>5000.0</v>
      </c>
      <c r="K786" s="1">
        <v>5.0</v>
      </c>
      <c r="L786" s="1"/>
      <c r="M786" s="1"/>
      <c r="N786" s="1">
        <v>1.0</v>
      </c>
      <c r="O786" s="1" t="s">
        <v>22</v>
      </c>
    </row>
    <row r="787">
      <c r="A787" s="1">
        <v>7.49822753E8</v>
      </c>
      <c r="B787" s="1" t="s">
        <v>911</v>
      </c>
      <c r="C787" s="1" t="s">
        <v>29</v>
      </c>
      <c r="D787" s="1" t="s">
        <v>65</v>
      </c>
      <c r="E787" s="1" t="s">
        <v>17</v>
      </c>
      <c r="F787" s="2">
        <f t="shared" ref="F787:F788" si="218">YEAR(G787)</f>
        <v>2011</v>
      </c>
      <c r="G787" s="3">
        <v>40576.084398148145</v>
      </c>
      <c r="H787" s="3">
        <v>40667.0</v>
      </c>
      <c r="I787" s="2">
        <f t="shared" si="1"/>
        <v>91</v>
      </c>
      <c r="J787" s="1">
        <v>50000.0</v>
      </c>
      <c r="K787" s="1">
        <v>51454.0</v>
      </c>
      <c r="L787" s="1" t="str">
        <f t="shared" ref="L787:L788" si="219">IF(K787&gt;=J787, "Met Goal", "Missed Goal")
</f>
        <v>Met Goal</v>
      </c>
      <c r="M787" s="5">
        <f t="shared" ref="M787:M788" si="220">(K787/J787)
</f>
        <v>1.02908</v>
      </c>
      <c r="N787" s="1">
        <v>197.0</v>
      </c>
      <c r="O787" s="1" t="s">
        <v>18</v>
      </c>
    </row>
    <row r="788">
      <c r="A788" s="1">
        <v>2.08843399E9</v>
      </c>
      <c r="B788" s="1" t="s">
        <v>912</v>
      </c>
      <c r="C788" s="1" t="s">
        <v>37</v>
      </c>
      <c r="D788" s="1" t="s">
        <v>37</v>
      </c>
      <c r="E788" s="1" t="s">
        <v>80</v>
      </c>
      <c r="F788" s="2">
        <f t="shared" si="218"/>
        <v>2014</v>
      </c>
      <c r="G788" s="3">
        <v>41928.80887731481</v>
      </c>
      <c r="H788" s="3">
        <v>41951.0</v>
      </c>
      <c r="I788" s="2">
        <f t="shared" si="1"/>
        <v>23</v>
      </c>
      <c r="J788" s="1">
        <v>5271.0</v>
      </c>
      <c r="K788" s="1">
        <v>6040.0</v>
      </c>
      <c r="L788" s="1" t="str">
        <f t="shared" si="219"/>
        <v>Met Goal</v>
      </c>
      <c r="M788" s="5">
        <f t="shared" si="220"/>
        <v>1.14589262</v>
      </c>
      <c r="N788" s="1">
        <v>91.0</v>
      </c>
      <c r="O788" s="1" t="s">
        <v>18</v>
      </c>
    </row>
    <row r="789" hidden="1">
      <c r="A789" s="1">
        <v>1.479305679E9</v>
      </c>
      <c r="B789" s="1" t="s">
        <v>913</v>
      </c>
      <c r="C789" s="1" t="s">
        <v>39</v>
      </c>
      <c r="D789" s="1" t="s">
        <v>41</v>
      </c>
      <c r="E789" s="1" t="s">
        <v>17</v>
      </c>
      <c r="F789" s="3"/>
      <c r="G789" s="3">
        <v>41670.87409722222</v>
      </c>
      <c r="H789" s="3">
        <v>41710.0</v>
      </c>
      <c r="I789" s="2">
        <f t="shared" si="1"/>
        <v>40</v>
      </c>
      <c r="J789" s="1">
        <v>50000.0</v>
      </c>
      <c r="K789" s="1">
        <v>4652.0</v>
      </c>
      <c r="L789" s="1"/>
      <c r="M789" s="1"/>
      <c r="N789" s="1">
        <v>98.0</v>
      </c>
      <c r="O789" s="1" t="s">
        <v>22</v>
      </c>
    </row>
    <row r="790">
      <c r="A790" s="1">
        <v>2.72279304E8</v>
      </c>
      <c r="B790" s="1" t="s">
        <v>914</v>
      </c>
      <c r="C790" s="1" t="s">
        <v>39</v>
      </c>
      <c r="D790" s="1" t="s">
        <v>41</v>
      </c>
      <c r="E790" s="1" t="s">
        <v>17</v>
      </c>
      <c r="F790" s="2">
        <f t="shared" ref="F790:F791" si="221">YEAR(G790)</f>
        <v>2013</v>
      </c>
      <c r="G790" s="3">
        <v>41529.66292824074</v>
      </c>
      <c r="H790" s="3">
        <v>41559.0</v>
      </c>
      <c r="I790" s="2">
        <f t="shared" si="1"/>
        <v>30</v>
      </c>
      <c r="J790" s="1">
        <v>250000.0</v>
      </c>
      <c r="K790" s="1">
        <v>604979.0</v>
      </c>
      <c r="L790" s="1" t="str">
        <f t="shared" ref="L790:L791" si="222">IF(K790&gt;=J790, "Met Goal", "Missed Goal")
</f>
        <v>Met Goal</v>
      </c>
      <c r="M790" s="5">
        <f t="shared" ref="M790:M791" si="223">(K790/J790)
</f>
        <v>2.419916</v>
      </c>
      <c r="N790" s="1">
        <v>2383.0</v>
      </c>
      <c r="O790" s="1" t="s">
        <v>18</v>
      </c>
    </row>
    <row r="791">
      <c r="A791" s="1">
        <v>8.31112799E8</v>
      </c>
      <c r="B791" s="1" t="s">
        <v>915</v>
      </c>
      <c r="C791" s="1" t="s">
        <v>20</v>
      </c>
      <c r="D791" s="1" t="s">
        <v>21</v>
      </c>
      <c r="E791" s="1" t="s">
        <v>17</v>
      </c>
      <c r="F791" s="2">
        <f t="shared" si="221"/>
        <v>2013</v>
      </c>
      <c r="G791" s="3">
        <v>41638.11140046296</v>
      </c>
      <c r="H791" s="3">
        <v>41671.0</v>
      </c>
      <c r="I791" s="2">
        <f t="shared" si="1"/>
        <v>33</v>
      </c>
      <c r="J791" s="1">
        <v>50000.0</v>
      </c>
      <c r="K791" s="1">
        <v>62181.0</v>
      </c>
      <c r="L791" s="1" t="str">
        <f t="shared" si="222"/>
        <v>Met Goal</v>
      </c>
      <c r="M791" s="5">
        <f t="shared" si="223"/>
        <v>1.24362</v>
      </c>
      <c r="N791" s="1">
        <v>2590.0</v>
      </c>
      <c r="O791" s="1" t="s">
        <v>18</v>
      </c>
    </row>
    <row r="792" hidden="1">
      <c r="A792" s="1">
        <v>6.9381487E7</v>
      </c>
      <c r="B792" s="1" t="s">
        <v>916</v>
      </c>
      <c r="C792" s="1" t="s">
        <v>20</v>
      </c>
      <c r="D792" s="1" t="s">
        <v>21</v>
      </c>
      <c r="E792" s="1" t="s">
        <v>17</v>
      </c>
      <c r="F792" s="3"/>
      <c r="G792" s="3">
        <v>41339.764444444445</v>
      </c>
      <c r="H792" s="3">
        <v>41379.0</v>
      </c>
      <c r="I792" s="2">
        <f t="shared" si="1"/>
        <v>40</v>
      </c>
      <c r="J792" s="1">
        <v>30000.0</v>
      </c>
      <c r="K792" s="1">
        <v>3937.0</v>
      </c>
      <c r="L792" s="1"/>
      <c r="M792" s="1"/>
      <c r="N792" s="1">
        <v>17.0</v>
      </c>
      <c r="O792" s="1" t="s">
        <v>31</v>
      </c>
    </row>
    <row r="793" hidden="1">
      <c r="A793" s="1">
        <v>6.1256731E7</v>
      </c>
      <c r="B793" s="1" t="s">
        <v>917</v>
      </c>
      <c r="C793" s="1" t="s">
        <v>24</v>
      </c>
      <c r="D793" s="1" t="s">
        <v>24</v>
      </c>
      <c r="E793" s="1" t="s">
        <v>17</v>
      </c>
      <c r="F793" s="3"/>
      <c r="G793" s="3">
        <v>41865.05582175926</v>
      </c>
      <c r="H793" s="3">
        <v>41895.0</v>
      </c>
      <c r="I793" s="2">
        <f t="shared" si="1"/>
        <v>30</v>
      </c>
      <c r="J793" s="1">
        <v>20.0</v>
      </c>
      <c r="K793" s="1">
        <v>0.0</v>
      </c>
      <c r="L793" s="1"/>
      <c r="M793" s="1"/>
      <c r="N793" s="1">
        <v>0.0</v>
      </c>
      <c r="O793" s="1" t="s">
        <v>31</v>
      </c>
    </row>
    <row r="794">
      <c r="A794" s="1">
        <v>1.18716948E8</v>
      </c>
      <c r="B794" s="1" t="s">
        <v>918</v>
      </c>
      <c r="C794" s="1" t="s">
        <v>92</v>
      </c>
      <c r="D794" s="1" t="s">
        <v>92</v>
      </c>
      <c r="E794" s="1" t="s">
        <v>48</v>
      </c>
      <c r="F794" s="2">
        <f>YEAR(G794)</f>
        <v>2014</v>
      </c>
      <c r="G794" s="3">
        <v>41848.425625</v>
      </c>
      <c r="H794" s="3">
        <v>41890.0</v>
      </c>
      <c r="I794" s="2">
        <f t="shared" si="1"/>
        <v>42</v>
      </c>
      <c r="J794" s="1">
        <v>29219.0</v>
      </c>
      <c r="K794" s="1">
        <v>63657.0</v>
      </c>
      <c r="L794" s="1" t="str">
        <f>IF(K794&gt;=J794, "Met Goal", "Missed Goal")
</f>
        <v>Met Goal</v>
      </c>
      <c r="M794" s="5">
        <f>(K794/J794)
</f>
        <v>2.178616654</v>
      </c>
      <c r="N794" s="1">
        <v>871.0</v>
      </c>
      <c r="O794" s="1" t="s">
        <v>18</v>
      </c>
    </row>
    <row r="795" hidden="1">
      <c r="A795" s="1">
        <v>2.091576802E9</v>
      </c>
      <c r="B795" s="1" t="s">
        <v>919</v>
      </c>
      <c r="C795" s="1" t="s">
        <v>34</v>
      </c>
      <c r="D795" s="1" t="s">
        <v>116</v>
      </c>
      <c r="E795" s="1" t="s">
        <v>17</v>
      </c>
      <c r="F795" s="3"/>
      <c r="G795" s="3">
        <v>41962.76829861111</v>
      </c>
      <c r="H795" s="3">
        <v>42007.0</v>
      </c>
      <c r="I795" s="2">
        <f t="shared" si="1"/>
        <v>45</v>
      </c>
      <c r="J795" s="1">
        <v>14000.0</v>
      </c>
      <c r="K795" s="1">
        <v>828.0</v>
      </c>
      <c r="L795" s="1"/>
      <c r="M795" s="1"/>
      <c r="N795" s="1">
        <v>12.0</v>
      </c>
      <c r="O795" s="1" t="s">
        <v>22</v>
      </c>
    </row>
    <row r="796" hidden="1">
      <c r="A796" s="1">
        <v>8.39553664E8</v>
      </c>
      <c r="B796" s="1" t="s">
        <v>920</v>
      </c>
      <c r="C796" s="1" t="s">
        <v>20</v>
      </c>
      <c r="D796" s="1" t="s">
        <v>21</v>
      </c>
      <c r="E796" s="1" t="s">
        <v>17</v>
      </c>
      <c r="F796" s="3"/>
      <c r="G796" s="3">
        <v>41682.71084490741</v>
      </c>
      <c r="H796" s="3">
        <v>41712.0</v>
      </c>
      <c r="I796" s="2">
        <f t="shared" si="1"/>
        <v>30</v>
      </c>
      <c r="J796" s="1">
        <v>50000.0</v>
      </c>
      <c r="K796" s="1">
        <v>5950.0</v>
      </c>
      <c r="L796" s="1"/>
      <c r="M796" s="1"/>
      <c r="N796" s="1">
        <v>16.0</v>
      </c>
      <c r="O796" s="1" t="s">
        <v>31</v>
      </c>
    </row>
    <row r="797">
      <c r="A797" s="1">
        <v>1.695366986E9</v>
      </c>
      <c r="B797" s="1" t="s">
        <v>921</v>
      </c>
      <c r="C797" s="1" t="s">
        <v>29</v>
      </c>
      <c r="D797" s="1" t="s">
        <v>84</v>
      </c>
      <c r="E797" s="1" t="s">
        <v>17</v>
      </c>
      <c r="F797" s="2">
        <f>YEAR(G797)</f>
        <v>2013</v>
      </c>
      <c r="G797" s="3">
        <v>41425.18770833333</v>
      </c>
      <c r="H797" s="3">
        <v>41465.0</v>
      </c>
      <c r="I797" s="2">
        <f t="shared" si="1"/>
        <v>40</v>
      </c>
      <c r="J797" s="1">
        <v>5000.0</v>
      </c>
      <c r="K797" s="1">
        <v>5070.0</v>
      </c>
      <c r="L797" s="1" t="str">
        <f>IF(K797&gt;=J797, "Met Goal", "Missed Goal")
</f>
        <v>Met Goal</v>
      </c>
      <c r="M797" s="5">
        <f>(K797/J797)
</f>
        <v>1.014</v>
      </c>
      <c r="N797" s="1">
        <v>82.0</v>
      </c>
      <c r="O797" s="1" t="s">
        <v>18</v>
      </c>
    </row>
    <row r="798" hidden="1">
      <c r="A798" s="1">
        <v>1.678125111E9</v>
      </c>
      <c r="B798" s="1" t="s">
        <v>922</v>
      </c>
      <c r="C798" s="1" t="s">
        <v>20</v>
      </c>
      <c r="D798" s="1" t="s">
        <v>21</v>
      </c>
      <c r="E798" s="1" t="s">
        <v>17</v>
      </c>
      <c r="F798" s="3"/>
      <c r="G798" s="3">
        <v>41949.885150462964</v>
      </c>
      <c r="H798" s="3">
        <v>41979.0</v>
      </c>
      <c r="I798" s="2">
        <f t="shared" si="1"/>
        <v>30</v>
      </c>
      <c r="J798" s="1">
        <v>75000.0</v>
      </c>
      <c r="K798" s="1">
        <v>2795.0</v>
      </c>
      <c r="L798" s="1"/>
      <c r="M798" s="1"/>
      <c r="N798" s="1">
        <v>16.0</v>
      </c>
      <c r="O798" s="1" t="s">
        <v>22</v>
      </c>
    </row>
    <row r="799">
      <c r="A799" s="1">
        <v>7.92176696E8</v>
      </c>
      <c r="B799" s="1" t="s">
        <v>923</v>
      </c>
      <c r="C799" s="1" t="s">
        <v>29</v>
      </c>
      <c r="D799" s="1" t="s">
        <v>236</v>
      </c>
      <c r="E799" s="1" t="s">
        <v>17</v>
      </c>
      <c r="F799" s="2">
        <f t="shared" ref="F799:F800" si="224">YEAR(G799)</f>
        <v>2013</v>
      </c>
      <c r="G799" s="3">
        <v>41338.922060185185</v>
      </c>
      <c r="H799" s="3">
        <v>41368.0</v>
      </c>
      <c r="I799" s="2">
        <f t="shared" si="1"/>
        <v>30</v>
      </c>
      <c r="J799" s="1">
        <v>1000.0</v>
      </c>
      <c r="K799" s="1">
        <v>1280.0</v>
      </c>
      <c r="L799" s="1" t="str">
        <f t="shared" ref="L799:L800" si="225">IF(K799&gt;=J799, "Met Goal", "Missed Goal")
</f>
        <v>Met Goal</v>
      </c>
      <c r="M799" s="5">
        <f t="shared" ref="M799:M800" si="226">(K799/J799)
</f>
        <v>1.28</v>
      </c>
      <c r="N799" s="1">
        <v>8.0</v>
      </c>
      <c r="O799" s="1" t="s">
        <v>18</v>
      </c>
    </row>
    <row r="800">
      <c r="A800" s="1">
        <v>2.139710123E9</v>
      </c>
      <c r="B800" s="1" t="s">
        <v>924</v>
      </c>
      <c r="C800" s="1" t="s">
        <v>34</v>
      </c>
      <c r="D800" s="1" t="s">
        <v>34</v>
      </c>
      <c r="E800" s="1" t="s">
        <v>48</v>
      </c>
      <c r="F800" s="2">
        <f t="shared" si="224"/>
        <v>2013</v>
      </c>
      <c r="G800" s="3">
        <v>41534.674988425926</v>
      </c>
      <c r="H800" s="3">
        <v>41555.0</v>
      </c>
      <c r="I800" s="2">
        <f t="shared" si="1"/>
        <v>21</v>
      </c>
      <c r="J800" s="1">
        <v>10194.0</v>
      </c>
      <c r="K800" s="1">
        <v>11164.0</v>
      </c>
      <c r="L800" s="1" t="str">
        <f t="shared" si="225"/>
        <v>Met Goal</v>
      </c>
      <c r="M800" s="5">
        <f t="shared" si="226"/>
        <v>1.095154012</v>
      </c>
      <c r="N800" s="1">
        <v>121.0</v>
      </c>
      <c r="O800" s="1" t="s">
        <v>18</v>
      </c>
    </row>
    <row r="801" hidden="1">
      <c r="A801" s="1">
        <v>2.134497034E9</v>
      </c>
      <c r="B801" s="1" t="s">
        <v>925</v>
      </c>
      <c r="C801" s="1" t="s">
        <v>34</v>
      </c>
      <c r="D801" s="1" t="s">
        <v>242</v>
      </c>
      <c r="E801" s="1" t="s">
        <v>17</v>
      </c>
      <c r="F801" s="3"/>
      <c r="G801" s="3">
        <v>41117.0503125</v>
      </c>
      <c r="H801" s="3">
        <v>41147.0</v>
      </c>
      <c r="I801" s="2">
        <f t="shared" si="1"/>
        <v>30</v>
      </c>
      <c r="J801" s="1">
        <v>7500.0</v>
      </c>
      <c r="K801" s="1">
        <v>29.0</v>
      </c>
      <c r="L801" s="1"/>
      <c r="M801" s="1"/>
      <c r="N801" s="1">
        <v>5.0</v>
      </c>
      <c r="O801" s="1" t="s">
        <v>22</v>
      </c>
    </row>
    <row r="802" hidden="1">
      <c r="A802" s="1">
        <v>1.7531214E8</v>
      </c>
      <c r="B802" s="1" t="s">
        <v>926</v>
      </c>
      <c r="C802" s="1" t="s">
        <v>26</v>
      </c>
      <c r="D802" s="1" t="s">
        <v>27</v>
      </c>
      <c r="E802" s="1" t="s">
        <v>17</v>
      </c>
      <c r="F802" s="3"/>
      <c r="G802" s="3">
        <v>41607.85097222222</v>
      </c>
      <c r="H802" s="3">
        <v>41627.0</v>
      </c>
      <c r="I802" s="2">
        <f t="shared" si="1"/>
        <v>20</v>
      </c>
      <c r="J802" s="1">
        <v>10000.0</v>
      </c>
      <c r="K802" s="1">
        <v>6.0</v>
      </c>
      <c r="L802" s="1"/>
      <c r="M802" s="1"/>
      <c r="N802" s="1">
        <v>2.0</v>
      </c>
      <c r="O802" s="1" t="s">
        <v>22</v>
      </c>
    </row>
    <row r="803" hidden="1">
      <c r="A803" s="1">
        <v>1.601821216E9</v>
      </c>
      <c r="B803" s="1" t="s">
        <v>927</v>
      </c>
      <c r="C803" s="1" t="s">
        <v>26</v>
      </c>
      <c r="D803" s="1" t="s">
        <v>27</v>
      </c>
      <c r="E803" s="1" t="s">
        <v>17</v>
      </c>
      <c r="F803" s="3"/>
      <c r="G803" s="3">
        <v>40910.195925925924</v>
      </c>
      <c r="H803" s="3">
        <v>40940.0</v>
      </c>
      <c r="I803" s="2">
        <f t="shared" si="1"/>
        <v>30</v>
      </c>
      <c r="J803" s="1">
        <v>5000.0</v>
      </c>
      <c r="K803" s="1">
        <v>1911.0</v>
      </c>
      <c r="L803" s="1"/>
      <c r="M803" s="1"/>
      <c r="N803" s="1">
        <v>55.0</v>
      </c>
      <c r="O803" s="1" t="s">
        <v>22</v>
      </c>
    </row>
    <row r="804">
      <c r="A804" s="1">
        <v>1.913253183E9</v>
      </c>
      <c r="B804" s="1" t="s">
        <v>928</v>
      </c>
      <c r="C804" s="1" t="s">
        <v>92</v>
      </c>
      <c r="D804" s="1" t="s">
        <v>869</v>
      </c>
      <c r="E804" s="1" t="s">
        <v>17</v>
      </c>
      <c r="F804" s="2">
        <f t="shared" ref="F804:F805" si="227">YEAR(G804)</f>
        <v>2014</v>
      </c>
      <c r="G804" s="3">
        <v>41820.74366898148</v>
      </c>
      <c r="H804" s="3">
        <v>41850.0</v>
      </c>
      <c r="I804" s="2">
        <f t="shared" si="1"/>
        <v>30</v>
      </c>
      <c r="J804" s="1">
        <v>50000.0</v>
      </c>
      <c r="K804" s="1">
        <v>60317.0</v>
      </c>
      <c r="L804" s="1" t="str">
        <f t="shared" ref="L804:L805" si="228">IF(K804&gt;=J804, "Met Goal", "Missed Goal")
</f>
        <v>Met Goal</v>
      </c>
      <c r="M804" s="5">
        <f t="shared" ref="M804:M805" si="229">(K804/J804)
</f>
        <v>1.20634</v>
      </c>
      <c r="N804" s="1">
        <v>505.0</v>
      </c>
      <c r="O804" s="1" t="s">
        <v>18</v>
      </c>
    </row>
    <row r="805">
      <c r="A805" s="1">
        <v>1.071979039E9</v>
      </c>
      <c r="B805" s="1" t="s">
        <v>929</v>
      </c>
      <c r="C805" s="1" t="s">
        <v>26</v>
      </c>
      <c r="D805" s="1" t="s">
        <v>103</v>
      </c>
      <c r="E805" s="1" t="s">
        <v>17</v>
      </c>
      <c r="F805" s="2">
        <f t="shared" si="227"/>
        <v>2012</v>
      </c>
      <c r="G805" s="3">
        <v>41038.82608796296</v>
      </c>
      <c r="H805" s="3">
        <v>41061.0</v>
      </c>
      <c r="I805" s="2">
        <f t="shared" si="1"/>
        <v>23</v>
      </c>
      <c r="J805" s="1">
        <v>3500.0</v>
      </c>
      <c r="K805" s="1">
        <v>3536.0</v>
      </c>
      <c r="L805" s="1" t="str">
        <f t="shared" si="228"/>
        <v>Met Goal</v>
      </c>
      <c r="M805" s="5">
        <f t="shared" si="229"/>
        <v>1.010285714</v>
      </c>
      <c r="N805" s="1">
        <v>53.0</v>
      </c>
      <c r="O805" s="1" t="s">
        <v>18</v>
      </c>
    </row>
    <row r="806" hidden="1">
      <c r="A806" s="1">
        <v>6.77160115E8</v>
      </c>
      <c r="B806" s="1" t="s">
        <v>930</v>
      </c>
      <c r="C806" s="1" t="s">
        <v>29</v>
      </c>
      <c r="D806" s="1" t="s">
        <v>30</v>
      </c>
      <c r="E806" s="1" t="s">
        <v>17</v>
      </c>
      <c r="F806" s="3"/>
      <c r="G806" s="3">
        <v>41347.084027777775</v>
      </c>
      <c r="H806" s="3">
        <v>41377.0</v>
      </c>
      <c r="I806" s="2">
        <f t="shared" si="1"/>
        <v>30</v>
      </c>
      <c r="J806" s="1">
        <v>20000.0</v>
      </c>
      <c r="K806" s="1">
        <v>465.0</v>
      </c>
      <c r="L806" s="1"/>
      <c r="M806" s="1"/>
      <c r="N806" s="1">
        <v>9.0</v>
      </c>
      <c r="O806" s="1" t="s">
        <v>22</v>
      </c>
    </row>
    <row r="807" hidden="1">
      <c r="A807" s="1">
        <v>1.013775582E9</v>
      </c>
      <c r="B807" s="1" t="s">
        <v>931</v>
      </c>
      <c r="C807" s="1" t="s">
        <v>29</v>
      </c>
      <c r="D807" s="1" t="s">
        <v>84</v>
      </c>
      <c r="E807" s="1" t="s">
        <v>17</v>
      </c>
      <c r="F807" s="3"/>
      <c r="G807" s="3">
        <v>41451.041284722225</v>
      </c>
      <c r="H807" s="3">
        <v>41458.0</v>
      </c>
      <c r="I807" s="2">
        <f t="shared" si="1"/>
        <v>7</v>
      </c>
      <c r="J807" s="1">
        <v>14000.0</v>
      </c>
      <c r="K807" s="1">
        <v>6630.0</v>
      </c>
      <c r="L807" s="1"/>
      <c r="M807" s="1"/>
      <c r="N807" s="1">
        <v>50.0</v>
      </c>
      <c r="O807" s="1" t="s">
        <v>22</v>
      </c>
    </row>
    <row r="808" hidden="1">
      <c r="A808" s="1">
        <v>8.80729137E8</v>
      </c>
      <c r="B808" s="1" t="s">
        <v>932</v>
      </c>
      <c r="C808" s="1" t="s">
        <v>92</v>
      </c>
      <c r="D808" s="1" t="s">
        <v>148</v>
      </c>
      <c r="E808" s="1" t="s">
        <v>80</v>
      </c>
      <c r="F808" s="3"/>
      <c r="G808" s="3">
        <v>41878.410266203704</v>
      </c>
      <c r="H808" s="3">
        <v>41908.0</v>
      </c>
      <c r="I808" s="2">
        <f t="shared" si="1"/>
        <v>30</v>
      </c>
      <c r="J808" s="1">
        <v>16199.0</v>
      </c>
      <c r="K808" s="1">
        <v>47.0</v>
      </c>
      <c r="L808" s="1"/>
      <c r="M808" s="1"/>
      <c r="N808" s="1">
        <v>2.0</v>
      </c>
      <c r="O808" s="1" t="s">
        <v>22</v>
      </c>
    </row>
    <row r="809" hidden="1">
      <c r="A809" s="1">
        <v>5.95417843E8</v>
      </c>
      <c r="B809" s="1" t="s">
        <v>933</v>
      </c>
      <c r="C809" s="1" t="s">
        <v>29</v>
      </c>
      <c r="D809" s="1" t="s">
        <v>29</v>
      </c>
      <c r="E809" s="1" t="s">
        <v>17</v>
      </c>
      <c r="F809" s="3"/>
      <c r="G809" s="3">
        <v>41559.02355324074</v>
      </c>
      <c r="H809" s="3">
        <v>41589.0</v>
      </c>
      <c r="I809" s="2">
        <f t="shared" si="1"/>
        <v>30</v>
      </c>
      <c r="J809" s="1">
        <v>3000.0</v>
      </c>
      <c r="K809" s="1">
        <v>40.0</v>
      </c>
      <c r="L809" s="1"/>
      <c r="M809" s="1"/>
      <c r="N809" s="1">
        <v>3.0</v>
      </c>
      <c r="O809" s="1" t="s">
        <v>22</v>
      </c>
    </row>
    <row r="810" hidden="1">
      <c r="A810" s="1">
        <v>1.59687781E9</v>
      </c>
      <c r="B810" s="1" t="s">
        <v>934</v>
      </c>
      <c r="C810" s="1" t="s">
        <v>20</v>
      </c>
      <c r="D810" s="1" t="s">
        <v>20</v>
      </c>
      <c r="E810" s="1" t="s">
        <v>48</v>
      </c>
      <c r="F810" s="3"/>
      <c r="G810" s="3">
        <v>41821.04109953704</v>
      </c>
      <c r="H810" s="3">
        <v>41847.0</v>
      </c>
      <c r="I810" s="2">
        <f t="shared" si="1"/>
        <v>26</v>
      </c>
      <c r="J810" s="1">
        <v>7740.0</v>
      </c>
      <c r="K810" s="1">
        <v>542.0</v>
      </c>
      <c r="L810" s="1"/>
      <c r="M810" s="1"/>
      <c r="N810" s="1">
        <v>4.0</v>
      </c>
      <c r="O810" s="1" t="s">
        <v>22</v>
      </c>
    </row>
    <row r="811">
      <c r="A811" s="1">
        <v>1.139452799E9</v>
      </c>
      <c r="B811" s="1" t="s">
        <v>935</v>
      </c>
      <c r="C811" s="1" t="s">
        <v>34</v>
      </c>
      <c r="D811" s="1" t="s">
        <v>44</v>
      </c>
      <c r="E811" s="1" t="s">
        <v>17</v>
      </c>
      <c r="F811" s="2">
        <f t="shared" ref="F811:F812" si="230">YEAR(G811)</f>
        <v>2013</v>
      </c>
      <c r="G811" s="3">
        <v>41602.67215277778</v>
      </c>
      <c r="H811" s="3">
        <v>41632.0</v>
      </c>
      <c r="I811" s="2">
        <f t="shared" si="1"/>
        <v>30</v>
      </c>
      <c r="J811" s="1">
        <v>5000.0</v>
      </c>
      <c r="K811" s="1">
        <v>5063.0</v>
      </c>
      <c r="L811" s="1" t="str">
        <f t="shared" ref="L811:L812" si="231">IF(K811&gt;=J811, "Met Goal", "Missed Goal")
</f>
        <v>Met Goal</v>
      </c>
      <c r="M811" s="5">
        <f t="shared" ref="M811:M812" si="232">(K811/J811)
</f>
        <v>1.0126</v>
      </c>
      <c r="N811" s="1">
        <v>93.0</v>
      </c>
      <c r="O811" s="1" t="s">
        <v>18</v>
      </c>
    </row>
    <row r="812">
      <c r="A812" s="1">
        <v>7.64066884E8</v>
      </c>
      <c r="B812" s="1" t="s">
        <v>936</v>
      </c>
      <c r="C812" s="1" t="s">
        <v>37</v>
      </c>
      <c r="D812" s="1" t="s">
        <v>37</v>
      </c>
      <c r="E812" s="1" t="s">
        <v>17</v>
      </c>
      <c r="F812" s="2">
        <f t="shared" si="230"/>
        <v>2013</v>
      </c>
      <c r="G812" s="3">
        <v>41528.08641203704</v>
      </c>
      <c r="H812" s="3">
        <v>41556.0</v>
      </c>
      <c r="I812" s="2">
        <f t="shared" si="1"/>
        <v>28</v>
      </c>
      <c r="J812" s="1">
        <v>20000.0</v>
      </c>
      <c r="K812" s="1">
        <v>22428.0</v>
      </c>
      <c r="L812" s="1" t="str">
        <f t="shared" si="231"/>
        <v>Met Goal</v>
      </c>
      <c r="M812" s="5">
        <f t="shared" si="232"/>
        <v>1.1214</v>
      </c>
      <c r="N812" s="1">
        <v>135.0</v>
      </c>
      <c r="O812" s="1" t="s">
        <v>18</v>
      </c>
    </row>
    <row r="813" hidden="1">
      <c r="A813" s="1">
        <v>2.064928994E9</v>
      </c>
      <c r="B813" s="1" t="s">
        <v>937</v>
      </c>
      <c r="C813" s="1" t="s">
        <v>26</v>
      </c>
      <c r="D813" s="1" t="s">
        <v>27</v>
      </c>
      <c r="E813" s="1" t="s">
        <v>17</v>
      </c>
      <c r="F813" s="3"/>
      <c r="G813" s="3">
        <v>41211.81972222222</v>
      </c>
      <c r="H813" s="3">
        <v>41235.0</v>
      </c>
      <c r="I813" s="2">
        <f t="shared" si="1"/>
        <v>24</v>
      </c>
      <c r="J813" s="1">
        <v>10000.0</v>
      </c>
      <c r="K813" s="1">
        <v>1455.0</v>
      </c>
      <c r="L813" s="1"/>
      <c r="M813" s="1"/>
      <c r="N813" s="1">
        <v>16.0</v>
      </c>
      <c r="O813" s="1" t="s">
        <v>22</v>
      </c>
    </row>
    <row r="814" hidden="1">
      <c r="A814" s="1">
        <v>1.668840861E9</v>
      </c>
      <c r="B814" s="1" t="s">
        <v>938</v>
      </c>
      <c r="C814" s="1" t="s">
        <v>29</v>
      </c>
      <c r="D814" s="1" t="s">
        <v>29</v>
      </c>
      <c r="E814" s="1" t="s">
        <v>17</v>
      </c>
      <c r="F814" s="3"/>
      <c r="G814" s="3">
        <v>40495.753900462965</v>
      </c>
      <c r="H814" s="3">
        <v>40518.0</v>
      </c>
      <c r="I814" s="2">
        <f t="shared" si="1"/>
        <v>23</v>
      </c>
      <c r="J814" s="1">
        <v>4500.0</v>
      </c>
      <c r="K814" s="1">
        <v>0.0</v>
      </c>
      <c r="L814" s="1"/>
      <c r="M814" s="1"/>
      <c r="N814" s="1">
        <v>0.0</v>
      </c>
      <c r="O814" s="1" t="s">
        <v>22</v>
      </c>
    </row>
    <row r="815" hidden="1">
      <c r="A815" s="1">
        <v>3.97177836E8</v>
      </c>
      <c r="B815" s="1" t="s">
        <v>939</v>
      </c>
      <c r="C815" s="1" t="s">
        <v>29</v>
      </c>
      <c r="D815" s="1" t="s">
        <v>65</v>
      </c>
      <c r="E815" s="1" t="s">
        <v>17</v>
      </c>
      <c r="F815" s="3"/>
      <c r="G815" s="3">
        <v>41374.91677083333</v>
      </c>
      <c r="H815" s="3">
        <v>41404.0</v>
      </c>
      <c r="I815" s="2">
        <f t="shared" si="1"/>
        <v>30</v>
      </c>
      <c r="J815" s="1">
        <v>20500.0</v>
      </c>
      <c r="K815" s="1">
        <v>1292.0</v>
      </c>
      <c r="L815" s="1"/>
      <c r="M815" s="1"/>
      <c r="N815" s="1">
        <v>17.0</v>
      </c>
      <c r="O815" s="1" t="s">
        <v>22</v>
      </c>
    </row>
    <row r="816" hidden="1">
      <c r="A816" s="1">
        <v>1.793249541E9</v>
      </c>
      <c r="B816" s="1" t="s">
        <v>940</v>
      </c>
      <c r="C816" s="1" t="s">
        <v>87</v>
      </c>
      <c r="D816" s="1" t="s">
        <v>87</v>
      </c>
      <c r="E816" s="1" t="s">
        <v>80</v>
      </c>
      <c r="F816" s="3"/>
      <c r="G816" s="3">
        <v>41628.9468287037</v>
      </c>
      <c r="H816" s="3">
        <v>41649.0</v>
      </c>
      <c r="I816" s="2">
        <f t="shared" si="1"/>
        <v>21</v>
      </c>
      <c r="J816" s="1">
        <v>1379.0</v>
      </c>
      <c r="K816" s="1">
        <v>820.0</v>
      </c>
      <c r="L816" s="1"/>
      <c r="M816" s="1"/>
      <c r="N816" s="1">
        <v>19.0</v>
      </c>
      <c r="O816" s="1" t="s">
        <v>22</v>
      </c>
    </row>
    <row r="817">
      <c r="A817" s="1">
        <v>8.71949652E8</v>
      </c>
      <c r="B817" s="1" t="s">
        <v>941</v>
      </c>
      <c r="C817" s="1" t="s">
        <v>26</v>
      </c>
      <c r="D817" s="1" t="s">
        <v>180</v>
      </c>
      <c r="E817" s="1" t="s">
        <v>17</v>
      </c>
      <c r="F817" s="2">
        <f>YEAR(G817)</f>
        <v>2012</v>
      </c>
      <c r="G817" s="3">
        <v>41097.66784722222</v>
      </c>
      <c r="H817" s="3">
        <v>41137.0</v>
      </c>
      <c r="I817" s="2">
        <f t="shared" si="1"/>
        <v>40</v>
      </c>
      <c r="J817" s="1">
        <v>1200.0</v>
      </c>
      <c r="K817" s="1">
        <v>1275.0</v>
      </c>
      <c r="L817" s="1" t="str">
        <f>IF(K817&gt;=J817, "Met Goal", "Missed Goal")
</f>
        <v>Met Goal</v>
      </c>
      <c r="M817" s="5">
        <f>(K817/J817)
</f>
        <v>1.0625</v>
      </c>
      <c r="N817" s="1">
        <v>25.0</v>
      </c>
      <c r="O817" s="1" t="s">
        <v>18</v>
      </c>
    </row>
    <row r="818" hidden="1">
      <c r="A818" s="1">
        <v>1.010167148E9</v>
      </c>
      <c r="B818" s="1" t="s">
        <v>942</v>
      </c>
      <c r="C818" s="1" t="s">
        <v>29</v>
      </c>
      <c r="D818" s="1" t="s">
        <v>84</v>
      </c>
      <c r="E818" s="1" t="s">
        <v>17</v>
      </c>
      <c r="F818" s="3"/>
      <c r="G818" s="3">
        <v>41037.485601851855</v>
      </c>
      <c r="H818" s="3">
        <v>41052.0</v>
      </c>
      <c r="I818" s="2">
        <f t="shared" si="1"/>
        <v>15</v>
      </c>
      <c r="J818" s="1">
        <v>1300.0</v>
      </c>
      <c r="K818" s="1">
        <v>75.0</v>
      </c>
      <c r="L818" s="1"/>
      <c r="M818" s="1"/>
      <c r="N818" s="1">
        <v>2.0</v>
      </c>
      <c r="O818" s="1" t="s">
        <v>22</v>
      </c>
    </row>
    <row r="819" hidden="1">
      <c r="A819" s="1">
        <v>1.360536469E9</v>
      </c>
      <c r="B819" s="1" t="s">
        <v>943</v>
      </c>
      <c r="C819" s="1" t="s">
        <v>29</v>
      </c>
      <c r="D819" s="1" t="s">
        <v>944</v>
      </c>
      <c r="E819" s="1" t="s">
        <v>17</v>
      </c>
      <c r="F819" s="3"/>
      <c r="G819" s="3">
        <v>41942.789826388886</v>
      </c>
      <c r="H819" s="3">
        <v>41972.0</v>
      </c>
      <c r="I819" s="2">
        <f t="shared" si="1"/>
        <v>30</v>
      </c>
      <c r="J819" s="1">
        <v>22000.0</v>
      </c>
      <c r="K819" s="1">
        <v>1916.0</v>
      </c>
      <c r="L819" s="1"/>
      <c r="M819" s="1"/>
      <c r="N819" s="1">
        <v>28.0</v>
      </c>
      <c r="O819" s="1" t="s">
        <v>22</v>
      </c>
    </row>
    <row r="820" hidden="1">
      <c r="A820" s="1">
        <v>6.59837549E8</v>
      </c>
      <c r="B820" s="1" t="s">
        <v>945</v>
      </c>
      <c r="C820" s="1" t="s">
        <v>34</v>
      </c>
      <c r="D820" s="1" t="s">
        <v>44</v>
      </c>
      <c r="E820" s="1" t="s">
        <v>17</v>
      </c>
      <c r="F820" s="3"/>
      <c r="G820" s="3">
        <v>41229.667337962965</v>
      </c>
      <c r="H820" s="3">
        <v>41259.0</v>
      </c>
      <c r="I820" s="2">
        <f t="shared" si="1"/>
        <v>30</v>
      </c>
      <c r="J820" s="1">
        <v>7500.0</v>
      </c>
      <c r="K820" s="1">
        <v>550.0</v>
      </c>
      <c r="L820" s="1"/>
      <c r="M820" s="1"/>
      <c r="N820" s="1">
        <v>9.0</v>
      </c>
      <c r="O820" s="1" t="s">
        <v>22</v>
      </c>
    </row>
    <row r="821">
      <c r="A821" s="1">
        <v>1.935876021E9</v>
      </c>
      <c r="B821" s="1" t="s">
        <v>946</v>
      </c>
      <c r="C821" s="1" t="s">
        <v>29</v>
      </c>
      <c r="D821" s="1" t="s">
        <v>29</v>
      </c>
      <c r="E821" s="1" t="s">
        <v>17</v>
      </c>
      <c r="F821" s="2">
        <f>YEAR(G821)</f>
        <v>2010</v>
      </c>
      <c r="G821" s="3">
        <v>40487.907488425924</v>
      </c>
      <c r="H821" s="3">
        <v>40577.0</v>
      </c>
      <c r="I821" s="2">
        <f t="shared" si="1"/>
        <v>90</v>
      </c>
      <c r="J821" s="1">
        <v>9000.0</v>
      </c>
      <c r="K821" s="1">
        <v>12565.0</v>
      </c>
      <c r="L821" s="1" t="str">
        <f>IF(K821&gt;=J821, "Met Goal", "Missed Goal")
</f>
        <v>Met Goal</v>
      </c>
      <c r="M821" s="5">
        <f>(K821/J821)
</f>
        <v>1.396111111</v>
      </c>
      <c r="N821" s="1">
        <v>37.0</v>
      </c>
      <c r="O821" s="1" t="s">
        <v>18</v>
      </c>
    </row>
    <row r="822" hidden="1">
      <c r="A822" s="1">
        <v>1.35090336E8</v>
      </c>
      <c r="B822" s="1" t="s">
        <v>947</v>
      </c>
      <c r="C822" s="1" t="s">
        <v>16</v>
      </c>
      <c r="D822" s="1" t="s">
        <v>16</v>
      </c>
      <c r="E822" s="1" t="s">
        <v>17</v>
      </c>
      <c r="F822" s="3"/>
      <c r="G822" s="3">
        <v>40749.764918981484</v>
      </c>
      <c r="H822" s="3">
        <v>40773.0</v>
      </c>
      <c r="I822" s="2">
        <f t="shared" si="1"/>
        <v>24</v>
      </c>
      <c r="J822" s="1">
        <v>7000.0</v>
      </c>
      <c r="K822" s="1">
        <v>326.0</v>
      </c>
      <c r="L822" s="1"/>
      <c r="M822" s="1"/>
      <c r="N822" s="1">
        <v>10.0</v>
      </c>
      <c r="O822" s="1" t="s">
        <v>22</v>
      </c>
    </row>
    <row r="823" hidden="1">
      <c r="A823" s="1">
        <v>1.71166922E8</v>
      </c>
      <c r="B823" s="1" t="s">
        <v>948</v>
      </c>
      <c r="C823" s="1" t="s">
        <v>87</v>
      </c>
      <c r="D823" s="1" t="s">
        <v>87</v>
      </c>
      <c r="E823" s="1" t="s">
        <v>17</v>
      </c>
      <c r="F823" s="3"/>
      <c r="G823" s="3">
        <v>41549.8044212963</v>
      </c>
      <c r="H823" s="3">
        <v>41579.0</v>
      </c>
      <c r="I823" s="2">
        <f t="shared" si="1"/>
        <v>30</v>
      </c>
      <c r="J823" s="1">
        <v>650.0</v>
      </c>
      <c r="K823" s="1">
        <v>0.0</v>
      </c>
      <c r="L823" s="1"/>
      <c r="M823" s="1"/>
      <c r="N823" s="1">
        <v>0.0</v>
      </c>
      <c r="O823" s="1" t="s">
        <v>22</v>
      </c>
    </row>
    <row r="824">
      <c r="A824" s="1">
        <v>8.35459685E8</v>
      </c>
      <c r="B824" s="1" t="s">
        <v>949</v>
      </c>
      <c r="C824" s="1" t="s">
        <v>26</v>
      </c>
      <c r="D824" s="1" t="s">
        <v>103</v>
      </c>
      <c r="E824" s="1" t="s">
        <v>17</v>
      </c>
      <c r="F824" s="2">
        <f>YEAR(G824)</f>
        <v>2011</v>
      </c>
      <c r="G824" s="3">
        <v>40636.147893518515</v>
      </c>
      <c r="H824" s="3">
        <v>40666.0</v>
      </c>
      <c r="I824" s="2">
        <f t="shared" si="1"/>
        <v>30</v>
      </c>
      <c r="J824" s="1">
        <v>12500.0</v>
      </c>
      <c r="K824" s="1">
        <v>12582.0</v>
      </c>
      <c r="L824" s="1" t="str">
        <f>IF(K824&gt;=J824, "Met Goal", "Missed Goal")
</f>
        <v>Met Goal</v>
      </c>
      <c r="M824" s="5">
        <f>(K824/J824)
</f>
        <v>1.00656</v>
      </c>
      <c r="N824" s="1">
        <v>155.0</v>
      </c>
      <c r="O824" s="1" t="s">
        <v>18</v>
      </c>
    </row>
    <row r="825" hidden="1">
      <c r="A825" s="1">
        <v>2.26311298E8</v>
      </c>
      <c r="B825" s="1" t="s">
        <v>950</v>
      </c>
      <c r="C825" s="1" t="s">
        <v>29</v>
      </c>
      <c r="D825" s="1" t="s">
        <v>29</v>
      </c>
      <c r="E825" s="1" t="s">
        <v>17</v>
      </c>
      <c r="F825" s="3"/>
      <c r="G825" s="3">
        <v>41699.76431712963</v>
      </c>
      <c r="H825" s="3">
        <v>41734.0</v>
      </c>
      <c r="I825" s="2">
        <f t="shared" si="1"/>
        <v>35</v>
      </c>
      <c r="J825" s="1">
        <v>80000.0</v>
      </c>
      <c r="K825" s="1">
        <v>200.0</v>
      </c>
      <c r="L825" s="1"/>
      <c r="M825" s="1"/>
      <c r="N825" s="1">
        <v>2.0</v>
      </c>
      <c r="O825" s="1" t="s">
        <v>22</v>
      </c>
    </row>
    <row r="826" hidden="1">
      <c r="A826" s="1">
        <v>1.10568298E8</v>
      </c>
      <c r="B826" s="1" t="s">
        <v>951</v>
      </c>
      <c r="C826" s="1" t="s">
        <v>39</v>
      </c>
      <c r="D826" s="1" t="s">
        <v>60</v>
      </c>
      <c r="E826" s="1" t="s">
        <v>17</v>
      </c>
      <c r="F826" s="3"/>
      <c r="G826" s="3">
        <v>41990.97329861111</v>
      </c>
      <c r="H826" s="3">
        <v>42020.0</v>
      </c>
      <c r="I826" s="2">
        <f t="shared" si="1"/>
        <v>30</v>
      </c>
      <c r="J826" s="1">
        <v>7000.0</v>
      </c>
      <c r="K826" s="1">
        <v>0.0</v>
      </c>
      <c r="L826" s="1"/>
      <c r="M826" s="1"/>
      <c r="N826" s="1">
        <v>0.0</v>
      </c>
      <c r="O826" s="1" t="s">
        <v>22</v>
      </c>
    </row>
    <row r="827" hidden="1">
      <c r="A827" s="1">
        <v>2.099949961E9</v>
      </c>
      <c r="B827" s="1" t="s">
        <v>952</v>
      </c>
      <c r="C827" s="1" t="s">
        <v>24</v>
      </c>
      <c r="D827" s="1" t="s">
        <v>101</v>
      </c>
      <c r="E827" s="1" t="s">
        <v>48</v>
      </c>
      <c r="F827" s="3"/>
      <c r="G827" s="3">
        <v>41856.41767361111</v>
      </c>
      <c r="H827" s="3">
        <v>41886.0</v>
      </c>
      <c r="I827" s="2">
        <f t="shared" si="1"/>
        <v>30</v>
      </c>
      <c r="J827" s="1">
        <v>163.0</v>
      </c>
      <c r="K827" s="1">
        <v>0.0</v>
      </c>
      <c r="L827" s="1"/>
      <c r="M827" s="1"/>
      <c r="N827" s="1">
        <v>0.0</v>
      </c>
      <c r="O827" s="1" t="s">
        <v>22</v>
      </c>
    </row>
    <row r="828" hidden="1">
      <c r="A828" s="1">
        <v>1.137961882E9</v>
      </c>
      <c r="B828" s="1" t="s">
        <v>953</v>
      </c>
      <c r="C828" s="1" t="s">
        <v>50</v>
      </c>
      <c r="D828" s="1" t="s">
        <v>68</v>
      </c>
      <c r="E828" s="1" t="s">
        <v>17</v>
      </c>
      <c r="F828" s="3"/>
      <c r="G828" s="3">
        <v>41059.96297453704</v>
      </c>
      <c r="H828" s="3">
        <v>41092.0</v>
      </c>
      <c r="I828" s="2">
        <f t="shared" si="1"/>
        <v>33</v>
      </c>
      <c r="J828" s="1">
        <v>20000.0</v>
      </c>
      <c r="K828" s="1">
        <v>14014.0</v>
      </c>
      <c r="L828" s="1"/>
      <c r="M828" s="1"/>
      <c r="N828" s="1">
        <v>95.0</v>
      </c>
      <c r="O828" s="1" t="s">
        <v>22</v>
      </c>
    </row>
    <row r="829" hidden="1">
      <c r="A829" s="1">
        <v>1.681486516E9</v>
      </c>
      <c r="B829" s="1" t="s">
        <v>954</v>
      </c>
      <c r="C829" s="1" t="s">
        <v>34</v>
      </c>
      <c r="D829" s="1" t="s">
        <v>116</v>
      </c>
      <c r="E829" s="1" t="s">
        <v>17</v>
      </c>
      <c r="F829" s="3"/>
      <c r="G829" s="3">
        <v>41478.016122685185</v>
      </c>
      <c r="H829" s="3">
        <v>41492.0</v>
      </c>
      <c r="I829" s="2">
        <f t="shared" si="1"/>
        <v>14</v>
      </c>
      <c r="J829" s="1">
        <v>2500.0</v>
      </c>
      <c r="K829" s="1">
        <v>13.0</v>
      </c>
      <c r="L829" s="1"/>
      <c r="M829" s="1"/>
      <c r="N829" s="1">
        <v>2.0</v>
      </c>
      <c r="O829" s="1" t="s">
        <v>22</v>
      </c>
    </row>
    <row r="830">
      <c r="A830" s="1">
        <v>7.56014556E8</v>
      </c>
      <c r="B830" s="1" t="s">
        <v>955</v>
      </c>
      <c r="C830" s="1" t="s">
        <v>20</v>
      </c>
      <c r="D830" s="1" t="s">
        <v>20</v>
      </c>
      <c r="E830" s="1" t="s">
        <v>17</v>
      </c>
      <c r="F830" s="2">
        <f t="shared" ref="F830:F832" si="233">YEAR(G830)</f>
        <v>2012</v>
      </c>
      <c r="G830" s="3">
        <v>41201.10773148148</v>
      </c>
      <c r="H830" s="3">
        <v>41243.0</v>
      </c>
      <c r="I830" s="2">
        <f t="shared" si="1"/>
        <v>42</v>
      </c>
      <c r="J830" s="1">
        <v>35000.0</v>
      </c>
      <c r="K830" s="1">
        <v>41171.0</v>
      </c>
      <c r="L830" s="1" t="str">
        <f t="shared" ref="L830:L832" si="234">IF(K830&gt;=J830, "Met Goal", "Missed Goal")
</f>
        <v>Met Goal</v>
      </c>
      <c r="M830" s="5">
        <f t="shared" ref="M830:M832" si="235">(K830/J830)
</f>
        <v>1.176314286</v>
      </c>
      <c r="N830" s="1">
        <v>888.0</v>
      </c>
      <c r="O830" s="1" t="s">
        <v>18</v>
      </c>
    </row>
    <row r="831">
      <c r="A831" s="1">
        <v>9.11367509E8</v>
      </c>
      <c r="B831" s="1" t="s">
        <v>956</v>
      </c>
      <c r="C831" s="1" t="s">
        <v>50</v>
      </c>
      <c r="D831" s="1" t="s">
        <v>68</v>
      </c>
      <c r="E831" s="1" t="s">
        <v>80</v>
      </c>
      <c r="F831" s="2">
        <f t="shared" si="233"/>
        <v>2014</v>
      </c>
      <c r="G831" s="3">
        <v>41982.07642361111</v>
      </c>
      <c r="H831" s="3">
        <v>42004.0</v>
      </c>
      <c r="I831" s="2">
        <f t="shared" si="1"/>
        <v>22</v>
      </c>
      <c r="J831" s="1">
        <v>10272.0</v>
      </c>
      <c r="K831" s="1">
        <v>14809.0</v>
      </c>
      <c r="L831" s="1" t="str">
        <f t="shared" si="234"/>
        <v>Met Goal</v>
      </c>
      <c r="M831" s="5">
        <f t="shared" si="235"/>
        <v>1.441686137</v>
      </c>
      <c r="N831" s="1">
        <v>159.0</v>
      </c>
      <c r="O831" s="1" t="s">
        <v>18</v>
      </c>
    </row>
    <row r="832">
      <c r="A832" s="1">
        <v>1.80920982E9</v>
      </c>
      <c r="B832" s="1" t="s">
        <v>957</v>
      </c>
      <c r="C832" s="1" t="s">
        <v>20</v>
      </c>
      <c r="D832" s="1" t="s">
        <v>21</v>
      </c>
      <c r="E832" s="1" t="s">
        <v>17</v>
      </c>
      <c r="F832" s="2">
        <f t="shared" si="233"/>
        <v>2014</v>
      </c>
      <c r="G832" s="3">
        <v>41776.97046296296</v>
      </c>
      <c r="H832" s="3">
        <v>41806.0</v>
      </c>
      <c r="I832" s="2">
        <f t="shared" si="1"/>
        <v>30</v>
      </c>
      <c r="J832" s="1">
        <v>8000.0</v>
      </c>
      <c r="K832" s="1">
        <v>24166.0</v>
      </c>
      <c r="L832" s="1" t="str">
        <f t="shared" si="234"/>
        <v>Met Goal</v>
      </c>
      <c r="M832" s="5">
        <f t="shared" si="235"/>
        <v>3.02075</v>
      </c>
      <c r="N832" s="1">
        <v>529.0</v>
      </c>
      <c r="O832" s="1" t="s">
        <v>18</v>
      </c>
    </row>
    <row r="833" hidden="1">
      <c r="A833" s="1">
        <v>1.92508775E9</v>
      </c>
      <c r="B833" s="1" t="s">
        <v>958</v>
      </c>
      <c r="C833" s="1" t="s">
        <v>34</v>
      </c>
      <c r="D833" s="1" t="s">
        <v>34</v>
      </c>
      <c r="E833" s="1" t="s">
        <v>17</v>
      </c>
      <c r="F833" s="3"/>
      <c r="G833" s="3">
        <v>40667.91721064815</v>
      </c>
      <c r="H833" s="3">
        <v>40727.0</v>
      </c>
      <c r="I833" s="2">
        <f t="shared" si="1"/>
        <v>60</v>
      </c>
      <c r="J833" s="1">
        <v>1000.0</v>
      </c>
      <c r="K833" s="1">
        <v>0.0</v>
      </c>
      <c r="L833" s="1"/>
      <c r="M833" s="1"/>
      <c r="N833" s="1">
        <v>0.0</v>
      </c>
      <c r="O833" s="1" t="s">
        <v>22</v>
      </c>
    </row>
    <row r="834">
      <c r="A834" s="1">
        <v>1.31396041E9</v>
      </c>
      <c r="B834" s="1" t="s">
        <v>959</v>
      </c>
      <c r="C834" s="1" t="s">
        <v>114</v>
      </c>
      <c r="D834" s="1" t="s">
        <v>114</v>
      </c>
      <c r="E834" s="1" t="s">
        <v>80</v>
      </c>
      <c r="F834" s="2">
        <f>YEAR(G834)</f>
        <v>2014</v>
      </c>
      <c r="G834" s="3">
        <v>41649.10869212963</v>
      </c>
      <c r="H834" s="3">
        <v>41679.0</v>
      </c>
      <c r="I834" s="2">
        <f t="shared" si="1"/>
        <v>30</v>
      </c>
      <c r="J834" s="1">
        <v>2282.0</v>
      </c>
      <c r="K834" s="1">
        <v>2364.0</v>
      </c>
      <c r="L834" s="1" t="str">
        <f>IF(K834&gt;=J834, "Met Goal", "Missed Goal")
</f>
        <v>Met Goal</v>
      </c>
      <c r="M834" s="5">
        <f>(K834/J834)
</f>
        <v>1.035933392</v>
      </c>
      <c r="N834" s="1">
        <v>28.0</v>
      </c>
      <c r="O834" s="1" t="s">
        <v>18</v>
      </c>
    </row>
    <row r="835" hidden="1">
      <c r="A835" s="1">
        <v>5.30765512E8</v>
      </c>
      <c r="B835" s="1" t="s">
        <v>960</v>
      </c>
      <c r="C835" s="1" t="s">
        <v>34</v>
      </c>
      <c r="D835" s="1" t="s">
        <v>44</v>
      </c>
      <c r="E835" s="1" t="s">
        <v>17</v>
      </c>
      <c r="F835" s="3"/>
      <c r="G835" s="3">
        <v>40996.822696759256</v>
      </c>
      <c r="H835" s="3">
        <v>41041.0</v>
      </c>
      <c r="I835" s="2">
        <f t="shared" si="1"/>
        <v>45</v>
      </c>
      <c r="J835" s="1">
        <v>4000.0</v>
      </c>
      <c r="K835" s="1">
        <v>25.0</v>
      </c>
      <c r="L835" s="1"/>
      <c r="M835" s="1"/>
      <c r="N835" s="1">
        <v>1.0</v>
      </c>
      <c r="O835" s="1" t="s">
        <v>22</v>
      </c>
    </row>
    <row r="836" hidden="1">
      <c r="A836" s="1">
        <v>3.06716107E8</v>
      </c>
      <c r="B836" s="1" t="s">
        <v>961</v>
      </c>
      <c r="C836" s="1" t="s">
        <v>24</v>
      </c>
      <c r="D836" s="1" t="s">
        <v>483</v>
      </c>
      <c r="E836" s="1" t="s">
        <v>17</v>
      </c>
      <c r="F836" s="3"/>
      <c r="G836" s="3">
        <v>41916.92365740741</v>
      </c>
      <c r="H836" s="3">
        <v>41945.0</v>
      </c>
      <c r="I836" s="2">
        <f t="shared" si="1"/>
        <v>29</v>
      </c>
      <c r="J836" s="1">
        <v>2996.0</v>
      </c>
      <c r="K836" s="1">
        <v>2230.0</v>
      </c>
      <c r="L836" s="1"/>
      <c r="M836" s="1"/>
      <c r="N836" s="1">
        <v>38.0</v>
      </c>
      <c r="O836" s="1" t="s">
        <v>22</v>
      </c>
    </row>
    <row r="837" hidden="1">
      <c r="A837" s="1">
        <v>1.622175092E9</v>
      </c>
      <c r="B837" s="1" t="s">
        <v>962</v>
      </c>
      <c r="C837" s="1" t="s">
        <v>39</v>
      </c>
      <c r="D837" s="1" t="s">
        <v>39</v>
      </c>
      <c r="E837" s="1" t="s">
        <v>17</v>
      </c>
      <c r="F837" s="3"/>
      <c r="G837" s="3">
        <v>40323.76193287037</v>
      </c>
      <c r="H837" s="3">
        <v>40334.0</v>
      </c>
      <c r="I837" s="2">
        <f t="shared" si="1"/>
        <v>11</v>
      </c>
      <c r="J837" s="1">
        <v>650.0</v>
      </c>
      <c r="K837" s="1">
        <v>100.0</v>
      </c>
      <c r="L837" s="1"/>
      <c r="M837" s="1"/>
      <c r="N837" s="1">
        <v>1.0</v>
      </c>
      <c r="O837" s="1" t="s">
        <v>31</v>
      </c>
    </row>
    <row r="838" hidden="1">
      <c r="A838" s="1">
        <v>1.163004418E9</v>
      </c>
      <c r="B838" s="1" t="s">
        <v>963</v>
      </c>
      <c r="C838" s="1" t="s">
        <v>34</v>
      </c>
      <c r="D838" s="1" t="s">
        <v>35</v>
      </c>
      <c r="E838" s="1" t="s">
        <v>17</v>
      </c>
      <c r="F838" s="3"/>
      <c r="G838" s="3">
        <v>41165.75135416666</v>
      </c>
      <c r="H838" s="3">
        <v>41195.0</v>
      </c>
      <c r="I838" s="2">
        <f t="shared" si="1"/>
        <v>30</v>
      </c>
      <c r="J838" s="1">
        <v>8000.0</v>
      </c>
      <c r="K838" s="1">
        <v>1048.0</v>
      </c>
      <c r="L838" s="1"/>
      <c r="M838" s="1"/>
      <c r="N838" s="1">
        <v>24.0</v>
      </c>
      <c r="O838" s="1" t="s">
        <v>22</v>
      </c>
    </row>
    <row r="839">
      <c r="A839" s="1">
        <v>2.142756019E9</v>
      </c>
      <c r="B839" s="1" t="s">
        <v>964</v>
      </c>
      <c r="C839" s="1" t="s">
        <v>26</v>
      </c>
      <c r="D839" s="1" t="s">
        <v>26</v>
      </c>
      <c r="E839" s="1" t="s">
        <v>17</v>
      </c>
      <c r="F839" s="2">
        <f>YEAR(G839)</f>
        <v>2012</v>
      </c>
      <c r="G839" s="3">
        <v>41226.009375</v>
      </c>
      <c r="H839" s="3">
        <v>41266.0</v>
      </c>
      <c r="I839" s="2">
        <f t="shared" si="1"/>
        <v>40</v>
      </c>
      <c r="J839" s="1">
        <v>95000.0</v>
      </c>
      <c r="K839" s="1">
        <v>103173.0</v>
      </c>
      <c r="L839" s="1" t="str">
        <f>IF(K839&gt;=J839, "Met Goal", "Missed Goal")
</f>
        <v>Met Goal</v>
      </c>
      <c r="M839" s="5">
        <f>(K839/J839)
</f>
        <v>1.086031579</v>
      </c>
      <c r="N839" s="1">
        <v>1804.0</v>
      </c>
      <c r="O839" s="1" t="s">
        <v>18</v>
      </c>
    </row>
    <row r="840" hidden="1">
      <c r="A840" s="1">
        <v>1.095733113E9</v>
      </c>
      <c r="B840" s="1" t="s">
        <v>965</v>
      </c>
      <c r="C840" s="1" t="s">
        <v>29</v>
      </c>
      <c r="D840" s="1" t="s">
        <v>65</v>
      </c>
      <c r="E840" s="1" t="s">
        <v>17</v>
      </c>
      <c r="F840" s="3"/>
      <c r="G840" s="3">
        <v>41085.885462962964</v>
      </c>
      <c r="H840" s="3">
        <v>41115.0</v>
      </c>
      <c r="I840" s="2">
        <f t="shared" si="1"/>
        <v>30</v>
      </c>
      <c r="J840" s="1">
        <v>14000.0</v>
      </c>
      <c r="K840" s="1">
        <v>25.0</v>
      </c>
      <c r="L840" s="1"/>
      <c r="M840" s="1"/>
      <c r="N840" s="1">
        <v>1.0</v>
      </c>
      <c r="O840" s="1" t="s">
        <v>22</v>
      </c>
    </row>
    <row r="841" hidden="1">
      <c r="A841" s="1">
        <v>1.229973071E9</v>
      </c>
      <c r="B841" s="1" t="s">
        <v>966</v>
      </c>
      <c r="C841" s="1" t="s">
        <v>50</v>
      </c>
      <c r="D841" s="1" t="s">
        <v>122</v>
      </c>
      <c r="E841" s="1" t="s">
        <v>17</v>
      </c>
      <c r="F841" s="3"/>
      <c r="G841" s="3">
        <v>40976.81878472222</v>
      </c>
      <c r="H841" s="3">
        <v>41006.0</v>
      </c>
      <c r="I841" s="2">
        <f t="shared" si="1"/>
        <v>30</v>
      </c>
      <c r="J841" s="1">
        <v>275000.0</v>
      </c>
      <c r="K841" s="1">
        <v>951.0</v>
      </c>
      <c r="L841" s="1"/>
      <c r="M841" s="1"/>
      <c r="N841" s="1">
        <v>16.0</v>
      </c>
      <c r="O841" s="1" t="s">
        <v>22</v>
      </c>
    </row>
    <row r="842" hidden="1">
      <c r="A842" s="1">
        <v>2.024173948E9</v>
      </c>
      <c r="B842" s="1" t="s">
        <v>967</v>
      </c>
      <c r="C842" s="1" t="s">
        <v>87</v>
      </c>
      <c r="D842" s="1" t="s">
        <v>163</v>
      </c>
      <c r="E842" s="1" t="s">
        <v>17</v>
      </c>
      <c r="F842" s="3"/>
      <c r="G842" s="3">
        <v>40514.79517361111</v>
      </c>
      <c r="H842" s="3">
        <v>40564.0</v>
      </c>
      <c r="I842" s="2">
        <f t="shared" si="1"/>
        <v>50</v>
      </c>
      <c r="J842" s="1">
        <v>25000.0</v>
      </c>
      <c r="K842" s="1">
        <v>0.0</v>
      </c>
      <c r="L842" s="1"/>
      <c r="M842" s="1"/>
      <c r="N842" s="1">
        <v>0.0</v>
      </c>
      <c r="O842" s="1" t="s">
        <v>22</v>
      </c>
    </row>
    <row r="843" hidden="1">
      <c r="A843" s="1">
        <v>1.869211074E9</v>
      </c>
      <c r="B843" s="1" t="s">
        <v>968</v>
      </c>
      <c r="C843" s="1" t="s">
        <v>29</v>
      </c>
      <c r="D843" s="1" t="s">
        <v>29</v>
      </c>
      <c r="E843" s="1" t="s">
        <v>17</v>
      </c>
      <c r="F843" s="3"/>
      <c r="G843" s="3">
        <v>40542.67712962963</v>
      </c>
      <c r="H843" s="3">
        <v>40572.0</v>
      </c>
      <c r="I843" s="2">
        <f t="shared" si="1"/>
        <v>30</v>
      </c>
      <c r="J843" s="1">
        <v>50000.0</v>
      </c>
      <c r="K843" s="1">
        <v>50.0</v>
      </c>
      <c r="L843" s="1"/>
      <c r="M843" s="1"/>
      <c r="N843" s="1">
        <v>1.0</v>
      </c>
      <c r="O843" s="1" t="s">
        <v>22</v>
      </c>
    </row>
    <row r="844" hidden="1">
      <c r="A844" s="1">
        <v>5.22382543E8</v>
      </c>
      <c r="B844" s="1" t="s">
        <v>969</v>
      </c>
      <c r="C844" s="1" t="s">
        <v>29</v>
      </c>
      <c r="D844" s="1" t="s">
        <v>236</v>
      </c>
      <c r="E844" s="1" t="s">
        <v>17</v>
      </c>
      <c r="F844" s="3"/>
      <c r="G844" s="3">
        <v>40981.822534722225</v>
      </c>
      <c r="H844" s="3">
        <v>41026.0</v>
      </c>
      <c r="I844" s="2">
        <f t="shared" si="1"/>
        <v>45</v>
      </c>
      <c r="J844" s="1">
        <v>34000.0</v>
      </c>
      <c r="K844" s="1">
        <v>165.0</v>
      </c>
      <c r="L844" s="1"/>
      <c r="M844" s="1"/>
      <c r="N844" s="1">
        <v>8.0</v>
      </c>
      <c r="O844" s="1" t="s">
        <v>22</v>
      </c>
    </row>
    <row r="845" hidden="1">
      <c r="A845" s="1">
        <v>3.38035103E8</v>
      </c>
      <c r="B845" s="1" t="s">
        <v>970</v>
      </c>
      <c r="C845" s="1" t="s">
        <v>16</v>
      </c>
      <c r="D845" s="1" t="s">
        <v>16</v>
      </c>
      <c r="E845" s="1" t="s">
        <v>17</v>
      </c>
      <c r="F845" s="3"/>
      <c r="G845" s="3">
        <v>41171.74873842593</v>
      </c>
      <c r="H845" s="3">
        <v>41206.0</v>
      </c>
      <c r="I845" s="2">
        <f t="shared" si="1"/>
        <v>35</v>
      </c>
      <c r="J845" s="1">
        <v>10500.0</v>
      </c>
      <c r="K845" s="1">
        <v>30.0</v>
      </c>
      <c r="L845" s="1"/>
      <c r="M845" s="1"/>
      <c r="N845" s="1">
        <v>2.0</v>
      </c>
      <c r="O845" s="1" t="s">
        <v>31</v>
      </c>
    </row>
    <row r="846">
      <c r="A846" s="1">
        <v>1.612911098E9</v>
      </c>
      <c r="B846" s="1" t="s">
        <v>971</v>
      </c>
      <c r="C846" s="1" t="s">
        <v>87</v>
      </c>
      <c r="D846" s="1" t="s">
        <v>209</v>
      </c>
      <c r="E846" s="1" t="s">
        <v>17</v>
      </c>
      <c r="F846" s="2">
        <f>YEAR(G846)</f>
        <v>2013</v>
      </c>
      <c r="G846" s="3">
        <v>41481.997199074074</v>
      </c>
      <c r="H846" s="3">
        <v>41511.0</v>
      </c>
      <c r="I846" s="2">
        <f t="shared" si="1"/>
        <v>30</v>
      </c>
      <c r="J846" s="1">
        <v>18000.0</v>
      </c>
      <c r="K846" s="1">
        <v>18738.0</v>
      </c>
      <c r="L846" s="1" t="str">
        <f>IF(K846&gt;=J846, "Met Goal", "Missed Goal")
</f>
        <v>Met Goal</v>
      </c>
      <c r="M846" s="5">
        <f>(K846/J846)
</f>
        <v>1.041</v>
      </c>
      <c r="N846" s="1">
        <v>150.0</v>
      </c>
      <c r="O846" s="1" t="s">
        <v>18</v>
      </c>
    </row>
    <row r="847" hidden="1">
      <c r="A847" s="1">
        <v>1.005236629E9</v>
      </c>
      <c r="B847" s="1" t="s">
        <v>972</v>
      </c>
      <c r="C847" s="1" t="s">
        <v>29</v>
      </c>
      <c r="D847" s="1" t="s">
        <v>236</v>
      </c>
      <c r="E847" s="1" t="s">
        <v>17</v>
      </c>
      <c r="F847" s="3"/>
      <c r="G847" s="3">
        <v>41473.79371527778</v>
      </c>
      <c r="H847" s="3">
        <v>41508.0</v>
      </c>
      <c r="I847" s="2">
        <f t="shared" si="1"/>
        <v>35</v>
      </c>
      <c r="J847" s="1">
        <v>70000.0</v>
      </c>
      <c r="K847" s="1">
        <v>9908.0</v>
      </c>
      <c r="L847" s="1"/>
      <c r="M847" s="1"/>
      <c r="N847" s="1">
        <v>139.0</v>
      </c>
      <c r="O847" s="1" t="s">
        <v>22</v>
      </c>
    </row>
    <row r="848" hidden="1">
      <c r="A848" s="1">
        <v>2.5647385E7</v>
      </c>
      <c r="B848" s="1" t="s">
        <v>973</v>
      </c>
      <c r="C848" s="1" t="s">
        <v>34</v>
      </c>
      <c r="D848" s="1" t="s">
        <v>242</v>
      </c>
      <c r="E848" s="1" t="s">
        <v>17</v>
      </c>
      <c r="F848" s="3"/>
      <c r="G848" s="3">
        <v>41212.02960648148</v>
      </c>
      <c r="H848" s="3">
        <v>41257.0</v>
      </c>
      <c r="I848" s="2">
        <f t="shared" si="1"/>
        <v>45</v>
      </c>
      <c r="J848" s="1">
        <v>5500.0</v>
      </c>
      <c r="K848" s="1">
        <v>70.0</v>
      </c>
      <c r="L848" s="1"/>
      <c r="M848" s="1"/>
      <c r="N848" s="1">
        <v>4.0</v>
      </c>
      <c r="O848" s="1" t="s">
        <v>22</v>
      </c>
    </row>
    <row r="849" hidden="1">
      <c r="A849" s="1">
        <v>6.10604781E8</v>
      </c>
      <c r="B849" s="7" t="s">
        <v>974</v>
      </c>
      <c r="C849" s="1" t="s">
        <v>29</v>
      </c>
      <c r="D849" s="1" t="s">
        <v>30</v>
      </c>
      <c r="E849" s="1" t="s">
        <v>17</v>
      </c>
      <c r="F849" s="3"/>
      <c r="G849" s="3">
        <v>41734.65997685185</v>
      </c>
      <c r="H849" s="3">
        <v>41769.0</v>
      </c>
      <c r="I849" s="2">
        <f t="shared" si="1"/>
        <v>35</v>
      </c>
      <c r="J849" s="1">
        <v>8000.0</v>
      </c>
      <c r="K849" s="1">
        <v>6472.0</v>
      </c>
      <c r="L849" s="1"/>
      <c r="M849" s="1"/>
      <c r="N849" s="1">
        <v>86.0</v>
      </c>
      <c r="O849" s="1" t="s">
        <v>22</v>
      </c>
    </row>
    <row r="850" hidden="1">
      <c r="A850" s="1">
        <v>1.79935014E8</v>
      </c>
      <c r="B850" s="1" t="s">
        <v>975</v>
      </c>
      <c r="C850" s="1" t="s">
        <v>39</v>
      </c>
      <c r="D850" s="1" t="s">
        <v>348</v>
      </c>
      <c r="E850" s="1" t="s">
        <v>17</v>
      </c>
      <c r="F850" s="3"/>
      <c r="G850" s="3">
        <v>41834.78847222222</v>
      </c>
      <c r="H850" s="3">
        <v>41864.0</v>
      </c>
      <c r="I850" s="2">
        <f t="shared" si="1"/>
        <v>30</v>
      </c>
      <c r="J850" s="1">
        <v>5000.0</v>
      </c>
      <c r="K850" s="1">
        <v>75.0</v>
      </c>
      <c r="L850" s="1"/>
      <c r="M850" s="1"/>
      <c r="N850" s="1">
        <v>3.0</v>
      </c>
      <c r="O850" s="1" t="s">
        <v>22</v>
      </c>
    </row>
    <row r="851" hidden="1">
      <c r="A851" s="1">
        <v>1.532830635E9</v>
      </c>
      <c r="B851" s="1" t="s">
        <v>976</v>
      </c>
      <c r="C851" s="1" t="s">
        <v>34</v>
      </c>
      <c r="D851" s="1" t="s">
        <v>34</v>
      </c>
      <c r="E851" s="1" t="s">
        <v>17</v>
      </c>
      <c r="F851" s="3"/>
      <c r="G851" s="3">
        <v>40942.75362268519</v>
      </c>
      <c r="H851" s="3">
        <v>41002.0</v>
      </c>
      <c r="I851" s="2">
        <f t="shared" si="1"/>
        <v>60</v>
      </c>
      <c r="J851" s="1">
        <v>10000.0</v>
      </c>
      <c r="K851" s="1">
        <v>1077.0</v>
      </c>
      <c r="L851" s="1"/>
      <c r="M851" s="1"/>
      <c r="N851" s="1">
        <v>11.0</v>
      </c>
      <c r="O851" s="1" t="s">
        <v>22</v>
      </c>
    </row>
    <row r="852" hidden="1">
      <c r="A852" s="1">
        <v>7.20294899E8</v>
      </c>
      <c r="B852" s="1" t="s">
        <v>977</v>
      </c>
      <c r="C852" s="1" t="s">
        <v>34</v>
      </c>
      <c r="D852" s="1" t="s">
        <v>35</v>
      </c>
      <c r="E852" s="1" t="s">
        <v>17</v>
      </c>
      <c r="F852" s="3"/>
      <c r="G852" s="3">
        <v>41941.21638888889</v>
      </c>
      <c r="H852" s="3">
        <v>41971.0</v>
      </c>
      <c r="I852" s="2">
        <f t="shared" si="1"/>
        <v>30</v>
      </c>
      <c r="J852" s="1">
        <v>1500.0</v>
      </c>
      <c r="K852" s="1">
        <v>25.0</v>
      </c>
      <c r="L852" s="1"/>
      <c r="M852" s="1"/>
      <c r="N852" s="1">
        <v>1.0</v>
      </c>
      <c r="O852" s="1" t="s">
        <v>22</v>
      </c>
    </row>
    <row r="853" hidden="1">
      <c r="A853" s="1">
        <v>1.299190225E9</v>
      </c>
      <c r="B853" s="1" t="s">
        <v>978</v>
      </c>
      <c r="C853" s="1" t="s">
        <v>29</v>
      </c>
      <c r="D853" s="1" t="s">
        <v>65</v>
      </c>
      <c r="E853" s="1" t="s">
        <v>17</v>
      </c>
      <c r="F853" s="3"/>
      <c r="G853" s="3">
        <v>41209.10834490741</v>
      </c>
      <c r="H853" s="3">
        <v>41239.0</v>
      </c>
      <c r="I853" s="2">
        <f t="shared" si="1"/>
        <v>30</v>
      </c>
      <c r="J853" s="1">
        <v>25000.0</v>
      </c>
      <c r="K853" s="1">
        <v>15.0</v>
      </c>
      <c r="L853" s="1"/>
      <c r="M853" s="1"/>
      <c r="N853" s="1">
        <v>1.0</v>
      </c>
      <c r="O853" s="1" t="s">
        <v>31</v>
      </c>
    </row>
    <row r="854">
      <c r="A854" s="1">
        <v>6.4034786E7</v>
      </c>
      <c r="B854" s="1" t="s">
        <v>979</v>
      </c>
      <c r="C854" s="1" t="s">
        <v>26</v>
      </c>
      <c r="D854" s="1" t="s">
        <v>103</v>
      </c>
      <c r="E854" s="1" t="s">
        <v>17</v>
      </c>
      <c r="F854" s="2">
        <f t="shared" ref="F854:F855" si="236">YEAR(G854)</f>
        <v>2012</v>
      </c>
      <c r="G854" s="3">
        <v>41250.9528125</v>
      </c>
      <c r="H854" s="3">
        <v>41280.0</v>
      </c>
      <c r="I854" s="2">
        <f t="shared" si="1"/>
        <v>30</v>
      </c>
      <c r="J854" s="1">
        <v>1500.0</v>
      </c>
      <c r="K854" s="1">
        <v>2031.0</v>
      </c>
      <c r="L854" s="1" t="str">
        <f t="shared" ref="L854:L855" si="237">IF(K854&gt;=J854, "Met Goal", "Missed Goal")
</f>
        <v>Met Goal</v>
      </c>
      <c r="M854" s="5">
        <f t="shared" ref="M854:M855" si="238">(K854/J854)
</f>
        <v>1.354</v>
      </c>
      <c r="N854" s="1">
        <v>44.0</v>
      </c>
      <c r="O854" s="1" t="s">
        <v>18</v>
      </c>
    </row>
    <row r="855">
      <c r="A855" s="1">
        <v>1.203233472E9</v>
      </c>
      <c r="B855" s="1" t="s">
        <v>980</v>
      </c>
      <c r="C855" s="1" t="s">
        <v>47</v>
      </c>
      <c r="D855" s="1" t="s">
        <v>47</v>
      </c>
      <c r="E855" s="1" t="s">
        <v>17</v>
      </c>
      <c r="F855" s="2">
        <f t="shared" si="236"/>
        <v>2012</v>
      </c>
      <c r="G855" s="3">
        <v>40992.198275462964</v>
      </c>
      <c r="H855" s="3">
        <v>41033.0</v>
      </c>
      <c r="I855" s="2">
        <f t="shared" si="1"/>
        <v>41</v>
      </c>
      <c r="J855" s="1">
        <v>2000.0</v>
      </c>
      <c r="K855" s="1">
        <v>2047.0</v>
      </c>
      <c r="L855" s="1" t="str">
        <f t="shared" si="237"/>
        <v>Met Goal</v>
      </c>
      <c r="M855" s="5">
        <f t="shared" si="238"/>
        <v>1.0235</v>
      </c>
      <c r="N855" s="1">
        <v>80.0</v>
      </c>
      <c r="O855" s="1" t="s">
        <v>18</v>
      </c>
    </row>
    <row r="856" hidden="1">
      <c r="A856" s="1">
        <v>1.02752491E8</v>
      </c>
      <c r="B856" s="1" t="s">
        <v>981</v>
      </c>
      <c r="C856" s="1" t="s">
        <v>34</v>
      </c>
      <c r="D856" s="1" t="s">
        <v>116</v>
      </c>
      <c r="E856" s="1" t="s">
        <v>17</v>
      </c>
      <c r="F856" s="3"/>
      <c r="G856" s="3">
        <v>41450.297060185185</v>
      </c>
      <c r="H856" s="3">
        <v>41480.0</v>
      </c>
      <c r="I856" s="2">
        <f t="shared" si="1"/>
        <v>30</v>
      </c>
      <c r="J856" s="1">
        <v>10500.0</v>
      </c>
      <c r="K856" s="1">
        <v>3.0</v>
      </c>
      <c r="L856" s="1"/>
      <c r="M856" s="1"/>
      <c r="N856" s="1">
        <v>3.0</v>
      </c>
      <c r="O856" s="1" t="s">
        <v>22</v>
      </c>
    </row>
    <row r="857" hidden="1">
      <c r="A857" s="1">
        <v>6.34830076E8</v>
      </c>
      <c r="B857" s="1" t="s">
        <v>982</v>
      </c>
      <c r="C857" s="1" t="s">
        <v>87</v>
      </c>
      <c r="D857" s="1" t="s">
        <v>163</v>
      </c>
      <c r="E857" s="1" t="s">
        <v>48</v>
      </c>
      <c r="F857" s="3"/>
      <c r="G857" s="3">
        <v>41654.8230787037</v>
      </c>
      <c r="H857" s="3">
        <v>41684.0</v>
      </c>
      <c r="I857" s="2">
        <f t="shared" si="1"/>
        <v>30</v>
      </c>
      <c r="J857" s="1">
        <v>835.0</v>
      </c>
      <c r="K857" s="1">
        <v>8.0</v>
      </c>
      <c r="L857" s="1"/>
      <c r="M857" s="1"/>
      <c r="N857" s="1">
        <v>1.0</v>
      </c>
      <c r="O857" s="1" t="s">
        <v>22</v>
      </c>
    </row>
    <row r="858">
      <c r="A858" s="1">
        <v>3.89633266E8</v>
      </c>
      <c r="B858" s="1" t="s">
        <v>983</v>
      </c>
      <c r="C858" s="1" t="s">
        <v>50</v>
      </c>
      <c r="D858" s="1" t="s">
        <v>122</v>
      </c>
      <c r="E858" s="1" t="s">
        <v>17</v>
      </c>
      <c r="F858" s="2">
        <f t="shared" ref="F858:F862" si="239">YEAR(G858)</f>
        <v>2012</v>
      </c>
      <c r="G858" s="3">
        <v>40948.1049537037</v>
      </c>
      <c r="H858" s="3">
        <v>40971.0</v>
      </c>
      <c r="I858" s="2">
        <f t="shared" si="1"/>
        <v>23</v>
      </c>
      <c r="J858" s="1">
        <v>8000.0</v>
      </c>
      <c r="K858" s="1">
        <v>10674.0</v>
      </c>
      <c r="L858" s="1" t="str">
        <f t="shared" ref="L858:L862" si="240">IF(K858&gt;=J858, "Met Goal", "Missed Goal")
</f>
        <v>Met Goal</v>
      </c>
      <c r="M858" s="5">
        <f t="shared" ref="M858:M862" si="241">(K858/J858)
</f>
        <v>1.33425</v>
      </c>
      <c r="N858" s="1">
        <v>569.0</v>
      </c>
      <c r="O858" s="1" t="s">
        <v>18</v>
      </c>
    </row>
    <row r="859">
      <c r="A859" s="1">
        <v>1.702858394E9</v>
      </c>
      <c r="B859" s="1" t="s">
        <v>984</v>
      </c>
      <c r="C859" s="1" t="s">
        <v>29</v>
      </c>
      <c r="D859" s="1" t="s">
        <v>65</v>
      </c>
      <c r="E859" s="1" t="s">
        <v>17</v>
      </c>
      <c r="F859" s="2">
        <f t="shared" si="239"/>
        <v>2013</v>
      </c>
      <c r="G859" s="3">
        <v>41417.60070601852</v>
      </c>
      <c r="H859" s="3">
        <v>41460.0</v>
      </c>
      <c r="I859" s="2">
        <f t="shared" si="1"/>
        <v>43</v>
      </c>
      <c r="J859" s="1">
        <v>31000.0</v>
      </c>
      <c r="K859" s="1">
        <v>33003.0</v>
      </c>
      <c r="L859" s="1" t="str">
        <f t="shared" si="240"/>
        <v>Met Goal</v>
      </c>
      <c r="M859" s="5">
        <f t="shared" si="241"/>
        <v>1.064612903</v>
      </c>
      <c r="N859" s="1">
        <v>154.0</v>
      </c>
      <c r="O859" s="1" t="s">
        <v>18</v>
      </c>
    </row>
    <row r="860">
      <c r="A860" s="1">
        <v>7.03837637E8</v>
      </c>
      <c r="B860" s="1" t="s">
        <v>985</v>
      </c>
      <c r="C860" s="1" t="s">
        <v>26</v>
      </c>
      <c r="D860" s="1" t="s">
        <v>77</v>
      </c>
      <c r="E860" s="1" t="s">
        <v>17</v>
      </c>
      <c r="F860" s="2">
        <f t="shared" si="239"/>
        <v>2013</v>
      </c>
      <c r="G860" s="3">
        <v>41547.82591435185</v>
      </c>
      <c r="H860" s="3">
        <v>41592.0</v>
      </c>
      <c r="I860" s="2">
        <f t="shared" si="1"/>
        <v>45</v>
      </c>
      <c r="J860" s="1">
        <v>12000.0</v>
      </c>
      <c r="K860" s="1">
        <v>12201.0</v>
      </c>
      <c r="L860" s="1" t="str">
        <f t="shared" si="240"/>
        <v>Met Goal</v>
      </c>
      <c r="M860" s="5">
        <f t="shared" si="241"/>
        <v>1.01675</v>
      </c>
      <c r="N860" s="1">
        <v>68.0</v>
      </c>
      <c r="O860" s="1" t="s">
        <v>18</v>
      </c>
    </row>
    <row r="861">
      <c r="A861" s="1">
        <v>6.41381368E8</v>
      </c>
      <c r="B861" s="1" t="s">
        <v>986</v>
      </c>
      <c r="C861" s="1" t="s">
        <v>34</v>
      </c>
      <c r="D861" s="1" t="s">
        <v>35</v>
      </c>
      <c r="E861" s="1" t="s">
        <v>17</v>
      </c>
      <c r="F861" s="2">
        <f t="shared" si="239"/>
        <v>2013</v>
      </c>
      <c r="G861" s="3">
        <v>41563.0840625</v>
      </c>
      <c r="H861" s="3">
        <v>41593.0</v>
      </c>
      <c r="I861" s="2">
        <f t="shared" si="1"/>
        <v>30</v>
      </c>
      <c r="J861" s="1">
        <v>600.0</v>
      </c>
      <c r="K861" s="1">
        <v>881.0</v>
      </c>
      <c r="L861" s="1" t="str">
        <f t="shared" si="240"/>
        <v>Met Goal</v>
      </c>
      <c r="M861" s="5">
        <f t="shared" si="241"/>
        <v>1.468333333</v>
      </c>
      <c r="N861" s="1">
        <v>22.0</v>
      </c>
      <c r="O861" s="1" t="s">
        <v>18</v>
      </c>
    </row>
    <row r="862">
      <c r="A862" s="1">
        <v>1.054343708E9</v>
      </c>
      <c r="B862" s="1" t="s">
        <v>987</v>
      </c>
      <c r="C862" s="1" t="s">
        <v>20</v>
      </c>
      <c r="D862" s="1" t="s">
        <v>21</v>
      </c>
      <c r="E862" s="1" t="s">
        <v>17</v>
      </c>
      <c r="F862" s="2">
        <f t="shared" si="239"/>
        <v>2012</v>
      </c>
      <c r="G862" s="3">
        <v>41074.82734953704</v>
      </c>
      <c r="H862" s="3">
        <v>41104.0</v>
      </c>
      <c r="I862" s="2">
        <f t="shared" si="1"/>
        <v>30</v>
      </c>
      <c r="J862" s="1">
        <v>15000.0</v>
      </c>
      <c r="K862" s="1">
        <v>15050.0</v>
      </c>
      <c r="L862" s="1" t="str">
        <f t="shared" si="240"/>
        <v>Met Goal</v>
      </c>
      <c r="M862" s="5">
        <f t="shared" si="241"/>
        <v>1.003333333</v>
      </c>
      <c r="N862" s="1">
        <v>106.0</v>
      </c>
      <c r="O862" s="1" t="s">
        <v>18</v>
      </c>
    </row>
    <row r="863" hidden="1">
      <c r="A863" s="1">
        <v>1.376757224E9</v>
      </c>
      <c r="B863" s="1" t="s">
        <v>988</v>
      </c>
      <c r="C863" s="1" t="s">
        <v>39</v>
      </c>
      <c r="D863" s="1" t="s">
        <v>60</v>
      </c>
      <c r="E863" s="1" t="s">
        <v>191</v>
      </c>
      <c r="F863" s="3"/>
      <c r="G863" s="3">
        <v>41822.8740625</v>
      </c>
      <c r="H863" s="3">
        <v>41852.0</v>
      </c>
      <c r="I863" s="2">
        <f t="shared" si="1"/>
        <v>30</v>
      </c>
      <c r="J863" s="1">
        <v>4239.0</v>
      </c>
      <c r="K863" s="1">
        <v>1.0</v>
      </c>
      <c r="L863" s="1"/>
      <c r="M863" s="1"/>
      <c r="N863" s="1">
        <v>1.0</v>
      </c>
      <c r="O863" s="1" t="s">
        <v>31</v>
      </c>
    </row>
    <row r="864" hidden="1">
      <c r="A864" s="1">
        <v>1.200790285E9</v>
      </c>
      <c r="B864" s="1" t="s">
        <v>989</v>
      </c>
      <c r="C864" s="1" t="s">
        <v>37</v>
      </c>
      <c r="D864" s="1" t="s">
        <v>37</v>
      </c>
      <c r="E864" s="1" t="s">
        <v>80</v>
      </c>
      <c r="F864" s="3"/>
      <c r="G864" s="3">
        <v>41634.90704861111</v>
      </c>
      <c r="H864" s="3">
        <v>41664.0</v>
      </c>
      <c r="I864" s="2">
        <f t="shared" si="1"/>
        <v>30</v>
      </c>
      <c r="J864" s="1">
        <v>5360.0</v>
      </c>
      <c r="K864" s="1">
        <v>57.0</v>
      </c>
      <c r="L864" s="1"/>
      <c r="M864" s="1"/>
      <c r="N864" s="1">
        <v>2.0</v>
      </c>
      <c r="O864" s="1" t="s">
        <v>31</v>
      </c>
    </row>
    <row r="865">
      <c r="A865" s="1">
        <v>1.828872958E9</v>
      </c>
      <c r="B865" s="1" t="s">
        <v>990</v>
      </c>
      <c r="C865" s="1" t="s">
        <v>29</v>
      </c>
      <c r="D865" s="1" t="s">
        <v>84</v>
      </c>
      <c r="E865" s="1" t="s">
        <v>17</v>
      </c>
      <c r="F865" s="2">
        <f t="shared" ref="F865:F866" si="242">YEAR(G865)</f>
        <v>2014</v>
      </c>
      <c r="G865" s="3">
        <v>41932.95943287037</v>
      </c>
      <c r="H865" s="3">
        <v>41962.0</v>
      </c>
      <c r="I865" s="2">
        <f t="shared" si="1"/>
        <v>30</v>
      </c>
      <c r="J865" s="1">
        <v>13000.0</v>
      </c>
      <c r="K865" s="1">
        <v>26048.0</v>
      </c>
      <c r="L865" s="1" t="str">
        <f t="shared" ref="L865:L866" si="243">IF(K865&gt;=J865, "Met Goal", "Missed Goal")
</f>
        <v>Met Goal</v>
      </c>
      <c r="M865" s="5">
        <f t="shared" ref="M865:M866" si="244">(K865/J865)
</f>
        <v>2.003692308</v>
      </c>
      <c r="N865" s="1">
        <v>165.0</v>
      </c>
      <c r="O865" s="1" t="s">
        <v>18</v>
      </c>
    </row>
    <row r="866">
      <c r="A866" s="1">
        <v>8.56714346E8</v>
      </c>
      <c r="B866" s="1" t="s">
        <v>991</v>
      </c>
      <c r="C866" s="1" t="s">
        <v>50</v>
      </c>
      <c r="D866" s="1" t="s">
        <v>68</v>
      </c>
      <c r="E866" s="1" t="s">
        <v>17</v>
      </c>
      <c r="F866" s="2">
        <f t="shared" si="242"/>
        <v>2012</v>
      </c>
      <c r="G866" s="3">
        <v>41157.64304398148</v>
      </c>
      <c r="H866" s="3">
        <v>41189.0</v>
      </c>
      <c r="I866" s="2">
        <f t="shared" si="1"/>
        <v>32</v>
      </c>
      <c r="J866" s="1">
        <v>7500.0</v>
      </c>
      <c r="K866" s="1">
        <v>66087.0</v>
      </c>
      <c r="L866" s="1" t="str">
        <f t="shared" si="243"/>
        <v>Met Goal</v>
      </c>
      <c r="M866" s="5">
        <f t="shared" si="244"/>
        <v>8.8116</v>
      </c>
      <c r="N866" s="1">
        <v>960.0</v>
      </c>
      <c r="O866" s="1" t="s">
        <v>18</v>
      </c>
    </row>
    <row r="867" hidden="1">
      <c r="A867" s="1">
        <v>1.127941436E9</v>
      </c>
      <c r="B867" s="1" t="s">
        <v>992</v>
      </c>
      <c r="C867" s="1" t="s">
        <v>29</v>
      </c>
      <c r="D867" s="1" t="s">
        <v>65</v>
      </c>
      <c r="E867" s="1" t="s">
        <v>48</v>
      </c>
      <c r="F867" s="3"/>
      <c r="G867" s="3">
        <v>41263.846967592595</v>
      </c>
      <c r="H867" s="3">
        <v>41305.0</v>
      </c>
      <c r="I867" s="2">
        <f t="shared" si="1"/>
        <v>42</v>
      </c>
      <c r="J867" s="1">
        <v>11084.0</v>
      </c>
      <c r="K867" s="1">
        <v>144.0</v>
      </c>
      <c r="L867" s="1"/>
      <c r="M867" s="1"/>
      <c r="N867" s="1">
        <v>4.0</v>
      </c>
      <c r="O867" s="1" t="s">
        <v>22</v>
      </c>
    </row>
    <row r="868">
      <c r="A868" s="1">
        <v>9.35329128E8</v>
      </c>
      <c r="B868" s="1" t="s">
        <v>993</v>
      </c>
      <c r="C868" s="1" t="s">
        <v>29</v>
      </c>
      <c r="D868" s="1" t="s">
        <v>84</v>
      </c>
      <c r="E868" s="1" t="s">
        <v>17</v>
      </c>
      <c r="F868" s="2">
        <f t="shared" ref="F868:F869" si="245">YEAR(G868)</f>
        <v>2014</v>
      </c>
      <c r="G868" s="3">
        <v>41752.042349537034</v>
      </c>
      <c r="H868" s="3">
        <v>41772.0</v>
      </c>
      <c r="I868" s="2">
        <f t="shared" si="1"/>
        <v>20</v>
      </c>
      <c r="J868" s="1">
        <v>4000.0</v>
      </c>
      <c r="K868" s="1">
        <v>4722.0</v>
      </c>
      <c r="L868" s="1" t="str">
        <f t="shared" ref="L868:L869" si="246">IF(K868&gt;=J868, "Met Goal", "Missed Goal")
</f>
        <v>Met Goal</v>
      </c>
      <c r="M868" s="5">
        <f t="shared" ref="M868:M869" si="247">(K868/J868)
</f>
        <v>1.1805</v>
      </c>
      <c r="N868" s="1">
        <v>95.0</v>
      </c>
      <c r="O868" s="1" t="s">
        <v>18</v>
      </c>
    </row>
    <row r="869">
      <c r="A869" s="1">
        <v>1.931181259E9</v>
      </c>
      <c r="B869" s="1" t="s">
        <v>994</v>
      </c>
      <c r="C869" s="1" t="s">
        <v>29</v>
      </c>
      <c r="D869" s="1" t="s">
        <v>65</v>
      </c>
      <c r="E869" s="1" t="s">
        <v>17</v>
      </c>
      <c r="F869" s="2">
        <f t="shared" si="245"/>
        <v>2012</v>
      </c>
      <c r="G869" s="3">
        <v>41254.13979166667</v>
      </c>
      <c r="H869" s="3">
        <v>41284.0</v>
      </c>
      <c r="I869" s="2">
        <f t="shared" si="1"/>
        <v>30</v>
      </c>
      <c r="J869" s="1">
        <v>2000.0</v>
      </c>
      <c r="K869" s="1">
        <v>2400.0</v>
      </c>
      <c r="L869" s="1" t="str">
        <f t="shared" si="246"/>
        <v>Met Goal</v>
      </c>
      <c r="M869" s="5">
        <f t="shared" si="247"/>
        <v>1.2</v>
      </c>
      <c r="N869" s="1">
        <v>34.0</v>
      </c>
      <c r="O869" s="1" t="s">
        <v>18</v>
      </c>
    </row>
    <row r="870" hidden="1">
      <c r="A870" s="1">
        <v>1.731062993E9</v>
      </c>
      <c r="B870" s="1" t="s">
        <v>995</v>
      </c>
      <c r="C870" s="1" t="s">
        <v>29</v>
      </c>
      <c r="D870" s="1" t="s">
        <v>65</v>
      </c>
      <c r="E870" s="1" t="s">
        <v>17</v>
      </c>
      <c r="F870" s="3"/>
      <c r="G870" s="3">
        <v>41067.26412037037</v>
      </c>
      <c r="H870" s="3">
        <v>41108.0</v>
      </c>
      <c r="I870" s="2">
        <f t="shared" si="1"/>
        <v>41</v>
      </c>
      <c r="J870" s="1">
        <v>15000.0</v>
      </c>
      <c r="K870" s="1">
        <v>115.0</v>
      </c>
      <c r="L870" s="1"/>
      <c r="M870" s="1"/>
      <c r="N870" s="1">
        <v>6.0</v>
      </c>
      <c r="O870" s="1" t="s">
        <v>31</v>
      </c>
    </row>
    <row r="871" hidden="1">
      <c r="A871" s="1">
        <v>1.383436827E9</v>
      </c>
      <c r="B871" s="1" t="s">
        <v>996</v>
      </c>
      <c r="C871" s="1" t="s">
        <v>50</v>
      </c>
      <c r="D871" s="1" t="s">
        <v>122</v>
      </c>
      <c r="E871" s="1" t="s">
        <v>80</v>
      </c>
      <c r="F871" s="3"/>
      <c r="G871" s="3">
        <v>41529.85597222222</v>
      </c>
      <c r="H871" s="3">
        <v>41549.0</v>
      </c>
      <c r="I871" s="2">
        <f t="shared" si="1"/>
        <v>20</v>
      </c>
      <c r="J871" s="1">
        <v>2103.0</v>
      </c>
      <c r="K871" s="1">
        <v>118.0</v>
      </c>
      <c r="L871" s="1"/>
      <c r="M871" s="1"/>
      <c r="N871" s="1">
        <v>9.0</v>
      </c>
      <c r="O871" s="1" t="s">
        <v>22</v>
      </c>
    </row>
    <row r="872" hidden="1">
      <c r="A872" s="1">
        <v>3.5513105E8</v>
      </c>
      <c r="B872" s="1" t="s">
        <v>997</v>
      </c>
      <c r="C872" s="1" t="s">
        <v>37</v>
      </c>
      <c r="D872" s="1" t="s">
        <v>37</v>
      </c>
      <c r="E872" s="1" t="s">
        <v>48</v>
      </c>
      <c r="F872" s="3"/>
      <c r="G872" s="3">
        <v>41829.75293981482</v>
      </c>
      <c r="H872" s="3">
        <v>41859.0</v>
      </c>
      <c r="I872" s="2">
        <f t="shared" si="1"/>
        <v>30</v>
      </c>
      <c r="J872" s="1">
        <v>8402.0</v>
      </c>
      <c r="K872" s="1">
        <v>168.0</v>
      </c>
      <c r="L872" s="1"/>
      <c r="M872" s="1"/>
      <c r="N872" s="1">
        <v>1.0</v>
      </c>
      <c r="O872" s="1" t="s">
        <v>22</v>
      </c>
    </row>
    <row r="873" hidden="1">
      <c r="A873" s="1">
        <v>7.48063699E8</v>
      </c>
      <c r="B873" s="1" t="s">
        <v>998</v>
      </c>
      <c r="C873" s="1" t="s">
        <v>26</v>
      </c>
      <c r="D873" s="1" t="s">
        <v>26</v>
      </c>
      <c r="E873" s="1" t="s">
        <v>17</v>
      </c>
      <c r="F873" s="3"/>
      <c r="G873" s="3">
        <v>41373.12415509259</v>
      </c>
      <c r="H873" s="3">
        <v>41433.0</v>
      </c>
      <c r="I873" s="2">
        <f t="shared" si="1"/>
        <v>60</v>
      </c>
      <c r="J873" s="1">
        <v>75000.0</v>
      </c>
      <c r="K873" s="1">
        <v>10.0</v>
      </c>
      <c r="L873" s="1"/>
      <c r="M873" s="1"/>
      <c r="N873" s="1">
        <v>1.0</v>
      </c>
      <c r="O873" s="1" t="s">
        <v>22</v>
      </c>
    </row>
    <row r="874" hidden="1">
      <c r="A874" s="1">
        <v>1.135532258E9</v>
      </c>
      <c r="B874" s="1" t="s">
        <v>999</v>
      </c>
      <c r="C874" s="1" t="s">
        <v>39</v>
      </c>
      <c r="D874" s="1" t="s">
        <v>348</v>
      </c>
      <c r="E874" s="1" t="s">
        <v>17</v>
      </c>
      <c r="F874" s="3"/>
      <c r="G874" s="3">
        <v>41992.741643518515</v>
      </c>
      <c r="H874" s="3">
        <v>42022.0</v>
      </c>
      <c r="I874" s="2">
        <f t="shared" si="1"/>
        <v>30</v>
      </c>
      <c r="J874" s="1">
        <v>1000.0</v>
      </c>
      <c r="K874" s="1">
        <v>16.0</v>
      </c>
      <c r="L874" s="1"/>
      <c r="M874" s="1"/>
      <c r="N874" s="1">
        <v>4.0</v>
      </c>
      <c r="O874" s="1" t="s">
        <v>22</v>
      </c>
    </row>
    <row r="875" hidden="1">
      <c r="A875" s="1">
        <v>8.7134187E8</v>
      </c>
      <c r="B875" s="1" t="s">
        <v>1000</v>
      </c>
      <c r="C875" s="1" t="s">
        <v>50</v>
      </c>
      <c r="D875" s="1" t="s">
        <v>122</v>
      </c>
      <c r="E875" s="1" t="s">
        <v>17</v>
      </c>
      <c r="F875" s="3"/>
      <c r="G875" s="3">
        <v>41414.58472222222</v>
      </c>
      <c r="H875" s="3">
        <v>41459.0</v>
      </c>
      <c r="I875" s="2">
        <f t="shared" si="1"/>
        <v>45</v>
      </c>
      <c r="J875" s="1">
        <v>22000.0</v>
      </c>
      <c r="K875" s="1">
        <v>157.0</v>
      </c>
      <c r="L875" s="1"/>
      <c r="M875" s="1"/>
      <c r="N875" s="1">
        <v>19.0</v>
      </c>
      <c r="O875" s="1" t="s">
        <v>22</v>
      </c>
    </row>
    <row r="876" hidden="1">
      <c r="A876" s="1">
        <v>1.832707367E9</v>
      </c>
      <c r="B876" s="1" t="s">
        <v>1001</v>
      </c>
      <c r="C876" s="1" t="s">
        <v>50</v>
      </c>
      <c r="D876" s="1" t="s">
        <v>50</v>
      </c>
      <c r="E876" s="1" t="s">
        <v>1002</v>
      </c>
      <c r="F876" s="3"/>
      <c r="G876" s="3">
        <v>41946.93760416667</v>
      </c>
      <c r="H876" s="3">
        <v>42006.0</v>
      </c>
      <c r="I876" s="2">
        <f t="shared" si="1"/>
        <v>60</v>
      </c>
      <c r="J876" s="1">
        <v>12717.0</v>
      </c>
      <c r="K876" s="1">
        <v>1.0</v>
      </c>
      <c r="L876" s="1"/>
      <c r="M876" s="1"/>
      <c r="N876" s="1">
        <v>1.0</v>
      </c>
      <c r="O876" s="1" t="s">
        <v>22</v>
      </c>
    </row>
    <row r="877">
      <c r="A877" s="1">
        <v>1.835873096E9</v>
      </c>
      <c r="B877" s="1" t="s">
        <v>1003</v>
      </c>
      <c r="C877" s="1" t="s">
        <v>20</v>
      </c>
      <c r="D877" s="1" t="s">
        <v>21</v>
      </c>
      <c r="E877" s="1" t="s">
        <v>17</v>
      </c>
      <c r="F877" s="2">
        <f>YEAR(G877)</f>
        <v>2014</v>
      </c>
      <c r="G877" s="3">
        <v>41850.60923611111</v>
      </c>
      <c r="H877" s="3">
        <v>41875.0</v>
      </c>
      <c r="I877" s="2">
        <f t="shared" si="1"/>
        <v>25</v>
      </c>
      <c r="J877" s="1">
        <v>950.0</v>
      </c>
      <c r="K877" s="1">
        <v>1290.0</v>
      </c>
      <c r="L877" s="1" t="str">
        <f>IF(K877&gt;=J877, "Met Goal", "Missed Goal")
</f>
        <v>Met Goal</v>
      </c>
      <c r="M877" s="5">
        <f>(K877/J877)
</f>
        <v>1.357894737</v>
      </c>
      <c r="N877" s="1">
        <v>10.0</v>
      </c>
      <c r="O877" s="1" t="s">
        <v>18</v>
      </c>
    </row>
    <row r="878" hidden="1">
      <c r="A878" s="1">
        <v>1.929060214E9</v>
      </c>
      <c r="B878" s="1" t="s">
        <v>1004</v>
      </c>
      <c r="C878" s="1" t="s">
        <v>20</v>
      </c>
      <c r="D878" s="1" t="s">
        <v>21</v>
      </c>
      <c r="E878" s="1" t="s">
        <v>17</v>
      </c>
      <c r="F878" s="3"/>
      <c r="G878" s="3">
        <v>41222.95962962963</v>
      </c>
      <c r="H878" s="3">
        <v>41239.0</v>
      </c>
      <c r="I878" s="2">
        <f t="shared" si="1"/>
        <v>17</v>
      </c>
      <c r="J878" s="1">
        <v>150.0</v>
      </c>
      <c r="K878" s="1">
        <v>0.0</v>
      </c>
      <c r="L878" s="1"/>
      <c r="M878" s="1"/>
      <c r="N878" s="1">
        <v>0.0</v>
      </c>
      <c r="O878" s="1" t="s">
        <v>31</v>
      </c>
    </row>
    <row r="879">
      <c r="A879" s="1">
        <v>1.511870473E9</v>
      </c>
      <c r="B879" s="1" t="s">
        <v>1005</v>
      </c>
      <c r="C879" s="1" t="s">
        <v>87</v>
      </c>
      <c r="D879" s="1" t="s">
        <v>88</v>
      </c>
      <c r="E879" s="1" t="s">
        <v>17</v>
      </c>
      <c r="F879" s="2">
        <f t="shared" ref="F879:F880" si="248">YEAR(G879)</f>
        <v>2011</v>
      </c>
      <c r="G879" s="3">
        <v>40896.733125</v>
      </c>
      <c r="H879" s="3">
        <v>40926.0</v>
      </c>
      <c r="I879" s="2">
        <f t="shared" si="1"/>
        <v>30</v>
      </c>
      <c r="J879" s="1">
        <v>800.0</v>
      </c>
      <c r="K879" s="1">
        <v>830.0</v>
      </c>
      <c r="L879" s="1" t="str">
        <f t="shared" ref="L879:L880" si="249">IF(K879&gt;=J879, "Met Goal", "Missed Goal")
</f>
        <v>Met Goal</v>
      </c>
      <c r="M879" s="5">
        <f t="shared" ref="M879:M880" si="250">(K879/J879)
</f>
        <v>1.0375</v>
      </c>
      <c r="N879" s="1">
        <v>22.0</v>
      </c>
      <c r="O879" s="1" t="s">
        <v>18</v>
      </c>
    </row>
    <row r="880">
      <c r="A880" s="1">
        <v>1.440549305E9</v>
      </c>
      <c r="B880" s="1" t="s">
        <v>1006</v>
      </c>
      <c r="C880" s="1" t="s">
        <v>26</v>
      </c>
      <c r="D880" s="1" t="s">
        <v>26</v>
      </c>
      <c r="E880" s="1" t="s">
        <v>17</v>
      </c>
      <c r="F880" s="2">
        <f t="shared" si="248"/>
        <v>2012</v>
      </c>
      <c r="G880" s="3">
        <v>41248.0825</v>
      </c>
      <c r="H880" s="3">
        <v>41278.0</v>
      </c>
      <c r="I880" s="2">
        <f t="shared" si="1"/>
        <v>30</v>
      </c>
      <c r="J880" s="1">
        <v>300.0</v>
      </c>
      <c r="K880" s="1">
        <v>379.0</v>
      </c>
      <c r="L880" s="1" t="str">
        <f t="shared" si="249"/>
        <v>Met Goal</v>
      </c>
      <c r="M880" s="5">
        <f t="shared" si="250"/>
        <v>1.263333333</v>
      </c>
      <c r="N880" s="1">
        <v>13.0</v>
      </c>
      <c r="O880" s="1" t="s">
        <v>18</v>
      </c>
    </row>
    <row r="881" hidden="1">
      <c r="A881" s="1">
        <v>2.080576078E9</v>
      </c>
      <c r="B881" s="1" t="s">
        <v>1007</v>
      </c>
      <c r="C881" s="1" t="s">
        <v>114</v>
      </c>
      <c r="D881" s="1" t="s">
        <v>764</v>
      </c>
      <c r="E881" s="1" t="s">
        <v>17</v>
      </c>
      <c r="F881" s="3"/>
      <c r="G881" s="3">
        <v>41948.7872337963</v>
      </c>
      <c r="H881" s="3">
        <v>41981.0</v>
      </c>
      <c r="I881" s="2">
        <f t="shared" si="1"/>
        <v>33</v>
      </c>
      <c r="J881" s="1">
        <v>6000.0</v>
      </c>
      <c r="K881" s="1">
        <v>1502.0</v>
      </c>
      <c r="L881" s="1"/>
      <c r="M881" s="1"/>
      <c r="N881" s="1">
        <v>33.0</v>
      </c>
      <c r="O881" s="1" t="s">
        <v>22</v>
      </c>
    </row>
    <row r="882" hidden="1">
      <c r="A882" s="1">
        <v>1.419656948E9</v>
      </c>
      <c r="B882" s="1" t="s">
        <v>1008</v>
      </c>
      <c r="C882" s="1" t="s">
        <v>24</v>
      </c>
      <c r="D882" s="1" t="s">
        <v>24</v>
      </c>
      <c r="E882" s="1" t="s">
        <v>17</v>
      </c>
      <c r="F882" s="3"/>
      <c r="G882" s="3">
        <v>41835.770462962966</v>
      </c>
      <c r="H882" s="3">
        <v>41895.0</v>
      </c>
      <c r="I882" s="2">
        <f t="shared" si="1"/>
        <v>60</v>
      </c>
      <c r="J882" s="1">
        <v>25000.0</v>
      </c>
      <c r="K882" s="1">
        <v>100.0</v>
      </c>
      <c r="L882" s="1"/>
      <c r="M882" s="1"/>
      <c r="N882" s="1">
        <v>2.0</v>
      </c>
      <c r="O882" s="1" t="s">
        <v>22</v>
      </c>
    </row>
    <row r="883" hidden="1">
      <c r="A883" s="1">
        <v>1.014358539E9</v>
      </c>
      <c r="B883" s="1" t="s">
        <v>1009</v>
      </c>
      <c r="C883" s="1" t="s">
        <v>34</v>
      </c>
      <c r="D883" s="1" t="s">
        <v>35</v>
      </c>
      <c r="E883" s="1" t="s">
        <v>17</v>
      </c>
      <c r="F883" s="3"/>
      <c r="G883" s="3">
        <v>41443.91516203704</v>
      </c>
      <c r="H883" s="3">
        <v>41502.0</v>
      </c>
      <c r="I883" s="2">
        <f t="shared" si="1"/>
        <v>59</v>
      </c>
      <c r="J883" s="1">
        <v>20000.0</v>
      </c>
      <c r="K883" s="1">
        <v>40.0</v>
      </c>
      <c r="L883" s="1"/>
      <c r="M883" s="1"/>
      <c r="N883" s="1">
        <v>1.0</v>
      </c>
      <c r="O883" s="1" t="s">
        <v>22</v>
      </c>
    </row>
    <row r="884" hidden="1">
      <c r="A884" s="1">
        <v>1.02728815E9</v>
      </c>
      <c r="B884" s="1" t="s">
        <v>1010</v>
      </c>
      <c r="C884" s="1" t="s">
        <v>29</v>
      </c>
      <c r="D884" s="1" t="s">
        <v>236</v>
      </c>
      <c r="E884" s="1" t="s">
        <v>17</v>
      </c>
      <c r="F884" s="3"/>
      <c r="G884" s="3">
        <v>40990.01164351852</v>
      </c>
      <c r="H884" s="3">
        <v>41020.0</v>
      </c>
      <c r="I884" s="2">
        <f t="shared" si="1"/>
        <v>30</v>
      </c>
      <c r="J884" s="1">
        <v>500.0</v>
      </c>
      <c r="K884" s="1">
        <v>0.0</v>
      </c>
      <c r="L884" s="1"/>
      <c r="M884" s="1"/>
      <c r="N884" s="1">
        <v>0.0</v>
      </c>
      <c r="O884" s="1" t="s">
        <v>22</v>
      </c>
    </row>
    <row r="885" hidden="1">
      <c r="A885" s="1">
        <v>2.39959556E8</v>
      </c>
      <c r="B885" s="1" t="s">
        <v>1011</v>
      </c>
      <c r="C885" s="1" t="s">
        <v>24</v>
      </c>
      <c r="D885" s="1" t="s">
        <v>101</v>
      </c>
      <c r="E885" s="1" t="s">
        <v>17</v>
      </c>
      <c r="F885" s="3"/>
      <c r="G885" s="3">
        <v>41906.91454861111</v>
      </c>
      <c r="H885" s="3">
        <v>41951.0</v>
      </c>
      <c r="I885" s="2">
        <f t="shared" si="1"/>
        <v>45</v>
      </c>
      <c r="J885" s="1">
        <v>350000.0</v>
      </c>
      <c r="K885" s="1">
        <v>500.0</v>
      </c>
      <c r="L885" s="1"/>
      <c r="M885" s="1"/>
      <c r="N885" s="1">
        <v>3.0</v>
      </c>
      <c r="O885" s="1" t="s">
        <v>22</v>
      </c>
    </row>
    <row r="886" hidden="1">
      <c r="A886" s="1">
        <v>1.298482001E9</v>
      </c>
      <c r="B886" s="1" t="s">
        <v>1012</v>
      </c>
      <c r="C886" s="1" t="s">
        <v>26</v>
      </c>
      <c r="D886" s="1" t="s">
        <v>82</v>
      </c>
      <c r="E886" s="1" t="s">
        <v>17</v>
      </c>
      <c r="F886" s="3"/>
      <c r="G886" s="3">
        <v>40973.824016203704</v>
      </c>
      <c r="H886" s="3">
        <v>41003.0</v>
      </c>
      <c r="I886" s="2">
        <f t="shared" si="1"/>
        <v>30</v>
      </c>
      <c r="J886" s="1">
        <v>1000.0</v>
      </c>
      <c r="K886" s="1">
        <v>500.0</v>
      </c>
      <c r="L886" s="1"/>
      <c r="M886" s="1"/>
      <c r="N886" s="1">
        <v>3.0</v>
      </c>
      <c r="O886" s="1" t="s">
        <v>22</v>
      </c>
    </row>
    <row r="887">
      <c r="A887" s="1">
        <v>1.074845911E9</v>
      </c>
      <c r="B887" s="1" t="s">
        <v>1013</v>
      </c>
      <c r="C887" s="1" t="s">
        <v>20</v>
      </c>
      <c r="D887" s="1" t="s">
        <v>71</v>
      </c>
      <c r="E887" s="1" t="s">
        <v>17</v>
      </c>
      <c r="F887" s="2">
        <f>YEAR(G887)</f>
        <v>2013</v>
      </c>
      <c r="G887" s="3">
        <v>41305.89234953704</v>
      </c>
      <c r="H887" s="3">
        <v>41335.0</v>
      </c>
      <c r="I887" s="2">
        <f t="shared" si="1"/>
        <v>30</v>
      </c>
      <c r="J887" s="1">
        <v>750.0</v>
      </c>
      <c r="K887" s="1">
        <v>1009.0</v>
      </c>
      <c r="L887" s="1" t="str">
        <f>IF(K887&gt;=J887, "Met Goal", "Missed Goal")
</f>
        <v>Met Goal</v>
      </c>
      <c r="M887" s="5">
        <f>(K887/J887)
</f>
        <v>1.345333333</v>
      </c>
      <c r="N887" s="1">
        <v>34.0</v>
      </c>
      <c r="O887" s="1" t="s">
        <v>18</v>
      </c>
    </row>
    <row r="888" hidden="1">
      <c r="A888" s="1">
        <v>1.748483879E9</v>
      </c>
      <c r="B888" s="1" t="s">
        <v>1014</v>
      </c>
      <c r="C888" s="1" t="s">
        <v>29</v>
      </c>
      <c r="D888" s="1" t="s">
        <v>29</v>
      </c>
      <c r="E888" s="1" t="s">
        <v>17</v>
      </c>
      <c r="F888" s="3"/>
      <c r="G888" s="3">
        <v>41212.929074074076</v>
      </c>
      <c r="H888" s="3">
        <v>41261.0</v>
      </c>
      <c r="I888" s="2">
        <f t="shared" si="1"/>
        <v>49</v>
      </c>
      <c r="J888" s="1">
        <v>25000.0</v>
      </c>
      <c r="K888" s="1">
        <v>0.0</v>
      </c>
      <c r="L888" s="1"/>
      <c r="M888" s="1"/>
      <c r="N888" s="1">
        <v>0.0</v>
      </c>
      <c r="O888" s="1" t="s">
        <v>22</v>
      </c>
    </row>
    <row r="889">
      <c r="A889" s="1">
        <v>1.252908812E9</v>
      </c>
      <c r="B889" s="1" t="s">
        <v>1015</v>
      </c>
      <c r="C889" s="1" t="s">
        <v>87</v>
      </c>
      <c r="D889" s="1" t="s">
        <v>163</v>
      </c>
      <c r="E889" s="1" t="s">
        <v>17</v>
      </c>
      <c r="F889" s="2">
        <f>YEAR(G889)</f>
        <v>2011</v>
      </c>
      <c r="G889" s="3">
        <v>40591.817395833335</v>
      </c>
      <c r="H889" s="3">
        <v>40616.0</v>
      </c>
      <c r="I889" s="2">
        <f t="shared" si="1"/>
        <v>25</v>
      </c>
      <c r="J889" s="1">
        <v>800.0</v>
      </c>
      <c r="K889" s="1">
        <v>940.0</v>
      </c>
      <c r="L889" s="1" t="str">
        <f>IF(K889&gt;=J889, "Met Goal", "Missed Goal")
</f>
        <v>Met Goal</v>
      </c>
      <c r="M889" s="5">
        <f>(K889/J889)
</f>
        <v>1.175</v>
      </c>
      <c r="N889" s="1">
        <v>12.0</v>
      </c>
      <c r="O889" s="1" t="s">
        <v>18</v>
      </c>
    </row>
    <row r="890" hidden="1">
      <c r="A890" s="1">
        <v>1.797423472E9</v>
      </c>
      <c r="B890" s="1" t="s">
        <v>1016</v>
      </c>
      <c r="C890" s="1" t="s">
        <v>20</v>
      </c>
      <c r="D890" s="1" t="s">
        <v>21</v>
      </c>
      <c r="E890" s="1" t="s">
        <v>433</v>
      </c>
      <c r="F890" s="3"/>
      <c r="G890" s="3">
        <v>41911.88563657407</v>
      </c>
      <c r="H890" s="3">
        <v>41951.0</v>
      </c>
      <c r="I890" s="2">
        <f t="shared" si="1"/>
        <v>40</v>
      </c>
      <c r="J890" s="1">
        <v>9700.0</v>
      </c>
      <c r="K890" s="1">
        <v>3507.0</v>
      </c>
      <c r="L890" s="1"/>
      <c r="M890" s="1"/>
      <c r="N890" s="1">
        <v>18.0</v>
      </c>
      <c r="O890" s="1" t="s">
        <v>22</v>
      </c>
    </row>
    <row r="891" hidden="1">
      <c r="A891" s="1">
        <v>2.015894341E9</v>
      </c>
      <c r="B891" s="1" t="s">
        <v>1017</v>
      </c>
      <c r="C891" s="1" t="s">
        <v>29</v>
      </c>
      <c r="D891" s="1" t="s">
        <v>65</v>
      </c>
      <c r="E891" s="1" t="s">
        <v>17</v>
      </c>
      <c r="F891" s="3"/>
      <c r="G891" s="3">
        <v>40690.83131944444</v>
      </c>
      <c r="H891" s="3">
        <v>40778.0</v>
      </c>
      <c r="I891" s="2">
        <f t="shared" si="1"/>
        <v>88</v>
      </c>
      <c r="J891" s="1">
        <v>100000.0</v>
      </c>
      <c r="K891" s="1">
        <v>1620.0</v>
      </c>
      <c r="L891" s="1"/>
      <c r="M891" s="1"/>
      <c r="N891" s="1">
        <v>17.0</v>
      </c>
      <c r="O891" s="1" t="s">
        <v>22</v>
      </c>
    </row>
    <row r="892">
      <c r="A892" s="1">
        <v>1.820570817E9</v>
      </c>
      <c r="B892" s="1" t="s">
        <v>1018</v>
      </c>
      <c r="C892" s="1" t="s">
        <v>26</v>
      </c>
      <c r="D892" s="1" t="s">
        <v>82</v>
      </c>
      <c r="E892" s="1" t="s">
        <v>48</v>
      </c>
      <c r="F892" s="2">
        <f>YEAR(G892)</f>
        <v>2014</v>
      </c>
      <c r="G892" s="3">
        <v>41906.34815972222</v>
      </c>
      <c r="H892" s="3">
        <v>41936.0</v>
      </c>
      <c r="I892" s="2">
        <f t="shared" si="1"/>
        <v>30</v>
      </c>
      <c r="J892" s="1">
        <v>3371.0</v>
      </c>
      <c r="K892" s="1">
        <v>3533.0</v>
      </c>
      <c r="L892" s="1" t="str">
        <f>IF(K892&gt;=J892, "Met Goal", "Missed Goal")
</f>
        <v>Met Goal</v>
      </c>
      <c r="M892" s="5">
        <f>(K892/J892)
</f>
        <v>1.048056956</v>
      </c>
      <c r="N892" s="1">
        <v>35.0</v>
      </c>
      <c r="O892" s="1" t="s">
        <v>18</v>
      </c>
    </row>
    <row r="893" hidden="1">
      <c r="A893" s="1">
        <v>9.56598583E8</v>
      </c>
      <c r="B893" s="1" t="s">
        <v>1019</v>
      </c>
      <c r="C893" s="1" t="s">
        <v>39</v>
      </c>
      <c r="D893" s="1" t="s">
        <v>159</v>
      </c>
      <c r="E893" s="1" t="s">
        <v>17</v>
      </c>
      <c r="F893" s="3"/>
      <c r="G893" s="3">
        <v>41010.116736111115</v>
      </c>
      <c r="H893" s="3">
        <v>41055.0</v>
      </c>
      <c r="I893" s="2">
        <f t="shared" si="1"/>
        <v>45</v>
      </c>
      <c r="J893" s="1">
        <v>5000.0</v>
      </c>
      <c r="K893" s="1">
        <v>1317.0</v>
      </c>
      <c r="L893" s="1"/>
      <c r="M893" s="1"/>
      <c r="N893" s="1">
        <v>42.0</v>
      </c>
      <c r="O893" s="1" t="s">
        <v>22</v>
      </c>
    </row>
    <row r="894" hidden="1">
      <c r="A894" s="1">
        <v>1.900595293E9</v>
      </c>
      <c r="B894" s="1" t="s">
        <v>1020</v>
      </c>
      <c r="C894" s="1" t="s">
        <v>92</v>
      </c>
      <c r="D894" s="1" t="s">
        <v>92</v>
      </c>
      <c r="E894" s="1" t="s">
        <v>17</v>
      </c>
      <c r="F894" s="3"/>
      <c r="G894" s="3">
        <v>40361.37878472222</v>
      </c>
      <c r="H894" s="3">
        <v>40385.0</v>
      </c>
      <c r="I894" s="2">
        <f t="shared" si="1"/>
        <v>24</v>
      </c>
      <c r="J894" s="1">
        <v>800.0</v>
      </c>
      <c r="K894" s="1">
        <v>60.0</v>
      </c>
      <c r="L894" s="1"/>
      <c r="M894" s="1"/>
      <c r="N894" s="1">
        <v>2.0</v>
      </c>
      <c r="O894" s="1" t="s">
        <v>22</v>
      </c>
    </row>
    <row r="895">
      <c r="A895" s="1">
        <v>1.07566773E9</v>
      </c>
      <c r="B895" s="1" t="s">
        <v>1021</v>
      </c>
      <c r="C895" s="1" t="s">
        <v>26</v>
      </c>
      <c r="D895" s="1" t="s">
        <v>74</v>
      </c>
      <c r="E895" s="1" t="s">
        <v>17</v>
      </c>
      <c r="F895" s="2">
        <f>YEAR(G895)</f>
        <v>2012</v>
      </c>
      <c r="G895" s="3">
        <v>41025.60655092593</v>
      </c>
      <c r="H895" s="3">
        <v>41055.0</v>
      </c>
      <c r="I895" s="2">
        <f t="shared" si="1"/>
        <v>30</v>
      </c>
      <c r="J895" s="1">
        <v>8000.0</v>
      </c>
      <c r="K895" s="1">
        <v>8910.0</v>
      </c>
      <c r="L895" s="1" t="str">
        <f>IF(K895&gt;=J895, "Met Goal", "Missed Goal")
</f>
        <v>Met Goal</v>
      </c>
      <c r="M895" s="5">
        <f>(K895/J895)
</f>
        <v>1.11375</v>
      </c>
      <c r="N895" s="1">
        <v>144.0</v>
      </c>
      <c r="O895" s="1" t="s">
        <v>18</v>
      </c>
    </row>
    <row r="896" hidden="1">
      <c r="A896" s="1">
        <v>1.123906995E9</v>
      </c>
      <c r="B896" s="1" t="s">
        <v>1022</v>
      </c>
      <c r="C896" s="1" t="s">
        <v>39</v>
      </c>
      <c r="D896" s="1" t="s">
        <v>1023</v>
      </c>
      <c r="E896" s="1" t="s">
        <v>17</v>
      </c>
      <c r="F896" s="3"/>
      <c r="G896" s="3">
        <v>41963.27675925926</v>
      </c>
      <c r="H896" s="3">
        <v>41993.0</v>
      </c>
      <c r="I896" s="2">
        <f t="shared" si="1"/>
        <v>30</v>
      </c>
      <c r="J896" s="1">
        <v>50000.0</v>
      </c>
      <c r="K896" s="1">
        <v>72.0</v>
      </c>
      <c r="L896" s="1"/>
      <c r="M896" s="1"/>
      <c r="N896" s="1">
        <v>4.0</v>
      </c>
      <c r="O896" s="1" t="s">
        <v>22</v>
      </c>
    </row>
    <row r="897" hidden="1">
      <c r="A897" s="1">
        <v>1.2232388E8</v>
      </c>
      <c r="B897" s="1" t="s">
        <v>1024</v>
      </c>
      <c r="C897" s="1" t="s">
        <v>87</v>
      </c>
      <c r="D897" s="1" t="s">
        <v>152</v>
      </c>
      <c r="E897" s="1" t="s">
        <v>17</v>
      </c>
      <c r="F897" s="3"/>
      <c r="G897" s="3">
        <v>41158.89745370371</v>
      </c>
      <c r="H897" s="3">
        <v>41178.0</v>
      </c>
      <c r="I897" s="2">
        <f t="shared" si="1"/>
        <v>20</v>
      </c>
      <c r="J897" s="1">
        <v>4382.0</v>
      </c>
      <c r="K897" s="1">
        <v>1635.0</v>
      </c>
      <c r="L897" s="1"/>
      <c r="M897" s="1"/>
      <c r="N897" s="1">
        <v>22.0</v>
      </c>
      <c r="O897" s="1" t="s">
        <v>22</v>
      </c>
    </row>
    <row r="898">
      <c r="A898" s="1">
        <v>1.942095063E9</v>
      </c>
      <c r="B898" s="1" t="s">
        <v>1025</v>
      </c>
      <c r="C898" s="1" t="s">
        <v>87</v>
      </c>
      <c r="D898" s="1" t="s">
        <v>152</v>
      </c>
      <c r="E898" s="1" t="s">
        <v>17</v>
      </c>
      <c r="F898" s="2">
        <f>YEAR(G898)</f>
        <v>2014</v>
      </c>
      <c r="G898" s="3">
        <v>41772.71020833333</v>
      </c>
      <c r="H898" s="3">
        <v>41802.0</v>
      </c>
      <c r="I898" s="2">
        <f t="shared" si="1"/>
        <v>30</v>
      </c>
      <c r="J898" s="1">
        <v>75000.0</v>
      </c>
      <c r="K898" s="1">
        <v>89455.0</v>
      </c>
      <c r="L898" s="1" t="str">
        <f>IF(K898&gt;=J898, "Met Goal", "Missed Goal")
</f>
        <v>Met Goal</v>
      </c>
      <c r="M898" s="5">
        <f>(K898/J898)
</f>
        <v>1.192733333</v>
      </c>
      <c r="N898" s="1">
        <v>265.0</v>
      </c>
      <c r="O898" s="1" t="s">
        <v>18</v>
      </c>
    </row>
    <row r="899" hidden="1">
      <c r="A899" s="1">
        <v>2.03197896E8</v>
      </c>
      <c r="B899" s="1" t="s">
        <v>1026</v>
      </c>
      <c r="C899" s="1" t="s">
        <v>34</v>
      </c>
      <c r="D899" s="1" t="s">
        <v>116</v>
      </c>
      <c r="E899" s="1" t="s">
        <v>17</v>
      </c>
      <c r="F899" s="3"/>
      <c r="G899" s="3">
        <v>41855.61158564815</v>
      </c>
      <c r="H899" s="3">
        <v>41885.0</v>
      </c>
      <c r="I899" s="2">
        <f t="shared" si="1"/>
        <v>30</v>
      </c>
      <c r="J899" s="1">
        <v>20000.0</v>
      </c>
      <c r="K899" s="1">
        <v>105.0</v>
      </c>
      <c r="L899" s="1"/>
      <c r="M899" s="1"/>
      <c r="N899" s="1">
        <v>2.0</v>
      </c>
      <c r="O899" s="1" t="s">
        <v>22</v>
      </c>
    </row>
    <row r="900" hidden="1">
      <c r="A900" s="1">
        <v>1.308087187E9</v>
      </c>
      <c r="B900" s="1" t="s">
        <v>1027</v>
      </c>
      <c r="C900" s="1" t="s">
        <v>92</v>
      </c>
      <c r="D900" s="1" t="s">
        <v>1028</v>
      </c>
      <c r="E900" s="1" t="s">
        <v>80</v>
      </c>
      <c r="F900" s="3"/>
      <c r="G900" s="3">
        <v>41880.719930555555</v>
      </c>
      <c r="H900" s="3">
        <v>41925.0</v>
      </c>
      <c r="I900" s="2">
        <f t="shared" si="1"/>
        <v>45</v>
      </c>
      <c r="J900" s="1">
        <v>7116.0</v>
      </c>
      <c r="K900" s="1">
        <v>0.0</v>
      </c>
      <c r="L900" s="1"/>
      <c r="M900" s="1"/>
      <c r="N900" s="1">
        <v>0.0</v>
      </c>
      <c r="O900" s="1" t="s">
        <v>22</v>
      </c>
    </row>
    <row r="901" hidden="1">
      <c r="A901" s="1">
        <v>1.604025782E9</v>
      </c>
      <c r="B901" s="1" t="s">
        <v>1029</v>
      </c>
      <c r="C901" s="1" t="s">
        <v>47</v>
      </c>
      <c r="D901" s="1" t="s">
        <v>47</v>
      </c>
      <c r="E901" s="1" t="s">
        <v>17</v>
      </c>
      <c r="F901" s="3"/>
      <c r="G901" s="3">
        <v>41081.89625</v>
      </c>
      <c r="H901" s="3">
        <v>41111.0</v>
      </c>
      <c r="I901" s="2">
        <f t="shared" si="1"/>
        <v>30</v>
      </c>
      <c r="J901" s="1">
        <v>6000.0</v>
      </c>
      <c r="K901" s="1">
        <v>902.0</v>
      </c>
      <c r="L901" s="1"/>
      <c r="M901" s="1"/>
      <c r="N901" s="1">
        <v>34.0</v>
      </c>
      <c r="O901" s="1" t="s">
        <v>22</v>
      </c>
    </row>
    <row r="902" hidden="1">
      <c r="A902" s="1">
        <v>3.6665528E8</v>
      </c>
      <c r="B902" s="1" t="s">
        <v>1030</v>
      </c>
      <c r="C902" s="1" t="s">
        <v>24</v>
      </c>
      <c r="D902" s="1" t="s">
        <v>483</v>
      </c>
      <c r="E902" s="1" t="s">
        <v>17</v>
      </c>
      <c r="F902" s="3"/>
      <c r="G902" s="3">
        <v>41828.80814814815</v>
      </c>
      <c r="H902" s="3">
        <v>41858.0</v>
      </c>
      <c r="I902" s="2">
        <f t="shared" si="1"/>
        <v>30</v>
      </c>
      <c r="J902" s="1">
        <v>8.0</v>
      </c>
      <c r="K902" s="1">
        <v>0.0</v>
      </c>
      <c r="L902" s="1"/>
      <c r="M902" s="1"/>
      <c r="N902" s="1">
        <v>0.0</v>
      </c>
      <c r="O902" s="1" t="s">
        <v>31</v>
      </c>
    </row>
    <row r="903" hidden="1">
      <c r="A903" s="1">
        <v>5.42811969E8</v>
      </c>
      <c r="B903" s="1" t="s">
        <v>1031</v>
      </c>
      <c r="C903" s="1" t="s">
        <v>29</v>
      </c>
      <c r="D903" s="1" t="s">
        <v>29</v>
      </c>
      <c r="E903" s="1" t="s">
        <v>17</v>
      </c>
      <c r="F903" s="3"/>
      <c r="G903" s="3">
        <v>41479.873078703706</v>
      </c>
      <c r="H903" s="3">
        <v>41539.0</v>
      </c>
      <c r="I903" s="2">
        <f t="shared" si="1"/>
        <v>60</v>
      </c>
      <c r="J903" s="1">
        <v>95500.0</v>
      </c>
      <c r="K903" s="1">
        <v>0.0</v>
      </c>
      <c r="L903" s="1"/>
      <c r="M903" s="1"/>
      <c r="N903" s="1">
        <v>0.0</v>
      </c>
      <c r="O903" s="1" t="s">
        <v>22</v>
      </c>
    </row>
    <row r="904">
      <c r="A904" s="1">
        <v>2.26990038E8</v>
      </c>
      <c r="B904" s="1" t="s">
        <v>1032</v>
      </c>
      <c r="C904" s="1" t="s">
        <v>26</v>
      </c>
      <c r="D904" s="1" t="s">
        <v>27</v>
      </c>
      <c r="E904" s="1" t="s">
        <v>17</v>
      </c>
      <c r="F904" s="2">
        <f>YEAR(G904)</f>
        <v>2014</v>
      </c>
      <c r="G904" s="3">
        <v>41699.294537037036</v>
      </c>
      <c r="H904" s="3">
        <v>41729.0</v>
      </c>
      <c r="I904" s="2">
        <f t="shared" si="1"/>
        <v>30</v>
      </c>
      <c r="J904" s="1">
        <v>4600.0</v>
      </c>
      <c r="K904" s="1">
        <v>4947.0</v>
      </c>
      <c r="L904" s="1" t="str">
        <f>IF(K904&gt;=J904, "Met Goal", "Missed Goal")
</f>
        <v>Met Goal</v>
      </c>
      <c r="M904" s="5">
        <f>(K904/J904)
</f>
        <v>1.075434783</v>
      </c>
      <c r="N904" s="1">
        <v>76.0</v>
      </c>
      <c r="O904" s="1" t="s">
        <v>18</v>
      </c>
    </row>
    <row r="905" hidden="1">
      <c r="A905" s="1">
        <v>1.177124236E9</v>
      </c>
      <c r="B905" s="1" t="s">
        <v>1033</v>
      </c>
      <c r="C905" s="1" t="s">
        <v>24</v>
      </c>
      <c r="D905" s="1" t="s">
        <v>24</v>
      </c>
      <c r="E905" s="1" t="s">
        <v>17</v>
      </c>
      <c r="F905" s="3"/>
      <c r="G905" s="3">
        <v>41705.254525462966</v>
      </c>
      <c r="H905" s="3">
        <v>41737.0</v>
      </c>
      <c r="I905" s="2">
        <f t="shared" si="1"/>
        <v>32</v>
      </c>
      <c r="J905" s="1">
        <v>40000.0</v>
      </c>
      <c r="K905" s="1">
        <v>2975.0</v>
      </c>
      <c r="L905" s="1"/>
      <c r="M905" s="1"/>
      <c r="N905" s="1">
        <v>39.0</v>
      </c>
      <c r="O905" s="1" t="s">
        <v>22</v>
      </c>
    </row>
    <row r="906" hidden="1">
      <c r="A906" s="1">
        <v>883206.0</v>
      </c>
      <c r="B906" s="1" t="s">
        <v>1034</v>
      </c>
      <c r="C906" s="1" t="s">
        <v>39</v>
      </c>
      <c r="D906" s="1" t="s">
        <v>348</v>
      </c>
      <c r="E906" s="1" t="s">
        <v>17</v>
      </c>
      <c r="F906" s="3"/>
      <c r="G906" s="3">
        <v>41877.47009259259</v>
      </c>
      <c r="H906" s="3">
        <v>41917.0</v>
      </c>
      <c r="I906" s="2">
        <f t="shared" si="1"/>
        <v>40</v>
      </c>
      <c r="J906" s="1">
        <v>65000.0</v>
      </c>
      <c r="K906" s="1">
        <v>162.0</v>
      </c>
      <c r="L906" s="1"/>
      <c r="M906" s="1"/>
      <c r="N906" s="1">
        <v>14.0</v>
      </c>
      <c r="O906" s="1" t="s">
        <v>22</v>
      </c>
    </row>
    <row r="907" hidden="1">
      <c r="A907" s="1">
        <v>6.23520172E8</v>
      </c>
      <c r="B907" s="1" t="s">
        <v>1035</v>
      </c>
      <c r="C907" s="1" t="s">
        <v>24</v>
      </c>
      <c r="D907" s="1" t="s">
        <v>24</v>
      </c>
      <c r="E907" s="1" t="s">
        <v>17</v>
      </c>
      <c r="F907" s="3"/>
      <c r="G907" s="3">
        <v>41012.2290625</v>
      </c>
      <c r="H907" s="3">
        <v>41042.0</v>
      </c>
      <c r="I907" s="2">
        <f t="shared" si="1"/>
        <v>30</v>
      </c>
      <c r="J907" s="1">
        <v>4000.0</v>
      </c>
      <c r="K907" s="1">
        <v>0.0</v>
      </c>
      <c r="L907" s="1"/>
      <c r="M907" s="1"/>
      <c r="N907" s="1">
        <v>0.0</v>
      </c>
      <c r="O907" s="1" t="s">
        <v>22</v>
      </c>
    </row>
    <row r="908" hidden="1">
      <c r="A908" s="1">
        <v>1.539784993E9</v>
      </c>
      <c r="B908" s="1" t="s">
        <v>1036</v>
      </c>
      <c r="C908" s="1" t="s">
        <v>92</v>
      </c>
      <c r="D908" s="1" t="s">
        <v>92</v>
      </c>
      <c r="E908" s="1" t="s">
        <v>17</v>
      </c>
      <c r="F908" s="3"/>
      <c r="G908" s="3">
        <v>41157.13380787037</v>
      </c>
      <c r="H908" s="3">
        <v>41184.0</v>
      </c>
      <c r="I908" s="2">
        <f t="shared" si="1"/>
        <v>27</v>
      </c>
      <c r="J908" s="1">
        <v>3000.0</v>
      </c>
      <c r="K908" s="1">
        <v>70.0</v>
      </c>
      <c r="L908" s="1"/>
      <c r="M908" s="1"/>
      <c r="N908" s="1">
        <v>2.0</v>
      </c>
      <c r="O908" s="1" t="s">
        <v>22</v>
      </c>
    </row>
    <row r="909" hidden="1">
      <c r="A909" s="1">
        <v>1.857559744E9</v>
      </c>
      <c r="B909" s="1" t="s">
        <v>1037</v>
      </c>
      <c r="C909" s="1" t="s">
        <v>24</v>
      </c>
      <c r="D909" s="1" t="s">
        <v>1038</v>
      </c>
      <c r="E909" s="1" t="s">
        <v>17</v>
      </c>
      <c r="F909" s="3"/>
      <c r="G909" s="3">
        <v>41883.11549768518</v>
      </c>
      <c r="H909" s="3">
        <v>41943.0</v>
      </c>
      <c r="I909" s="2">
        <f t="shared" si="1"/>
        <v>60</v>
      </c>
      <c r="J909" s="1">
        <v>25000.0</v>
      </c>
      <c r="K909" s="1">
        <v>395.0</v>
      </c>
      <c r="L909" s="1"/>
      <c r="M909" s="1"/>
      <c r="N909" s="1">
        <v>12.0</v>
      </c>
      <c r="O909" s="1" t="s">
        <v>22</v>
      </c>
    </row>
    <row r="910">
      <c r="A910" s="1">
        <v>1.304416075E9</v>
      </c>
      <c r="B910" s="1" t="s">
        <v>1039</v>
      </c>
      <c r="C910" s="1" t="s">
        <v>26</v>
      </c>
      <c r="D910" s="1" t="s">
        <v>26</v>
      </c>
      <c r="E910" s="1" t="s">
        <v>17</v>
      </c>
      <c r="F910" s="2">
        <f>YEAR(G910)</f>
        <v>2013</v>
      </c>
      <c r="G910" s="3">
        <v>41522.17402777778</v>
      </c>
      <c r="H910" s="3">
        <v>41567.0</v>
      </c>
      <c r="I910" s="2">
        <f t="shared" si="1"/>
        <v>45</v>
      </c>
      <c r="J910" s="1">
        <v>10000.0</v>
      </c>
      <c r="K910" s="1">
        <v>11460.0</v>
      </c>
      <c r="L910" s="1" t="str">
        <f>IF(K910&gt;=J910, "Met Goal", "Missed Goal")
</f>
        <v>Met Goal</v>
      </c>
      <c r="M910" s="5">
        <f>(K910/J910)
</f>
        <v>1.146</v>
      </c>
      <c r="N910" s="1">
        <v>60.0</v>
      </c>
      <c r="O910" s="1" t="s">
        <v>18</v>
      </c>
    </row>
    <row r="911" hidden="1">
      <c r="A911" s="1">
        <v>2.14124877E9</v>
      </c>
      <c r="B911" s="1" t="s">
        <v>1040</v>
      </c>
      <c r="C911" s="1" t="s">
        <v>29</v>
      </c>
      <c r="D911" s="1" t="s">
        <v>29</v>
      </c>
      <c r="E911" s="1" t="s">
        <v>17</v>
      </c>
      <c r="F911" s="3"/>
      <c r="G911" s="3">
        <v>41046.157060185185</v>
      </c>
      <c r="H911" s="3">
        <v>41076.0</v>
      </c>
      <c r="I911" s="2">
        <f t="shared" si="1"/>
        <v>30</v>
      </c>
      <c r="J911" s="1">
        <v>7500.0</v>
      </c>
      <c r="K911" s="1">
        <v>25.0</v>
      </c>
      <c r="L911" s="1"/>
      <c r="M911" s="1"/>
      <c r="N911" s="1">
        <v>1.0</v>
      </c>
      <c r="O911" s="1" t="s">
        <v>22</v>
      </c>
    </row>
    <row r="912" hidden="1">
      <c r="A912" s="1">
        <v>1.1603E7</v>
      </c>
      <c r="B912" s="1" t="s">
        <v>1041</v>
      </c>
      <c r="C912" s="1" t="s">
        <v>26</v>
      </c>
      <c r="D912" s="1" t="s">
        <v>103</v>
      </c>
      <c r="E912" s="1" t="s">
        <v>17</v>
      </c>
      <c r="F912" s="3"/>
      <c r="G912" s="3">
        <v>40070.16202546296</v>
      </c>
      <c r="H912" s="3">
        <v>40137.0</v>
      </c>
      <c r="I912" s="2">
        <f t="shared" si="1"/>
        <v>67</v>
      </c>
      <c r="J912" s="1">
        <v>10500.0</v>
      </c>
      <c r="K912" s="1">
        <v>1240.0</v>
      </c>
      <c r="L912" s="1"/>
      <c r="M912" s="1"/>
      <c r="N912" s="1">
        <v>25.0</v>
      </c>
      <c r="O912" s="1" t="s">
        <v>22</v>
      </c>
    </row>
    <row r="913" hidden="1">
      <c r="A913" s="1">
        <v>1.850710515E9</v>
      </c>
      <c r="B913" s="1" t="s">
        <v>1042</v>
      </c>
      <c r="C913" s="1" t="s">
        <v>20</v>
      </c>
      <c r="D913" s="1" t="s">
        <v>21</v>
      </c>
      <c r="E913" s="1" t="s">
        <v>17</v>
      </c>
      <c r="F913" s="3"/>
      <c r="G913" s="3">
        <v>41940.88505787037</v>
      </c>
      <c r="H913" s="3">
        <v>41973.0</v>
      </c>
      <c r="I913" s="2">
        <f t="shared" si="1"/>
        <v>33</v>
      </c>
      <c r="J913" s="1">
        <v>12000.0</v>
      </c>
      <c r="K913" s="1">
        <v>4616.0</v>
      </c>
      <c r="L913" s="1"/>
      <c r="M913" s="1"/>
      <c r="N913" s="1">
        <v>72.0</v>
      </c>
      <c r="O913" s="1" t="s">
        <v>22</v>
      </c>
    </row>
    <row r="914">
      <c r="A914" s="1">
        <v>1.923613829E9</v>
      </c>
      <c r="B914" s="1" t="s">
        <v>1043</v>
      </c>
      <c r="C914" s="1" t="s">
        <v>114</v>
      </c>
      <c r="D914" s="1" t="s">
        <v>1044</v>
      </c>
      <c r="E914" s="1" t="s">
        <v>17</v>
      </c>
      <c r="F914" s="2">
        <f>YEAR(G914)</f>
        <v>2014</v>
      </c>
      <c r="G914" s="3">
        <v>41766.98935185185</v>
      </c>
      <c r="H914" s="3">
        <v>41796.0</v>
      </c>
      <c r="I914" s="2">
        <f t="shared" si="1"/>
        <v>30</v>
      </c>
      <c r="J914" s="1">
        <v>15000.0</v>
      </c>
      <c r="K914" s="1">
        <v>15568.0</v>
      </c>
      <c r="L914" s="1" t="str">
        <f>IF(K914&gt;=J914, "Met Goal", "Missed Goal")
</f>
        <v>Met Goal</v>
      </c>
      <c r="M914" s="5">
        <f>(K914/J914)
</f>
        <v>1.037866667</v>
      </c>
      <c r="N914" s="1">
        <v>183.0</v>
      </c>
      <c r="O914" s="1" t="s">
        <v>18</v>
      </c>
    </row>
    <row r="915" hidden="1">
      <c r="A915" s="1">
        <v>1.033763476E9</v>
      </c>
      <c r="B915" s="1" t="s">
        <v>1045</v>
      </c>
      <c r="C915" s="1" t="s">
        <v>26</v>
      </c>
      <c r="D915" s="1" t="s">
        <v>120</v>
      </c>
      <c r="E915" s="1" t="s">
        <v>17</v>
      </c>
      <c r="F915" s="3"/>
      <c r="G915" s="3">
        <v>41521.73028935185</v>
      </c>
      <c r="H915" s="3">
        <v>41551.0</v>
      </c>
      <c r="I915" s="2">
        <f t="shared" si="1"/>
        <v>30</v>
      </c>
      <c r="J915" s="1">
        <v>1800.0</v>
      </c>
      <c r="K915" s="1">
        <v>161.0</v>
      </c>
      <c r="L915" s="1"/>
      <c r="M915" s="1"/>
      <c r="N915" s="1">
        <v>10.0</v>
      </c>
      <c r="O915" s="1" t="s">
        <v>22</v>
      </c>
    </row>
    <row r="916">
      <c r="A916" s="1">
        <v>1.814885536E9</v>
      </c>
      <c r="B916" s="1" t="s">
        <v>1046</v>
      </c>
      <c r="C916" s="1" t="s">
        <v>34</v>
      </c>
      <c r="D916" s="1" t="s">
        <v>116</v>
      </c>
      <c r="E916" s="1" t="s">
        <v>17</v>
      </c>
      <c r="F916" s="2">
        <f t="shared" ref="F916:F917" si="251">YEAR(G916)</f>
        <v>2013</v>
      </c>
      <c r="G916" s="3">
        <v>41562.725335648145</v>
      </c>
      <c r="H916" s="3">
        <v>41579.0</v>
      </c>
      <c r="I916" s="2">
        <f t="shared" si="1"/>
        <v>17</v>
      </c>
      <c r="J916" s="1">
        <v>500.0</v>
      </c>
      <c r="K916" s="1">
        <v>540.0</v>
      </c>
      <c r="L916" s="1" t="str">
        <f t="shared" ref="L916:L917" si="252">IF(K916&gt;=J916, "Met Goal", "Missed Goal")
</f>
        <v>Met Goal</v>
      </c>
      <c r="M916" s="5">
        <f t="shared" ref="M916:M917" si="253">(K916/J916)
</f>
        <v>1.08</v>
      </c>
      <c r="N916" s="1">
        <v>11.0</v>
      </c>
      <c r="O916" s="1" t="s">
        <v>18</v>
      </c>
    </row>
    <row r="917">
      <c r="A917" s="1">
        <v>3.30237816E8</v>
      </c>
      <c r="B917" s="1" t="s">
        <v>1047</v>
      </c>
      <c r="C917" s="1" t="s">
        <v>50</v>
      </c>
      <c r="D917" s="1" t="s">
        <v>122</v>
      </c>
      <c r="E917" s="1" t="s">
        <v>48</v>
      </c>
      <c r="F917" s="2">
        <f t="shared" si="251"/>
        <v>2013</v>
      </c>
      <c r="G917" s="3">
        <v>41366.625127314815</v>
      </c>
      <c r="H917" s="3">
        <v>41396.0</v>
      </c>
      <c r="I917" s="2">
        <f t="shared" si="1"/>
        <v>30</v>
      </c>
      <c r="J917" s="1">
        <v>46664.0</v>
      </c>
      <c r="K917" s="1">
        <v>70919.0</v>
      </c>
      <c r="L917" s="1" t="str">
        <f t="shared" si="252"/>
        <v>Met Goal</v>
      </c>
      <c r="M917" s="5">
        <f t="shared" si="253"/>
        <v>1.519779702</v>
      </c>
      <c r="N917" s="1">
        <v>2001.0</v>
      </c>
      <c r="O917" s="1" t="s">
        <v>18</v>
      </c>
    </row>
    <row r="918" hidden="1">
      <c r="A918" s="1">
        <v>2.111082093E9</v>
      </c>
      <c r="B918" s="1" t="s">
        <v>1048</v>
      </c>
      <c r="C918" s="1" t="s">
        <v>34</v>
      </c>
      <c r="D918" s="1" t="s">
        <v>34</v>
      </c>
      <c r="E918" s="1" t="s">
        <v>191</v>
      </c>
      <c r="F918" s="3"/>
      <c r="G918" s="3">
        <v>41860.5646412037</v>
      </c>
      <c r="H918" s="3">
        <v>41880.0</v>
      </c>
      <c r="I918" s="2">
        <f t="shared" si="1"/>
        <v>20</v>
      </c>
      <c r="J918" s="1">
        <v>8372.0</v>
      </c>
      <c r="K918" s="1">
        <v>0.0</v>
      </c>
      <c r="L918" s="1"/>
      <c r="M918" s="1"/>
      <c r="N918" s="1">
        <v>0.0</v>
      </c>
      <c r="O918" s="1" t="s">
        <v>22</v>
      </c>
    </row>
    <row r="919">
      <c r="A919" s="1">
        <v>9.4318065E7</v>
      </c>
      <c r="B919" s="1" t="s">
        <v>1049</v>
      </c>
      <c r="C919" s="1" t="s">
        <v>29</v>
      </c>
      <c r="D919" s="1" t="s">
        <v>29</v>
      </c>
      <c r="E919" s="1" t="s">
        <v>17</v>
      </c>
      <c r="F919" s="2">
        <f t="shared" ref="F919:F920" si="254">YEAR(G919)</f>
        <v>2011</v>
      </c>
      <c r="G919" s="3">
        <v>40679.25078703704</v>
      </c>
      <c r="H919" s="3">
        <v>40709.0</v>
      </c>
      <c r="I919" s="2">
        <f t="shared" si="1"/>
        <v>30</v>
      </c>
      <c r="J919" s="1">
        <v>3000.0</v>
      </c>
      <c r="K919" s="1">
        <v>3001.0</v>
      </c>
      <c r="L919" s="1" t="str">
        <f t="shared" ref="L919:L920" si="255">IF(K919&gt;=J919, "Met Goal", "Missed Goal")
</f>
        <v>Met Goal</v>
      </c>
      <c r="M919" s="5">
        <f t="shared" ref="M919:M920" si="256">(K919/J919)
</f>
        <v>1.000333333</v>
      </c>
      <c r="N919" s="1">
        <v>35.0</v>
      </c>
      <c r="O919" s="1" t="s">
        <v>18</v>
      </c>
    </row>
    <row r="920">
      <c r="A920" s="1">
        <v>2.105426399E9</v>
      </c>
      <c r="B920" s="1" t="s">
        <v>1050</v>
      </c>
      <c r="C920" s="1" t="s">
        <v>114</v>
      </c>
      <c r="D920" s="1" t="s">
        <v>114</v>
      </c>
      <c r="E920" s="1" t="s">
        <v>17</v>
      </c>
      <c r="F920" s="2">
        <f t="shared" si="254"/>
        <v>2011</v>
      </c>
      <c r="G920" s="3">
        <v>40709.815300925926</v>
      </c>
      <c r="H920" s="3">
        <v>40739.0</v>
      </c>
      <c r="I920" s="2">
        <f t="shared" si="1"/>
        <v>30</v>
      </c>
      <c r="J920" s="1">
        <v>2500.0</v>
      </c>
      <c r="K920" s="1">
        <v>2975.0</v>
      </c>
      <c r="L920" s="1" t="str">
        <f t="shared" si="255"/>
        <v>Met Goal</v>
      </c>
      <c r="M920" s="5">
        <f t="shared" si="256"/>
        <v>1.19</v>
      </c>
      <c r="N920" s="1">
        <v>34.0</v>
      </c>
      <c r="O920" s="1" t="s">
        <v>18</v>
      </c>
    </row>
    <row r="921" hidden="1">
      <c r="A921" s="1">
        <v>3.40627171E8</v>
      </c>
      <c r="B921" s="1" t="s">
        <v>1051</v>
      </c>
      <c r="C921" s="1" t="s">
        <v>26</v>
      </c>
      <c r="D921" s="1" t="s">
        <v>77</v>
      </c>
      <c r="E921" s="1" t="s">
        <v>17</v>
      </c>
      <c r="F921" s="3"/>
      <c r="G921" s="3">
        <v>40535.87615740741</v>
      </c>
      <c r="H921" s="3">
        <v>40580.0</v>
      </c>
      <c r="I921" s="2">
        <f t="shared" si="1"/>
        <v>45</v>
      </c>
      <c r="J921" s="1">
        <v>10000.0</v>
      </c>
      <c r="K921" s="1">
        <v>160.0</v>
      </c>
      <c r="L921" s="1"/>
      <c r="M921" s="1"/>
      <c r="N921" s="1">
        <v>3.0</v>
      </c>
      <c r="O921" s="1" t="s">
        <v>22</v>
      </c>
    </row>
    <row r="922" hidden="1">
      <c r="A922" s="1">
        <v>1.5324367E7</v>
      </c>
      <c r="B922" s="1" t="s">
        <v>1052</v>
      </c>
      <c r="C922" s="1" t="s">
        <v>39</v>
      </c>
      <c r="D922" s="1" t="s">
        <v>39</v>
      </c>
      <c r="E922" s="1" t="s">
        <v>17</v>
      </c>
      <c r="F922" s="3"/>
      <c r="G922" s="3">
        <v>41581.75115740741</v>
      </c>
      <c r="H922" s="3">
        <v>41611.0</v>
      </c>
      <c r="I922" s="2">
        <f t="shared" si="1"/>
        <v>30</v>
      </c>
      <c r="J922" s="1">
        <v>5000.0</v>
      </c>
      <c r="K922" s="1">
        <v>0.0</v>
      </c>
      <c r="L922" s="1"/>
      <c r="M922" s="1"/>
      <c r="N922" s="1">
        <v>0.0</v>
      </c>
      <c r="O922" s="1" t="s">
        <v>22</v>
      </c>
    </row>
    <row r="923">
      <c r="A923" s="1">
        <v>1.24848186E8</v>
      </c>
      <c r="B923" s="1" t="s">
        <v>1053</v>
      </c>
      <c r="C923" s="1" t="s">
        <v>39</v>
      </c>
      <c r="D923" s="1" t="s">
        <v>41</v>
      </c>
      <c r="E923" s="1" t="s">
        <v>17</v>
      </c>
      <c r="F923" s="2">
        <f>YEAR(G923)</f>
        <v>2013</v>
      </c>
      <c r="G923" s="3">
        <v>41541.002488425926</v>
      </c>
      <c r="H923" s="3">
        <v>41596.0</v>
      </c>
      <c r="I923" s="2">
        <f t="shared" si="1"/>
        <v>55</v>
      </c>
      <c r="J923" s="1">
        <v>60000.0</v>
      </c>
      <c r="K923" s="1">
        <v>69382.0</v>
      </c>
      <c r="L923" s="1" t="str">
        <f>IF(K923&gt;=J923, "Met Goal", "Missed Goal")
</f>
        <v>Met Goal</v>
      </c>
      <c r="M923" s="5">
        <f>(K923/J923)
</f>
        <v>1.156366667</v>
      </c>
      <c r="N923" s="1">
        <v>620.0</v>
      </c>
      <c r="O923" s="1" t="s">
        <v>18</v>
      </c>
    </row>
    <row r="924" hidden="1">
      <c r="A924" s="1">
        <v>1.274849409E9</v>
      </c>
      <c r="B924" s="1" t="s">
        <v>1054</v>
      </c>
      <c r="C924" s="1" t="s">
        <v>34</v>
      </c>
      <c r="D924" s="1" t="s">
        <v>116</v>
      </c>
      <c r="E924" s="1" t="s">
        <v>17</v>
      </c>
      <c r="F924" s="3"/>
      <c r="G924" s="3">
        <v>41660.87050925926</v>
      </c>
      <c r="H924" s="3">
        <v>41720.0</v>
      </c>
      <c r="I924" s="2">
        <f t="shared" si="1"/>
        <v>60</v>
      </c>
      <c r="J924" s="1">
        <v>1500.0</v>
      </c>
      <c r="K924" s="1">
        <v>301.0</v>
      </c>
      <c r="L924" s="1"/>
      <c r="M924" s="1"/>
      <c r="N924" s="1">
        <v>5.0</v>
      </c>
      <c r="O924" s="1" t="s">
        <v>22</v>
      </c>
    </row>
    <row r="925" hidden="1">
      <c r="A925" s="1">
        <v>2.101097765E9</v>
      </c>
      <c r="B925" s="1" t="s">
        <v>1055</v>
      </c>
      <c r="C925" s="1" t="s">
        <v>92</v>
      </c>
      <c r="D925" s="1" t="s">
        <v>92</v>
      </c>
      <c r="E925" s="1" t="s">
        <v>17</v>
      </c>
      <c r="F925" s="3"/>
      <c r="G925" s="3">
        <v>41587.0012037037</v>
      </c>
      <c r="H925" s="3">
        <v>41617.0</v>
      </c>
      <c r="I925" s="2">
        <f t="shared" si="1"/>
        <v>30</v>
      </c>
      <c r="J925" s="1">
        <v>12000.0</v>
      </c>
      <c r="K925" s="1">
        <v>310.0</v>
      </c>
      <c r="L925" s="1"/>
      <c r="M925" s="1"/>
      <c r="N925" s="1">
        <v>8.0</v>
      </c>
      <c r="O925" s="1" t="s">
        <v>22</v>
      </c>
    </row>
    <row r="926" hidden="1">
      <c r="A926" s="1">
        <v>1.638105006E9</v>
      </c>
      <c r="B926" s="1" t="s">
        <v>1056</v>
      </c>
      <c r="C926" s="1" t="s">
        <v>50</v>
      </c>
      <c r="D926" s="1" t="s">
        <v>68</v>
      </c>
      <c r="E926" s="1" t="s">
        <v>17</v>
      </c>
      <c r="F926" s="3"/>
      <c r="G926" s="3">
        <v>41849.79215277778</v>
      </c>
      <c r="H926" s="3">
        <v>41879.0</v>
      </c>
      <c r="I926" s="2">
        <f t="shared" si="1"/>
        <v>30</v>
      </c>
      <c r="J926" s="1">
        <v>20000.0</v>
      </c>
      <c r="K926" s="1">
        <v>8716.0</v>
      </c>
      <c r="L926" s="1"/>
      <c r="M926" s="1"/>
      <c r="N926" s="1">
        <v>121.0</v>
      </c>
      <c r="O926" s="1" t="s">
        <v>31</v>
      </c>
    </row>
    <row r="927" hidden="1">
      <c r="A927" s="1">
        <v>9.46773557E8</v>
      </c>
      <c r="B927" s="1" t="s">
        <v>1057</v>
      </c>
      <c r="C927" s="1" t="s">
        <v>29</v>
      </c>
      <c r="D927" s="1" t="s">
        <v>65</v>
      </c>
      <c r="E927" s="1" t="s">
        <v>17</v>
      </c>
      <c r="F927" s="3"/>
      <c r="G927" s="3">
        <v>41230.03255787037</v>
      </c>
      <c r="H927" s="3">
        <v>41290.0</v>
      </c>
      <c r="I927" s="2">
        <f t="shared" si="1"/>
        <v>60</v>
      </c>
      <c r="J927" s="1">
        <v>10000.0</v>
      </c>
      <c r="K927" s="1">
        <v>11.0</v>
      </c>
      <c r="L927" s="1"/>
      <c r="M927" s="1"/>
      <c r="N927" s="1">
        <v>2.0</v>
      </c>
      <c r="O927" s="1" t="s">
        <v>22</v>
      </c>
    </row>
    <row r="928" hidden="1">
      <c r="A928" s="1">
        <v>1.643495204E9</v>
      </c>
      <c r="B928" s="1" t="s">
        <v>1058</v>
      </c>
      <c r="C928" s="1" t="s">
        <v>87</v>
      </c>
      <c r="D928" s="1" t="s">
        <v>152</v>
      </c>
      <c r="E928" s="1" t="s">
        <v>17</v>
      </c>
      <c r="F928" s="3"/>
      <c r="G928" s="3">
        <v>41975.76755787037</v>
      </c>
      <c r="H928" s="3">
        <v>42005.0</v>
      </c>
      <c r="I928" s="2">
        <f t="shared" si="1"/>
        <v>30</v>
      </c>
      <c r="J928" s="1">
        <v>835000.0</v>
      </c>
      <c r="K928" s="1">
        <v>0.0</v>
      </c>
      <c r="L928" s="1"/>
      <c r="M928" s="1"/>
      <c r="N928" s="1">
        <v>0.0</v>
      </c>
      <c r="O928" s="1" t="s">
        <v>22</v>
      </c>
    </row>
    <row r="929">
      <c r="A929" s="1">
        <v>6.80928572E8</v>
      </c>
      <c r="B929" s="1" t="s">
        <v>1059</v>
      </c>
      <c r="C929" s="1" t="s">
        <v>87</v>
      </c>
      <c r="D929" s="1" t="s">
        <v>209</v>
      </c>
      <c r="E929" s="1" t="s">
        <v>17</v>
      </c>
      <c r="F929" s="2">
        <f>YEAR(G929)</f>
        <v>2013</v>
      </c>
      <c r="G929" s="3">
        <v>41361.82487268518</v>
      </c>
      <c r="H929" s="3">
        <v>41369.0</v>
      </c>
      <c r="I929" s="2">
        <f t="shared" si="1"/>
        <v>8</v>
      </c>
      <c r="J929" s="1">
        <v>1500.0</v>
      </c>
      <c r="K929" s="1">
        <v>1500.0</v>
      </c>
      <c r="L929" s="1" t="str">
        <f>IF(K929&gt;=J929, "Met Goal", "Missed Goal")
</f>
        <v>Met Goal</v>
      </c>
      <c r="M929" s="5">
        <f>(K929/J929)
</f>
        <v>1</v>
      </c>
      <c r="N929" s="1">
        <v>27.0</v>
      </c>
      <c r="O929" s="1" t="s">
        <v>18</v>
      </c>
    </row>
    <row r="930" hidden="1">
      <c r="A930" s="1">
        <v>3.08578086E8</v>
      </c>
      <c r="B930" s="1" t="s">
        <v>1060</v>
      </c>
      <c r="C930" s="1" t="s">
        <v>29</v>
      </c>
      <c r="D930" s="1" t="s">
        <v>30</v>
      </c>
      <c r="E930" s="1" t="s">
        <v>17</v>
      </c>
      <c r="F930" s="3"/>
      <c r="G930" s="3">
        <v>41418.18765046296</v>
      </c>
      <c r="H930" s="3">
        <v>41448.0</v>
      </c>
      <c r="I930" s="2">
        <f t="shared" si="1"/>
        <v>30</v>
      </c>
      <c r="J930" s="1">
        <v>35000.0</v>
      </c>
      <c r="K930" s="1">
        <v>9915.0</v>
      </c>
      <c r="L930" s="1"/>
      <c r="M930" s="1"/>
      <c r="N930" s="1">
        <v>40.0</v>
      </c>
      <c r="O930" s="1" t="s">
        <v>22</v>
      </c>
    </row>
    <row r="931" hidden="1">
      <c r="A931" s="1">
        <v>5.6490544E8</v>
      </c>
      <c r="B931" s="1" t="s">
        <v>1061</v>
      </c>
      <c r="C931" s="1" t="s">
        <v>37</v>
      </c>
      <c r="D931" s="1" t="s">
        <v>37</v>
      </c>
      <c r="E931" s="1" t="s">
        <v>17</v>
      </c>
      <c r="F931" s="3"/>
      <c r="G931" s="3">
        <v>40198.89952546296</v>
      </c>
      <c r="H931" s="3">
        <v>40259.0</v>
      </c>
      <c r="I931" s="2">
        <f t="shared" si="1"/>
        <v>61</v>
      </c>
      <c r="J931" s="1">
        <v>1500.0</v>
      </c>
      <c r="K931" s="1">
        <v>0.0</v>
      </c>
      <c r="L931" s="1"/>
      <c r="M931" s="1"/>
      <c r="N931" s="1">
        <v>0.0</v>
      </c>
      <c r="O931" s="1" t="s">
        <v>22</v>
      </c>
    </row>
    <row r="932" hidden="1">
      <c r="A932" s="1">
        <v>1.445205778E9</v>
      </c>
      <c r="B932" s="1" t="s">
        <v>1062</v>
      </c>
      <c r="C932" s="1" t="s">
        <v>29</v>
      </c>
      <c r="D932" s="1" t="s">
        <v>30</v>
      </c>
      <c r="E932" s="1" t="s">
        <v>17</v>
      </c>
      <c r="F932" s="3"/>
      <c r="G932" s="3">
        <v>41046.890069444446</v>
      </c>
      <c r="H932" s="3">
        <v>41061.0</v>
      </c>
      <c r="I932" s="2">
        <f t="shared" si="1"/>
        <v>15</v>
      </c>
      <c r="J932" s="1">
        <v>500.0</v>
      </c>
      <c r="K932" s="1">
        <v>25.0</v>
      </c>
      <c r="L932" s="1"/>
      <c r="M932" s="1"/>
      <c r="N932" s="1">
        <v>2.0</v>
      </c>
      <c r="O932" s="1" t="s">
        <v>22</v>
      </c>
    </row>
    <row r="933" hidden="1">
      <c r="A933" s="1">
        <v>1.883367365E9</v>
      </c>
      <c r="B933" s="1" t="s">
        <v>1063</v>
      </c>
      <c r="C933" s="1" t="s">
        <v>50</v>
      </c>
      <c r="D933" s="1" t="s">
        <v>140</v>
      </c>
      <c r="E933" s="1" t="s">
        <v>48</v>
      </c>
      <c r="F933" s="3"/>
      <c r="G933" s="3">
        <v>41789.93832175926</v>
      </c>
      <c r="H933" s="3">
        <v>41819.0</v>
      </c>
      <c r="I933" s="2">
        <f t="shared" si="1"/>
        <v>30</v>
      </c>
      <c r="J933" s="1">
        <v>20572.0</v>
      </c>
      <c r="K933" s="1">
        <v>9222.0</v>
      </c>
      <c r="L933" s="1"/>
      <c r="M933" s="1"/>
      <c r="N933" s="1">
        <v>213.0</v>
      </c>
      <c r="O933" s="1" t="s">
        <v>22</v>
      </c>
    </row>
    <row r="934">
      <c r="A934" s="1">
        <v>2.083856257E9</v>
      </c>
      <c r="B934" s="1" t="s">
        <v>1064</v>
      </c>
      <c r="C934" s="1" t="s">
        <v>29</v>
      </c>
      <c r="D934" s="1" t="s">
        <v>84</v>
      </c>
      <c r="E934" s="1" t="s">
        <v>17</v>
      </c>
      <c r="F934" s="2">
        <f t="shared" ref="F934:F935" si="257">YEAR(G934)</f>
        <v>2012</v>
      </c>
      <c r="G934" s="3">
        <v>40956.38060185185</v>
      </c>
      <c r="H934" s="3">
        <v>40986.0</v>
      </c>
      <c r="I934" s="2">
        <f t="shared" si="1"/>
        <v>30</v>
      </c>
      <c r="J934" s="1">
        <v>2000.0</v>
      </c>
      <c r="K934" s="1">
        <v>3394.0</v>
      </c>
      <c r="L934" s="1" t="str">
        <f t="shared" ref="L934:L935" si="258">IF(K934&gt;=J934, "Met Goal", "Missed Goal")
</f>
        <v>Met Goal</v>
      </c>
      <c r="M934" s="5">
        <f t="shared" ref="M934:M935" si="259">(K934/J934)
</f>
        <v>1.697</v>
      </c>
      <c r="N934" s="1">
        <v>148.0</v>
      </c>
      <c r="O934" s="1" t="s">
        <v>18</v>
      </c>
    </row>
    <row r="935">
      <c r="A935" s="1">
        <v>1.52095573E8</v>
      </c>
      <c r="B935" s="1" t="s">
        <v>1065</v>
      </c>
      <c r="C935" s="1" t="s">
        <v>29</v>
      </c>
      <c r="D935" s="1" t="s">
        <v>65</v>
      </c>
      <c r="E935" s="1" t="s">
        <v>17</v>
      </c>
      <c r="F935" s="2">
        <f t="shared" si="257"/>
        <v>2013</v>
      </c>
      <c r="G935" s="3">
        <v>41474.03462962963</v>
      </c>
      <c r="H935" s="3">
        <v>41504.0</v>
      </c>
      <c r="I935" s="2">
        <f t="shared" si="1"/>
        <v>30</v>
      </c>
      <c r="J935" s="1">
        <v>1500.0</v>
      </c>
      <c r="K935" s="1">
        <v>1638.0</v>
      </c>
      <c r="L935" s="1" t="str">
        <f t="shared" si="258"/>
        <v>Met Goal</v>
      </c>
      <c r="M935" s="5">
        <f t="shared" si="259"/>
        <v>1.092</v>
      </c>
      <c r="N935" s="1">
        <v>36.0</v>
      </c>
      <c r="O935" s="1" t="s">
        <v>18</v>
      </c>
    </row>
    <row r="936" hidden="1">
      <c r="A936" s="1">
        <v>7.10473909E8</v>
      </c>
      <c r="B936" s="1" t="s">
        <v>1066</v>
      </c>
      <c r="C936" s="1" t="s">
        <v>29</v>
      </c>
      <c r="D936" s="1" t="s">
        <v>30</v>
      </c>
      <c r="E936" s="1" t="s">
        <v>17</v>
      </c>
      <c r="F936" s="3"/>
      <c r="G936" s="3">
        <v>41480.0847337963</v>
      </c>
      <c r="H936" s="3">
        <v>41510.0</v>
      </c>
      <c r="I936" s="2">
        <f t="shared" si="1"/>
        <v>30</v>
      </c>
      <c r="J936" s="1">
        <v>125000.0</v>
      </c>
      <c r="K936" s="1">
        <v>6458.0</v>
      </c>
      <c r="L936" s="1"/>
      <c r="M936" s="1"/>
      <c r="N936" s="1">
        <v>37.0</v>
      </c>
      <c r="O936" s="1" t="s">
        <v>22</v>
      </c>
    </row>
    <row r="937" hidden="1">
      <c r="A937" s="1">
        <v>1.6347783E9</v>
      </c>
      <c r="B937" s="1" t="s">
        <v>1067</v>
      </c>
      <c r="C937" s="1" t="s">
        <v>29</v>
      </c>
      <c r="D937" s="1" t="s">
        <v>65</v>
      </c>
      <c r="E937" s="1" t="s">
        <v>80</v>
      </c>
      <c r="F937" s="3"/>
      <c r="G937" s="3">
        <v>41966.27664351852</v>
      </c>
      <c r="H937" s="3">
        <v>42011.0</v>
      </c>
      <c r="I937" s="2">
        <f t="shared" si="1"/>
        <v>45</v>
      </c>
      <c r="J937" s="1">
        <v>16920.0</v>
      </c>
      <c r="K937" s="1">
        <v>0.0</v>
      </c>
      <c r="L937" s="1"/>
      <c r="M937" s="1"/>
      <c r="N937" s="1">
        <v>0.0</v>
      </c>
      <c r="O937" s="1" t="s">
        <v>22</v>
      </c>
    </row>
    <row r="938" hidden="1">
      <c r="A938" s="1">
        <v>1.80955364E8</v>
      </c>
      <c r="B938" s="1" t="s">
        <v>1068</v>
      </c>
      <c r="C938" s="1" t="s">
        <v>87</v>
      </c>
      <c r="D938" s="1" t="s">
        <v>163</v>
      </c>
      <c r="E938" s="1" t="s">
        <v>17</v>
      </c>
      <c r="F938" s="3"/>
      <c r="G938" s="3">
        <v>41846.89340277778</v>
      </c>
      <c r="H938" s="3">
        <v>41883.0</v>
      </c>
      <c r="I938" s="2">
        <f t="shared" si="1"/>
        <v>37</v>
      </c>
      <c r="J938" s="1">
        <v>62000.0</v>
      </c>
      <c r="K938" s="1">
        <v>2075.0</v>
      </c>
      <c r="L938" s="1"/>
      <c r="M938" s="1"/>
      <c r="N938" s="1">
        <v>20.0</v>
      </c>
      <c r="O938" s="1" t="s">
        <v>22</v>
      </c>
    </row>
    <row r="939" hidden="1">
      <c r="A939" s="1">
        <v>1.747385556E9</v>
      </c>
      <c r="B939" s="1" t="s">
        <v>1069</v>
      </c>
      <c r="C939" s="1" t="s">
        <v>24</v>
      </c>
      <c r="D939" s="1" t="s">
        <v>24</v>
      </c>
      <c r="E939" s="1" t="s">
        <v>48</v>
      </c>
      <c r="F939" s="3"/>
      <c r="G939" s="3">
        <v>41364.559525462966</v>
      </c>
      <c r="H939" s="3">
        <v>41395.0</v>
      </c>
      <c r="I939" s="2">
        <f t="shared" si="1"/>
        <v>31</v>
      </c>
      <c r="J939" s="1">
        <v>35775.0</v>
      </c>
      <c r="K939" s="1">
        <v>2988.0</v>
      </c>
      <c r="L939" s="1"/>
      <c r="M939" s="1"/>
      <c r="N939" s="1">
        <v>56.0</v>
      </c>
      <c r="O939" s="1" t="s">
        <v>22</v>
      </c>
    </row>
    <row r="940">
      <c r="A940" s="1">
        <v>7.35974636E8</v>
      </c>
      <c r="B940" s="1" t="s">
        <v>1070</v>
      </c>
      <c r="C940" s="1" t="s">
        <v>29</v>
      </c>
      <c r="D940" s="1" t="s">
        <v>29</v>
      </c>
      <c r="E940" s="1" t="s">
        <v>17</v>
      </c>
      <c r="F940" s="2">
        <f t="shared" ref="F940:F941" si="260">YEAR(G940)</f>
        <v>2012</v>
      </c>
      <c r="G940" s="3">
        <v>40941.77179398148</v>
      </c>
      <c r="H940" s="3">
        <v>40962.0</v>
      </c>
      <c r="I940" s="2">
        <f t="shared" si="1"/>
        <v>21</v>
      </c>
      <c r="J940" s="1">
        <v>3000.0</v>
      </c>
      <c r="K940" s="1">
        <v>3076.0</v>
      </c>
      <c r="L940" s="1" t="str">
        <f t="shared" ref="L940:L941" si="261">IF(K940&gt;=J940, "Met Goal", "Missed Goal")
</f>
        <v>Met Goal</v>
      </c>
      <c r="M940" s="5">
        <f t="shared" ref="M940:M941" si="262">(K940/J940)
</f>
        <v>1.025333333</v>
      </c>
      <c r="N940" s="1">
        <v>50.0</v>
      </c>
      <c r="O940" s="1" t="s">
        <v>18</v>
      </c>
    </row>
    <row r="941">
      <c r="A941" s="1">
        <v>1.355081865E9</v>
      </c>
      <c r="B941" s="1" t="s">
        <v>1071</v>
      </c>
      <c r="C941" s="1" t="s">
        <v>26</v>
      </c>
      <c r="D941" s="1" t="s">
        <v>103</v>
      </c>
      <c r="E941" s="1" t="s">
        <v>17</v>
      </c>
      <c r="F941" s="2">
        <f t="shared" si="260"/>
        <v>2014</v>
      </c>
      <c r="G941" s="3">
        <v>41722.7599537037</v>
      </c>
      <c r="H941" s="3">
        <v>41752.0</v>
      </c>
      <c r="I941" s="2">
        <f t="shared" si="1"/>
        <v>30</v>
      </c>
      <c r="J941" s="1">
        <v>7000.0</v>
      </c>
      <c r="K941" s="1">
        <v>7365.0</v>
      </c>
      <c r="L941" s="1" t="str">
        <f t="shared" si="261"/>
        <v>Met Goal</v>
      </c>
      <c r="M941" s="5">
        <f t="shared" si="262"/>
        <v>1.052142857</v>
      </c>
      <c r="N941" s="1">
        <v>93.0</v>
      </c>
      <c r="O941" s="1" t="s">
        <v>18</v>
      </c>
    </row>
    <row r="942" hidden="1">
      <c r="A942" s="1">
        <v>1.192686172E9</v>
      </c>
      <c r="B942" s="1" t="s">
        <v>1072</v>
      </c>
      <c r="C942" s="1" t="s">
        <v>16</v>
      </c>
      <c r="D942" s="1" t="s">
        <v>16</v>
      </c>
      <c r="E942" s="1" t="s">
        <v>17</v>
      </c>
      <c r="F942" s="3"/>
      <c r="G942" s="3">
        <v>40446.791655092595</v>
      </c>
      <c r="H942" s="3">
        <v>40476.0</v>
      </c>
      <c r="I942" s="2">
        <f t="shared" si="1"/>
        <v>30</v>
      </c>
      <c r="J942" s="1">
        <v>3000.0</v>
      </c>
      <c r="K942" s="1">
        <v>530.0</v>
      </c>
      <c r="L942" s="1"/>
      <c r="M942" s="1"/>
      <c r="N942" s="1">
        <v>8.0</v>
      </c>
      <c r="O942" s="1" t="s">
        <v>22</v>
      </c>
    </row>
    <row r="943" hidden="1">
      <c r="A943" s="1">
        <v>1.823628904E9</v>
      </c>
      <c r="B943" s="1" t="s">
        <v>1073</v>
      </c>
      <c r="C943" s="1" t="s">
        <v>20</v>
      </c>
      <c r="D943" s="1" t="s">
        <v>21</v>
      </c>
      <c r="E943" s="1" t="s">
        <v>1002</v>
      </c>
      <c r="F943" s="3"/>
      <c r="G943" s="3">
        <v>41960.008368055554</v>
      </c>
      <c r="H943" s="3">
        <v>41994.0</v>
      </c>
      <c r="I943" s="2">
        <f t="shared" si="1"/>
        <v>34</v>
      </c>
      <c r="J943" s="1">
        <v>192123.0</v>
      </c>
      <c r="K943" s="1">
        <v>17282.0</v>
      </c>
      <c r="L943" s="1"/>
      <c r="M943" s="1"/>
      <c r="N943" s="1">
        <v>137.0</v>
      </c>
      <c r="O943" s="1" t="s">
        <v>22</v>
      </c>
    </row>
    <row r="944">
      <c r="A944" s="1">
        <v>1.713281218E9</v>
      </c>
      <c r="B944" s="1" t="s">
        <v>1074</v>
      </c>
      <c r="C944" s="1" t="s">
        <v>16</v>
      </c>
      <c r="D944" s="1" t="s">
        <v>16</v>
      </c>
      <c r="E944" s="1" t="s">
        <v>17</v>
      </c>
      <c r="F944" s="2">
        <f>YEAR(G944)</f>
        <v>2011</v>
      </c>
      <c r="G944" s="3">
        <v>40906.95827546297</v>
      </c>
      <c r="H944" s="3">
        <v>40936.0</v>
      </c>
      <c r="I944" s="2">
        <f t="shared" si="1"/>
        <v>30</v>
      </c>
      <c r="J944" s="1">
        <v>500.0</v>
      </c>
      <c r="K944" s="1">
        <v>3845.0</v>
      </c>
      <c r="L944" s="1" t="str">
        <f>IF(K944&gt;=J944, "Met Goal", "Missed Goal")
</f>
        <v>Met Goal</v>
      </c>
      <c r="M944" s="5">
        <f>(K944/J944)
</f>
        <v>7.69</v>
      </c>
      <c r="N944" s="1">
        <v>58.0</v>
      </c>
      <c r="O944" s="1" t="s">
        <v>18</v>
      </c>
    </row>
    <row r="945" hidden="1">
      <c r="A945" s="1">
        <v>1.156052676E9</v>
      </c>
      <c r="B945" s="1" t="s">
        <v>1075</v>
      </c>
      <c r="C945" s="1" t="s">
        <v>87</v>
      </c>
      <c r="D945" s="1" t="s">
        <v>152</v>
      </c>
      <c r="E945" s="1" t="s">
        <v>17</v>
      </c>
      <c r="F945" s="3"/>
      <c r="G945" s="3">
        <v>41304.887662037036</v>
      </c>
      <c r="H945" s="3">
        <v>41334.0</v>
      </c>
      <c r="I945" s="2">
        <f t="shared" si="1"/>
        <v>30</v>
      </c>
      <c r="J945" s="1">
        <v>3330.0</v>
      </c>
      <c r="K945" s="1">
        <v>354.0</v>
      </c>
      <c r="L945" s="1"/>
      <c r="M945" s="1"/>
      <c r="N945" s="1">
        <v>14.0</v>
      </c>
      <c r="O945" s="1" t="s">
        <v>22</v>
      </c>
    </row>
    <row r="946" hidden="1">
      <c r="A946" s="1">
        <v>1.146400374E9</v>
      </c>
      <c r="B946" s="1" t="s">
        <v>1076</v>
      </c>
      <c r="C946" s="1" t="s">
        <v>34</v>
      </c>
      <c r="D946" s="1" t="s">
        <v>34</v>
      </c>
      <c r="E946" s="1" t="s">
        <v>123</v>
      </c>
      <c r="F946" s="3"/>
      <c r="G946" s="3">
        <v>41870.52716435185</v>
      </c>
      <c r="H946" s="3">
        <v>41900.0</v>
      </c>
      <c r="I946" s="2">
        <f t="shared" si="1"/>
        <v>30</v>
      </c>
      <c r="J946" s="1">
        <v>1167.0</v>
      </c>
      <c r="K946" s="1">
        <v>0.0</v>
      </c>
      <c r="L946" s="1"/>
      <c r="M946" s="1"/>
      <c r="N946" s="1">
        <v>0.0</v>
      </c>
      <c r="O946" s="1" t="s">
        <v>22</v>
      </c>
    </row>
    <row r="947" hidden="1">
      <c r="A947" s="1">
        <v>1.83249105E8</v>
      </c>
      <c r="B947" s="1" t="s">
        <v>1077</v>
      </c>
      <c r="C947" s="1" t="s">
        <v>39</v>
      </c>
      <c r="D947" s="1" t="s">
        <v>60</v>
      </c>
      <c r="E947" s="1" t="s">
        <v>17</v>
      </c>
      <c r="F947" s="3"/>
      <c r="G947" s="3">
        <v>41906.88395833333</v>
      </c>
      <c r="H947" s="3">
        <v>41936.0</v>
      </c>
      <c r="I947" s="2">
        <f t="shared" si="1"/>
        <v>30</v>
      </c>
      <c r="J947" s="1">
        <v>15000.0</v>
      </c>
      <c r="K947" s="1">
        <v>2.0</v>
      </c>
      <c r="L947" s="1"/>
      <c r="M947" s="1"/>
      <c r="N947" s="1">
        <v>2.0</v>
      </c>
      <c r="O947" s="1" t="s">
        <v>31</v>
      </c>
    </row>
    <row r="948" hidden="1">
      <c r="A948" s="1">
        <v>1.313776684E9</v>
      </c>
      <c r="B948" s="1" t="s">
        <v>1078</v>
      </c>
      <c r="C948" s="1" t="s">
        <v>34</v>
      </c>
      <c r="D948" s="1" t="s">
        <v>35</v>
      </c>
      <c r="E948" s="1" t="s">
        <v>17</v>
      </c>
      <c r="F948" s="3"/>
      <c r="G948" s="3">
        <v>41196.95795138889</v>
      </c>
      <c r="H948" s="3">
        <v>41226.0</v>
      </c>
      <c r="I948" s="2">
        <f t="shared" si="1"/>
        <v>30</v>
      </c>
      <c r="J948" s="1">
        <v>3000.0</v>
      </c>
      <c r="K948" s="1">
        <v>0.0</v>
      </c>
      <c r="L948" s="1"/>
      <c r="M948" s="1"/>
      <c r="N948" s="1">
        <v>0.0</v>
      </c>
      <c r="O948" s="1" t="s">
        <v>22</v>
      </c>
    </row>
    <row r="949" hidden="1">
      <c r="A949" s="1">
        <v>1.698743702E9</v>
      </c>
      <c r="B949" s="1" t="s">
        <v>1079</v>
      </c>
      <c r="C949" s="1" t="s">
        <v>50</v>
      </c>
      <c r="D949" s="1" t="s">
        <v>122</v>
      </c>
      <c r="E949" s="1" t="s">
        <v>17</v>
      </c>
      <c r="F949" s="3"/>
      <c r="G949" s="3">
        <v>41347.38790509259</v>
      </c>
      <c r="H949" s="3">
        <v>41377.0</v>
      </c>
      <c r="I949" s="2">
        <f t="shared" si="1"/>
        <v>30</v>
      </c>
      <c r="J949" s="1">
        <v>15000.0</v>
      </c>
      <c r="K949" s="1">
        <v>2803.0</v>
      </c>
      <c r="L949" s="1"/>
      <c r="M949" s="1"/>
      <c r="N949" s="1">
        <v>48.0</v>
      </c>
      <c r="O949" s="1" t="s">
        <v>22</v>
      </c>
    </row>
    <row r="950" hidden="1">
      <c r="A950" s="1">
        <v>1.337546371E9</v>
      </c>
      <c r="B950" s="1" t="s">
        <v>1080</v>
      </c>
      <c r="C950" s="1" t="s">
        <v>37</v>
      </c>
      <c r="D950" s="1" t="s">
        <v>97</v>
      </c>
      <c r="E950" s="1" t="s">
        <v>17</v>
      </c>
      <c r="F950" s="3"/>
      <c r="G950" s="3">
        <v>41913.06439814815</v>
      </c>
      <c r="H950" s="3">
        <v>41943.0</v>
      </c>
      <c r="I950" s="2">
        <f t="shared" si="1"/>
        <v>30</v>
      </c>
      <c r="J950" s="1">
        <v>300.0</v>
      </c>
      <c r="K950" s="1">
        <v>0.0</v>
      </c>
      <c r="L950" s="1"/>
      <c r="M950" s="1"/>
      <c r="N950" s="1">
        <v>0.0</v>
      </c>
      <c r="O950" s="1" t="s">
        <v>31</v>
      </c>
    </row>
    <row r="951">
      <c r="A951" s="1">
        <v>2.019364211E9</v>
      </c>
      <c r="B951" s="1" t="s">
        <v>1081</v>
      </c>
      <c r="C951" s="1" t="s">
        <v>34</v>
      </c>
      <c r="D951" s="1" t="s">
        <v>116</v>
      </c>
      <c r="E951" s="1" t="s">
        <v>17</v>
      </c>
      <c r="F951" s="2">
        <f>YEAR(G951)</f>
        <v>2012</v>
      </c>
      <c r="G951" s="3">
        <v>41061.59780092593</v>
      </c>
      <c r="H951" s="3">
        <v>41091.0</v>
      </c>
      <c r="I951" s="2">
        <f t="shared" si="1"/>
        <v>30</v>
      </c>
      <c r="J951" s="1">
        <v>600.0</v>
      </c>
      <c r="K951" s="1">
        <v>700.0</v>
      </c>
      <c r="L951" s="1" t="str">
        <f>IF(K951&gt;=J951, "Met Goal", "Missed Goal")
</f>
        <v>Met Goal</v>
      </c>
      <c r="M951" s="5">
        <f>(K951/J951)
</f>
        <v>1.166666667</v>
      </c>
      <c r="N951" s="1">
        <v>37.0</v>
      </c>
      <c r="O951" s="1" t="s">
        <v>18</v>
      </c>
    </row>
    <row r="952" hidden="1">
      <c r="A952" s="1">
        <v>1.252176575E9</v>
      </c>
      <c r="B952" s="1" t="s">
        <v>1082</v>
      </c>
      <c r="C952" s="1" t="s">
        <v>24</v>
      </c>
      <c r="D952" s="1" t="s">
        <v>798</v>
      </c>
      <c r="E952" s="1" t="s">
        <v>48</v>
      </c>
      <c r="F952" s="3"/>
      <c r="G952" s="3">
        <v>41832.87914351852</v>
      </c>
      <c r="H952" s="3">
        <v>41862.0</v>
      </c>
      <c r="I952" s="2">
        <f t="shared" si="1"/>
        <v>30</v>
      </c>
      <c r="J952" s="1">
        <v>100140.0</v>
      </c>
      <c r="K952" s="1">
        <v>33.0</v>
      </c>
      <c r="L952" s="1"/>
      <c r="M952" s="1"/>
      <c r="N952" s="1">
        <v>3.0</v>
      </c>
      <c r="O952" s="1" t="s">
        <v>22</v>
      </c>
    </row>
    <row r="953" hidden="1">
      <c r="A953" s="1">
        <v>1.00213954E9</v>
      </c>
      <c r="B953" s="1" t="s">
        <v>1083</v>
      </c>
      <c r="C953" s="1" t="s">
        <v>34</v>
      </c>
      <c r="D953" s="1" t="s">
        <v>35</v>
      </c>
      <c r="E953" s="1" t="s">
        <v>17</v>
      </c>
      <c r="F953" s="3"/>
      <c r="G953" s="3">
        <v>41882.86133101852</v>
      </c>
      <c r="H953" s="3">
        <v>41897.0</v>
      </c>
      <c r="I953" s="2">
        <f t="shared" si="1"/>
        <v>15</v>
      </c>
      <c r="J953" s="1">
        <v>3021.0</v>
      </c>
      <c r="K953" s="1">
        <v>113.0</v>
      </c>
      <c r="L953" s="1"/>
      <c r="M953" s="1"/>
      <c r="N953" s="1">
        <v>5.0</v>
      </c>
      <c r="O953" s="1" t="s">
        <v>22</v>
      </c>
    </row>
    <row r="954" hidden="1">
      <c r="A954" s="1">
        <v>3.3260506E7</v>
      </c>
      <c r="B954" s="1" t="s">
        <v>1084</v>
      </c>
      <c r="C954" s="1" t="s">
        <v>92</v>
      </c>
      <c r="D954" s="1" t="s">
        <v>462</v>
      </c>
      <c r="E954" s="1" t="s">
        <v>17</v>
      </c>
      <c r="F954" s="3"/>
      <c r="G954" s="3">
        <v>41840.60482638889</v>
      </c>
      <c r="H954" s="3">
        <v>41870.0</v>
      </c>
      <c r="I954" s="2">
        <f t="shared" si="1"/>
        <v>30</v>
      </c>
      <c r="J954" s="1">
        <v>2000.0</v>
      </c>
      <c r="K954" s="1">
        <v>0.0</v>
      </c>
      <c r="L954" s="1"/>
      <c r="M954" s="1"/>
      <c r="N954" s="1">
        <v>0.0</v>
      </c>
      <c r="O954" s="1" t="s">
        <v>22</v>
      </c>
    </row>
    <row r="955">
      <c r="A955" s="1">
        <v>4.71800608E8</v>
      </c>
      <c r="B955" s="1" t="s">
        <v>1085</v>
      </c>
      <c r="C955" s="1" t="s">
        <v>29</v>
      </c>
      <c r="D955" s="1" t="s">
        <v>891</v>
      </c>
      <c r="E955" s="1" t="s">
        <v>17</v>
      </c>
      <c r="F955" s="2">
        <f>YEAR(G955)</f>
        <v>2014</v>
      </c>
      <c r="G955" s="3">
        <v>41813.82341435185</v>
      </c>
      <c r="H955" s="3">
        <v>41841.0</v>
      </c>
      <c r="I955" s="2">
        <f t="shared" si="1"/>
        <v>28</v>
      </c>
      <c r="J955" s="1">
        <v>15000.0</v>
      </c>
      <c r="K955" s="1">
        <v>20211.0</v>
      </c>
      <c r="L955" s="1" t="str">
        <f>IF(K955&gt;=J955, "Met Goal", "Missed Goal")
</f>
        <v>Met Goal</v>
      </c>
      <c r="M955" s="5">
        <f>(K955/J955)
</f>
        <v>1.3474</v>
      </c>
      <c r="N955" s="1">
        <v>324.0</v>
      </c>
      <c r="O955" s="1" t="s">
        <v>18</v>
      </c>
    </row>
    <row r="956" hidden="1">
      <c r="A956" s="1">
        <v>2.65689317E8</v>
      </c>
      <c r="B956" s="1" t="s">
        <v>1086</v>
      </c>
      <c r="C956" s="1" t="s">
        <v>47</v>
      </c>
      <c r="D956" s="1" t="s">
        <v>1087</v>
      </c>
      <c r="E956" s="1" t="s">
        <v>123</v>
      </c>
      <c r="F956" s="3"/>
      <c r="G956" s="3">
        <v>41982.71606481481</v>
      </c>
      <c r="H956" s="3">
        <v>42012.0</v>
      </c>
      <c r="I956" s="2">
        <f t="shared" si="1"/>
        <v>30</v>
      </c>
      <c r="J956" s="1">
        <v>4072.0</v>
      </c>
      <c r="K956" s="1">
        <v>0.0</v>
      </c>
      <c r="L956" s="1"/>
      <c r="M956" s="1"/>
      <c r="N956" s="1">
        <v>0.0</v>
      </c>
      <c r="O956" s="1" t="s">
        <v>31</v>
      </c>
    </row>
    <row r="957" hidden="1">
      <c r="A957" s="1">
        <v>1.88571858E9</v>
      </c>
      <c r="B957" s="1" t="s">
        <v>1088</v>
      </c>
      <c r="C957" s="1" t="s">
        <v>56</v>
      </c>
      <c r="D957" s="1" t="s">
        <v>56</v>
      </c>
      <c r="E957" s="1" t="s">
        <v>17</v>
      </c>
      <c r="F957" s="3"/>
      <c r="G957" s="3">
        <v>41857.72918981482</v>
      </c>
      <c r="H957" s="3">
        <v>41887.0</v>
      </c>
      <c r="I957" s="2">
        <f t="shared" si="1"/>
        <v>30</v>
      </c>
      <c r="J957" s="1">
        <v>500.0</v>
      </c>
      <c r="K957" s="1">
        <v>85.0</v>
      </c>
      <c r="L957" s="1"/>
      <c r="M957" s="1"/>
      <c r="N957" s="1">
        <v>3.0</v>
      </c>
      <c r="O957" s="1" t="s">
        <v>22</v>
      </c>
    </row>
    <row r="958">
      <c r="A958" s="1">
        <v>1.787958218E9</v>
      </c>
      <c r="B958" s="1" t="s">
        <v>1089</v>
      </c>
      <c r="C958" s="1" t="s">
        <v>26</v>
      </c>
      <c r="D958" s="1" t="s">
        <v>27</v>
      </c>
      <c r="E958" s="1" t="s">
        <v>17</v>
      </c>
      <c r="F958" s="2">
        <f t="shared" ref="F958:F960" si="263">YEAR(G958)</f>
        <v>2011</v>
      </c>
      <c r="G958" s="3">
        <v>40863.58403935185</v>
      </c>
      <c r="H958" s="3">
        <v>40893.0</v>
      </c>
      <c r="I958" s="2">
        <f t="shared" si="1"/>
        <v>30</v>
      </c>
      <c r="J958" s="1">
        <v>4000.0</v>
      </c>
      <c r="K958" s="1">
        <v>4130.0</v>
      </c>
      <c r="L958" s="1" t="str">
        <f t="shared" ref="L958:L960" si="264">IF(K958&gt;=J958, "Met Goal", "Missed Goal")
</f>
        <v>Met Goal</v>
      </c>
      <c r="M958" s="5">
        <f t="shared" ref="M958:M960" si="265">(K958/J958)
</f>
        <v>1.0325</v>
      </c>
      <c r="N958" s="1">
        <v>96.0</v>
      </c>
      <c r="O958" s="1" t="s">
        <v>18</v>
      </c>
    </row>
    <row r="959">
      <c r="A959" s="1">
        <v>3.98556071E8</v>
      </c>
      <c r="B959" s="1" t="s">
        <v>1090</v>
      </c>
      <c r="C959" s="1" t="s">
        <v>16</v>
      </c>
      <c r="D959" s="1" t="s">
        <v>16</v>
      </c>
      <c r="E959" s="1" t="s">
        <v>17</v>
      </c>
      <c r="F959" s="2">
        <f t="shared" si="263"/>
        <v>2011</v>
      </c>
      <c r="G959" s="3">
        <v>40859.68766203704</v>
      </c>
      <c r="H959" s="3">
        <v>40879.0</v>
      </c>
      <c r="I959" s="2">
        <f t="shared" si="1"/>
        <v>20</v>
      </c>
      <c r="J959" s="1">
        <v>2157.0</v>
      </c>
      <c r="K959" s="1">
        <v>2286.0</v>
      </c>
      <c r="L959" s="1" t="str">
        <f t="shared" si="264"/>
        <v>Met Goal</v>
      </c>
      <c r="M959" s="5">
        <f t="shared" si="265"/>
        <v>1.059805285</v>
      </c>
      <c r="N959" s="1">
        <v>39.0</v>
      </c>
      <c r="O959" s="1" t="s">
        <v>18</v>
      </c>
    </row>
    <row r="960">
      <c r="A960" s="1">
        <v>8.89643962E8</v>
      </c>
      <c r="B960" s="1" t="s">
        <v>1091</v>
      </c>
      <c r="C960" s="1" t="s">
        <v>50</v>
      </c>
      <c r="D960" s="1" t="s">
        <v>50</v>
      </c>
      <c r="E960" s="1" t="s">
        <v>17</v>
      </c>
      <c r="F960" s="2">
        <f t="shared" si="263"/>
        <v>2014</v>
      </c>
      <c r="G960" s="3">
        <v>41919.09861111111</v>
      </c>
      <c r="H960" s="3">
        <v>41949.0</v>
      </c>
      <c r="I960" s="2">
        <f t="shared" si="1"/>
        <v>30</v>
      </c>
      <c r="J960" s="1">
        <v>8500.0</v>
      </c>
      <c r="K960" s="1">
        <v>9501.0</v>
      </c>
      <c r="L960" s="1" t="str">
        <f t="shared" si="264"/>
        <v>Met Goal</v>
      </c>
      <c r="M960" s="5">
        <f t="shared" si="265"/>
        <v>1.117764706</v>
      </c>
      <c r="N960" s="1">
        <v>125.0</v>
      </c>
      <c r="O960" s="1" t="s">
        <v>18</v>
      </c>
    </row>
    <row r="961" hidden="1">
      <c r="A961" s="1">
        <v>1.985195545E9</v>
      </c>
      <c r="B961" s="1" t="s">
        <v>1092</v>
      </c>
      <c r="C961" s="1" t="s">
        <v>34</v>
      </c>
      <c r="D961" s="1" t="s">
        <v>1093</v>
      </c>
      <c r="E961" s="1" t="s">
        <v>17</v>
      </c>
      <c r="F961" s="3"/>
      <c r="G961" s="3">
        <v>41961.85518518519</v>
      </c>
      <c r="H961" s="3">
        <v>41992.0</v>
      </c>
      <c r="I961" s="2">
        <f t="shared" si="1"/>
        <v>31</v>
      </c>
      <c r="J961" s="1">
        <v>5000.0</v>
      </c>
      <c r="K961" s="1">
        <v>403.0</v>
      </c>
      <c r="L961" s="1"/>
      <c r="M961" s="1"/>
      <c r="N961" s="1">
        <v>5.0</v>
      </c>
      <c r="O961" s="1" t="s">
        <v>22</v>
      </c>
    </row>
    <row r="962">
      <c r="A962" s="1">
        <v>7.00355558E8</v>
      </c>
      <c r="B962" s="1" t="s">
        <v>1094</v>
      </c>
      <c r="C962" s="1" t="s">
        <v>26</v>
      </c>
      <c r="D962" s="1" t="s">
        <v>26</v>
      </c>
      <c r="E962" s="1" t="s">
        <v>17</v>
      </c>
      <c r="F962" s="2">
        <f>YEAR(G962)</f>
        <v>2012</v>
      </c>
      <c r="G962" s="3">
        <v>41044.97180555556</v>
      </c>
      <c r="H962" s="3">
        <v>41074.0</v>
      </c>
      <c r="I962" s="2">
        <f t="shared" si="1"/>
        <v>30</v>
      </c>
      <c r="J962" s="1">
        <v>4000.0</v>
      </c>
      <c r="K962" s="1">
        <v>4508.0</v>
      </c>
      <c r="L962" s="1" t="str">
        <f>IF(K962&gt;=J962, "Met Goal", "Missed Goal")
</f>
        <v>Met Goal</v>
      </c>
      <c r="M962" s="5">
        <f>(K962/J962)
</f>
        <v>1.127</v>
      </c>
      <c r="N962" s="1">
        <v>88.0</v>
      </c>
      <c r="O962" s="1" t="s">
        <v>18</v>
      </c>
    </row>
    <row r="963" hidden="1">
      <c r="A963" s="1">
        <v>2.054371868E9</v>
      </c>
      <c r="B963" s="1" t="s">
        <v>1095</v>
      </c>
      <c r="C963" s="1" t="s">
        <v>26</v>
      </c>
      <c r="D963" s="1" t="s">
        <v>26</v>
      </c>
      <c r="E963" s="1" t="s">
        <v>17</v>
      </c>
      <c r="F963" s="3"/>
      <c r="G963" s="3">
        <v>41963.65644675926</v>
      </c>
      <c r="H963" s="3">
        <v>41994.0</v>
      </c>
      <c r="I963" s="2">
        <f t="shared" si="1"/>
        <v>31</v>
      </c>
      <c r="J963" s="1">
        <v>10000.0</v>
      </c>
      <c r="K963" s="1">
        <v>4490.0</v>
      </c>
      <c r="L963" s="1"/>
      <c r="M963" s="1"/>
      <c r="N963" s="1">
        <v>46.0</v>
      </c>
      <c r="O963" s="1" t="s">
        <v>22</v>
      </c>
    </row>
    <row r="964" hidden="1">
      <c r="A964" s="1">
        <v>9.47693042E8</v>
      </c>
      <c r="B964" s="1" t="s">
        <v>1096</v>
      </c>
      <c r="C964" s="1" t="s">
        <v>24</v>
      </c>
      <c r="D964" s="1" t="s">
        <v>24</v>
      </c>
      <c r="E964" s="1" t="s">
        <v>17</v>
      </c>
      <c r="F964" s="3"/>
      <c r="G964" s="3">
        <v>41850.62398148148</v>
      </c>
      <c r="H964" s="3">
        <v>41910.0</v>
      </c>
      <c r="I964" s="2">
        <f t="shared" si="1"/>
        <v>60</v>
      </c>
      <c r="J964" s="1">
        <v>20000.0</v>
      </c>
      <c r="K964" s="1">
        <v>675.0</v>
      </c>
      <c r="L964" s="1"/>
      <c r="M964" s="1"/>
      <c r="N964" s="1">
        <v>5.0</v>
      </c>
      <c r="O964" s="1" t="s">
        <v>22</v>
      </c>
    </row>
    <row r="965">
      <c r="A965" s="1">
        <v>2.052209844E9</v>
      </c>
      <c r="B965" s="1" t="s">
        <v>1097</v>
      </c>
      <c r="C965" s="1" t="s">
        <v>20</v>
      </c>
      <c r="D965" s="1" t="s">
        <v>21</v>
      </c>
      <c r="E965" s="1" t="s">
        <v>48</v>
      </c>
      <c r="F965" s="2">
        <f>YEAR(G965)</f>
        <v>2013</v>
      </c>
      <c r="G965" s="3">
        <v>41533.86913194445</v>
      </c>
      <c r="H965" s="3">
        <v>41563.0</v>
      </c>
      <c r="I965" s="2">
        <f t="shared" si="1"/>
        <v>30</v>
      </c>
      <c r="J965" s="1">
        <v>32382.0</v>
      </c>
      <c r="K965" s="1">
        <v>42084.0</v>
      </c>
      <c r="L965" s="1" t="str">
        <f>IF(K965&gt;=J965, "Met Goal", "Missed Goal")
</f>
        <v>Met Goal</v>
      </c>
      <c r="M965" s="5">
        <f>(K965/J965)
</f>
        <v>1.299610895</v>
      </c>
      <c r="N965" s="1">
        <v>76.0</v>
      </c>
      <c r="O965" s="1" t="s">
        <v>18</v>
      </c>
    </row>
    <row r="966" hidden="1">
      <c r="A966" s="1">
        <v>9.92522161E8</v>
      </c>
      <c r="B966" s="1" t="s">
        <v>1098</v>
      </c>
      <c r="C966" s="1" t="s">
        <v>16</v>
      </c>
      <c r="D966" s="1" t="s">
        <v>16</v>
      </c>
      <c r="E966" s="1" t="s">
        <v>17</v>
      </c>
      <c r="F966" s="3"/>
      <c r="G966" s="3">
        <v>41345.98336805555</v>
      </c>
      <c r="H966" s="3">
        <v>41377.0</v>
      </c>
      <c r="I966" s="2">
        <f t="shared" si="1"/>
        <v>32</v>
      </c>
      <c r="J966" s="1">
        <v>1500.0</v>
      </c>
      <c r="K966" s="1">
        <v>0.0</v>
      </c>
      <c r="L966" s="1"/>
      <c r="M966" s="1"/>
      <c r="N966" s="1">
        <v>0.0</v>
      </c>
      <c r="O966" s="1" t="s">
        <v>31</v>
      </c>
    </row>
    <row r="967" hidden="1">
      <c r="A967" s="1">
        <v>8.9158182E8</v>
      </c>
      <c r="B967" s="1" t="s">
        <v>1099</v>
      </c>
      <c r="C967" s="1" t="s">
        <v>24</v>
      </c>
      <c r="D967" s="1" t="s">
        <v>24</v>
      </c>
      <c r="E967" s="1" t="s">
        <v>17</v>
      </c>
      <c r="F967" s="3"/>
      <c r="G967" s="3">
        <v>41981.80494212963</v>
      </c>
      <c r="H967" s="3">
        <v>42011.0</v>
      </c>
      <c r="I967" s="2">
        <f t="shared" si="1"/>
        <v>30</v>
      </c>
      <c r="J967" s="1">
        <v>2500.0</v>
      </c>
      <c r="K967" s="1">
        <v>51.0</v>
      </c>
      <c r="L967" s="1"/>
      <c r="M967" s="1"/>
      <c r="N967" s="1">
        <v>3.0</v>
      </c>
      <c r="O967" s="1" t="s">
        <v>22</v>
      </c>
    </row>
    <row r="968" hidden="1">
      <c r="A968" s="1">
        <v>1.67305309E8</v>
      </c>
      <c r="B968" s="1" t="s">
        <v>1100</v>
      </c>
      <c r="C968" s="1" t="s">
        <v>50</v>
      </c>
      <c r="D968" s="1" t="s">
        <v>50</v>
      </c>
      <c r="E968" s="1" t="s">
        <v>17</v>
      </c>
      <c r="F968" s="3"/>
      <c r="G968" s="3">
        <v>40716.7734837963</v>
      </c>
      <c r="H968" s="3">
        <v>40746.0</v>
      </c>
      <c r="I968" s="2">
        <f t="shared" si="1"/>
        <v>30</v>
      </c>
      <c r="J968" s="1">
        <v>1000.0</v>
      </c>
      <c r="K968" s="1">
        <v>35.0</v>
      </c>
      <c r="L968" s="1"/>
      <c r="M968" s="1"/>
      <c r="N968" s="1">
        <v>1.0</v>
      </c>
      <c r="O968" s="1" t="s">
        <v>22</v>
      </c>
    </row>
    <row r="969" hidden="1">
      <c r="A969" s="1">
        <v>7.90648295E8</v>
      </c>
      <c r="B969" s="1" t="s">
        <v>1101</v>
      </c>
      <c r="C969" s="1" t="s">
        <v>29</v>
      </c>
      <c r="D969" s="1" t="s">
        <v>65</v>
      </c>
      <c r="E969" s="1" t="s">
        <v>17</v>
      </c>
      <c r="F969" s="3"/>
      <c r="G969" s="3">
        <v>41027.662569444445</v>
      </c>
      <c r="H969" s="3">
        <v>41072.0</v>
      </c>
      <c r="I969" s="2">
        <f t="shared" si="1"/>
        <v>45</v>
      </c>
      <c r="J969" s="1">
        <v>8500.0</v>
      </c>
      <c r="K969" s="1">
        <v>1575.0</v>
      </c>
      <c r="L969" s="1"/>
      <c r="M969" s="1"/>
      <c r="N969" s="1">
        <v>21.0</v>
      </c>
      <c r="O969" s="1" t="s">
        <v>22</v>
      </c>
    </row>
    <row r="970">
      <c r="A970" s="1">
        <v>1.836838388E9</v>
      </c>
      <c r="B970" s="1" t="s">
        <v>1102</v>
      </c>
      <c r="C970" s="1" t="s">
        <v>29</v>
      </c>
      <c r="D970" s="1" t="s">
        <v>84</v>
      </c>
      <c r="E970" s="1" t="s">
        <v>17</v>
      </c>
      <c r="F970" s="2">
        <f t="shared" ref="F970:F972" si="266">YEAR(G970)</f>
        <v>2011</v>
      </c>
      <c r="G970" s="3">
        <v>40834.20217592592</v>
      </c>
      <c r="H970" s="3">
        <v>40860.0</v>
      </c>
      <c r="I970" s="2">
        <f t="shared" si="1"/>
        <v>26</v>
      </c>
      <c r="J970" s="1">
        <v>2280.0</v>
      </c>
      <c r="K970" s="1">
        <v>2621.0</v>
      </c>
      <c r="L970" s="1" t="str">
        <f t="shared" ref="L970:L972" si="267">IF(K970&gt;=J970, "Met Goal", "Missed Goal")
</f>
        <v>Met Goal</v>
      </c>
      <c r="M970" s="5">
        <f t="shared" ref="M970:M972" si="268">(K970/J970)
</f>
        <v>1.149561404</v>
      </c>
      <c r="N970" s="1">
        <v>19.0</v>
      </c>
      <c r="O970" s="1" t="s">
        <v>18</v>
      </c>
    </row>
    <row r="971">
      <c r="A971" s="1">
        <v>1.00144828E8</v>
      </c>
      <c r="B971" s="1" t="s">
        <v>1103</v>
      </c>
      <c r="C971" s="1" t="s">
        <v>37</v>
      </c>
      <c r="D971" s="1" t="s">
        <v>37</v>
      </c>
      <c r="E971" s="1" t="s">
        <v>17</v>
      </c>
      <c r="F971" s="2">
        <f t="shared" si="266"/>
        <v>2014</v>
      </c>
      <c r="G971" s="3">
        <v>41701.90284722222</v>
      </c>
      <c r="H971" s="3">
        <v>41719.0</v>
      </c>
      <c r="I971" s="2">
        <f t="shared" si="1"/>
        <v>18</v>
      </c>
      <c r="J971" s="1">
        <v>1750.0</v>
      </c>
      <c r="K971" s="1">
        <v>2190.0</v>
      </c>
      <c r="L971" s="1" t="str">
        <f t="shared" si="267"/>
        <v>Met Goal</v>
      </c>
      <c r="M971" s="5">
        <f t="shared" si="268"/>
        <v>1.251428571</v>
      </c>
      <c r="N971" s="1">
        <v>51.0</v>
      </c>
      <c r="O971" s="1" t="s">
        <v>18</v>
      </c>
    </row>
    <row r="972">
      <c r="A972" s="1">
        <v>1.443853475E9</v>
      </c>
      <c r="B972" s="1" t="s">
        <v>1104</v>
      </c>
      <c r="C972" s="1" t="s">
        <v>16</v>
      </c>
      <c r="D972" s="1" t="s">
        <v>16</v>
      </c>
      <c r="E972" s="1" t="s">
        <v>17</v>
      </c>
      <c r="F972" s="2">
        <f t="shared" si="266"/>
        <v>2013</v>
      </c>
      <c r="G972" s="3">
        <v>41334.10576388889</v>
      </c>
      <c r="H972" s="3">
        <v>41349.0</v>
      </c>
      <c r="I972" s="2">
        <f t="shared" si="1"/>
        <v>15</v>
      </c>
      <c r="J972" s="1">
        <v>1150.0</v>
      </c>
      <c r="K972" s="1">
        <v>1215.0</v>
      </c>
      <c r="L972" s="1" t="str">
        <f t="shared" si="267"/>
        <v>Met Goal</v>
      </c>
      <c r="M972" s="5">
        <f t="shared" si="268"/>
        <v>1.056521739</v>
      </c>
      <c r="N972" s="1">
        <v>25.0</v>
      </c>
      <c r="O972" s="1" t="s">
        <v>18</v>
      </c>
    </row>
    <row r="973" hidden="1">
      <c r="A973" s="1">
        <v>1.99683044E9</v>
      </c>
      <c r="B973" s="1" t="s">
        <v>1105</v>
      </c>
      <c r="C973" s="1" t="s">
        <v>34</v>
      </c>
      <c r="D973" s="1" t="s">
        <v>116</v>
      </c>
      <c r="E973" s="1" t="s">
        <v>17</v>
      </c>
      <c r="F973" s="3"/>
      <c r="G973" s="3">
        <v>40673.94744212963</v>
      </c>
      <c r="H973" s="3">
        <v>40763.0</v>
      </c>
      <c r="I973" s="2">
        <f t="shared" si="1"/>
        <v>90</v>
      </c>
      <c r="J973" s="1">
        <v>250.0</v>
      </c>
      <c r="K973" s="1">
        <v>5.0</v>
      </c>
      <c r="L973" s="1"/>
      <c r="M973" s="1"/>
      <c r="N973" s="1">
        <v>1.0</v>
      </c>
      <c r="O973" s="1" t="s">
        <v>31</v>
      </c>
    </row>
    <row r="974" hidden="1">
      <c r="A974" s="1">
        <v>1.050617399E9</v>
      </c>
      <c r="B974" s="1" t="s">
        <v>1106</v>
      </c>
      <c r="C974" s="1" t="s">
        <v>34</v>
      </c>
      <c r="D974" s="1" t="s">
        <v>116</v>
      </c>
      <c r="E974" s="1" t="s">
        <v>17</v>
      </c>
      <c r="F974" s="3"/>
      <c r="G974" s="3">
        <v>41266.09946759259</v>
      </c>
      <c r="H974" s="3">
        <v>41296.0</v>
      </c>
      <c r="I974" s="2">
        <f t="shared" si="1"/>
        <v>30</v>
      </c>
      <c r="J974" s="1">
        <v>1500.0</v>
      </c>
      <c r="K974" s="1">
        <v>60.0</v>
      </c>
      <c r="L974" s="1"/>
      <c r="M974" s="1"/>
      <c r="N974" s="1">
        <v>3.0</v>
      </c>
      <c r="O974" s="1" t="s">
        <v>22</v>
      </c>
    </row>
    <row r="975" hidden="1">
      <c r="A975" s="1">
        <v>1.13986439E9</v>
      </c>
      <c r="B975" s="1" t="s">
        <v>1107</v>
      </c>
      <c r="C975" s="1" t="s">
        <v>20</v>
      </c>
      <c r="D975" s="1" t="s">
        <v>21</v>
      </c>
      <c r="E975" s="1" t="s">
        <v>17</v>
      </c>
      <c r="F975" s="3"/>
      <c r="G975" s="3">
        <v>41580.57884259259</v>
      </c>
      <c r="H975" s="3">
        <v>41610.0</v>
      </c>
      <c r="I975" s="2">
        <f t="shared" si="1"/>
        <v>30</v>
      </c>
      <c r="J975" s="1">
        <v>20000.0</v>
      </c>
      <c r="K975" s="1">
        <v>1000.0</v>
      </c>
      <c r="L975" s="1"/>
      <c r="M975" s="1"/>
      <c r="N975" s="1">
        <v>8.0</v>
      </c>
      <c r="O975" s="1" t="s">
        <v>22</v>
      </c>
    </row>
    <row r="976">
      <c r="A976" s="1">
        <v>1.4120888E9</v>
      </c>
      <c r="B976" s="1" t="s">
        <v>1108</v>
      </c>
      <c r="C976" s="1" t="s">
        <v>16</v>
      </c>
      <c r="D976" s="1" t="s">
        <v>16</v>
      </c>
      <c r="E976" s="1" t="s">
        <v>17</v>
      </c>
      <c r="F976" s="2">
        <f>YEAR(G976)</f>
        <v>2010</v>
      </c>
      <c r="G976" s="3">
        <v>40408.983148148145</v>
      </c>
      <c r="H976" s="3">
        <v>40447.0</v>
      </c>
      <c r="I976" s="2">
        <f t="shared" si="1"/>
        <v>39</v>
      </c>
      <c r="J976" s="1">
        <v>2500.0</v>
      </c>
      <c r="K976" s="1">
        <v>2560.0</v>
      </c>
      <c r="L976" s="1" t="str">
        <f>IF(K976&gt;=J976, "Met Goal", "Missed Goal")
</f>
        <v>Met Goal</v>
      </c>
      <c r="M976" s="5">
        <f>(K976/J976)
</f>
        <v>1.024</v>
      </c>
      <c r="N976" s="1">
        <v>42.0</v>
      </c>
      <c r="O976" s="1" t="s">
        <v>18</v>
      </c>
    </row>
    <row r="977" hidden="1">
      <c r="A977" s="1">
        <v>1.121615498E9</v>
      </c>
      <c r="B977" s="1" t="s">
        <v>1109</v>
      </c>
      <c r="C977" s="1" t="s">
        <v>29</v>
      </c>
      <c r="D977" s="1" t="s">
        <v>29</v>
      </c>
      <c r="E977" s="1" t="s">
        <v>17</v>
      </c>
      <c r="F977" s="3"/>
      <c r="G977" s="3">
        <v>40469.9578125</v>
      </c>
      <c r="H977" s="3">
        <v>40529.0</v>
      </c>
      <c r="I977" s="2">
        <f t="shared" si="1"/>
        <v>60</v>
      </c>
      <c r="J977" s="1">
        <v>6000.0</v>
      </c>
      <c r="K977" s="1">
        <v>1.0</v>
      </c>
      <c r="L977" s="1"/>
      <c r="M977" s="1"/>
      <c r="N977" s="1">
        <v>1.0</v>
      </c>
      <c r="O977" s="1" t="s">
        <v>22</v>
      </c>
    </row>
    <row r="978" hidden="1">
      <c r="A978" s="1">
        <v>1.375823257E9</v>
      </c>
      <c r="B978" s="1" t="s">
        <v>1110</v>
      </c>
      <c r="C978" s="1" t="s">
        <v>29</v>
      </c>
      <c r="D978" s="1" t="s">
        <v>65</v>
      </c>
      <c r="E978" s="1" t="s">
        <v>17</v>
      </c>
      <c r="F978" s="3"/>
      <c r="G978" s="3">
        <v>41956.27391203704</v>
      </c>
      <c r="H978" s="3">
        <v>42016.0</v>
      </c>
      <c r="I978" s="2">
        <f t="shared" si="1"/>
        <v>60</v>
      </c>
      <c r="J978" s="1">
        <v>60000.0</v>
      </c>
      <c r="K978" s="1">
        <v>19798.0</v>
      </c>
      <c r="L978" s="1"/>
      <c r="M978" s="1"/>
      <c r="N978" s="1">
        <v>48.0</v>
      </c>
      <c r="O978" s="1" t="s">
        <v>22</v>
      </c>
    </row>
    <row r="979" hidden="1">
      <c r="A979" s="1">
        <v>2.047652075E9</v>
      </c>
      <c r="B979" s="1" t="s">
        <v>1111</v>
      </c>
      <c r="C979" s="1" t="s">
        <v>39</v>
      </c>
      <c r="D979" s="1" t="s">
        <v>700</v>
      </c>
      <c r="E979" s="1" t="s">
        <v>80</v>
      </c>
      <c r="F979" s="3"/>
      <c r="G979" s="3">
        <v>41838.06831018518</v>
      </c>
      <c r="H979" s="3">
        <v>41871.0</v>
      </c>
      <c r="I979" s="2">
        <f t="shared" si="1"/>
        <v>33</v>
      </c>
      <c r="J979" s="1">
        <v>1095.0</v>
      </c>
      <c r="K979" s="1">
        <v>0.0</v>
      </c>
      <c r="L979" s="1"/>
      <c r="M979" s="1"/>
      <c r="N979" s="1">
        <v>0.0</v>
      </c>
      <c r="O979" s="1" t="s">
        <v>22</v>
      </c>
    </row>
    <row r="980" hidden="1">
      <c r="A980" s="1">
        <v>1.71491138E8</v>
      </c>
      <c r="B980" s="1" t="s">
        <v>1112</v>
      </c>
      <c r="C980" s="1" t="s">
        <v>193</v>
      </c>
      <c r="D980" s="1" t="s">
        <v>193</v>
      </c>
      <c r="E980" s="1" t="s">
        <v>17</v>
      </c>
      <c r="F980" s="3"/>
      <c r="G980" s="3">
        <v>41653.97540509259</v>
      </c>
      <c r="H980" s="3">
        <v>41683.0</v>
      </c>
      <c r="I980" s="2">
        <f t="shared" si="1"/>
        <v>30</v>
      </c>
      <c r="J980" s="1">
        <v>25000.0</v>
      </c>
      <c r="K980" s="1">
        <v>268.0</v>
      </c>
      <c r="L980" s="1"/>
      <c r="M980" s="1"/>
      <c r="N980" s="1">
        <v>12.0</v>
      </c>
      <c r="O980" s="1" t="s">
        <v>22</v>
      </c>
    </row>
    <row r="981" hidden="1">
      <c r="A981" s="1">
        <v>1.315686525E9</v>
      </c>
      <c r="B981" s="1" t="s">
        <v>1113</v>
      </c>
      <c r="C981" s="1" t="s">
        <v>29</v>
      </c>
      <c r="D981" s="1" t="s">
        <v>65</v>
      </c>
      <c r="E981" s="1" t="s">
        <v>17</v>
      </c>
      <c r="F981" s="3"/>
      <c r="G981" s="3">
        <v>41080.86634259259</v>
      </c>
      <c r="H981" s="3">
        <v>41113.0</v>
      </c>
      <c r="I981" s="2">
        <f t="shared" si="1"/>
        <v>33</v>
      </c>
      <c r="J981" s="1">
        <v>15000.0</v>
      </c>
      <c r="K981" s="1">
        <v>35.0</v>
      </c>
      <c r="L981" s="1"/>
      <c r="M981" s="1"/>
      <c r="N981" s="1">
        <v>1.0</v>
      </c>
      <c r="O981" s="1" t="s">
        <v>22</v>
      </c>
    </row>
    <row r="982" hidden="1">
      <c r="A982" s="1">
        <v>1.32368383E9</v>
      </c>
      <c r="B982" s="1" t="s">
        <v>1114</v>
      </c>
      <c r="C982" s="1" t="s">
        <v>34</v>
      </c>
      <c r="D982" s="1" t="s">
        <v>116</v>
      </c>
      <c r="E982" s="1" t="s">
        <v>17</v>
      </c>
      <c r="F982" s="3"/>
      <c r="G982" s="3">
        <v>41791.37645833333</v>
      </c>
      <c r="H982" s="3">
        <v>41821.0</v>
      </c>
      <c r="I982" s="2">
        <f t="shared" si="1"/>
        <v>30</v>
      </c>
      <c r="J982" s="1">
        <v>3000.0</v>
      </c>
      <c r="K982" s="1">
        <v>110.0</v>
      </c>
      <c r="L982" s="1"/>
      <c r="M982" s="1"/>
      <c r="N982" s="1">
        <v>7.0</v>
      </c>
      <c r="O982" s="1" t="s">
        <v>22</v>
      </c>
    </row>
    <row r="983">
      <c r="A983" s="1">
        <v>1.815517254E9</v>
      </c>
      <c r="B983" s="1" t="s">
        <v>1115</v>
      </c>
      <c r="C983" s="1" t="s">
        <v>87</v>
      </c>
      <c r="D983" s="1" t="s">
        <v>87</v>
      </c>
      <c r="E983" s="1" t="s">
        <v>17</v>
      </c>
      <c r="F983" s="2">
        <f>YEAR(G983)</f>
        <v>2011</v>
      </c>
      <c r="G983" s="3">
        <v>40562.15943287037</v>
      </c>
      <c r="H983" s="3">
        <v>40607.0</v>
      </c>
      <c r="I983" s="2">
        <f t="shared" si="1"/>
        <v>45</v>
      </c>
      <c r="J983" s="1">
        <v>5000.0</v>
      </c>
      <c r="K983" s="1">
        <v>5875.0</v>
      </c>
      <c r="L983" s="1" t="str">
        <f>IF(K983&gt;=J983, "Met Goal", "Missed Goal")
</f>
        <v>Met Goal</v>
      </c>
      <c r="M983" s="5">
        <f>(K983/J983)
</f>
        <v>1.175</v>
      </c>
      <c r="N983" s="1">
        <v>74.0</v>
      </c>
      <c r="O983" s="1" t="s">
        <v>18</v>
      </c>
    </row>
    <row r="984" hidden="1">
      <c r="A984" s="1">
        <v>2.80632383E8</v>
      </c>
      <c r="B984" s="1" t="s">
        <v>1116</v>
      </c>
      <c r="C984" s="1" t="s">
        <v>39</v>
      </c>
      <c r="D984" s="1" t="s">
        <v>41</v>
      </c>
      <c r="E984" s="1" t="s">
        <v>17</v>
      </c>
      <c r="F984" s="3"/>
      <c r="G984" s="3">
        <v>41944.50164351852</v>
      </c>
      <c r="H984" s="3">
        <v>42001.0</v>
      </c>
      <c r="I984" s="2">
        <f t="shared" si="1"/>
        <v>57</v>
      </c>
      <c r="J984" s="1">
        <v>150000.0</v>
      </c>
      <c r="K984" s="1">
        <v>2832.0</v>
      </c>
      <c r="L984" s="1"/>
      <c r="M984" s="1"/>
      <c r="N984" s="1">
        <v>18.0</v>
      </c>
      <c r="O984" s="1" t="s">
        <v>22</v>
      </c>
    </row>
    <row r="985" hidden="1">
      <c r="A985" s="1">
        <v>7.90626411E8</v>
      </c>
      <c r="B985" s="1" t="s">
        <v>1117</v>
      </c>
      <c r="C985" s="1" t="s">
        <v>34</v>
      </c>
      <c r="D985" s="1" t="s">
        <v>116</v>
      </c>
      <c r="E985" s="1" t="s">
        <v>17</v>
      </c>
      <c r="F985" s="3"/>
      <c r="G985" s="3">
        <v>41054.61072916666</v>
      </c>
      <c r="H985" s="3">
        <v>41084.0</v>
      </c>
      <c r="I985" s="2">
        <f t="shared" si="1"/>
        <v>30</v>
      </c>
      <c r="J985" s="1">
        <v>4000.0</v>
      </c>
      <c r="K985" s="1">
        <v>25.0</v>
      </c>
      <c r="L985" s="1"/>
      <c r="M985" s="1"/>
      <c r="N985" s="1">
        <v>1.0</v>
      </c>
      <c r="O985" s="1" t="s">
        <v>22</v>
      </c>
    </row>
    <row r="986">
      <c r="A986" s="1">
        <v>2.123094231E9</v>
      </c>
      <c r="B986" s="1" t="s">
        <v>1118</v>
      </c>
      <c r="C986" s="1" t="s">
        <v>29</v>
      </c>
      <c r="D986" s="1" t="s">
        <v>84</v>
      </c>
      <c r="E986" s="1" t="s">
        <v>48</v>
      </c>
      <c r="F986" s="2">
        <f t="shared" ref="F986:F987" si="269">YEAR(G986)</f>
        <v>2013</v>
      </c>
      <c r="G986" s="3">
        <v>41353.77980324074</v>
      </c>
      <c r="H986" s="3">
        <v>41383.0</v>
      </c>
      <c r="I986" s="2">
        <f t="shared" si="1"/>
        <v>30</v>
      </c>
      <c r="J986" s="1">
        <v>2302.0</v>
      </c>
      <c r="K986" s="1">
        <v>3392.0</v>
      </c>
      <c r="L986" s="1" t="str">
        <f t="shared" ref="L986:L987" si="270">IF(K986&gt;=J986, "Met Goal", "Missed Goal")
</f>
        <v>Met Goal</v>
      </c>
      <c r="M986" s="5">
        <f t="shared" ref="M986:M987" si="271">(K986/J986)
</f>
        <v>1.473501303</v>
      </c>
      <c r="N986" s="1">
        <v>44.0</v>
      </c>
      <c r="O986" s="1" t="s">
        <v>18</v>
      </c>
    </row>
    <row r="987">
      <c r="A987" s="1">
        <v>1.880228891E9</v>
      </c>
      <c r="B987" s="1" t="s">
        <v>1119</v>
      </c>
      <c r="C987" s="1" t="s">
        <v>26</v>
      </c>
      <c r="D987" s="1" t="s">
        <v>374</v>
      </c>
      <c r="E987" s="1" t="s">
        <v>17</v>
      </c>
      <c r="F987" s="2">
        <f t="shared" si="269"/>
        <v>2012</v>
      </c>
      <c r="G987" s="3">
        <v>41229.64740740741</v>
      </c>
      <c r="H987" s="3">
        <v>41279.0</v>
      </c>
      <c r="I987" s="2">
        <f t="shared" si="1"/>
        <v>50</v>
      </c>
      <c r="J987" s="1">
        <v>1000.0</v>
      </c>
      <c r="K987" s="1">
        <v>1167.0</v>
      </c>
      <c r="L987" s="1" t="str">
        <f t="shared" si="270"/>
        <v>Met Goal</v>
      </c>
      <c r="M987" s="5">
        <f t="shared" si="271"/>
        <v>1.167</v>
      </c>
      <c r="N987" s="1">
        <v>32.0</v>
      </c>
      <c r="O987" s="1" t="s">
        <v>18</v>
      </c>
    </row>
    <row r="988" hidden="1">
      <c r="A988" s="1">
        <v>6.81985992E8</v>
      </c>
      <c r="B988" s="1" t="s">
        <v>1120</v>
      </c>
      <c r="C988" s="1" t="s">
        <v>26</v>
      </c>
      <c r="D988" s="1" t="s">
        <v>103</v>
      </c>
      <c r="E988" s="1" t="s">
        <v>17</v>
      </c>
      <c r="F988" s="3"/>
      <c r="G988" s="3">
        <v>41031.75414351852</v>
      </c>
      <c r="H988" s="3">
        <v>41061.0</v>
      </c>
      <c r="I988" s="2">
        <f t="shared" si="1"/>
        <v>30</v>
      </c>
      <c r="J988" s="1">
        <v>36043.0</v>
      </c>
      <c r="K988" s="1">
        <v>17520.0</v>
      </c>
      <c r="L988" s="1"/>
      <c r="M988" s="1"/>
      <c r="N988" s="1">
        <v>116.0</v>
      </c>
      <c r="O988" s="1" t="s">
        <v>22</v>
      </c>
    </row>
    <row r="989" hidden="1">
      <c r="A989" s="1">
        <v>1.312410093E9</v>
      </c>
      <c r="B989" s="1" t="s">
        <v>1121</v>
      </c>
      <c r="C989" s="1" t="s">
        <v>20</v>
      </c>
      <c r="D989" s="1" t="s">
        <v>21</v>
      </c>
      <c r="E989" s="1" t="s">
        <v>17</v>
      </c>
      <c r="F989" s="3"/>
      <c r="G989" s="3">
        <v>40988.86918981482</v>
      </c>
      <c r="H989" s="3">
        <v>41021.0</v>
      </c>
      <c r="I989" s="2">
        <f t="shared" si="1"/>
        <v>33</v>
      </c>
      <c r="J989" s="1">
        <v>50000.0</v>
      </c>
      <c r="K989" s="1">
        <v>4701.0</v>
      </c>
      <c r="L989" s="1"/>
      <c r="M989" s="1"/>
      <c r="N989" s="1">
        <v>61.0</v>
      </c>
      <c r="O989" s="1" t="s">
        <v>22</v>
      </c>
    </row>
    <row r="990">
      <c r="A990" s="1">
        <v>1.123497405E9</v>
      </c>
      <c r="B990" s="1" t="s">
        <v>1122</v>
      </c>
      <c r="C990" s="1" t="s">
        <v>20</v>
      </c>
      <c r="D990" s="1" t="s">
        <v>21</v>
      </c>
      <c r="E990" s="1" t="s">
        <v>17</v>
      </c>
      <c r="F990" s="2">
        <f>YEAR(G990)</f>
        <v>2012</v>
      </c>
      <c r="G990" s="3">
        <v>41160.04859953704</v>
      </c>
      <c r="H990" s="3">
        <v>41190.0</v>
      </c>
      <c r="I990" s="2">
        <f t="shared" si="1"/>
        <v>30</v>
      </c>
      <c r="J990" s="1">
        <v>10000.0</v>
      </c>
      <c r="K990" s="1">
        <v>30583.0</v>
      </c>
      <c r="L990" s="1" t="str">
        <f>IF(K990&gt;=J990, "Met Goal", "Missed Goal")
</f>
        <v>Met Goal</v>
      </c>
      <c r="M990" s="5">
        <f>(K990/J990)
</f>
        <v>3.0583</v>
      </c>
      <c r="N990" s="1">
        <v>134.0</v>
      </c>
      <c r="O990" s="1" t="s">
        <v>18</v>
      </c>
    </row>
    <row r="991" hidden="1">
      <c r="A991" s="1">
        <v>1.767642652E9</v>
      </c>
      <c r="B991" s="1" t="s">
        <v>1123</v>
      </c>
      <c r="C991" s="1" t="s">
        <v>20</v>
      </c>
      <c r="D991" s="1" t="s">
        <v>21</v>
      </c>
      <c r="E991" s="1" t="s">
        <v>17</v>
      </c>
      <c r="F991" s="3"/>
      <c r="G991" s="3">
        <v>41845.10202546296</v>
      </c>
      <c r="H991" s="3">
        <v>41880.0</v>
      </c>
      <c r="I991" s="2">
        <f t="shared" si="1"/>
        <v>35</v>
      </c>
      <c r="J991" s="1">
        <v>11500.0</v>
      </c>
      <c r="K991" s="1">
        <v>1838.0</v>
      </c>
      <c r="L991" s="1"/>
      <c r="M991" s="1"/>
      <c r="N991" s="1">
        <v>83.0</v>
      </c>
      <c r="O991" s="1" t="s">
        <v>22</v>
      </c>
    </row>
    <row r="992">
      <c r="A992" s="1">
        <v>8.13337456E8</v>
      </c>
      <c r="B992" s="1" t="s">
        <v>1124</v>
      </c>
      <c r="C992" s="1" t="s">
        <v>29</v>
      </c>
      <c r="D992" s="1" t="s">
        <v>65</v>
      </c>
      <c r="E992" s="1" t="s">
        <v>17</v>
      </c>
      <c r="F992" s="2">
        <f t="shared" ref="F992:F994" si="272">YEAR(G992)</f>
        <v>2012</v>
      </c>
      <c r="G992" s="3">
        <v>40995.75655092593</v>
      </c>
      <c r="H992" s="3">
        <v>41055.0</v>
      </c>
      <c r="I992" s="2">
        <f t="shared" si="1"/>
        <v>60</v>
      </c>
      <c r="J992" s="1">
        <v>30000.0</v>
      </c>
      <c r="K992" s="1">
        <v>30402.0</v>
      </c>
      <c r="L992" s="1" t="str">
        <f t="shared" ref="L992:L994" si="273">IF(K992&gt;=J992, "Met Goal", "Missed Goal")
</f>
        <v>Met Goal</v>
      </c>
      <c r="M992" s="5">
        <f t="shared" ref="M992:M994" si="274">(K992/J992)
</f>
        <v>1.0134</v>
      </c>
      <c r="N992" s="1">
        <v>140.0</v>
      </c>
      <c r="O992" s="1" t="s">
        <v>18</v>
      </c>
    </row>
    <row r="993">
      <c r="A993" s="1">
        <v>1.149081715E9</v>
      </c>
      <c r="B993" s="1" t="s">
        <v>1125</v>
      </c>
      <c r="C993" s="1" t="s">
        <v>29</v>
      </c>
      <c r="D993" s="1" t="s">
        <v>84</v>
      </c>
      <c r="E993" s="1" t="s">
        <v>48</v>
      </c>
      <c r="F993" s="2">
        <f t="shared" si="272"/>
        <v>2014</v>
      </c>
      <c r="G993" s="3">
        <v>41898.92359953704</v>
      </c>
      <c r="H993" s="3">
        <v>41938.0</v>
      </c>
      <c r="I993" s="2">
        <f t="shared" si="1"/>
        <v>40</v>
      </c>
      <c r="J993" s="1">
        <v>4471.0</v>
      </c>
      <c r="K993" s="1">
        <v>4561.0</v>
      </c>
      <c r="L993" s="1" t="str">
        <f t="shared" si="273"/>
        <v>Met Goal</v>
      </c>
      <c r="M993" s="5">
        <f t="shared" si="274"/>
        <v>1.020129725</v>
      </c>
      <c r="N993" s="1">
        <v>39.0</v>
      </c>
      <c r="O993" s="1" t="s">
        <v>18</v>
      </c>
    </row>
    <row r="994">
      <c r="A994" s="1">
        <v>1.757059133E9</v>
      </c>
      <c r="B994" s="1" t="s">
        <v>1126</v>
      </c>
      <c r="C994" s="1" t="s">
        <v>50</v>
      </c>
      <c r="D994" s="1" t="s">
        <v>122</v>
      </c>
      <c r="E994" s="1" t="s">
        <v>17</v>
      </c>
      <c r="F994" s="2">
        <f t="shared" si="272"/>
        <v>2013</v>
      </c>
      <c r="G994" s="3">
        <v>41347.847650462965</v>
      </c>
      <c r="H994" s="3">
        <v>41361.0</v>
      </c>
      <c r="I994" s="2">
        <f t="shared" si="1"/>
        <v>14</v>
      </c>
      <c r="J994" s="1">
        <v>500.0</v>
      </c>
      <c r="K994" s="1">
        <v>747.0</v>
      </c>
      <c r="L994" s="1" t="str">
        <f t="shared" si="273"/>
        <v>Met Goal</v>
      </c>
      <c r="M994" s="5">
        <f t="shared" si="274"/>
        <v>1.494</v>
      </c>
      <c r="N994" s="1">
        <v>29.0</v>
      </c>
      <c r="O994" s="1" t="s">
        <v>18</v>
      </c>
    </row>
    <row r="995" hidden="1">
      <c r="A995" s="1">
        <v>1.866021577E9</v>
      </c>
      <c r="B995" s="1" t="s">
        <v>1127</v>
      </c>
      <c r="C995" s="1" t="s">
        <v>26</v>
      </c>
      <c r="D995" s="1" t="s">
        <v>120</v>
      </c>
      <c r="E995" s="1" t="s">
        <v>17</v>
      </c>
      <c r="F995" s="3"/>
      <c r="G995" s="3">
        <v>41716.13459490741</v>
      </c>
      <c r="H995" s="3">
        <v>41747.0</v>
      </c>
      <c r="I995" s="2">
        <f t="shared" si="1"/>
        <v>31</v>
      </c>
      <c r="J995" s="1">
        <v>5000.0</v>
      </c>
      <c r="K995" s="1">
        <v>20.0</v>
      </c>
      <c r="L995" s="1"/>
      <c r="M995" s="1"/>
      <c r="N995" s="1">
        <v>1.0</v>
      </c>
      <c r="O995" s="1" t="s">
        <v>22</v>
      </c>
    </row>
    <row r="996" hidden="1">
      <c r="A996" s="1">
        <v>2.121519388E9</v>
      </c>
      <c r="B996" s="1" t="s">
        <v>1128</v>
      </c>
      <c r="C996" s="1" t="s">
        <v>47</v>
      </c>
      <c r="D996" s="1" t="s">
        <v>47</v>
      </c>
      <c r="E996" s="1" t="s">
        <v>17</v>
      </c>
      <c r="F996" s="3"/>
      <c r="G996" s="3">
        <v>41346.65425925926</v>
      </c>
      <c r="H996" s="3">
        <v>41377.0</v>
      </c>
      <c r="I996" s="2">
        <f t="shared" si="1"/>
        <v>31</v>
      </c>
      <c r="J996" s="1">
        <v>25000.0</v>
      </c>
      <c r="K996" s="1">
        <v>1300.0</v>
      </c>
      <c r="L996" s="1"/>
      <c r="M996" s="1"/>
      <c r="N996" s="1">
        <v>29.0</v>
      </c>
      <c r="O996" s="1" t="s">
        <v>22</v>
      </c>
    </row>
    <row r="997" hidden="1">
      <c r="A997" s="1">
        <v>1.650820069E9</v>
      </c>
      <c r="B997" s="1" t="s">
        <v>1129</v>
      </c>
      <c r="C997" s="1" t="s">
        <v>34</v>
      </c>
      <c r="D997" s="1" t="s">
        <v>44</v>
      </c>
      <c r="E997" s="1" t="s">
        <v>17</v>
      </c>
      <c r="F997" s="3"/>
      <c r="G997" s="3">
        <v>40585.84670138889</v>
      </c>
      <c r="H997" s="3">
        <v>40676.0</v>
      </c>
      <c r="I997" s="2">
        <f t="shared" si="1"/>
        <v>91</v>
      </c>
      <c r="J997" s="1">
        <v>800.0</v>
      </c>
      <c r="K997" s="1">
        <v>1.0</v>
      </c>
      <c r="L997" s="1"/>
      <c r="M997" s="1"/>
      <c r="N997" s="1">
        <v>1.0</v>
      </c>
      <c r="O997" s="1" t="s">
        <v>22</v>
      </c>
    </row>
    <row r="998" hidden="1">
      <c r="A998" s="1">
        <v>2.091411598E9</v>
      </c>
      <c r="B998" s="1" t="s">
        <v>1130</v>
      </c>
      <c r="C998" s="1" t="s">
        <v>34</v>
      </c>
      <c r="D998" s="1" t="s">
        <v>44</v>
      </c>
      <c r="E998" s="1" t="s">
        <v>17</v>
      </c>
      <c r="F998" s="3"/>
      <c r="G998" s="3">
        <v>41137.230787037035</v>
      </c>
      <c r="H998" s="3">
        <v>41167.0</v>
      </c>
      <c r="I998" s="2">
        <f t="shared" si="1"/>
        <v>30</v>
      </c>
      <c r="J998" s="1">
        <v>15000.0</v>
      </c>
      <c r="K998" s="1">
        <v>4237.0</v>
      </c>
      <c r="L998" s="1"/>
      <c r="M998" s="1"/>
      <c r="N998" s="1">
        <v>94.0</v>
      </c>
      <c r="O998" s="1" t="s">
        <v>22</v>
      </c>
    </row>
    <row r="999">
      <c r="A999" s="1">
        <v>6.16162652E8</v>
      </c>
      <c r="B999" s="1" t="s">
        <v>1131</v>
      </c>
      <c r="C999" s="1" t="s">
        <v>29</v>
      </c>
      <c r="D999" s="1" t="s">
        <v>236</v>
      </c>
      <c r="E999" s="1" t="s">
        <v>17</v>
      </c>
      <c r="F999" s="2">
        <f t="shared" ref="F999:F1000" si="275">YEAR(G999)</f>
        <v>2014</v>
      </c>
      <c r="G999" s="3">
        <v>41781.31224537037</v>
      </c>
      <c r="H999" s="3">
        <v>41812.0</v>
      </c>
      <c r="I999" s="2">
        <f t="shared" si="1"/>
        <v>31</v>
      </c>
      <c r="J999" s="1">
        <v>8000.0</v>
      </c>
      <c r="K999" s="1">
        <v>8336.0</v>
      </c>
      <c r="L999" s="1" t="str">
        <f t="shared" ref="L999:L1000" si="276">IF(K999&gt;=J999, "Met Goal", "Missed Goal")
</f>
        <v>Met Goal</v>
      </c>
      <c r="M999" s="5">
        <f t="shared" ref="M999:M1000" si="277">(K999/J999)
</f>
        <v>1.042</v>
      </c>
      <c r="N999" s="1">
        <v>143.0</v>
      </c>
      <c r="O999" s="1" t="s">
        <v>18</v>
      </c>
    </row>
    <row r="1000">
      <c r="A1000" s="1">
        <v>1.680714155E9</v>
      </c>
      <c r="B1000" s="1" t="s">
        <v>1132</v>
      </c>
      <c r="C1000" s="1" t="s">
        <v>29</v>
      </c>
      <c r="D1000" s="1" t="s">
        <v>84</v>
      </c>
      <c r="E1000" s="1" t="s">
        <v>17</v>
      </c>
      <c r="F1000" s="2">
        <f t="shared" si="275"/>
        <v>2014</v>
      </c>
      <c r="G1000" s="3">
        <v>41708.79299768519</v>
      </c>
      <c r="H1000" s="3">
        <v>41728.0</v>
      </c>
      <c r="I1000" s="2">
        <f t="shared" si="1"/>
        <v>20</v>
      </c>
      <c r="J1000" s="1">
        <v>3000.0</v>
      </c>
      <c r="K1000" s="1">
        <v>3005.0</v>
      </c>
      <c r="L1000" s="1" t="str">
        <f t="shared" si="276"/>
        <v>Met Goal</v>
      </c>
      <c r="M1000" s="5">
        <f t="shared" si="277"/>
        <v>1.001666667</v>
      </c>
      <c r="N1000" s="1">
        <v>49.0</v>
      </c>
      <c r="O1000" s="1" t="s">
        <v>18</v>
      </c>
    </row>
    <row r="1001" hidden="1">
      <c r="A1001" s="1">
        <v>2.7396148E7</v>
      </c>
      <c r="B1001" s="1" t="s">
        <v>1133</v>
      </c>
      <c r="C1001" s="1" t="s">
        <v>37</v>
      </c>
      <c r="D1001" s="1" t="s">
        <v>37</v>
      </c>
      <c r="E1001" s="1" t="s">
        <v>17</v>
      </c>
      <c r="F1001" s="3"/>
      <c r="G1001" s="3">
        <v>41379.96417824074</v>
      </c>
      <c r="H1001" s="3">
        <v>41424.0</v>
      </c>
      <c r="I1001" s="8"/>
      <c r="J1001" s="1">
        <v>700.0</v>
      </c>
      <c r="K1001" s="1">
        <v>0.0</v>
      </c>
      <c r="L1001" s="1"/>
      <c r="M1001" s="1"/>
      <c r="N1001" s="1">
        <v>0.0</v>
      </c>
      <c r="O1001" s="1" t="s">
        <v>31</v>
      </c>
    </row>
    <row r="1002" hidden="1">
      <c r="F1002" s="9"/>
      <c r="G1002" s="9"/>
      <c r="H1002" s="9"/>
      <c r="I1002" s="8"/>
      <c r="L1002" s="10"/>
      <c r="M1002" s="10"/>
    </row>
    <row r="1003" hidden="1">
      <c r="F1003" s="9"/>
      <c r="G1003" s="9"/>
      <c r="H1003" s="9"/>
      <c r="L1003" s="10"/>
      <c r="M1003" s="10"/>
    </row>
  </sheetData>
  <autoFilter ref="$O$1:$O$1003">
    <filterColumn colId="0">
      <filters>
        <filter val="Successful"/>
      </filters>
    </filterColumn>
  </autoFilter>
  <conditionalFormatting sqref="A1:E1001 F1:F1003 G1:K1001 L1:M1003 N1:O1001">
    <cfRule type="containsBlanks" dxfId="0" priority="1">
      <formula>LEN(TRIM(A1))=0</formula>
    </cfRule>
  </conditionalFormatting>
  <hyperlinks>
    <hyperlink r:id="rId1" ref="B35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E1" s="25" t="s">
        <v>1156</v>
      </c>
    </row>
  </sheetData>
  <mergeCells count="1">
    <mergeCell ref="E1:J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E2" s="25" t="s">
        <v>1157</v>
      </c>
    </row>
    <row r="24">
      <c r="B24" s="26" t="s">
        <v>1158</v>
      </c>
      <c r="H24" s="26" t="s">
        <v>1159</v>
      </c>
      <c r="N24" s="27" t="s">
        <v>1160</v>
      </c>
    </row>
    <row r="57">
      <c r="B57" s="28" t="s">
        <v>1161</v>
      </c>
    </row>
  </sheetData>
  <mergeCells count="5">
    <mergeCell ref="E2:K4"/>
    <mergeCell ref="B24:G38"/>
    <mergeCell ref="H24:M38"/>
    <mergeCell ref="N24:S38"/>
    <mergeCell ref="B57:H7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G1" s="8"/>
    </row>
    <row r="2">
      <c r="G2" s="11" t="s">
        <v>1136</v>
      </c>
    </row>
    <row r="3">
      <c r="G3" s="8">
        <f t="shared" ref="G3:G17" si="1">D3/F3</f>
        <v>0.4482758621</v>
      </c>
    </row>
    <row r="4">
      <c r="G4" s="8">
        <f t="shared" si="1"/>
        <v>0.5185185185</v>
      </c>
    </row>
    <row r="5">
      <c r="G5" s="8">
        <f t="shared" si="1"/>
        <v>0.1666666667</v>
      </c>
    </row>
    <row r="6">
      <c r="G6" s="8">
        <f t="shared" si="1"/>
        <v>0.6</v>
      </c>
    </row>
    <row r="7">
      <c r="G7" s="8">
        <f t="shared" si="1"/>
        <v>0.3492063492</v>
      </c>
    </row>
    <row r="8">
      <c r="G8" s="8">
        <f t="shared" si="1"/>
        <v>0.2040816327</v>
      </c>
    </row>
    <row r="9">
      <c r="G9" s="8">
        <f t="shared" si="1"/>
        <v>0.3970588235</v>
      </c>
    </row>
    <row r="10">
      <c r="G10" s="8">
        <f t="shared" si="1"/>
        <v>0.2295081967</v>
      </c>
    </row>
    <row r="11">
      <c r="G11" s="8">
        <f t="shared" si="1"/>
        <v>0.3846153846</v>
      </c>
    </row>
    <row r="12">
      <c r="G12" s="8">
        <f t="shared" si="1"/>
        <v>0.5555555556</v>
      </c>
    </row>
    <row r="13">
      <c r="G13" s="8">
        <f t="shared" si="1"/>
        <v>0.5529411765</v>
      </c>
    </row>
    <row r="14">
      <c r="G14" s="8">
        <f t="shared" si="1"/>
        <v>0.2580645161</v>
      </c>
    </row>
    <row r="15">
      <c r="G15" s="8">
        <f t="shared" si="1"/>
        <v>0.3</v>
      </c>
    </row>
    <row r="16">
      <c r="G16" s="8">
        <f t="shared" si="1"/>
        <v>0.28</v>
      </c>
    </row>
    <row r="17">
      <c r="G17" s="8">
        <f t="shared" si="1"/>
        <v>0.4642857143</v>
      </c>
    </row>
    <row r="18" hidden="1">
      <c r="G18" s="8"/>
    </row>
    <row r="19">
      <c r="G19" s="8"/>
    </row>
    <row r="20">
      <c r="G20" s="8"/>
    </row>
    <row r="21">
      <c r="G21" s="8"/>
    </row>
    <row r="22">
      <c r="G22" s="8"/>
    </row>
    <row r="23">
      <c r="G23" s="8"/>
    </row>
    <row r="24">
      <c r="G24" s="8"/>
    </row>
    <row r="25">
      <c r="G25" s="8"/>
    </row>
    <row r="26">
      <c r="G26" s="8"/>
    </row>
    <row r="27">
      <c r="G27" s="8"/>
    </row>
    <row r="28">
      <c r="G28" s="8"/>
    </row>
    <row r="29">
      <c r="G29" s="8"/>
    </row>
    <row r="30">
      <c r="G30" s="8"/>
    </row>
    <row r="31">
      <c r="G31" s="8"/>
    </row>
    <row r="32">
      <c r="G32" s="8"/>
    </row>
    <row r="33">
      <c r="G33" s="8"/>
    </row>
    <row r="34">
      <c r="G34" s="8"/>
    </row>
    <row r="35">
      <c r="G35" s="8"/>
    </row>
    <row r="36">
      <c r="G36" s="8"/>
    </row>
    <row r="37">
      <c r="G37" s="8"/>
    </row>
    <row r="38">
      <c r="G38" s="8"/>
    </row>
    <row r="39">
      <c r="G39" s="8"/>
    </row>
    <row r="40">
      <c r="G40" s="8"/>
    </row>
    <row r="41">
      <c r="G41" s="8"/>
    </row>
    <row r="42">
      <c r="G42" s="8"/>
    </row>
    <row r="43">
      <c r="G43" s="8"/>
    </row>
    <row r="44">
      <c r="G44" s="8"/>
    </row>
    <row r="45">
      <c r="G45" s="8"/>
    </row>
    <row r="46">
      <c r="G46" s="8"/>
    </row>
    <row r="47">
      <c r="G47" s="8"/>
    </row>
    <row r="48">
      <c r="G48" s="8"/>
    </row>
    <row r="49">
      <c r="G49" s="8"/>
    </row>
    <row r="50">
      <c r="G50" s="8"/>
    </row>
    <row r="51">
      <c r="G51" s="8"/>
    </row>
    <row r="52">
      <c r="G52" s="8"/>
    </row>
    <row r="53">
      <c r="G53" s="8"/>
    </row>
    <row r="54">
      <c r="G54" s="8"/>
    </row>
    <row r="55">
      <c r="G55" s="8"/>
    </row>
    <row r="56">
      <c r="G56" s="8"/>
    </row>
    <row r="57">
      <c r="G57" s="8"/>
    </row>
    <row r="58">
      <c r="G58" s="8"/>
    </row>
    <row r="59">
      <c r="G59" s="8"/>
    </row>
    <row r="60">
      <c r="G60" s="8"/>
    </row>
    <row r="61">
      <c r="G61" s="8"/>
    </row>
    <row r="62">
      <c r="G62" s="8"/>
    </row>
    <row r="63">
      <c r="G63" s="8"/>
    </row>
    <row r="64">
      <c r="G64" s="8"/>
    </row>
    <row r="65">
      <c r="G65" s="8"/>
    </row>
    <row r="66">
      <c r="G66" s="8"/>
    </row>
    <row r="67">
      <c r="G67" s="8"/>
    </row>
    <row r="68">
      <c r="G68" s="8"/>
    </row>
    <row r="69">
      <c r="G69" s="8"/>
    </row>
    <row r="70">
      <c r="G70" s="8"/>
    </row>
    <row r="71">
      <c r="G71" s="8"/>
    </row>
    <row r="72">
      <c r="G72" s="8"/>
    </row>
    <row r="73">
      <c r="G73" s="8"/>
    </row>
    <row r="74">
      <c r="G74" s="8"/>
    </row>
    <row r="75">
      <c r="G75" s="8"/>
    </row>
    <row r="76">
      <c r="G76" s="8"/>
    </row>
    <row r="77">
      <c r="G77" s="8"/>
    </row>
    <row r="78">
      <c r="G78" s="8"/>
    </row>
    <row r="79">
      <c r="G79" s="8"/>
    </row>
    <row r="80">
      <c r="G80" s="8"/>
    </row>
    <row r="81">
      <c r="G81" s="8"/>
    </row>
    <row r="82">
      <c r="G82" s="8"/>
    </row>
    <row r="83">
      <c r="G83" s="8"/>
    </row>
    <row r="84">
      <c r="G84" s="8"/>
    </row>
    <row r="85">
      <c r="G85" s="8"/>
    </row>
    <row r="86">
      <c r="G86" s="8"/>
    </row>
    <row r="87">
      <c r="G87" s="8"/>
    </row>
    <row r="88">
      <c r="G88" s="8"/>
    </row>
    <row r="89">
      <c r="G89" s="8"/>
    </row>
    <row r="90">
      <c r="G90" s="8"/>
    </row>
    <row r="91">
      <c r="G91" s="8"/>
    </row>
    <row r="92">
      <c r="G92" s="8"/>
    </row>
    <row r="93">
      <c r="G93" s="8"/>
    </row>
    <row r="94">
      <c r="G94" s="8"/>
    </row>
    <row r="95">
      <c r="G95" s="8"/>
    </row>
    <row r="96">
      <c r="G96" s="8"/>
    </row>
    <row r="97">
      <c r="G97" s="8"/>
    </row>
    <row r="98">
      <c r="G98" s="8"/>
    </row>
    <row r="99">
      <c r="G99" s="8"/>
    </row>
    <row r="100">
      <c r="G100" s="8"/>
    </row>
    <row r="101">
      <c r="G101" s="8"/>
    </row>
    <row r="102">
      <c r="G102" s="8"/>
    </row>
    <row r="103">
      <c r="G103" s="8"/>
    </row>
    <row r="104">
      <c r="G104" s="8"/>
    </row>
    <row r="105">
      <c r="G105" s="8"/>
    </row>
    <row r="106">
      <c r="G106" s="8"/>
    </row>
    <row r="107">
      <c r="G107" s="8"/>
    </row>
    <row r="108">
      <c r="G108" s="8"/>
    </row>
    <row r="109">
      <c r="G109" s="8"/>
    </row>
    <row r="110">
      <c r="G110" s="8"/>
    </row>
    <row r="111">
      <c r="G111" s="8"/>
    </row>
    <row r="112">
      <c r="G112" s="8"/>
    </row>
    <row r="113">
      <c r="G113" s="8"/>
    </row>
    <row r="114">
      <c r="G114" s="8"/>
    </row>
    <row r="115">
      <c r="G115" s="8"/>
    </row>
    <row r="116">
      <c r="G116" s="8"/>
    </row>
    <row r="117">
      <c r="G117" s="8"/>
    </row>
    <row r="118">
      <c r="G118" s="8"/>
    </row>
    <row r="119">
      <c r="G119" s="8"/>
    </row>
    <row r="120">
      <c r="G120" s="8"/>
    </row>
    <row r="121">
      <c r="G121" s="8"/>
    </row>
    <row r="122">
      <c r="G122" s="8"/>
    </row>
    <row r="123">
      <c r="G123" s="8"/>
    </row>
    <row r="124">
      <c r="G124" s="8"/>
    </row>
    <row r="125">
      <c r="G125" s="8"/>
    </row>
    <row r="126">
      <c r="G126" s="8"/>
    </row>
    <row r="127">
      <c r="G127" s="8"/>
    </row>
    <row r="128">
      <c r="G128" s="8"/>
    </row>
    <row r="129">
      <c r="G129" s="8"/>
    </row>
    <row r="130">
      <c r="G130" s="8"/>
    </row>
    <row r="131">
      <c r="G131" s="8"/>
    </row>
    <row r="132">
      <c r="G132" s="8"/>
    </row>
    <row r="133">
      <c r="G133" s="8"/>
    </row>
    <row r="134">
      <c r="G134" s="8"/>
    </row>
    <row r="135">
      <c r="G135" s="8"/>
    </row>
    <row r="136">
      <c r="G136" s="8"/>
    </row>
    <row r="137">
      <c r="G137" s="8"/>
    </row>
    <row r="138">
      <c r="G138" s="8"/>
    </row>
    <row r="139">
      <c r="G139" s="8"/>
    </row>
    <row r="140">
      <c r="G140" s="8"/>
    </row>
    <row r="141">
      <c r="G141" s="8"/>
    </row>
    <row r="142">
      <c r="G142" s="8"/>
    </row>
    <row r="143">
      <c r="G143" s="8"/>
    </row>
    <row r="144">
      <c r="G144" s="8"/>
    </row>
    <row r="145">
      <c r="G145" s="8"/>
    </row>
    <row r="146">
      <c r="G146" s="8"/>
    </row>
    <row r="147">
      <c r="G147" s="8"/>
    </row>
    <row r="148">
      <c r="G148" s="8"/>
    </row>
    <row r="149">
      <c r="G149" s="8"/>
    </row>
    <row r="150">
      <c r="G150" s="8"/>
    </row>
    <row r="151">
      <c r="G151" s="8"/>
    </row>
    <row r="152">
      <c r="G152" s="8"/>
    </row>
    <row r="153">
      <c r="G153" s="8"/>
    </row>
    <row r="154">
      <c r="G154" s="8"/>
    </row>
    <row r="155">
      <c r="G155" s="8"/>
    </row>
    <row r="156">
      <c r="G156" s="8"/>
    </row>
    <row r="157">
      <c r="G157" s="8"/>
    </row>
    <row r="158">
      <c r="G158" s="8"/>
    </row>
    <row r="159">
      <c r="G159" s="8"/>
    </row>
    <row r="160">
      <c r="G160" s="8"/>
    </row>
    <row r="161">
      <c r="G161" s="8"/>
    </row>
    <row r="162">
      <c r="G162" s="8"/>
    </row>
    <row r="163">
      <c r="G163" s="8"/>
    </row>
    <row r="164">
      <c r="G164" s="8"/>
    </row>
    <row r="165">
      <c r="G165" s="8"/>
    </row>
    <row r="166">
      <c r="G166" s="8"/>
    </row>
    <row r="167">
      <c r="G167" s="8"/>
    </row>
    <row r="168">
      <c r="G168" s="8"/>
    </row>
    <row r="169">
      <c r="G169" s="8"/>
    </row>
    <row r="170">
      <c r="G170" s="8"/>
    </row>
    <row r="171">
      <c r="G171" s="8"/>
    </row>
    <row r="172">
      <c r="G172" s="8"/>
    </row>
    <row r="173">
      <c r="G173" s="8"/>
    </row>
    <row r="174">
      <c r="G174" s="8"/>
    </row>
    <row r="175">
      <c r="G175" s="8"/>
    </row>
    <row r="176">
      <c r="G176" s="8"/>
    </row>
    <row r="177">
      <c r="G177" s="8"/>
    </row>
    <row r="178">
      <c r="G178" s="8"/>
    </row>
    <row r="179">
      <c r="G179" s="8"/>
    </row>
    <row r="180">
      <c r="G180" s="8"/>
    </row>
    <row r="181">
      <c r="G181" s="8"/>
    </row>
    <row r="182">
      <c r="G182" s="8"/>
    </row>
    <row r="183">
      <c r="G183" s="8"/>
    </row>
    <row r="184">
      <c r="G184" s="8"/>
    </row>
    <row r="185">
      <c r="G185" s="8"/>
    </row>
    <row r="186">
      <c r="G186" s="8"/>
    </row>
    <row r="187">
      <c r="G187" s="8"/>
    </row>
    <row r="188">
      <c r="G188" s="8"/>
    </row>
    <row r="189">
      <c r="G189" s="8"/>
    </row>
    <row r="190">
      <c r="G190" s="8"/>
    </row>
    <row r="191">
      <c r="G191" s="8"/>
    </row>
    <row r="192">
      <c r="G192" s="8"/>
    </row>
    <row r="193">
      <c r="G193" s="8"/>
    </row>
    <row r="194">
      <c r="G194" s="8"/>
    </row>
    <row r="195">
      <c r="G195" s="8"/>
    </row>
    <row r="196">
      <c r="G196" s="8"/>
    </row>
    <row r="197">
      <c r="G197" s="8"/>
    </row>
    <row r="198">
      <c r="G198" s="8"/>
    </row>
    <row r="199">
      <c r="G199" s="8"/>
    </row>
    <row r="200">
      <c r="G200" s="8"/>
    </row>
    <row r="201">
      <c r="G201" s="8"/>
    </row>
    <row r="202">
      <c r="G202" s="8"/>
    </row>
    <row r="203">
      <c r="G203" s="8"/>
    </row>
    <row r="204">
      <c r="G204" s="8"/>
    </row>
    <row r="205">
      <c r="G205" s="8"/>
    </row>
    <row r="206">
      <c r="G206" s="8"/>
    </row>
    <row r="207">
      <c r="G207" s="8"/>
    </row>
    <row r="208">
      <c r="G208" s="8"/>
    </row>
    <row r="209">
      <c r="G209" s="8"/>
    </row>
    <row r="210">
      <c r="G210" s="8"/>
    </row>
    <row r="211">
      <c r="G211" s="8"/>
    </row>
    <row r="212">
      <c r="G212" s="8"/>
    </row>
    <row r="213">
      <c r="G213" s="8"/>
    </row>
    <row r="214">
      <c r="G214" s="8"/>
    </row>
    <row r="215">
      <c r="G215" s="8"/>
    </row>
    <row r="216">
      <c r="G216" s="8"/>
    </row>
    <row r="217">
      <c r="G217" s="8"/>
    </row>
    <row r="218">
      <c r="G218" s="8"/>
    </row>
    <row r="219">
      <c r="G219" s="8"/>
    </row>
    <row r="220">
      <c r="G220" s="8"/>
    </row>
    <row r="221">
      <c r="G221" s="8"/>
    </row>
    <row r="222">
      <c r="G222" s="8"/>
    </row>
    <row r="223">
      <c r="G223" s="8"/>
    </row>
    <row r="224">
      <c r="G224" s="8"/>
    </row>
    <row r="225">
      <c r="G225" s="8"/>
    </row>
    <row r="226">
      <c r="G226" s="8"/>
    </row>
    <row r="227">
      <c r="G227" s="8"/>
    </row>
    <row r="228">
      <c r="G228" s="8"/>
    </row>
    <row r="229">
      <c r="G229" s="8"/>
    </row>
    <row r="230">
      <c r="G230" s="8"/>
    </row>
    <row r="231">
      <c r="G231" s="8"/>
    </row>
    <row r="232">
      <c r="G232" s="8"/>
    </row>
    <row r="233">
      <c r="G233" s="8"/>
    </row>
    <row r="234">
      <c r="G234" s="8"/>
    </row>
    <row r="235">
      <c r="G235" s="8"/>
    </row>
    <row r="236">
      <c r="G236" s="8"/>
    </row>
    <row r="237">
      <c r="G237" s="8"/>
    </row>
    <row r="238">
      <c r="G238" s="8"/>
    </row>
    <row r="239">
      <c r="G239" s="8"/>
    </row>
    <row r="240">
      <c r="G240" s="8"/>
    </row>
    <row r="241">
      <c r="G241" s="8"/>
    </row>
    <row r="242">
      <c r="G242" s="8"/>
    </row>
    <row r="243">
      <c r="G243" s="8"/>
    </row>
    <row r="244">
      <c r="G244" s="8"/>
    </row>
    <row r="245">
      <c r="G245" s="8"/>
    </row>
    <row r="246">
      <c r="G246" s="8"/>
    </row>
    <row r="247">
      <c r="G247" s="8"/>
    </row>
    <row r="248">
      <c r="G248" s="8"/>
    </row>
    <row r="249">
      <c r="G249" s="8"/>
    </row>
    <row r="250">
      <c r="G250" s="8"/>
    </row>
    <row r="251">
      <c r="G251" s="8"/>
    </row>
    <row r="252">
      <c r="G252" s="8"/>
    </row>
    <row r="253">
      <c r="G253" s="8"/>
    </row>
    <row r="254">
      <c r="G254" s="8"/>
    </row>
    <row r="255">
      <c r="G255" s="8"/>
    </row>
    <row r="256">
      <c r="G256" s="8"/>
    </row>
    <row r="257">
      <c r="G257" s="8"/>
    </row>
    <row r="258">
      <c r="G258" s="8"/>
    </row>
    <row r="259">
      <c r="G259" s="8"/>
    </row>
    <row r="260">
      <c r="G260" s="8"/>
    </row>
    <row r="261">
      <c r="G261" s="8"/>
    </row>
    <row r="262">
      <c r="G262" s="8"/>
    </row>
    <row r="263">
      <c r="G263" s="8"/>
    </row>
    <row r="264">
      <c r="G264" s="8"/>
    </row>
    <row r="265">
      <c r="G265" s="8"/>
    </row>
    <row r="266">
      <c r="G266" s="8"/>
    </row>
    <row r="267">
      <c r="G267" s="8"/>
    </row>
    <row r="268">
      <c r="G268" s="8"/>
    </row>
    <row r="269">
      <c r="G269" s="8"/>
    </row>
    <row r="270">
      <c r="G270" s="8"/>
    </row>
    <row r="271">
      <c r="G271" s="8"/>
    </row>
    <row r="272">
      <c r="G272" s="8"/>
    </row>
    <row r="273">
      <c r="G273" s="8"/>
    </row>
    <row r="274">
      <c r="G274" s="8"/>
    </row>
    <row r="275">
      <c r="G275" s="8"/>
    </row>
    <row r="276">
      <c r="G276" s="8"/>
    </row>
    <row r="277">
      <c r="G277" s="8"/>
    </row>
    <row r="278">
      <c r="G278" s="8"/>
    </row>
    <row r="279">
      <c r="G279" s="8"/>
    </row>
    <row r="280">
      <c r="G280" s="8"/>
    </row>
    <row r="281">
      <c r="G281" s="8"/>
    </row>
    <row r="282">
      <c r="G282" s="8"/>
    </row>
    <row r="283">
      <c r="G283" s="8"/>
    </row>
    <row r="284">
      <c r="G284" s="8"/>
    </row>
    <row r="285">
      <c r="G285" s="8"/>
    </row>
    <row r="286">
      <c r="G286" s="8"/>
    </row>
    <row r="287">
      <c r="G287" s="8"/>
    </row>
    <row r="288">
      <c r="G288" s="8"/>
    </row>
    <row r="289">
      <c r="G289" s="8"/>
    </row>
    <row r="290">
      <c r="G290" s="8"/>
    </row>
    <row r="291">
      <c r="G291" s="8"/>
    </row>
    <row r="292">
      <c r="G292" s="8"/>
    </row>
    <row r="293">
      <c r="G293" s="8"/>
    </row>
    <row r="294">
      <c r="G294" s="8"/>
    </row>
    <row r="295">
      <c r="G295" s="8"/>
    </row>
    <row r="296">
      <c r="G296" s="8"/>
    </row>
    <row r="297">
      <c r="G297" s="8"/>
    </row>
    <row r="298">
      <c r="G298" s="8"/>
    </row>
    <row r="299">
      <c r="G299" s="8"/>
    </row>
    <row r="300">
      <c r="G300" s="8"/>
    </row>
    <row r="301">
      <c r="G301" s="8"/>
    </row>
    <row r="302">
      <c r="G302" s="8"/>
    </row>
    <row r="303">
      <c r="G303" s="8"/>
    </row>
    <row r="304">
      <c r="G304" s="8"/>
    </row>
    <row r="305">
      <c r="G305" s="8"/>
    </row>
    <row r="306">
      <c r="G306" s="8"/>
    </row>
    <row r="307">
      <c r="G307" s="8"/>
    </row>
    <row r="308">
      <c r="G308" s="8"/>
    </row>
    <row r="309">
      <c r="G309" s="8"/>
    </row>
    <row r="310">
      <c r="G310" s="8"/>
    </row>
    <row r="311">
      <c r="G311" s="8"/>
    </row>
    <row r="312">
      <c r="G312" s="8"/>
    </row>
    <row r="313">
      <c r="G313" s="8"/>
    </row>
    <row r="314">
      <c r="G314" s="8"/>
    </row>
    <row r="315">
      <c r="G315" s="8"/>
    </row>
    <row r="316">
      <c r="G316" s="8"/>
    </row>
    <row r="317">
      <c r="G317" s="8"/>
    </row>
    <row r="318">
      <c r="G318" s="8"/>
    </row>
    <row r="319">
      <c r="G319" s="8"/>
    </row>
    <row r="320">
      <c r="G320" s="8"/>
    </row>
    <row r="321">
      <c r="G321" s="8"/>
    </row>
    <row r="322">
      <c r="G322" s="8"/>
    </row>
    <row r="323">
      <c r="G323" s="8"/>
    </row>
    <row r="324">
      <c r="G324" s="8"/>
    </row>
    <row r="325">
      <c r="G325" s="8"/>
    </row>
    <row r="326">
      <c r="G326" s="8"/>
    </row>
    <row r="327">
      <c r="G327" s="8"/>
    </row>
    <row r="328">
      <c r="G328" s="8"/>
    </row>
    <row r="329">
      <c r="G329" s="8"/>
    </row>
    <row r="330">
      <c r="G330" s="8"/>
    </row>
    <row r="331">
      <c r="G331" s="8"/>
    </row>
    <row r="332">
      <c r="G332" s="8"/>
    </row>
    <row r="333">
      <c r="G333" s="8"/>
    </row>
    <row r="334">
      <c r="G334" s="8"/>
    </row>
    <row r="335">
      <c r="G335" s="8"/>
    </row>
    <row r="336">
      <c r="G336" s="8"/>
    </row>
    <row r="337">
      <c r="G337" s="8"/>
    </row>
    <row r="338">
      <c r="G338" s="8"/>
    </row>
    <row r="339">
      <c r="G339" s="8"/>
    </row>
    <row r="340">
      <c r="G340" s="8"/>
    </row>
    <row r="341">
      <c r="G341" s="8"/>
    </row>
    <row r="342">
      <c r="G342" s="8"/>
    </row>
    <row r="343">
      <c r="G343" s="8"/>
    </row>
    <row r="344">
      <c r="G344" s="8"/>
    </row>
    <row r="345">
      <c r="G345" s="8"/>
    </row>
    <row r="346">
      <c r="G346" s="8"/>
    </row>
    <row r="347">
      <c r="G347" s="8"/>
    </row>
    <row r="348">
      <c r="G348" s="8"/>
    </row>
    <row r="349">
      <c r="G349" s="8"/>
    </row>
    <row r="350">
      <c r="G350" s="8"/>
    </row>
    <row r="351">
      <c r="G351" s="8"/>
    </row>
    <row r="352">
      <c r="G352" s="8"/>
    </row>
    <row r="353">
      <c r="G353" s="8"/>
    </row>
    <row r="354">
      <c r="G354" s="8"/>
    </row>
    <row r="355">
      <c r="G355" s="8"/>
    </row>
    <row r="356">
      <c r="G356" s="8"/>
    </row>
    <row r="357">
      <c r="G357" s="8"/>
    </row>
    <row r="358">
      <c r="G358" s="8"/>
    </row>
    <row r="359">
      <c r="G359" s="8"/>
    </row>
    <row r="360">
      <c r="G360" s="8"/>
    </row>
    <row r="361">
      <c r="G361" s="8"/>
    </row>
    <row r="362">
      <c r="G362" s="8"/>
    </row>
    <row r="363">
      <c r="G363" s="8"/>
    </row>
    <row r="364">
      <c r="G364" s="8"/>
    </row>
    <row r="365">
      <c r="G365" s="8"/>
    </row>
    <row r="366">
      <c r="G366" s="8"/>
    </row>
    <row r="367">
      <c r="G367" s="8"/>
    </row>
    <row r="368">
      <c r="G368" s="8"/>
    </row>
    <row r="369">
      <c r="G369" s="8"/>
    </row>
    <row r="370">
      <c r="G370" s="8"/>
    </row>
    <row r="371">
      <c r="G371" s="8"/>
    </row>
    <row r="372">
      <c r="G372" s="8"/>
    </row>
    <row r="373">
      <c r="G373" s="8"/>
    </row>
    <row r="374">
      <c r="G374" s="8"/>
    </row>
    <row r="375">
      <c r="G375" s="8"/>
    </row>
    <row r="376">
      <c r="G376" s="8"/>
    </row>
    <row r="377">
      <c r="G377" s="8"/>
    </row>
    <row r="378">
      <c r="G378" s="8"/>
    </row>
    <row r="379">
      <c r="G379" s="8"/>
    </row>
    <row r="380">
      <c r="G380" s="8"/>
    </row>
    <row r="381">
      <c r="G381" s="8"/>
    </row>
    <row r="382">
      <c r="G382" s="8"/>
    </row>
    <row r="383">
      <c r="G383" s="8"/>
    </row>
    <row r="384">
      <c r="G384" s="8"/>
    </row>
    <row r="385">
      <c r="G385" s="8"/>
    </row>
    <row r="386">
      <c r="G386" s="8"/>
    </row>
    <row r="387">
      <c r="G387" s="8"/>
    </row>
    <row r="388">
      <c r="G388" s="8"/>
    </row>
    <row r="389">
      <c r="G389" s="8"/>
    </row>
    <row r="390">
      <c r="G390" s="8"/>
    </row>
    <row r="391">
      <c r="G391" s="8"/>
    </row>
    <row r="392">
      <c r="G392" s="8"/>
    </row>
    <row r="393">
      <c r="G393" s="8"/>
    </row>
    <row r="394">
      <c r="G394" s="8"/>
    </row>
    <row r="395">
      <c r="G395" s="8"/>
    </row>
    <row r="396">
      <c r="G396" s="8"/>
    </row>
    <row r="397">
      <c r="G397" s="8"/>
    </row>
    <row r="398">
      <c r="G398" s="8"/>
    </row>
    <row r="399">
      <c r="G399" s="8"/>
    </row>
    <row r="400">
      <c r="G400" s="8"/>
    </row>
    <row r="401">
      <c r="G401" s="8"/>
    </row>
    <row r="402">
      <c r="G402" s="8"/>
    </row>
    <row r="403">
      <c r="G403" s="8"/>
    </row>
    <row r="404">
      <c r="G404" s="8"/>
    </row>
    <row r="405">
      <c r="G405" s="8"/>
    </row>
    <row r="406">
      <c r="G406" s="8"/>
    </row>
    <row r="407">
      <c r="G407" s="8"/>
    </row>
    <row r="408">
      <c r="G408" s="8"/>
    </row>
    <row r="409">
      <c r="G409" s="8"/>
    </row>
    <row r="410">
      <c r="G410" s="8"/>
    </row>
    <row r="411">
      <c r="G411" s="8"/>
    </row>
    <row r="412">
      <c r="G412" s="8"/>
    </row>
    <row r="413">
      <c r="G413" s="8"/>
    </row>
    <row r="414">
      <c r="G414" s="8"/>
    </row>
    <row r="415">
      <c r="G415" s="8"/>
    </row>
    <row r="416">
      <c r="G416" s="8"/>
    </row>
    <row r="417">
      <c r="G417" s="8"/>
    </row>
    <row r="418">
      <c r="G418" s="8"/>
    </row>
    <row r="419">
      <c r="G419" s="8"/>
    </row>
    <row r="420">
      <c r="G420" s="8"/>
    </row>
    <row r="421">
      <c r="G421" s="8"/>
    </row>
    <row r="422">
      <c r="G422" s="8"/>
    </row>
    <row r="423">
      <c r="G423" s="8"/>
    </row>
    <row r="424">
      <c r="G424" s="8"/>
    </row>
    <row r="425">
      <c r="G425" s="8"/>
    </row>
    <row r="426">
      <c r="G426" s="8"/>
    </row>
    <row r="427">
      <c r="G427" s="8"/>
    </row>
    <row r="428">
      <c r="G428" s="8"/>
    </row>
    <row r="429">
      <c r="G429" s="8"/>
    </row>
    <row r="430">
      <c r="G430" s="8"/>
    </row>
    <row r="431">
      <c r="G431" s="8"/>
    </row>
    <row r="432">
      <c r="G432" s="8"/>
    </row>
    <row r="433">
      <c r="G433" s="8"/>
    </row>
    <row r="434">
      <c r="G434" s="8"/>
    </row>
    <row r="435">
      <c r="G435" s="8"/>
    </row>
    <row r="436">
      <c r="G436" s="8"/>
    </row>
    <row r="437">
      <c r="G437" s="8"/>
    </row>
    <row r="438">
      <c r="G438" s="8"/>
    </row>
    <row r="439">
      <c r="G439" s="8"/>
    </row>
    <row r="440">
      <c r="G440" s="8"/>
    </row>
    <row r="441">
      <c r="G441" s="8"/>
    </row>
    <row r="442">
      <c r="G442" s="8"/>
    </row>
    <row r="443">
      <c r="G443" s="8"/>
    </row>
    <row r="444">
      <c r="G444" s="8"/>
    </row>
    <row r="445">
      <c r="G445" s="8"/>
    </row>
    <row r="446">
      <c r="G446" s="8"/>
    </row>
    <row r="447">
      <c r="G447" s="8"/>
    </row>
    <row r="448">
      <c r="G448" s="8"/>
    </row>
    <row r="449">
      <c r="G449" s="8"/>
    </row>
    <row r="450">
      <c r="G450" s="8"/>
    </row>
    <row r="451">
      <c r="G451" s="8"/>
    </row>
    <row r="452">
      <c r="G452" s="8"/>
    </row>
    <row r="453">
      <c r="G453" s="8"/>
    </row>
    <row r="454">
      <c r="G454" s="8"/>
    </row>
    <row r="455">
      <c r="G455" s="8"/>
    </row>
    <row r="456">
      <c r="G456" s="8"/>
    </row>
    <row r="457">
      <c r="G457" s="8"/>
    </row>
    <row r="458">
      <c r="G458" s="8"/>
    </row>
    <row r="459">
      <c r="G459" s="8"/>
    </row>
    <row r="460">
      <c r="G460" s="8"/>
    </row>
    <row r="461">
      <c r="G461" s="8"/>
    </row>
    <row r="462">
      <c r="G462" s="8"/>
    </row>
    <row r="463">
      <c r="G463" s="8"/>
    </row>
    <row r="464">
      <c r="G464" s="8"/>
    </row>
    <row r="465">
      <c r="G465" s="8"/>
    </row>
    <row r="466">
      <c r="G466" s="8"/>
    </row>
    <row r="467">
      <c r="G467" s="8"/>
    </row>
    <row r="468">
      <c r="G468" s="8"/>
    </row>
    <row r="469">
      <c r="G469" s="8"/>
    </row>
    <row r="470">
      <c r="G470" s="8"/>
    </row>
    <row r="471">
      <c r="G471" s="8"/>
    </row>
    <row r="472">
      <c r="G472" s="8"/>
    </row>
    <row r="473">
      <c r="G473" s="8"/>
    </row>
    <row r="474">
      <c r="G474" s="8"/>
    </row>
    <row r="475">
      <c r="G475" s="8"/>
    </row>
    <row r="476">
      <c r="G476" s="8"/>
    </row>
    <row r="477">
      <c r="G477" s="8"/>
    </row>
    <row r="478">
      <c r="G478" s="8"/>
    </row>
    <row r="479">
      <c r="G479" s="8"/>
    </row>
    <row r="480">
      <c r="G480" s="8"/>
    </row>
    <row r="481">
      <c r="G481" s="8"/>
    </row>
    <row r="482">
      <c r="G482" s="8"/>
    </row>
    <row r="483">
      <c r="G483" s="8"/>
    </row>
    <row r="484">
      <c r="G484" s="8"/>
    </row>
    <row r="485">
      <c r="G485" s="8"/>
    </row>
    <row r="486">
      <c r="G486" s="8"/>
    </row>
    <row r="487">
      <c r="G487" s="8"/>
    </row>
    <row r="488">
      <c r="G488" s="8"/>
    </row>
    <row r="489">
      <c r="G489" s="8"/>
    </row>
    <row r="490">
      <c r="G490" s="8"/>
    </row>
    <row r="491">
      <c r="G491" s="8"/>
    </row>
    <row r="492">
      <c r="G492" s="8"/>
    </row>
    <row r="493">
      <c r="G493" s="8"/>
    </row>
    <row r="494">
      <c r="G494" s="8"/>
    </row>
    <row r="495">
      <c r="G495" s="8"/>
    </row>
    <row r="496">
      <c r="G496" s="8"/>
    </row>
    <row r="497">
      <c r="G497" s="8"/>
    </row>
    <row r="498">
      <c r="G498" s="8"/>
    </row>
    <row r="499">
      <c r="G499" s="8"/>
    </row>
    <row r="500">
      <c r="G500" s="8"/>
    </row>
    <row r="501">
      <c r="G501" s="8"/>
    </row>
    <row r="502">
      <c r="G502" s="8"/>
    </row>
    <row r="503">
      <c r="G503" s="8"/>
    </row>
    <row r="504">
      <c r="G504" s="8"/>
    </row>
    <row r="505">
      <c r="G505" s="8"/>
    </row>
    <row r="506">
      <c r="G506" s="8"/>
    </row>
    <row r="507">
      <c r="G507" s="8"/>
    </row>
    <row r="508">
      <c r="G508" s="8"/>
    </row>
    <row r="509">
      <c r="G509" s="8"/>
    </row>
    <row r="510">
      <c r="G510" s="8"/>
    </row>
    <row r="511">
      <c r="G511" s="8"/>
    </row>
    <row r="512">
      <c r="G512" s="8"/>
    </row>
    <row r="513">
      <c r="G513" s="8"/>
    </row>
    <row r="514">
      <c r="G514" s="8"/>
    </row>
    <row r="515">
      <c r="G515" s="8"/>
    </row>
    <row r="516">
      <c r="G516" s="8"/>
    </row>
    <row r="517">
      <c r="G517" s="8"/>
    </row>
    <row r="518">
      <c r="G518" s="8"/>
    </row>
    <row r="519">
      <c r="G519" s="8"/>
    </row>
    <row r="520">
      <c r="G520" s="8"/>
    </row>
    <row r="521">
      <c r="G521" s="8"/>
    </row>
    <row r="522">
      <c r="G522" s="8"/>
    </row>
    <row r="523">
      <c r="G523" s="8"/>
    </row>
    <row r="524">
      <c r="G524" s="8"/>
    </row>
    <row r="525">
      <c r="G525" s="8"/>
    </row>
    <row r="526">
      <c r="G526" s="8"/>
    </row>
    <row r="527">
      <c r="G527" s="8"/>
    </row>
    <row r="528">
      <c r="G528" s="8"/>
    </row>
    <row r="529">
      <c r="G529" s="8"/>
    </row>
    <row r="530">
      <c r="G530" s="8"/>
    </row>
    <row r="531">
      <c r="G531" s="8"/>
    </row>
    <row r="532">
      <c r="G532" s="8"/>
    </row>
    <row r="533">
      <c r="G533" s="8"/>
    </row>
    <row r="534">
      <c r="G534" s="8"/>
    </row>
    <row r="535">
      <c r="G535" s="8"/>
    </row>
    <row r="536">
      <c r="G536" s="8"/>
    </row>
    <row r="537">
      <c r="G537" s="8"/>
    </row>
    <row r="538">
      <c r="G538" s="8"/>
    </row>
    <row r="539">
      <c r="G539" s="8"/>
    </row>
    <row r="540">
      <c r="G540" s="8"/>
    </row>
    <row r="541">
      <c r="G541" s="8"/>
    </row>
    <row r="542">
      <c r="G542" s="8"/>
    </row>
    <row r="543">
      <c r="G543" s="8"/>
    </row>
    <row r="544">
      <c r="G544" s="8"/>
    </row>
    <row r="545">
      <c r="G545" s="8"/>
    </row>
    <row r="546">
      <c r="G546" s="8"/>
    </row>
    <row r="547">
      <c r="G547" s="8"/>
    </row>
    <row r="548">
      <c r="G548" s="8"/>
    </row>
    <row r="549">
      <c r="G549" s="8"/>
    </row>
    <row r="550">
      <c r="G550" s="8"/>
    </row>
    <row r="551">
      <c r="G551" s="8"/>
    </row>
    <row r="552">
      <c r="G552" s="8"/>
    </row>
    <row r="553">
      <c r="G553" s="8"/>
    </row>
    <row r="554">
      <c r="G554" s="8"/>
    </row>
    <row r="555">
      <c r="G555" s="8"/>
    </row>
    <row r="556">
      <c r="G556" s="8"/>
    </row>
    <row r="557">
      <c r="G557" s="8"/>
    </row>
    <row r="558">
      <c r="G558" s="8"/>
    </row>
    <row r="559">
      <c r="G559" s="8"/>
    </row>
    <row r="560">
      <c r="G560" s="8"/>
    </row>
    <row r="561">
      <c r="G561" s="8"/>
    </row>
    <row r="562">
      <c r="G562" s="8"/>
    </row>
    <row r="563">
      <c r="G563" s="8"/>
    </row>
    <row r="564">
      <c r="G564" s="8"/>
    </row>
    <row r="565">
      <c r="G565" s="8"/>
    </row>
    <row r="566">
      <c r="G566" s="8"/>
    </row>
    <row r="567">
      <c r="G567" s="8"/>
    </row>
    <row r="568">
      <c r="G568" s="8"/>
    </row>
    <row r="569">
      <c r="G569" s="8"/>
    </row>
    <row r="570">
      <c r="G570" s="8"/>
    </row>
    <row r="571">
      <c r="G571" s="8"/>
    </row>
    <row r="572">
      <c r="G572" s="8"/>
    </row>
    <row r="573">
      <c r="G573" s="8"/>
    </row>
    <row r="574">
      <c r="G574" s="8"/>
    </row>
    <row r="575">
      <c r="G575" s="8"/>
    </row>
    <row r="576">
      <c r="G576" s="8"/>
    </row>
    <row r="577">
      <c r="G577" s="8"/>
    </row>
    <row r="578">
      <c r="G578" s="8"/>
    </row>
    <row r="579">
      <c r="G579" s="8"/>
    </row>
    <row r="580">
      <c r="G580" s="8"/>
    </row>
    <row r="581">
      <c r="G581" s="8"/>
    </row>
    <row r="582">
      <c r="G582" s="8"/>
    </row>
    <row r="583">
      <c r="G583" s="8"/>
    </row>
    <row r="584">
      <c r="G584" s="8"/>
    </row>
    <row r="585">
      <c r="G585" s="8"/>
    </row>
    <row r="586">
      <c r="G586" s="8"/>
    </row>
    <row r="587">
      <c r="G587" s="8"/>
    </row>
    <row r="588">
      <c r="G588" s="8"/>
    </row>
    <row r="589">
      <c r="G589" s="8"/>
    </row>
    <row r="590">
      <c r="G590" s="8"/>
    </row>
    <row r="591">
      <c r="G591" s="8"/>
    </row>
    <row r="592">
      <c r="G592" s="8"/>
    </row>
    <row r="593">
      <c r="G593" s="8"/>
    </row>
    <row r="594">
      <c r="G594" s="8"/>
    </row>
    <row r="595">
      <c r="G595" s="8"/>
    </row>
    <row r="596">
      <c r="G596" s="8"/>
    </row>
    <row r="597">
      <c r="G597" s="8"/>
    </row>
    <row r="598">
      <c r="G598" s="8"/>
    </row>
    <row r="599">
      <c r="G599" s="8"/>
    </row>
    <row r="600">
      <c r="G600" s="8"/>
    </row>
    <row r="601">
      <c r="G601" s="8"/>
    </row>
    <row r="602">
      <c r="G602" s="8"/>
    </row>
    <row r="603">
      <c r="G603" s="8"/>
    </row>
    <row r="604">
      <c r="G604" s="8"/>
    </row>
    <row r="605">
      <c r="G605" s="8"/>
    </row>
    <row r="606">
      <c r="G606" s="8"/>
    </row>
    <row r="607">
      <c r="G607" s="8"/>
    </row>
    <row r="608">
      <c r="G608" s="8"/>
    </row>
    <row r="609">
      <c r="G609" s="8"/>
    </row>
    <row r="610">
      <c r="G610" s="8"/>
    </row>
    <row r="611">
      <c r="G611" s="8"/>
    </row>
    <row r="612">
      <c r="G612" s="8"/>
    </row>
    <row r="613">
      <c r="G613" s="8"/>
    </row>
    <row r="614">
      <c r="G614" s="8"/>
    </row>
    <row r="615">
      <c r="G615" s="8"/>
    </row>
    <row r="616">
      <c r="G616" s="8"/>
    </row>
    <row r="617">
      <c r="G617" s="8"/>
    </row>
    <row r="618">
      <c r="G618" s="8"/>
    </row>
    <row r="619">
      <c r="G619" s="8"/>
    </row>
    <row r="620">
      <c r="G620" s="8"/>
    </row>
    <row r="621">
      <c r="G621" s="8"/>
    </row>
    <row r="622">
      <c r="G622" s="8"/>
    </row>
    <row r="623">
      <c r="G623" s="8"/>
    </row>
    <row r="624">
      <c r="G624" s="8"/>
    </row>
    <row r="625">
      <c r="G625" s="8"/>
    </row>
    <row r="626">
      <c r="G626" s="8"/>
    </row>
    <row r="627">
      <c r="G627" s="8"/>
    </row>
    <row r="628">
      <c r="G628" s="8"/>
    </row>
    <row r="629">
      <c r="G629" s="8"/>
    </row>
    <row r="630">
      <c r="G630" s="8"/>
    </row>
    <row r="631">
      <c r="G631" s="8"/>
    </row>
    <row r="632">
      <c r="G632" s="8"/>
    </row>
    <row r="633">
      <c r="G633" s="8"/>
    </row>
    <row r="634">
      <c r="G634" s="8"/>
    </row>
    <row r="635">
      <c r="G635" s="8"/>
    </row>
    <row r="636">
      <c r="G636" s="8"/>
    </row>
    <row r="637">
      <c r="G637" s="8"/>
    </row>
    <row r="638">
      <c r="G638" s="8"/>
    </row>
    <row r="639">
      <c r="G639" s="8"/>
    </row>
    <row r="640">
      <c r="G640" s="8"/>
    </row>
    <row r="641">
      <c r="G641" s="8"/>
    </row>
    <row r="642">
      <c r="G642" s="8"/>
    </row>
    <row r="643">
      <c r="G643" s="8"/>
    </row>
    <row r="644">
      <c r="G644" s="8"/>
    </row>
    <row r="645">
      <c r="G645" s="8"/>
    </row>
    <row r="646">
      <c r="G646" s="8"/>
    </row>
    <row r="647">
      <c r="G647" s="8"/>
    </row>
    <row r="648">
      <c r="G648" s="8"/>
    </row>
    <row r="649">
      <c r="G649" s="8"/>
    </row>
    <row r="650">
      <c r="G650" s="8"/>
    </row>
    <row r="651">
      <c r="G651" s="8"/>
    </row>
    <row r="652">
      <c r="G652" s="8"/>
    </row>
    <row r="653">
      <c r="G653" s="8"/>
    </row>
    <row r="654">
      <c r="G654" s="8"/>
    </row>
    <row r="655">
      <c r="G655" s="8"/>
    </row>
    <row r="656">
      <c r="G656" s="8"/>
    </row>
    <row r="657">
      <c r="G657" s="8"/>
    </row>
    <row r="658">
      <c r="G658" s="8"/>
    </row>
    <row r="659">
      <c r="G659" s="8"/>
    </row>
    <row r="660">
      <c r="G660" s="8"/>
    </row>
    <row r="661">
      <c r="G661" s="8"/>
    </row>
    <row r="662">
      <c r="G662" s="8"/>
    </row>
    <row r="663">
      <c r="G663" s="8"/>
    </row>
    <row r="664">
      <c r="G664" s="8"/>
    </row>
    <row r="665">
      <c r="G665" s="8"/>
    </row>
    <row r="666">
      <c r="G666" s="8"/>
    </row>
    <row r="667">
      <c r="G667" s="8"/>
    </row>
    <row r="668">
      <c r="G668" s="8"/>
    </row>
    <row r="669">
      <c r="G669" s="8"/>
    </row>
    <row r="670">
      <c r="G670" s="8"/>
    </row>
    <row r="671">
      <c r="G671" s="8"/>
    </row>
    <row r="672">
      <c r="G672" s="8"/>
    </row>
    <row r="673">
      <c r="G673" s="8"/>
    </row>
    <row r="674">
      <c r="G674" s="8"/>
    </row>
    <row r="675">
      <c r="G675" s="8"/>
    </row>
    <row r="676">
      <c r="G676" s="8"/>
    </row>
    <row r="677">
      <c r="G677" s="8"/>
    </row>
    <row r="678">
      <c r="G678" s="8"/>
    </row>
    <row r="679">
      <c r="G679" s="8"/>
    </row>
    <row r="680">
      <c r="G680" s="8"/>
    </row>
    <row r="681">
      <c r="G681" s="8"/>
    </row>
    <row r="682">
      <c r="G682" s="8"/>
    </row>
    <row r="683">
      <c r="G683" s="8"/>
    </row>
    <row r="684">
      <c r="G684" s="8"/>
    </row>
    <row r="685">
      <c r="G685" s="8"/>
    </row>
    <row r="686">
      <c r="G686" s="8"/>
    </row>
    <row r="687">
      <c r="G687" s="8"/>
    </row>
    <row r="688">
      <c r="G688" s="8"/>
    </row>
    <row r="689">
      <c r="G689" s="8"/>
    </row>
    <row r="690">
      <c r="G690" s="8"/>
    </row>
    <row r="691">
      <c r="G691" s="8"/>
    </row>
    <row r="692">
      <c r="G692" s="8"/>
    </row>
    <row r="693">
      <c r="G693" s="8"/>
    </row>
    <row r="694">
      <c r="G694" s="8"/>
    </row>
    <row r="695">
      <c r="G695" s="8"/>
    </row>
    <row r="696">
      <c r="G696" s="8"/>
    </row>
    <row r="697">
      <c r="G697" s="8"/>
    </row>
    <row r="698">
      <c r="G698" s="8"/>
    </row>
    <row r="699">
      <c r="G699" s="8"/>
    </row>
    <row r="700">
      <c r="G700" s="8"/>
    </row>
    <row r="701">
      <c r="G701" s="8"/>
    </row>
    <row r="702">
      <c r="G702" s="8"/>
    </row>
    <row r="703">
      <c r="G703" s="8"/>
    </row>
    <row r="704">
      <c r="G704" s="8"/>
    </row>
    <row r="705">
      <c r="G705" s="8"/>
    </row>
    <row r="706">
      <c r="G706" s="8"/>
    </row>
    <row r="707">
      <c r="G707" s="8"/>
    </row>
    <row r="708">
      <c r="G708" s="8"/>
    </row>
    <row r="709">
      <c r="G709" s="8"/>
    </row>
    <row r="710">
      <c r="G710" s="8"/>
    </row>
    <row r="711">
      <c r="G711" s="8"/>
    </row>
    <row r="712">
      <c r="G712" s="8"/>
    </row>
    <row r="713">
      <c r="G713" s="8"/>
    </row>
    <row r="714">
      <c r="G714" s="8"/>
    </row>
    <row r="715">
      <c r="G715" s="8"/>
    </row>
    <row r="716">
      <c r="G716" s="8"/>
    </row>
    <row r="717">
      <c r="G717" s="8"/>
    </row>
    <row r="718">
      <c r="G718" s="8"/>
    </row>
    <row r="719">
      <c r="G719" s="8"/>
    </row>
    <row r="720">
      <c r="G720" s="8"/>
    </row>
    <row r="721">
      <c r="G721" s="8"/>
    </row>
    <row r="722">
      <c r="G722" s="8"/>
    </row>
    <row r="723">
      <c r="G723" s="8"/>
    </row>
    <row r="724">
      <c r="G724" s="8"/>
    </row>
    <row r="725">
      <c r="G725" s="8"/>
    </row>
    <row r="726">
      <c r="G726" s="8"/>
    </row>
    <row r="727">
      <c r="G727" s="8"/>
    </row>
    <row r="728">
      <c r="G728" s="8"/>
    </row>
    <row r="729">
      <c r="G729" s="8"/>
    </row>
    <row r="730">
      <c r="G730" s="8"/>
    </row>
    <row r="731">
      <c r="G731" s="8"/>
    </row>
    <row r="732">
      <c r="G732" s="8"/>
    </row>
    <row r="733">
      <c r="G733" s="8"/>
    </row>
    <row r="734">
      <c r="G734" s="8"/>
    </row>
    <row r="735">
      <c r="G735" s="8"/>
    </row>
    <row r="736">
      <c r="G736" s="8"/>
    </row>
    <row r="737">
      <c r="G737" s="8"/>
    </row>
    <row r="738">
      <c r="G738" s="8"/>
    </row>
    <row r="739">
      <c r="G739" s="8"/>
    </row>
    <row r="740">
      <c r="G740" s="8"/>
    </row>
    <row r="741">
      <c r="G741" s="8"/>
    </row>
    <row r="742">
      <c r="G742" s="8"/>
    </row>
    <row r="743">
      <c r="G743" s="8"/>
    </row>
    <row r="744">
      <c r="G744" s="8"/>
    </row>
    <row r="745">
      <c r="G745" s="8"/>
    </row>
    <row r="746">
      <c r="G746" s="8"/>
    </row>
    <row r="747">
      <c r="G747" s="8"/>
    </row>
    <row r="748">
      <c r="G748" s="8"/>
    </row>
    <row r="749">
      <c r="G749" s="8"/>
    </row>
    <row r="750">
      <c r="G750" s="8"/>
    </row>
    <row r="751">
      <c r="G751" s="8"/>
    </row>
    <row r="752">
      <c r="G752" s="8"/>
    </row>
    <row r="753">
      <c r="G753" s="8"/>
    </row>
    <row r="754">
      <c r="G754" s="8"/>
    </row>
    <row r="755">
      <c r="G755" s="8"/>
    </row>
    <row r="756">
      <c r="G756" s="8"/>
    </row>
    <row r="757">
      <c r="G757" s="8"/>
    </row>
    <row r="758">
      <c r="G758" s="8"/>
    </row>
    <row r="759">
      <c r="G759" s="8"/>
    </row>
    <row r="760">
      <c r="G760" s="8"/>
    </row>
    <row r="761">
      <c r="G761" s="8"/>
    </row>
    <row r="762">
      <c r="G762" s="8"/>
    </row>
    <row r="763">
      <c r="G763" s="8"/>
    </row>
    <row r="764">
      <c r="G764" s="8"/>
    </row>
    <row r="765">
      <c r="G765" s="8"/>
    </row>
    <row r="766">
      <c r="G766" s="8"/>
    </row>
    <row r="767">
      <c r="G767" s="8"/>
    </row>
    <row r="768">
      <c r="G768" s="8"/>
    </row>
    <row r="769">
      <c r="G769" s="8"/>
    </row>
    <row r="770">
      <c r="G770" s="8"/>
    </row>
    <row r="771">
      <c r="G771" s="8"/>
    </row>
    <row r="772">
      <c r="G772" s="8"/>
    </row>
    <row r="773">
      <c r="G773" s="8"/>
    </row>
    <row r="774">
      <c r="G774" s="8"/>
    </row>
    <row r="775">
      <c r="G775" s="8"/>
    </row>
    <row r="776">
      <c r="G776" s="8"/>
    </row>
    <row r="777">
      <c r="G777" s="8"/>
    </row>
    <row r="778">
      <c r="G778" s="8"/>
    </row>
    <row r="779">
      <c r="G779" s="8"/>
    </row>
    <row r="780">
      <c r="G780" s="8"/>
    </row>
    <row r="781">
      <c r="G781" s="8"/>
    </row>
    <row r="782">
      <c r="G782" s="8"/>
    </row>
    <row r="783">
      <c r="G783" s="8"/>
    </row>
    <row r="784">
      <c r="G784" s="8"/>
    </row>
    <row r="785">
      <c r="G785" s="8"/>
    </row>
    <row r="786">
      <c r="G786" s="8"/>
    </row>
    <row r="787">
      <c r="G787" s="8"/>
    </row>
    <row r="788">
      <c r="G788" s="8"/>
    </row>
    <row r="789">
      <c r="G789" s="8"/>
    </row>
    <row r="790">
      <c r="G790" s="8"/>
    </row>
    <row r="791">
      <c r="G791" s="8"/>
    </row>
    <row r="792">
      <c r="G792" s="8"/>
    </row>
    <row r="793">
      <c r="G793" s="8"/>
    </row>
    <row r="794">
      <c r="G794" s="8"/>
    </row>
    <row r="795">
      <c r="G795" s="8"/>
    </row>
    <row r="796">
      <c r="G796" s="8"/>
    </row>
    <row r="797">
      <c r="G797" s="8"/>
    </row>
    <row r="798">
      <c r="G798" s="8"/>
    </row>
    <row r="799">
      <c r="G799" s="8"/>
    </row>
    <row r="800">
      <c r="G800" s="8"/>
    </row>
    <row r="801">
      <c r="G801" s="8"/>
    </row>
    <row r="802">
      <c r="G802" s="8"/>
    </row>
    <row r="803">
      <c r="G803" s="8"/>
    </row>
    <row r="804">
      <c r="G804" s="8"/>
    </row>
    <row r="805">
      <c r="G805" s="8"/>
    </row>
    <row r="806">
      <c r="G806" s="8"/>
    </row>
    <row r="807">
      <c r="G807" s="8"/>
    </row>
    <row r="808">
      <c r="G808" s="8"/>
    </row>
    <row r="809">
      <c r="G809" s="8"/>
    </row>
    <row r="810">
      <c r="G810" s="8"/>
    </row>
    <row r="811">
      <c r="G811" s="8"/>
    </row>
    <row r="812">
      <c r="G812" s="8"/>
    </row>
    <row r="813">
      <c r="G813" s="8"/>
    </row>
    <row r="814">
      <c r="G814" s="8"/>
    </row>
    <row r="815">
      <c r="G815" s="8"/>
    </row>
    <row r="816">
      <c r="G816" s="8"/>
    </row>
    <row r="817">
      <c r="G817" s="8"/>
    </row>
    <row r="818">
      <c r="G818" s="8"/>
    </row>
    <row r="819">
      <c r="G819" s="8"/>
    </row>
    <row r="820">
      <c r="G820" s="8"/>
    </row>
    <row r="821">
      <c r="G821" s="8"/>
    </row>
    <row r="822">
      <c r="G822" s="8"/>
    </row>
    <row r="823">
      <c r="G823" s="8"/>
    </row>
    <row r="824">
      <c r="G824" s="8"/>
    </row>
    <row r="825">
      <c r="G825" s="8"/>
    </row>
    <row r="826">
      <c r="G826" s="8"/>
    </row>
    <row r="827">
      <c r="G827" s="8"/>
    </row>
    <row r="828">
      <c r="G828" s="8"/>
    </row>
    <row r="829">
      <c r="G829" s="8"/>
    </row>
    <row r="830">
      <c r="G830" s="8"/>
    </row>
    <row r="831">
      <c r="G831" s="8"/>
    </row>
    <row r="832">
      <c r="G832" s="8"/>
    </row>
    <row r="833">
      <c r="G833" s="8"/>
    </row>
    <row r="834">
      <c r="G834" s="8"/>
    </row>
    <row r="835">
      <c r="G835" s="8"/>
    </row>
    <row r="836">
      <c r="G836" s="8"/>
    </row>
    <row r="837">
      <c r="G837" s="8"/>
    </row>
    <row r="838">
      <c r="G838" s="8"/>
    </row>
    <row r="839">
      <c r="G839" s="8"/>
    </row>
    <row r="840">
      <c r="G840" s="8"/>
    </row>
    <row r="841">
      <c r="G841" s="8"/>
    </row>
    <row r="842">
      <c r="G842" s="8"/>
    </row>
    <row r="843">
      <c r="G843" s="8"/>
    </row>
    <row r="844">
      <c r="G844" s="8"/>
    </row>
    <row r="845">
      <c r="G845" s="8"/>
    </row>
    <row r="846">
      <c r="G846" s="8"/>
    </row>
    <row r="847">
      <c r="G847" s="8"/>
    </row>
    <row r="848">
      <c r="G848" s="8"/>
    </row>
    <row r="849">
      <c r="G849" s="8"/>
    </row>
    <row r="850">
      <c r="G850" s="8"/>
    </row>
    <row r="851">
      <c r="G851" s="8"/>
    </row>
    <row r="852">
      <c r="G852" s="8"/>
    </row>
    <row r="853">
      <c r="G853" s="8"/>
    </row>
    <row r="854">
      <c r="G854" s="8"/>
    </row>
    <row r="855">
      <c r="G855" s="8"/>
    </row>
    <row r="856">
      <c r="G856" s="8"/>
    </row>
    <row r="857">
      <c r="G857" s="8"/>
    </row>
    <row r="858">
      <c r="G858" s="8"/>
    </row>
    <row r="859">
      <c r="G859" s="8"/>
    </row>
    <row r="860">
      <c r="G860" s="8"/>
    </row>
    <row r="861">
      <c r="G861" s="8"/>
    </row>
    <row r="862">
      <c r="G862" s="8"/>
    </row>
    <row r="863">
      <c r="G863" s="8"/>
    </row>
    <row r="864">
      <c r="G864" s="8"/>
    </row>
    <row r="865">
      <c r="G865" s="8"/>
    </row>
    <row r="866">
      <c r="G866" s="8"/>
    </row>
    <row r="867">
      <c r="G867" s="8"/>
    </row>
    <row r="868">
      <c r="G868" s="8"/>
    </row>
    <row r="869">
      <c r="G869" s="8"/>
    </row>
    <row r="870">
      <c r="G870" s="8"/>
    </row>
    <row r="871">
      <c r="G871" s="8"/>
    </row>
    <row r="872">
      <c r="G872" s="8"/>
    </row>
    <row r="873">
      <c r="G873" s="8"/>
    </row>
    <row r="874">
      <c r="G874" s="8"/>
    </row>
    <row r="875">
      <c r="G875" s="8"/>
    </row>
    <row r="876">
      <c r="G876" s="8"/>
    </row>
    <row r="877">
      <c r="G877" s="8"/>
    </row>
    <row r="878">
      <c r="G878" s="8"/>
    </row>
    <row r="879">
      <c r="G879" s="8"/>
    </row>
    <row r="880">
      <c r="G880" s="8"/>
    </row>
    <row r="881">
      <c r="G881" s="8"/>
    </row>
    <row r="882">
      <c r="G882" s="8"/>
    </row>
    <row r="883">
      <c r="G883" s="8"/>
    </row>
    <row r="884">
      <c r="G884" s="8"/>
    </row>
    <row r="885">
      <c r="G885" s="8"/>
    </row>
    <row r="886">
      <c r="G886" s="8"/>
    </row>
    <row r="887">
      <c r="G887" s="8"/>
    </row>
    <row r="888">
      <c r="G888" s="8"/>
    </row>
    <row r="889">
      <c r="G889" s="8"/>
    </row>
    <row r="890">
      <c r="G890" s="8"/>
    </row>
    <row r="891">
      <c r="G891" s="8"/>
    </row>
    <row r="892">
      <c r="G892" s="8"/>
    </row>
    <row r="893">
      <c r="G893" s="8"/>
    </row>
    <row r="894">
      <c r="G894" s="8"/>
    </row>
    <row r="895">
      <c r="G895" s="8"/>
    </row>
    <row r="896">
      <c r="G896" s="8"/>
    </row>
    <row r="897">
      <c r="G897" s="8"/>
    </row>
    <row r="898">
      <c r="G898" s="8"/>
    </row>
    <row r="899">
      <c r="G899" s="8"/>
    </row>
    <row r="900">
      <c r="G900" s="8"/>
    </row>
    <row r="901">
      <c r="G901" s="8"/>
    </row>
    <row r="902">
      <c r="G902" s="8"/>
    </row>
    <row r="903">
      <c r="G903" s="8"/>
    </row>
    <row r="904">
      <c r="G904" s="8"/>
    </row>
    <row r="905">
      <c r="G905" s="8"/>
    </row>
    <row r="906">
      <c r="G906" s="8"/>
    </row>
    <row r="907">
      <c r="G907" s="8"/>
    </row>
    <row r="908">
      <c r="G908" s="8"/>
    </row>
    <row r="909">
      <c r="G909" s="8"/>
    </row>
    <row r="910">
      <c r="G910" s="8"/>
    </row>
    <row r="911">
      <c r="G911" s="8"/>
    </row>
    <row r="912">
      <c r="G912" s="8"/>
    </row>
    <row r="913">
      <c r="G913" s="8"/>
    </row>
    <row r="914">
      <c r="G914" s="8"/>
    </row>
    <row r="915">
      <c r="G915" s="8"/>
    </row>
    <row r="916">
      <c r="G916" s="8"/>
    </row>
    <row r="917">
      <c r="G917" s="8"/>
    </row>
    <row r="918">
      <c r="G918" s="8"/>
    </row>
    <row r="919">
      <c r="G919" s="8"/>
    </row>
    <row r="920">
      <c r="G920" s="8"/>
    </row>
    <row r="921">
      <c r="G921" s="8"/>
    </row>
    <row r="922">
      <c r="G922" s="8"/>
    </row>
    <row r="923">
      <c r="G923" s="8"/>
    </row>
    <row r="924">
      <c r="G924" s="8"/>
    </row>
    <row r="925">
      <c r="G925" s="8"/>
    </row>
    <row r="926">
      <c r="G926" s="8"/>
    </row>
    <row r="927">
      <c r="G927" s="8"/>
    </row>
    <row r="928">
      <c r="G928" s="8"/>
    </row>
    <row r="929">
      <c r="G929" s="8"/>
    </row>
    <row r="930">
      <c r="G930" s="8"/>
    </row>
    <row r="931">
      <c r="G931" s="8"/>
    </row>
    <row r="932">
      <c r="G932" s="8"/>
    </row>
    <row r="933">
      <c r="G933" s="8"/>
    </row>
    <row r="934">
      <c r="G934" s="8"/>
    </row>
    <row r="935">
      <c r="G935" s="8"/>
    </row>
    <row r="936">
      <c r="G936" s="8"/>
    </row>
    <row r="937">
      <c r="G937" s="8"/>
    </row>
    <row r="938">
      <c r="G938" s="8"/>
    </row>
    <row r="939">
      <c r="G939" s="8"/>
    </row>
    <row r="940">
      <c r="G940" s="8"/>
    </row>
    <row r="941">
      <c r="G941" s="8"/>
    </row>
    <row r="942">
      <c r="G942" s="8"/>
    </row>
    <row r="943">
      <c r="G943" s="8"/>
    </row>
    <row r="944">
      <c r="G944" s="8"/>
    </row>
    <row r="945">
      <c r="G945" s="8"/>
    </row>
    <row r="946">
      <c r="G946" s="8"/>
    </row>
    <row r="947">
      <c r="G947" s="8"/>
    </row>
    <row r="948">
      <c r="G948" s="8"/>
    </row>
    <row r="949">
      <c r="G949" s="8"/>
    </row>
    <row r="950">
      <c r="G950" s="8"/>
    </row>
    <row r="951">
      <c r="G951" s="8"/>
    </row>
    <row r="952">
      <c r="G952" s="8"/>
    </row>
    <row r="953">
      <c r="G953" s="8"/>
    </row>
    <row r="954">
      <c r="G954" s="8"/>
    </row>
    <row r="955">
      <c r="G955" s="8"/>
    </row>
    <row r="956">
      <c r="G956" s="8"/>
    </row>
    <row r="957">
      <c r="G957" s="8"/>
    </row>
    <row r="958">
      <c r="G958" s="8"/>
    </row>
    <row r="959">
      <c r="G959" s="8"/>
    </row>
    <row r="960">
      <c r="G960" s="8"/>
    </row>
    <row r="961">
      <c r="G961" s="8"/>
    </row>
    <row r="962">
      <c r="G962" s="8"/>
    </row>
    <row r="963">
      <c r="G963" s="8"/>
    </row>
    <row r="964">
      <c r="G964" s="8"/>
    </row>
    <row r="965">
      <c r="G965" s="8"/>
    </row>
    <row r="966">
      <c r="G966" s="8"/>
    </row>
    <row r="967">
      <c r="G967" s="8"/>
    </row>
    <row r="968">
      <c r="G968" s="8"/>
    </row>
    <row r="969">
      <c r="G969" s="8"/>
    </row>
    <row r="970">
      <c r="G970" s="8"/>
    </row>
    <row r="971">
      <c r="G971" s="8"/>
    </row>
    <row r="972">
      <c r="G972" s="8"/>
    </row>
    <row r="973">
      <c r="G973" s="8"/>
    </row>
    <row r="974">
      <c r="G974" s="8"/>
    </row>
    <row r="975">
      <c r="G975" s="8"/>
    </row>
    <row r="976">
      <c r="G976" s="8"/>
    </row>
    <row r="977">
      <c r="G977" s="8"/>
    </row>
    <row r="978">
      <c r="G978" s="8"/>
    </row>
    <row r="979">
      <c r="G979" s="8"/>
    </row>
    <row r="980">
      <c r="G980" s="8"/>
    </row>
    <row r="981">
      <c r="G981" s="8"/>
    </row>
    <row r="982">
      <c r="G982" s="8"/>
    </row>
    <row r="983">
      <c r="G983" s="8"/>
    </row>
    <row r="984">
      <c r="G984" s="8"/>
    </row>
    <row r="985">
      <c r="G985" s="8"/>
    </row>
    <row r="986">
      <c r="G986" s="8"/>
    </row>
    <row r="987">
      <c r="G987" s="8"/>
    </row>
    <row r="988">
      <c r="G988" s="8"/>
    </row>
    <row r="989">
      <c r="G989" s="8"/>
    </row>
    <row r="990">
      <c r="G990" s="8"/>
    </row>
    <row r="991">
      <c r="G991" s="8"/>
    </row>
    <row r="992">
      <c r="G992" s="8"/>
    </row>
    <row r="993">
      <c r="G993" s="8"/>
    </row>
    <row r="994">
      <c r="G994" s="8"/>
    </row>
    <row r="995">
      <c r="G995" s="8"/>
    </row>
    <row r="996">
      <c r="G996" s="8"/>
    </row>
    <row r="997">
      <c r="G997" s="8"/>
    </row>
    <row r="998">
      <c r="G998" s="8"/>
    </row>
    <row r="999">
      <c r="G999" s="8"/>
    </row>
    <row r="1000">
      <c r="G1000" s="8"/>
    </row>
  </sheetData>
  <autoFilter ref="$G$1:$G$1000"/>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s>
  <sheetData>
    <row r="1">
      <c r="B1" s="8"/>
      <c r="C1" s="8"/>
    </row>
    <row r="2">
      <c r="B2" s="8"/>
      <c r="C2" s="8"/>
      <c r="E2" s="12" t="s">
        <v>1137</v>
      </c>
    </row>
    <row r="3">
      <c r="A3" s="13"/>
      <c r="B3" s="14" t="s">
        <v>1138</v>
      </c>
      <c r="C3" s="14" t="s">
        <v>10</v>
      </c>
    </row>
    <row r="4">
      <c r="A4" s="15" t="s">
        <v>1139</v>
      </c>
      <c r="B4" s="16">
        <f>AVERAGE('kickstarter_Cleaned Data'!J:J)</f>
        <v>18534.953</v>
      </c>
      <c r="C4" s="16">
        <f>AVERAGE('kickstarter_Cleaned Data'!K:K)</f>
        <v>8032.465</v>
      </c>
    </row>
    <row r="5">
      <c r="A5" s="15" t="s">
        <v>1140</v>
      </c>
      <c r="B5" s="16">
        <f>STDEV('kickstarter_Cleaned Data'!J:J)</f>
        <v>56966.11234</v>
      </c>
      <c r="C5" s="16">
        <f>STDEV('kickstarter_Cleaned Data'!K:K)</f>
        <v>37441.21142</v>
      </c>
    </row>
    <row r="6">
      <c r="A6" s="15" t="s">
        <v>1141</v>
      </c>
      <c r="B6" s="16">
        <f t="shared" ref="B6:C6" si="1">B4 - (3 * B5)</f>
        <v>-152363.384</v>
      </c>
      <c r="C6" s="16">
        <f t="shared" si="1"/>
        <v>-104291.1693</v>
      </c>
    </row>
    <row r="7">
      <c r="A7" s="15" t="s">
        <v>1142</v>
      </c>
      <c r="B7" s="17">
        <f t="shared" ref="B7:C7" si="2">B4 + (3 * B5)</f>
        <v>189433.29</v>
      </c>
      <c r="C7" s="17">
        <f t="shared" si="2"/>
        <v>120356.0993</v>
      </c>
    </row>
    <row r="8">
      <c r="B8" s="8"/>
      <c r="C8" s="8"/>
    </row>
    <row r="9">
      <c r="B9" s="8"/>
      <c r="C9" s="8"/>
    </row>
    <row r="10">
      <c r="B10" s="8"/>
      <c r="C10" s="8"/>
    </row>
    <row r="11">
      <c r="B11" s="8"/>
      <c r="C11" s="8"/>
    </row>
    <row r="12">
      <c r="B12" s="8"/>
      <c r="C12" s="8"/>
    </row>
    <row r="13">
      <c r="B13" s="8"/>
      <c r="C13" s="8"/>
    </row>
    <row r="14">
      <c r="B14" s="8"/>
      <c r="C14" s="8"/>
    </row>
    <row r="15">
      <c r="B15" s="8"/>
      <c r="C15" s="8"/>
    </row>
    <row r="16">
      <c r="B16" s="8"/>
      <c r="C16" s="8"/>
    </row>
    <row r="17">
      <c r="B17" s="8"/>
      <c r="C17" s="8"/>
    </row>
    <row r="18">
      <c r="B18" s="8"/>
      <c r="C18" s="8"/>
    </row>
    <row r="19">
      <c r="B19" s="8"/>
      <c r="C19" s="8"/>
    </row>
    <row r="20">
      <c r="B20" s="8"/>
      <c r="C20" s="8"/>
    </row>
    <row r="21">
      <c r="B21" s="8"/>
      <c r="C21" s="8"/>
    </row>
    <row r="22">
      <c r="B22" s="8"/>
      <c r="C22" s="8"/>
    </row>
    <row r="23">
      <c r="B23" s="8"/>
      <c r="C23" s="8"/>
    </row>
    <row r="24">
      <c r="B24" s="8"/>
      <c r="C24" s="8"/>
    </row>
    <row r="25">
      <c r="B25" s="8"/>
      <c r="C25" s="8"/>
    </row>
    <row r="26">
      <c r="B26" s="8"/>
      <c r="C26" s="8"/>
    </row>
    <row r="27">
      <c r="B27" s="8"/>
      <c r="C27" s="8"/>
    </row>
    <row r="28">
      <c r="B28" s="8"/>
      <c r="C28" s="8"/>
    </row>
    <row r="29">
      <c r="B29" s="8"/>
      <c r="C29" s="8"/>
    </row>
    <row r="30">
      <c r="B30" s="8"/>
      <c r="C30" s="8"/>
    </row>
    <row r="31">
      <c r="B31" s="8"/>
      <c r="C31" s="8"/>
    </row>
    <row r="32">
      <c r="B32" s="8"/>
      <c r="C32" s="8"/>
    </row>
    <row r="33">
      <c r="B33" s="8"/>
      <c r="C33" s="8"/>
    </row>
    <row r="34">
      <c r="B34" s="8"/>
      <c r="C34" s="8"/>
    </row>
    <row r="35">
      <c r="B35" s="8"/>
      <c r="C35" s="8"/>
    </row>
    <row r="36">
      <c r="B36" s="8"/>
      <c r="C36" s="8"/>
    </row>
    <row r="37">
      <c r="B37" s="8"/>
      <c r="C37" s="8"/>
    </row>
    <row r="38">
      <c r="B38" s="8"/>
      <c r="C38" s="8"/>
    </row>
    <row r="39">
      <c r="B39" s="8"/>
      <c r="C39" s="8"/>
    </row>
    <row r="40">
      <c r="B40" s="8"/>
      <c r="C40" s="8"/>
    </row>
    <row r="41">
      <c r="B41" s="8"/>
      <c r="C41" s="8"/>
    </row>
    <row r="42">
      <c r="B42" s="8"/>
      <c r="C42" s="8"/>
    </row>
    <row r="43">
      <c r="B43" s="8"/>
      <c r="C43" s="8"/>
    </row>
    <row r="44">
      <c r="B44" s="8"/>
      <c r="C44" s="8"/>
    </row>
    <row r="45">
      <c r="B45" s="8"/>
      <c r="C45" s="8"/>
    </row>
    <row r="46">
      <c r="B46" s="8"/>
      <c r="C46" s="8"/>
    </row>
    <row r="47">
      <c r="B47" s="8"/>
      <c r="C47" s="8"/>
    </row>
    <row r="48">
      <c r="B48" s="8"/>
      <c r="C48" s="8"/>
    </row>
    <row r="49">
      <c r="B49" s="8"/>
      <c r="C49" s="8"/>
    </row>
    <row r="50">
      <c r="B50" s="8"/>
      <c r="C50" s="8"/>
    </row>
    <row r="51">
      <c r="B51" s="8"/>
      <c r="C51" s="8"/>
    </row>
    <row r="52">
      <c r="B52" s="8"/>
      <c r="C52" s="8"/>
    </row>
    <row r="53">
      <c r="B53" s="8"/>
      <c r="C53" s="8"/>
    </row>
    <row r="54">
      <c r="B54" s="8"/>
      <c r="C54" s="8"/>
    </row>
    <row r="55">
      <c r="B55" s="8"/>
      <c r="C55" s="8"/>
    </row>
    <row r="56">
      <c r="B56" s="8"/>
      <c r="C56" s="8"/>
    </row>
    <row r="57">
      <c r="B57" s="8"/>
      <c r="C57" s="8"/>
    </row>
    <row r="58">
      <c r="B58" s="8"/>
      <c r="C58" s="8"/>
    </row>
    <row r="59">
      <c r="B59" s="8"/>
      <c r="C59" s="8"/>
    </row>
    <row r="60">
      <c r="B60" s="8"/>
      <c r="C60" s="8"/>
    </row>
    <row r="61">
      <c r="B61" s="8"/>
      <c r="C61" s="8"/>
    </row>
    <row r="62">
      <c r="B62" s="8"/>
      <c r="C62" s="8"/>
    </row>
    <row r="63">
      <c r="B63" s="8"/>
      <c r="C63" s="8"/>
    </row>
    <row r="64">
      <c r="B64" s="8"/>
      <c r="C64" s="8"/>
    </row>
    <row r="65">
      <c r="B65" s="8"/>
      <c r="C65" s="8"/>
    </row>
    <row r="66">
      <c r="B66" s="8"/>
      <c r="C66" s="8"/>
    </row>
    <row r="67">
      <c r="B67" s="8"/>
      <c r="C67" s="8"/>
    </row>
    <row r="68">
      <c r="B68" s="8"/>
      <c r="C68" s="8"/>
    </row>
    <row r="69">
      <c r="B69" s="8"/>
      <c r="C69" s="8"/>
    </row>
    <row r="70">
      <c r="B70" s="8"/>
      <c r="C70" s="8"/>
    </row>
    <row r="71">
      <c r="B71" s="8"/>
      <c r="C71" s="8"/>
    </row>
    <row r="72">
      <c r="B72" s="8"/>
      <c r="C72" s="8"/>
    </row>
    <row r="73">
      <c r="B73" s="8"/>
      <c r="C73" s="8"/>
    </row>
    <row r="74">
      <c r="B74" s="8"/>
      <c r="C74" s="8"/>
    </row>
    <row r="75">
      <c r="B75" s="8"/>
      <c r="C75" s="8"/>
    </row>
    <row r="76">
      <c r="B76" s="8"/>
      <c r="C76" s="8"/>
    </row>
    <row r="77">
      <c r="B77" s="8"/>
      <c r="C77" s="8"/>
    </row>
    <row r="78">
      <c r="B78" s="8"/>
      <c r="C78" s="8"/>
    </row>
    <row r="79">
      <c r="B79" s="8"/>
      <c r="C79" s="8"/>
    </row>
    <row r="80">
      <c r="B80" s="8"/>
      <c r="C80" s="8"/>
    </row>
    <row r="81">
      <c r="B81" s="8"/>
      <c r="C81" s="8"/>
    </row>
    <row r="82">
      <c r="B82" s="8"/>
      <c r="C82" s="8"/>
    </row>
    <row r="83">
      <c r="B83" s="8"/>
      <c r="C83" s="8"/>
    </row>
    <row r="84">
      <c r="B84" s="8"/>
      <c r="C84" s="8"/>
    </row>
    <row r="85">
      <c r="B85" s="8"/>
      <c r="C85" s="8"/>
    </row>
    <row r="86">
      <c r="B86" s="8"/>
      <c r="C86" s="8"/>
    </row>
    <row r="87">
      <c r="B87" s="8"/>
      <c r="C87" s="8"/>
    </row>
    <row r="88">
      <c r="B88" s="8"/>
      <c r="C88" s="8"/>
    </row>
    <row r="89">
      <c r="B89" s="8"/>
      <c r="C89" s="8"/>
    </row>
    <row r="90">
      <c r="B90" s="8"/>
      <c r="C90" s="8"/>
    </row>
    <row r="91">
      <c r="B91" s="8"/>
      <c r="C91" s="8"/>
    </row>
    <row r="92">
      <c r="B92" s="8"/>
      <c r="C92" s="8"/>
    </row>
    <row r="93">
      <c r="B93" s="8"/>
      <c r="C93" s="8"/>
    </row>
    <row r="94">
      <c r="B94" s="8"/>
      <c r="C94" s="8"/>
    </row>
    <row r="95">
      <c r="B95" s="8"/>
      <c r="C95" s="8"/>
    </row>
    <row r="96">
      <c r="B96" s="8"/>
      <c r="C96" s="8"/>
    </row>
    <row r="97">
      <c r="B97" s="8"/>
      <c r="C97" s="8"/>
    </row>
    <row r="98">
      <c r="B98" s="8"/>
      <c r="C98" s="8"/>
    </row>
    <row r="99">
      <c r="B99" s="8"/>
      <c r="C99" s="8"/>
    </row>
    <row r="100">
      <c r="B100" s="8"/>
      <c r="C100" s="8"/>
    </row>
    <row r="101">
      <c r="B101" s="8"/>
      <c r="C101" s="8"/>
    </row>
    <row r="102">
      <c r="B102" s="8"/>
      <c r="C102" s="8"/>
    </row>
    <row r="103">
      <c r="B103" s="8"/>
      <c r="C103" s="8"/>
    </row>
    <row r="104">
      <c r="B104" s="8"/>
      <c r="C104" s="8"/>
    </row>
    <row r="105">
      <c r="B105" s="8"/>
      <c r="C105" s="8"/>
    </row>
    <row r="106">
      <c r="B106" s="8"/>
      <c r="C106" s="8"/>
    </row>
    <row r="107">
      <c r="B107" s="8"/>
      <c r="C107" s="8"/>
    </row>
    <row r="108">
      <c r="B108" s="8"/>
      <c r="C108" s="8"/>
    </row>
    <row r="109">
      <c r="B109" s="8"/>
      <c r="C109" s="8"/>
    </row>
    <row r="110">
      <c r="B110" s="8"/>
      <c r="C110" s="8"/>
    </row>
    <row r="111">
      <c r="B111" s="8"/>
      <c r="C111" s="8"/>
    </row>
    <row r="112">
      <c r="B112" s="8"/>
      <c r="C112" s="8"/>
    </row>
    <row r="113">
      <c r="B113" s="8"/>
      <c r="C113" s="8"/>
    </row>
    <row r="114">
      <c r="B114" s="8"/>
      <c r="C114" s="8"/>
    </row>
    <row r="115">
      <c r="B115" s="8"/>
      <c r="C115" s="8"/>
    </row>
    <row r="116">
      <c r="B116" s="8"/>
      <c r="C116" s="8"/>
    </row>
    <row r="117">
      <c r="B117" s="8"/>
      <c r="C117" s="8"/>
    </row>
    <row r="118">
      <c r="B118" s="8"/>
      <c r="C118" s="8"/>
    </row>
    <row r="119">
      <c r="B119" s="8"/>
      <c r="C119" s="8"/>
    </row>
    <row r="120">
      <c r="B120" s="8"/>
      <c r="C120" s="8"/>
    </row>
    <row r="121">
      <c r="B121" s="8"/>
      <c r="C121" s="8"/>
    </row>
    <row r="122">
      <c r="B122" s="8"/>
      <c r="C122" s="8"/>
    </row>
    <row r="123">
      <c r="B123" s="8"/>
      <c r="C123" s="8"/>
    </row>
    <row r="124">
      <c r="B124" s="8"/>
      <c r="C124" s="8"/>
    </row>
    <row r="125">
      <c r="B125" s="8"/>
      <c r="C125" s="8"/>
    </row>
    <row r="126">
      <c r="B126" s="8"/>
      <c r="C126" s="8"/>
    </row>
    <row r="127">
      <c r="B127" s="8"/>
      <c r="C127" s="8"/>
    </row>
    <row r="128">
      <c r="B128" s="8"/>
      <c r="C128" s="8"/>
    </row>
    <row r="129">
      <c r="B129" s="8"/>
      <c r="C129" s="8"/>
    </row>
    <row r="130">
      <c r="B130" s="8"/>
      <c r="C130" s="8"/>
    </row>
    <row r="131">
      <c r="B131" s="8"/>
      <c r="C131" s="8"/>
    </row>
    <row r="132">
      <c r="B132" s="8"/>
      <c r="C132" s="8"/>
    </row>
    <row r="133">
      <c r="B133" s="8"/>
      <c r="C133" s="8"/>
    </row>
    <row r="134">
      <c r="B134" s="8"/>
      <c r="C134" s="8"/>
    </row>
    <row r="135">
      <c r="B135" s="8"/>
      <c r="C135" s="8"/>
    </row>
    <row r="136">
      <c r="B136" s="8"/>
      <c r="C136" s="8"/>
    </row>
    <row r="137">
      <c r="B137" s="8"/>
      <c r="C137" s="8"/>
    </row>
    <row r="138">
      <c r="B138" s="8"/>
      <c r="C138" s="8"/>
    </row>
    <row r="139">
      <c r="B139" s="8"/>
      <c r="C139" s="8"/>
    </row>
    <row r="140">
      <c r="B140" s="8"/>
      <c r="C140" s="8"/>
    </row>
    <row r="141">
      <c r="B141" s="8"/>
      <c r="C141" s="8"/>
    </row>
    <row r="142">
      <c r="B142" s="8"/>
      <c r="C142" s="8"/>
    </row>
    <row r="143">
      <c r="B143" s="8"/>
      <c r="C143" s="8"/>
    </row>
    <row r="144">
      <c r="B144" s="8"/>
      <c r="C144" s="8"/>
    </row>
    <row r="145">
      <c r="B145" s="8"/>
      <c r="C145" s="8"/>
    </row>
    <row r="146">
      <c r="B146" s="8"/>
      <c r="C146" s="8"/>
    </row>
    <row r="147">
      <c r="B147" s="8"/>
      <c r="C147" s="8"/>
    </row>
    <row r="148">
      <c r="B148" s="8"/>
      <c r="C148" s="8"/>
    </row>
    <row r="149">
      <c r="B149" s="8"/>
      <c r="C149" s="8"/>
    </row>
    <row r="150">
      <c r="B150" s="8"/>
      <c r="C150" s="8"/>
    </row>
    <row r="151">
      <c r="B151" s="8"/>
      <c r="C151" s="8"/>
    </row>
    <row r="152">
      <c r="B152" s="8"/>
      <c r="C152" s="8"/>
    </row>
    <row r="153">
      <c r="B153" s="8"/>
      <c r="C153" s="8"/>
    </row>
    <row r="154">
      <c r="B154" s="8"/>
      <c r="C154" s="8"/>
    </row>
    <row r="155">
      <c r="B155" s="8"/>
      <c r="C155" s="8"/>
    </row>
    <row r="156">
      <c r="B156" s="8"/>
      <c r="C156" s="8"/>
    </row>
    <row r="157">
      <c r="B157" s="8"/>
      <c r="C157" s="8"/>
    </row>
    <row r="158">
      <c r="B158" s="8"/>
      <c r="C158" s="8"/>
    </row>
    <row r="159">
      <c r="B159" s="8"/>
      <c r="C159" s="8"/>
    </row>
    <row r="160">
      <c r="B160" s="8"/>
      <c r="C160" s="8"/>
    </row>
    <row r="161">
      <c r="B161" s="8"/>
      <c r="C161" s="8"/>
    </row>
    <row r="162">
      <c r="B162" s="8"/>
      <c r="C162" s="8"/>
    </row>
    <row r="163">
      <c r="B163" s="8"/>
      <c r="C163" s="8"/>
    </row>
    <row r="164">
      <c r="B164" s="8"/>
      <c r="C164" s="8"/>
    </row>
    <row r="165">
      <c r="B165" s="8"/>
      <c r="C165" s="8"/>
    </row>
    <row r="166">
      <c r="B166" s="8"/>
      <c r="C166" s="8"/>
    </row>
    <row r="167">
      <c r="B167" s="8"/>
      <c r="C167" s="8"/>
    </row>
    <row r="168">
      <c r="B168" s="8"/>
      <c r="C168" s="8"/>
    </row>
    <row r="169">
      <c r="B169" s="8"/>
      <c r="C169" s="8"/>
    </row>
    <row r="170">
      <c r="B170" s="8"/>
      <c r="C170" s="8"/>
    </row>
    <row r="171">
      <c r="B171" s="8"/>
      <c r="C171" s="8"/>
    </row>
    <row r="172">
      <c r="B172" s="8"/>
      <c r="C172" s="8"/>
    </row>
    <row r="173">
      <c r="B173" s="8"/>
      <c r="C173" s="8"/>
    </row>
    <row r="174">
      <c r="B174" s="8"/>
      <c r="C174" s="8"/>
    </row>
    <row r="175">
      <c r="B175" s="8"/>
      <c r="C175" s="8"/>
    </row>
    <row r="176">
      <c r="B176" s="8"/>
      <c r="C176" s="8"/>
    </row>
    <row r="177">
      <c r="B177" s="8"/>
      <c r="C177" s="8"/>
    </row>
    <row r="178">
      <c r="B178" s="8"/>
      <c r="C178" s="8"/>
    </row>
    <row r="179">
      <c r="B179" s="8"/>
      <c r="C179" s="8"/>
    </row>
    <row r="180">
      <c r="B180" s="8"/>
      <c r="C180" s="8"/>
    </row>
    <row r="181">
      <c r="B181" s="8"/>
      <c r="C181" s="8"/>
    </row>
    <row r="182">
      <c r="B182" s="8"/>
      <c r="C182" s="8"/>
    </row>
    <row r="183">
      <c r="B183" s="8"/>
      <c r="C183" s="8"/>
    </row>
    <row r="184">
      <c r="B184" s="8"/>
      <c r="C184" s="8"/>
    </row>
    <row r="185">
      <c r="B185" s="8"/>
      <c r="C185" s="8"/>
    </row>
    <row r="186">
      <c r="B186" s="8"/>
      <c r="C186" s="8"/>
    </row>
    <row r="187">
      <c r="B187" s="8"/>
      <c r="C187" s="8"/>
    </row>
    <row r="188">
      <c r="B188" s="8"/>
      <c r="C188" s="8"/>
    </row>
    <row r="189">
      <c r="B189" s="8"/>
      <c r="C189" s="8"/>
    </row>
    <row r="190">
      <c r="B190" s="8"/>
      <c r="C190" s="8"/>
    </row>
    <row r="191">
      <c r="B191" s="8"/>
      <c r="C191" s="8"/>
    </row>
    <row r="192">
      <c r="B192" s="8"/>
      <c r="C192" s="8"/>
    </row>
    <row r="193">
      <c r="B193" s="8"/>
      <c r="C193" s="8"/>
    </row>
    <row r="194">
      <c r="B194" s="8"/>
      <c r="C194" s="8"/>
    </row>
    <row r="195">
      <c r="B195" s="8"/>
      <c r="C195" s="8"/>
    </row>
    <row r="196">
      <c r="B196" s="8"/>
      <c r="C196" s="8"/>
    </row>
    <row r="197">
      <c r="B197" s="8"/>
      <c r="C197" s="8"/>
    </row>
    <row r="198">
      <c r="B198" s="8"/>
      <c r="C198" s="8"/>
    </row>
    <row r="199">
      <c r="B199" s="8"/>
      <c r="C199" s="8"/>
    </row>
    <row r="200">
      <c r="B200" s="8"/>
      <c r="C200" s="8"/>
    </row>
    <row r="201">
      <c r="B201" s="8"/>
      <c r="C201" s="8"/>
    </row>
    <row r="202">
      <c r="B202" s="8"/>
      <c r="C202" s="8"/>
    </row>
    <row r="203">
      <c r="B203" s="8"/>
      <c r="C203" s="8"/>
    </row>
    <row r="204">
      <c r="B204" s="8"/>
      <c r="C204" s="8"/>
    </row>
    <row r="205">
      <c r="B205" s="8"/>
      <c r="C205" s="8"/>
    </row>
    <row r="206">
      <c r="B206" s="8"/>
      <c r="C206" s="8"/>
    </row>
    <row r="207">
      <c r="B207" s="8"/>
      <c r="C207" s="8"/>
    </row>
    <row r="208">
      <c r="B208" s="8"/>
      <c r="C208" s="8"/>
    </row>
    <row r="209">
      <c r="B209" s="8"/>
      <c r="C209" s="8"/>
    </row>
    <row r="210">
      <c r="B210" s="8"/>
      <c r="C210" s="8"/>
    </row>
    <row r="211">
      <c r="B211" s="8"/>
      <c r="C211" s="8"/>
    </row>
    <row r="212">
      <c r="B212" s="8"/>
      <c r="C212" s="8"/>
    </row>
    <row r="213">
      <c r="B213" s="8"/>
      <c r="C213" s="8"/>
    </row>
    <row r="214">
      <c r="B214" s="8"/>
      <c r="C214" s="8"/>
    </row>
    <row r="215">
      <c r="B215" s="8"/>
      <c r="C215" s="8"/>
    </row>
    <row r="216">
      <c r="B216" s="8"/>
      <c r="C216" s="8"/>
    </row>
    <row r="217">
      <c r="B217" s="8"/>
      <c r="C217" s="8"/>
    </row>
    <row r="218">
      <c r="B218" s="8"/>
      <c r="C218" s="8"/>
    </row>
    <row r="219">
      <c r="B219" s="8"/>
      <c r="C219" s="8"/>
    </row>
    <row r="220">
      <c r="B220" s="8"/>
      <c r="C220" s="8"/>
    </row>
    <row r="221">
      <c r="B221" s="8"/>
      <c r="C221" s="8"/>
    </row>
    <row r="222">
      <c r="B222" s="8"/>
      <c r="C222" s="8"/>
    </row>
    <row r="223">
      <c r="B223" s="8"/>
      <c r="C223" s="8"/>
    </row>
    <row r="224">
      <c r="B224" s="8"/>
      <c r="C224" s="8"/>
    </row>
    <row r="225">
      <c r="B225" s="8"/>
      <c r="C225" s="8"/>
    </row>
    <row r="226">
      <c r="B226" s="8"/>
      <c r="C226" s="8"/>
    </row>
    <row r="227">
      <c r="B227" s="8"/>
      <c r="C227" s="8"/>
    </row>
    <row r="228">
      <c r="B228" s="8"/>
      <c r="C228" s="8"/>
    </row>
    <row r="229">
      <c r="B229" s="8"/>
      <c r="C229" s="8"/>
    </row>
    <row r="230">
      <c r="B230" s="8"/>
      <c r="C230" s="8"/>
    </row>
    <row r="231">
      <c r="B231" s="8"/>
      <c r="C231" s="8"/>
    </row>
    <row r="232">
      <c r="B232" s="8"/>
      <c r="C232" s="8"/>
    </row>
    <row r="233">
      <c r="B233" s="8"/>
      <c r="C233" s="8"/>
    </row>
    <row r="234">
      <c r="B234" s="8"/>
      <c r="C234" s="8"/>
    </row>
    <row r="235">
      <c r="B235" s="8"/>
      <c r="C235" s="8"/>
    </row>
    <row r="236">
      <c r="B236" s="8"/>
      <c r="C236" s="8"/>
    </row>
    <row r="237">
      <c r="B237" s="8"/>
      <c r="C237" s="8"/>
    </row>
    <row r="238">
      <c r="B238" s="8"/>
      <c r="C238" s="8"/>
    </row>
    <row r="239">
      <c r="B239" s="8"/>
      <c r="C239" s="8"/>
    </row>
    <row r="240">
      <c r="B240" s="8"/>
      <c r="C240" s="8"/>
    </row>
    <row r="241">
      <c r="B241" s="8"/>
      <c r="C241" s="8"/>
    </row>
    <row r="242">
      <c r="B242" s="8"/>
      <c r="C242" s="8"/>
    </row>
    <row r="243">
      <c r="B243" s="8"/>
      <c r="C243" s="8"/>
    </row>
    <row r="244">
      <c r="B244" s="8"/>
      <c r="C244" s="8"/>
    </row>
    <row r="245">
      <c r="B245" s="8"/>
      <c r="C245" s="8"/>
    </row>
    <row r="246">
      <c r="B246" s="8"/>
      <c r="C246" s="8"/>
    </row>
    <row r="247">
      <c r="B247" s="8"/>
      <c r="C247" s="8"/>
    </row>
    <row r="248">
      <c r="B248" s="8"/>
      <c r="C248" s="8"/>
    </row>
    <row r="249">
      <c r="B249" s="8"/>
      <c r="C249" s="8"/>
    </row>
    <row r="250">
      <c r="B250" s="8"/>
      <c r="C250" s="8"/>
    </row>
    <row r="251">
      <c r="B251" s="8"/>
      <c r="C251" s="8"/>
    </row>
    <row r="252">
      <c r="B252" s="8"/>
      <c r="C252" s="8"/>
    </row>
    <row r="253">
      <c r="B253" s="8"/>
      <c r="C253" s="8"/>
    </row>
    <row r="254">
      <c r="B254" s="8"/>
      <c r="C254" s="8"/>
    </row>
    <row r="255">
      <c r="B255" s="8"/>
      <c r="C255" s="8"/>
    </row>
    <row r="256">
      <c r="B256" s="8"/>
      <c r="C256" s="8"/>
    </row>
    <row r="257">
      <c r="B257" s="8"/>
      <c r="C257" s="8"/>
    </row>
    <row r="258">
      <c r="B258" s="8"/>
      <c r="C258" s="8"/>
    </row>
    <row r="259">
      <c r="B259" s="8"/>
      <c r="C259" s="8"/>
    </row>
    <row r="260">
      <c r="B260" s="8"/>
      <c r="C260" s="8"/>
    </row>
    <row r="261">
      <c r="B261" s="8"/>
      <c r="C261" s="8"/>
    </row>
    <row r="262">
      <c r="B262" s="8"/>
      <c r="C262" s="8"/>
    </row>
    <row r="263">
      <c r="B263" s="8"/>
      <c r="C263" s="8"/>
    </row>
    <row r="264">
      <c r="B264" s="8"/>
      <c r="C264" s="8"/>
    </row>
    <row r="265">
      <c r="B265" s="8"/>
      <c r="C265" s="8"/>
    </row>
    <row r="266">
      <c r="B266" s="8"/>
      <c r="C266" s="8"/>
    </row>
    <row r="267">
      <c r="B267" s="8"/>
      <c r="C267" s="8"/>
    </row>
    <row r="268">
      <c r="B268" s="8"/>
      <c r="C268" s="8"/>
    </row>
    <row r="269">
      <c r="B269" s="8"/>
      <c r="C269" s="8"/>
    </row>
    <row r="270">
      <c r="B270" s="8"/>
      <c r="C270" s="8"/>
    </row>
    <row r="271">
      <c r="B271" s="8"/>
      <c r="C271" s="8"/>
    </row>
    <row r="272">
      <c r="B272" s="8"/>
      <c r="C272" s="8"/>
    </row>
    <row r="273">
      <c r="B273" s="8"/>
      <c r="C273" s="8"/>
    </row>
    <row r="274">
      <c r="B274" s="8"/>
      <c r="C274" s="8"/>
    </row>
    <row r="275">
      <c r="B275" s="8"/>
      <c r="C275" s="8"/>
    </row>
    <row r="276">
      <c r="B276" s="8"/>
      <c r="C276" s="8"/>
    </row>
    <row r="277">
      <c r="B277" s="8"/>
      <c r="C277" s="8"/>
    </row>
    <row r="278">
      <c r="B278" s="8"/>
      <c r="C278" s="8"/>
    </row>
    <row r="279">
      <c r="B279" s="8"/>
      <c r="C279" s="8"/>
    </row>
    <row r="280">
      <c r="B280" s="8"/>
      <c r="C280" s="8"/>
    </row>
    <row r="281">
      <c r="B281" s="8"/>
      <c r="C281" s="8"/>
    </row>
    <row r="282">
      <c r="B282" s="8"/>
      <c r="C282" s="8"/>
    </row>
    <row r="283">
      <c r="B283" s="8"/>
      <c r="C283" s="8"/>
    </row>
    <row r="284">
      <c r="B284" s="8"/>
      <c r="C284" s="8"/>
    </row>
    <row r="285">
      <c r="B285" s="8"/>
      <c r="C285" s="8"/>
    </row>
    <row r="286">
      <c r="B286" s="8"/>
      <c r="C286" s="8"/>
    </row>
    <row r="287">
      <c r="B287" s="8"/>
      <c r="C287" s="8"/>
    </row>
    <row r="288">
      <c r="B288" s="8"/>
      <c r="C288" s="8"/>
    </row>
    <row r="289">
      <c r="B289" s="8"/>
      <c r="C289" s="8"/>
    </row>
    <row r="290">
      <c r="B290" s="8"/>
      <c r="C290" s="8"/>
    </row>
    <row r="291">
      <c r="B291" s="8"/>
      <c r="C291" s="8"/>
    </row>
    <row r="292">
      <c r="B292" s="8"/>
      <c r="C292" s="8"/>
    </row>
    <row r="293">
      <c r="B293" s="8"/>
      <c r="C293" s="8"/>
    </row>
    <row r="294">
      <c r="B294" s="8"/>
      <c r="C294" s="8"/>
    </row>
    <row r="295">
      <c r="B295" s="8"/>
      <c r="C295" s="8"/>
    </row>
    <row r="296">
      <c r="B296" s="8"/>
      <c r="C296" s="8"/>
    </row>
    <row r="297">
      <c r="B297" s="8"/>
      <c r="C297" s="8"/>
    </row>
    <row r="298">
      <c r="B298" s="8"/>
      <c r="C298" s="8"/>
    </row>
    <row r="299">
      <c r="B299" s="8"/>
      <c r="C299" s="8"/>
    </row>
    <row r="300">
      <c r="B300" s="8"/>
      <c r="C300" s="8"/>
    </row>
    <row r="301">
      <c r="B301" s="8"/>
      <c r="C301" s="8"/>
    </row>
    <row r="302">
      <c r="B302" s="8"/>
      <c r="C302" s="8"/>
    </row>
    <row r="303">
      <c r="B303" s="8"/>
      <c r="C303" s="8"/>
    </row>
    <row r="304">
      <c r="B304" s="8"/>
      <c r="C304" s="8"/>
    </row>
    <row r="305">
      <c r="B305" s="8"/>
      <c r="C305" s="8"/>
    </row>
    <row r="306">
      <c r="B306" s="8"/>
      <c r="C306" s="8"/>
    </row>
    <row r="307">
      <c r="B307" s="8"/>
      <c r="C307" s="8"/>
    </row>
    <row r="308">
      <c r="B308" s="8"/>
      <c r="C308" s="8"/>
    </row>
    <row r="309">
      <c r="B309" s="8"/>
      <c r="C309" s="8"/>
    </row>
    <row r="310">
      <c r="B310" s="8"/>
      <c r="C310" s="8"/>
    </row>
    <row r="311">
      <c r="B311" s="8"/>
      <c r="C311" s="8"/>
    </row>
    <row r="312">
      <c r="B312" s="8"/>
      <c r="C312" s="8"/>
    </row>
    <row r="313">
      <c r="B313" s="8"/>
      <c r="C313" s="8"/>
    </row>
    <row r="314">
      <c r="B314" s="8"/>
      <c r="C314" s="8"/>
    </row>
    <row r="315">
      <c r="B315" s="8"/>
      <c r="C315" s="8"/>
    </row>
    <row r="316">
      <c r="B316" s="8"/>
      <c r="C316" s="8"/>
    </row>
    <row r="317">
      <c r="B317" s="8"/>
      <c r="C317" s="8"/>
    </row>
    <row r="318">
      <c r="B318" s="8"/>
      <c r="C318" s="8"/>
    </row>
    <row r="319">
      <c r="B319" s="8"/>
      <c r="C319" s="8"/>
    </row>
    <row r="320">
      <c r="B320" s="8"/>
      <c r="C320" s="8"/>
    </row>
    <row r="321">
      <c r="B321" s="8"/>
      <c r="C321" s="8"/>
    </row>
    <row r="322">
      <c r="B322" s="8"/>
      <c r="C322" s="8"/>
    </row>
    <row r="323">
      <c r="B323" s="8"/>
      <c r="C323" s="8"/>
    </row>
    <row r="324">
      <c r="B324" s="8"/>
      <c r="C324" s="8"/>
    </row>
    <row r="325">
      <c r="B325" s="8"/>
      <c r="C325" s="8"/>
    </row>
    <row r="326">
      <c r="B326" s="8"/>
      <c r="C326" s="8"/>
    </row>
    <row r="327">
      <c r="B327" s="8"/>
      <c r="C327" s="8"/>
    </row>
    <row r="328">
      <c r="B328" s="8"/>
      <c r="C328" s="8"/>
    </row>
    <row r="329">
      <c r="B329" s="8"/>
      <c r="C329" s="8"/>
    </row>
    <row r="330">
      <c r="B330" s="8"/>
      <c r="C330" s="8"/>
    </row>
    <row r="331">
      <c r="B331" s="8"/>
      <c r="C331" s="8"/>
    </row>
    <row r="332">
      <c r="B332" s="8"/>
      <c r="C332" s="8"/>
    </row>
    <row r="333">
      <c r="B333" s="8"/>
      <c r="C333" s="8"/>
    </row>
    <row r="334">
      <c r="B334" s="8"/>
      <c r="C334" s="8"/>
    </row>
    <row r="335">
      <c r="B335" s="8"/>
      <c r="C335" s="8"/>
    </row>
    <row r="336">
      <c r="B336" s="8"/>
      <c r="C336" s="8"/>
    </row>
    <row r="337">
      <c r="B337" s="8"/>
      <c r="C337" s="8"/>
    </row>
    <row r="338">
      <c r="B338" s="8"/>
      <c r="C338" s="8"/>
    </row>
    <row r="339">
      <c r="B339" s="8"/>
      <c r="C339" s="8"/>
    </row>
    <row r="340">
      <c r="B340" s="8"/>
      <c r="C340" s="8"/>
    </row>
    <row r="341">
      <c r="B341" s="8"/>
      <c r="C341" s="8"/>
    </row>
    <row r="342">
      <c r="B342" s="8"/>
      <c r="C342" s="8"/>
    </row>
    <row r="343">
      <c r="B343" s="8"/>
      <c r="C343" s="8"/>
    </row>
    <row r="344">
      <c r="B344" s="8"/>
      <c r="C344" s="8"/>
    </row>
    <row r="345">
      <c r="B345" s="8"/>
      <c r="C345" s="8"/>
    </row>
    <row r="346">
      <c r="B346" s="8"/>
      <c r="C346" s="8"/>
    </row>
    <row r="347">
      <c r="B347" s="8"/>
      <c r="C347" s="8"/>
    </row>
    <row r="348">
      <c r="B348" s="8"/>
      <c r="C348" s="8"/>
    </row>
    <row r="349">
      <c r="B349" s="8"/>
      <c r="C349" s="8"/>
    </row>
    <row r="350">
      <c r="B350" s="8"/>
      <c r="C350" s="8"/>
    </row>
    <row r="351">
      <c r="B351" s="8"/>
      <c r="C351" s="8"/>
    </row>
    <row r="352">
      <c r="B352" s="8"/>
      <c r="C352" s="8"/>
    </row>
    <row r="353">
      <c r="B353" s="8"/>
      <c r="C353" s="8"/>
    </row>
    <row r="354">
      <c r="B354" s="8"/>
      <c r="C354" s="8"/>
    </row>
    <row r="355">
      <c r="B355" s="8"/>
      <c r="C355" s="8"/>
    </row>
    <row r="356">
      <c r="B356" s="8"/>
      <c r="C356" s="8"/>
    </row>
    <row r="357">
      <c r="B357" s="8"/>
      <c r="C357" s="8"/>
    </row>
    <row r="358">
      <c r="B358" s="8"/>
      <c r="C358" s="8"/>
    </row>
    <row r="359">
      <c r="B359" s="8"/>
      <c r="C359" s="8"/>
    </row>
    <row r="360">
      <c r="B360" s="8"/>
      <c r="C360" s="8"/>
    </row>
    <row r="361">
      <c r="B361" s="8"/>
      <c r="C361" s="8"/>
    </row>
    <row r="362">
      <c r="B362" s="8"/>
      <c r="C362" s="8"/>
    </row>
    <row r="363">
      <c r="B363" s="8"/>
      <c r="C363" s="8"/>
    </row>
    <row r="364">
      <c r="B364" s="8"/>
      <c r="C364" s="8"/>
    </row>
    <row r="365">
      <c r="B365" s="8"/>
      <c r="C365" s="8"/>
    </row>
    <row r="366">
      <c r="B366" s="8"/>
      <c r="C366" s="8"/>
    </row>
    <row r="367">
      <c r="B367" s="8"/>
      <c r="C367" s="8"/>
    </row>
    <row r="368">
      <c r="B368" s="8"/>
      <c r="C368" s="8"/>
    </row>
    <row r="369">
      <c r="B369" s="8"/>
      <c r="C369" s="8"/>
    </row>
    <row r="370">
      <c r="B370" s="8"/>
      <c r="C370" s="8"/>
    </row>
    <row r="371">
      <c r="B371" s="8"/>
      <c r="C371" s="8"/>
    </row>
    <row r="372">
      <c r="B372" s="8"/>
      <c r="C372" s="8"/>
    </row>
    <row r="373">
      <c r="B373" s="8"/>
      <c r="C373" s="8"/>
    </row>
    <row r="374">
      <c r="B374" s="8"/>
      <c r="C374" s="8"/>
    </row>
    <row r="375">
      <c r="B375" s="8"/>
      <c r="C375" s="8"/>
    </row>
    <row r="376">
      <c r="B376" s="8"/>
      <c r="C376" s="8"/>
    </row>
    <row r="377">
      <c r="B377" s="8"/>
      <c r="C377" s="8"/>
    </row>
    <row r="378">
      <c r="B378" s="8"/>
      <c r="C378" s="8"/>
    </row>
    <row r="379">
      <c r="B379" s="8"/>
      <c r="C379" s="8"/>
    </row>
    <row r="380">
      <c r="B380" s="8"/>
      <c r="C380" s="8"/>
    </row>
    <row r="381">
      <c r="B381" s="8"/>
      <c r="C381" s="8"/>
    </row>
    <row r="382">
      <c r="B382" s="8"/>
      <c r="C382" s="8"/>
    </row>
    <row r="383">
      <c r="B383" s="8"/>
      <c r="C383" s="8"/>
    </row>
    <row r="384">
      <c r="B384" s="8"/>
      <c r="C384" s="8"/>
    </row>
    <row r="385">
      <c r="B385" s="8"/>
      <c r="C385" s="8"/>
    </row>
    <row r="386">
      <c r="B386" s="8"/>
      <c r="C386" s="8"/>
    </row>
    <row r="387">
      <c r="B387" s="8"/>
      <c r="C387" s="8"/>
    </row>
    <row r="388">
      <c r="B388" s="8"/>
      <c r="C388" s="8"/>
    </row>
    <row r="389">
      <c r="B389" s="8"/>
      <c r="C389" s="8"/>
    </row>
    <row r="390">
      <c r="B390" s="8"/>
      <c r="C390" s="8"/>
    </row>
    <row r="391">
      <c r="B391" s="8"/>
      <c r="C391" s="8"/>
    </row>
    <row r="392">
      <c r="B392" s="8"/>
      <c r="C392" s="8"/>
    </row>
    <row r="393">
      <c r="B393" s="8"/>
      <c r="C393" s="8"/>
    </row>
    <row r="394">
      <c r="B394" s="8"/>
      <c r="C394" s="8"/>
    </row>
    <row r="395">
      <c r="B395" s="8"/>
      <c r="C395" s="8"/>
    </row>
    <row r="396">
      <c r="B396" s="8"/>
      <c r="C396" s="8"/>
    </row>
    <row r="397">
      <c r="B397" s="8"/>
      <c r="C397" s="8"/>
    </row>
    <row r="398">
      <c r="B398" s="8"/>
      <c r="C398" s="8"/>
    </row>
    <row r="399">
      <c r="B399" s="8"/>
      <c r="C399" s="8"/>
    </row>
    <row r="400">
      <c r="B400" s="8"/>
      <c r="C400" s="8"/>
    </row>
    <row r="401">
      <c r="B401" s="8"/>
      <c r="C401" s="8"/>
    </row>
    <row r="402">
      <c r="B402" s="8"/>
      <c r="C402" s="8"/>
    </row>
    <row r="403">
      <c r="B403" s="8"/>
      <c r="C403" s="8"/>
    </row>
    <row r="404">
      <c r="B404" s="8"/>
      <c r="C404" s="8"/>
    </row>
    <row r="405">
      <c r="B405" s="8"/>
      <c r="C405" s="8"/>
    </row>
    <row r="406">
      <c r="B406" s="8"/>
      <c r="C406" s="8"/>
    </row>
    <row r="407">
      <c r="B407" s="8"/>
      <c r="C407" s="8"/>
    </row>
    <row r="408">
      <c r="B408" s="8"/>
      <c r="C408" s="8"/>
    </row>
    <row r="409">
      <c r="B409" s="8"/>
      <c r="C409" s="8"/>
    </row>
    <row r="410">
      <c r="B410" s="8"/>
      <c r="C410" s="8"/>
    </row>
    <row r="411">
      <c r="B411" s="8"/>
      <c r="C411" s="8"/>
    </row>
    <row r="412">
      <c r="B412" s="8"/>
      <c r="C412" s="8"/>
    </row>
    <row r="413">
      <c r="B413" s="8"/>
      <c r="C413" s="8"/>
    </row>
    <row r="414">
      <c r="B414" s="8"/>
      <c r="C414" s="8"/>
    </row>
    <row r="415">
      <c r="B415" s="8"/>
      <c r="C415" s="8"/>
    </row>
    <row r="416">
      <c r="B416" s="8"/>
      <c r="C416" s="8"/>
    </row>
    <row r="417">
      <c r="B417" s="8"/>
      <c r="C417" s="8"/>
    </row>
    <row r="418">
      <c r="B418" s="8"/>
      <c r="C418" s="8"/>
    </row>
    <row r="419">
      <c r="B419" s="8"/>
      <c r="C419" s="8"/>
    </row>
    <row r="420">
      <c r="B420" s="8"/>
      <c r="C420" s="8"/>
    </row>
    <row r="421">
      <c r="B421" s="8"/>
      <c r="C421" s="8"/>
    </row>
    <row r="422">
      <c r="B422" s="8"/>
      <c r="C422" s="8"/>
    </row>
    <row r="423">
      <c r="B423" s="8"/>
      <c r="C423" s="8"/>
    </row>
    <row r="424">
      <c r="B424" s="8"/>
      <c r="C424" s="8"/>
    </row>
    <row r="425">
      <c r="B425" s="8"/>
      <c r="C425" s="8"/>
    </row>
    <row r="426">
      <c r="B426" s="8"/>
      <c r="C426" s="8"/>
    </row>
    <row r="427">
      <c r="B427" s="8"/>
      <c r="C427" s="8"/>
    </row>
    <row r="428">
      <c r="B428" s="8"/>
      <c r="C428" s="8"/>
    </row>
    <row r="429">
      <c r="B429" s="8"/>
      <c r="C429" s="8"/>
    </row>
    <row r="430">
      <c r="B430" s="8"/>
      <c r="C430" s="8"/>
    </row>
    <row r="431">
      <c r="B431" s="8"/>
      <c r="C431" s="8"/>
    </row>
    <row r="432">
      <c r="B432" s="8"/>
      <c r="C432" s="8"/>
    </row>
    <row r="433">
      <c r="B433" s="8"/>
      <c r="C433" s="8"/>
    </row>
    <row r="434">
      <c r="B434" s="8"/>
      <c r="C434" s="8"/>
    </row>
    <row r="435">
      <c r="B435" s="8"/>
      <c r="C435" s="8"/>
    </row>
    <row r="436">
      <c r="B436" s="8"/>
      <c r="C436" s="8"/>
    </row>
    <row r="437">
      <c r="B437" s="8"/>
      <c r="C437" s="8"/>
    </row>
    <row r="438">
      <c r="B438" s="8"/>
      <c r="C438" s="8"/>
    </row>
    <row r="439">
      <c r="B439" s="8"/>
      <c r="C439" s="8"/>
    </row>
    <row r="440">
      <c r="B440" s="8"/>
      <c r="C440" s="8"/>
    </row>
    <row r="441">
      <c r="B441" s="8"/>
      <c r="C441" s="8"/>
    </row>
    <row r="442">
      <c r="B442" s="8"/>
      <c r="C442" s="8"/>
    </row>
    <row r="443">
      <c r="B443" s="8"/>
      <c r="C443" s="8"/>
    </row>
    <row r="444">
      <c r="B444" s="8"/>
      <c r="C444" s="8"/>
    </row>
    <row r="445">
      <c r="B445" s="8"/>
      <c r="C445" s="8"/>
    </row>
    <row r="446">
      <c r="B446" s="8"/>
      <c r="C446" s="8"/>
    </row>
    <row r="447">
      <c r="B447" s="8"/>
      <c r="C447" s="8"/>
    </row>
    <row r="448">
      <c r="B448" s="8"/>
      <c r="C448" s="8"/>
    </row>
    <row r="449">
      <c r="B449" s="8"/>
      <c r="C449" s="8"/>
    </row>
    <row r="450">
      <c r="B450" s="8"/>
      <c r="C450" s="8"/>
    </row>
    <row r="451">
      <c r="B451" s="8"/>
      <c r="C451" s="8"/>
    </row>
    <row r="452">
      <c r="B452" s="8"/>
      <c r="C452" s="8"/>
    </row>
    <row r="453">
      <c r="B453" s="8"/>
      <c r="C453" s="8"/>
    </row>
    <row r="454">
      <c r="B454" s="8"/>
      <c r="C454" s="8"/>
    </row>
    <row r="455">
      <c r="B455" s="8"/>
      <c r="C455" s="8"/>
    </row>
    <row r="456">
      <c r="B456" s="8"/>
      <c r="C456" s="8"/>
    </row>
    <row r="457">
      <c r="B457" s="8"/>
      <c r="C457" s="8"/>
    </row>
    <row r="458">
      <c r="B458" s="8"/>
      <c r="C458" s="8"/>
    </row>
    <row r="459">
      <c r="B459" s="8"/>
      <c r="C459" s="8"/>
    </row>
    <row r="460">
      <c r="B460" s="8"/>
      <c r="C460" s="8"/>
    </row>
    <row r="461">
      <c r="B461" s="8"/>
      <c r="C461" s="8"/>
    </row>
    <row r="462">
      <c r="B462" s="8"/>
      <c r="C462" s="8"/>
    </row>
    <row r="463">
      <c r="B463" s="8"/>
      <c r="C463" s="8"/>
    </row>
    <row r="464">
      <c r="B464" s="8"/>
      <c r="C464" s="8"/>
    </row>
    <row r="465">
      <c r="B465" s="8"/>
      <c r="C465" s="8"/>
    </row>
    <row r="466">
      <c r="B466" s="8"/>
      <c r="C466" s="8"/>
    </row>
    <row r="467">
      <c r="B467" s="8"/>
      <c r="C467" s="8"/>
    </row>
    <row r="468">
      <c r="B468" s="8"/>
      <c r="C468" s="8"/>
    </row>
    <row r="469">
      <c r="B469" s="8"/>
      <c r="C469" s="8"/>
    </row>
    <row r="470">
      <c r="B470" s="8"/>
      <c r="C470" s="8"/>
    </row>
    <row r="471">
      <c r="B471" s="8"/>
      <c r="C471" s="8"/>
    </row>
    <row r="472">
      <c r="B472" s="8"/>
      <c r="C472" s="8"/>
    </row>
    <row r="473">
      <c r="B473" s="8"/>
      <c r="C473" s="8"/>
    </row>
    <row r="474">
      <c r="B474" s="8"/>
      <c r="C474" s="8"/>
    </row>
    <row r="475">
      <c r="B475" s="8"/>
      <c r="C475" s="8"/>
    </row>
    <row r="476">
      <c r="B476" s="8"/>
      <c r="C476" s="8"/>
    </row>
    <row r="477">
      <c r="B477" s="8"/>
      <c r="C477" s="8"/>
    </row>
    <row r="478">
      <c r="B478" s="8"/>
      <c r="C478" s="8"/>
    </row>
    <row r="479">
      <c r="B479" s="8"/>
      <c r="C479" s="8"/>
    </row>
    <row r="480">
      <c r="B480" s="8"/>
      <c r="C480" s="8"/>
    </row>
    <row r="481">
      <c r="B481" s="8"/>
      <c r="C481" s="8"/>
    </row>
    <row r="482">
      <c r="B482" s="8"/>
      <c r="C482" s="8"/>
    </row>
    <row r="483">
      <c r="B483" s="8"/>
      <c r="C483" s="8"/>
    </row>
    <row r="484">
      <c r="B484" s="8"/>
      <c r="C484" s="8"/>
    </row>
    <row r="485">
      <c r="B485" s="8"/>
      <c r="C485" s="8"/>
    </row>
    <row r="486">
      <c r="B486" s="8"/>
      <c r="C486" s="8"/>
    </row>
    <row r="487">
      <c r="B487" s="8"/>
      <c r="C487" s="8"/>
    </row>
    <row r="488">
      <c r="B488" s="8"/>
      <c r="C488" s="8"/>
    </row>
    <row r="489">
      <c r="B489" s="8"/>
      <c r="C489" s="8"/>
    </row>
    <row r="490">
      <c r="B490" s="8"/>
      <c r="C490" s="8"/>
    </row>
    <row r="491">
      <c r="B491" s="8"/>
      <c r="C491" s="8"/>
    </row>
    <row r="492">
      <c r="B492" s="8"/>
      <c r="C492" s="8"/>
    </row>
    <row r="493">
      <c r="B493" s="8"/>
      <c r="C493" s="8"/>
    </row>
    <row r="494">
      <c r="B494" s="8"/>
      <c r="C494" s="8"/>
    </row>
    <row r="495">
      <c r="B495" s="8"/>
      <c r="C495" s="8"/>
    </row>
    <row r="496">
      <c r="B496" s="8"/>
      <c r="C496" s="8"/>
    </row>
    <row r="497">
      <c r="B497" s="8"/>
      <c r="C497" s="8"/>
    </row>
    <row r="498">
      <c r="B498" s="8"/>
      <c r="C498" s="8"/>
    </row>
    <row r="499">
      <c r="B499" s="8"/>
      <c r="C499" s="8"/>
    </row>
    <row r="500">
      <c r="B500" s="8"/>
      <c r="C500" s="8"/>
    </row>
    <row r="501">
      <c r="B501" s="8"/>
      <c r="C501" s="8"/>
    </row>
    <row r="502">
      <c r="B502" s="8"/>
      <c r="C502" s="8"/>
    </row>
    <row r="503">
      <c r="B503" s="8"/>
      <c r="C503" s="8"/>
    </row>
    <row r="504">
      <c r="B504" s="8"/>
      <c r="C504" s="8"/>
    </row>
    <row r="505">
      <c r="B505" s="8"/>
      <c r="C505" s="8"/>
    </row>
    <row r="506">
      <c r="B506" s="8"/>
      <c r="C506" s="8"/>
    </row>
    <row r="507">
      <c r="B507" s="8"/>
      <c r="C507" s="8"/>
    </row>
    <row r="508">
      <c r="B508" s="8"/>
      <c r="C508" s="8"/>
    </row>
    <row r="509">
      <c r="B509" s="8"/>
      <c r="C509" s="8"/>
    </row>
    <row r="510">
      <c r="B510" s="8"/>
      <c r="C510" s="8"/>
    </row>
    <row r="511">
      <c r="B511" s="8"/>
      <c r="C511" s="8"/>
    </row>
    <row r="512">
      <c r="B512" s="8"/>
      <c r="C512" s="8"/>
    </row>
    <row r="513">
      <c r="B513" s="8"/>
      <c r="C513" s="8"/>
    </row>
    <row r="514">
      <c r="B514" s="8"/>
      <c r="C514" s="8"/>
    </row>
    <row r="515">
      <c r="B515" s="8"/>
      <c r="C515" s="8"/>
    </row>
    <row r="516">
      <c r="B516" s="8"/>
      <c r="C516" s="8"/>
    </row>
    <row r="517">
      <c r="B517" s="8"/>
      <c r="C517" s="8"/>
    </row>
    <row r="518">
      <c r="B518" s="8"/>
      <c r="C518" s="8"/>
    </row>
    <row r="519">
      <c r="B519" s="8"/>
      <c r="C519" s="8"/>
    </row>
    <row r="520">
      <c r="B520" s="8"/>
      <c r="C520" s="8"/>
    </row>
    <row r="521">
      <c r="B521" s="8"/>
      <c r="C521" s="8"/>
    </row>
    <row r="522">
      <c r="B522" s="8"/>
      <c r="C522" s="8"/>
    </row>
    <row r="523">
      <c r="B523" s="8"/>
      <c r="C523" s="8"/>
    </row>
    <row r="524">
      <c r="B524" s="8"/>
      <c r="C524" s="8"/>
    </row>
    <row r="525">
      <c r="B525" s="8"/>
      <c r="C525" s="8"/>
    </row>
    <row r="526">
      <c r="B526" s="8"/>
      <c r="C526" s="8"/>
    </row>
    <row r="527">
      <c r="B527" s="8"/>
      <c r="C527" s="8"/>
    </row>
    <row r="528">
      <c r="B528" s="8"/>
      <c r="C528" s="8"/>
    </row>
    <row r="529">
      <c r="B529" s="8"/>
      <c r="C529" s="8"/>
    </row>
    <row r="530">
      <c r="B530" s="8"/>
      <c r="C530" s="8"/>
    </row>
    <row r="531">
      <c r="B531" s="8"/>
      <c r="C531" s="8"/>
    </row>
    <row r="532">
      <c r="B532" s="8"/>
      <c r="C532" s="8"/>
    </row>
    <row r="533">
      <c r="B533" s="8"/>
      <c r="C533" s="8"/>
    </row>
    <row r="534">
      <c r="B534" s="8"/>
      <c r="C534" s="8"/>
    </row>
    <row r="535">
      <c r="B535" s="8"/>
      <c r="C535" s="8"/>
    </row>
    <row r="536">
      <c r="B536" s="8"/>
      <c r="C536" s="8"/>
    </row>
    <row r="537">
      <c r="B537" s="8"/>
      <c r="C537" s="8"/>
    </row>
    <row r="538">
      <c r="B538" s="8"/>
      <c r="C538" s="8"/>
    </row>
    <row r="539">
      <c r="B539" s="8"/>
      <c r="C539" s="8"/>
    </row>
    <row r="540">
      <c r="B540" s="8"/>
      <c r="C540" s="8"/>
    </row>
    <row r="541">
      <c r="B541" s="8"/>
      <c r="C541" s="8"/>
    </row>
    <row r="542">
      <c r="B542" s="8"/>
      <c r="C542" s="8"/>
    </row>
    <row r="543">
      <c r="B543" s="8"/>
      <c r="C543" s="8"/>
    </row>
    <row r="544">
      <c r="B544" s="8"/>
      <c r="C544" s="8"/>
    </row>
    <row r="545">
      <c r="B545" s="8"/>
      <c r="C545" s="8"/>
    </row>
    <row r="546">
      <c r="B546" s="8"/>
      <c r="C546" s="8"/>
    </row>
    <row r="547">
      <c r="B547" s="8"/>
      <c r="C547" s="8"/>
    </row>
    <row r="548">
      <c r="B548" s="8"/>
      <c r="C548" s="8"/>
    </row>
    <row r="549">
      <c r="B549" s="8"/>
      <c r="C549" s="8"/>
    </row>
    <row r="550">
      <c r="B550" s="8"/>
      <c r="C550" s="8"/>
    </row>
    <row r="551">
      <c r="B551" s="8"/>
      <c r="C551" s="8"/>
    </row>
    <row r="552">
      <c r="B552" s="8"/>
      <c r="C552" s="8"/>
    </row>
    <row r="553">
      <c r="B553" s="8"/>
      <c r="C553" s="8"/>
    </row>
    <row r="554">
      <c r="B554" s="8"/>
      <c r="C554" s="8"/>
    </row>
    <row r="555">
      <c r="B555" s="8"/>
      <c r="C555" s="8"/>
    </row>
    <row r="556">
      <c r="B556" s="8"/>
      <c r="C556" s="8"/>
    </row>
    <row r="557">
      <c r="B557" s="8"/>
      <c r="C557" s="8"/>
    </row>
    <row r="558">
      <c r="B558" s="8"/>
      <c r="C558" s="8"/>
    </row>
    <row r="559">
      <c r="B559" s="8"/>
      <c r="C559" s="8"/>
    </row>
    <row r="560">
      <c r="B560" s="8"/>
      <c r="C560" s="8"/>
    </row>
    <row r="561">
      <c r="B561" s="8"/>
      <c r="C561" s="8"/>
    </row>
    <row r="562">
      <c r="B562" s="8"/>
      <c r="C562" s="8"/>
    </row>
    <row r="563">
      <c r="B563" s="8"/>
      <c r="C563" s="8"/>
    </row>
    <row r="564">
      <c r="B564" s="8"/>
      <c r="C564" s="8"/>
    </row>
    <row r="565">
      <c r="B565" s="8"/>
      <c r="C565" s="8"/>
    </row>
    <row r="566">
      <c r="B566" s="8"/>
      <c r="C566" s="8"/>
    </row>
    <row r="567">
      <c r="B567" s="8"/>
      <c r="C567" s="8"/>
    </row>
    <row r="568">
      <c r="B568" s="8"/>
      <c r="C568" s="8"/>
    </row>
    <row r="569">
      <c r="B569" s="8"/>
      <c r="C569" s="8"/>
    </row>
    <row r="570">
      <c r="B570" s="8"/>
      <c r="C570" s="8"/>
    </row>
    <row r="571">
      <c r="B571" s="8"/>
      <c r="C571" s="8"/>
    </row>
    <row r="572">
      <c r="B572" s="8"/>
      <c r="C572" s="8"/>
    </row>
    <row r="573">
      <c r="B573" s="8"/>
      <c r="C573" s="8"/>
    </row>
    <row r="574">
      <c r="B574" s="8"/>
      <c r="C574" s="8"/>
    </row>
    <row r="575">
      <c r="B575" s="8"/>
      <c r="C575" s="8"/>
    </row>
    <row r="576">
      <c r="B576" s="8"/>
      <c r="C576" s="8"/>
    </row>
    <row r="577">
      <c r="B577" s="8"/>
      <c r="C577" s="8"/>
    </row>
    <row r="578">
      <c r="B578" s="8"/>
      <c r="C578" s="8"/>
    </row>
    <row r="579">
      <c r="B579" s="8"/>
      <c r="C579" s="8"/>
    </row>
    <row r="580">
      <c r="B580" s="8"/>
      <c r="C580" s="8"/>
    </row>
    <row r="581">
      <c r="B581" s="8"/>
      <c r="C581" s="8"/>
    </row>
    <row r="582">
      <c r="B582" s="8"/>
      <c r="C582" s="8"/>
    </row>
    <row r="583">
      <c r="B583" s="8"/>
      <c r="C583" s="8"/>
    </row>
    <row r="584">
      <c r="B584" s="8"/>
      <c r="C584" s="8"/>
    </row>
    <row r="585">
      <c r="B585" s="8"/>
      <c r="C585" s="8"/>
    </row>
    <row r="586">
      <c r="B586" s="8"/>
      <c r="C586" s="8"/>
    </row>
    <row r="587">
      <c r="B587" s="8"/>
      <c r="C587" s="8"/>
    </row>
    <row r="588">
      <c r="B588" s="8"/>
      <c r="C588" s="8"/>
    </row>
    <row r="589">
      <c r="B589" s="8"/>
      <c r="C589" s="8"/>
    </row>
    <row r="590">
      <c r="B590" s="8"/>
      <c r="C590" s="8"/>
    </row>
    <row r="591">
      <c r="B591" s="8"/>
      <c r="C591" s="8"/>
    </row>
    <row r="592">
      <c r="B592" s="8"/>
      <c r="C592" s="8"/>
    </row>
    <row r="593">
      <c r="B593" s="8"/>
      <c r="C593" s="8"/>
    </row>
    <row r="594">
      <c r="B594" s="8"/>
      <c r="C594" s="8"/>
    </row>
    <row r="595">
      <c r="B595" s="8"/>
      <c r="C595" s="8"/>
    </row>
    <row r="596">
      <c r="B596" s="8"/>
      <c r="C596" s="8"/>
    </row>
    <row r="597">
      <c r="B597" s="8"/>
      <c r="C597" s="8"/>
    </row>
    <row r="598">
      <c r="B598" s="8"/>
      <c r="C598" s="8"/>
    </row>
    <row r="599">
      <c r="B599" s="8"/>
      <c r="C599" s="8"/>
    </row>
    <row r="600">
      <c r="B600" s="8"/>
      <c r="C600" s="8"/>
    </row>
    <row r="601">
      <c r="B601" s="8"/>
      <c r="C601" s="8"/>
    </row>
    <row r="602">
      <c r="B602" s="8"/>
      <c r="C602" s="8"/>
    </row>
    <row r="603">
      <c r="B603" s="8"/>
      <c r="C603" s="8"/>
    </row>
    <row r="604">
      <c r="B604" s="8"/>
      <c r="C604" s="8"/>
    </row>
    <row r="605">
      <c r="B605" s="8"/>
      <c r="C605" s="8"/>
    </row>
    <row r="606">
      <c r="B606" s="8"/>
      <c r="C606" s="8"/>
    </row>
    <row r="607">
      <c r="B607" s="8"/>
      <c r="C607" s="8"/>
    </row>
    <row r="608">
      <c r="B608" s="8"/>
      <c r="C608" s="8"/>
    </row>
    <row r="609">
      <c r="B609" s="8"/>
      <c r="C609" s="8"/>
    </row>
    <row r="610">
      <c r="B610" s="8"/>
      <c r="C610" s="8"/>
    </row>
    <row r="611">
      <c r="B611" s="8"/>
      <c r="C611" s="8"/>
    </row>
    <row r="612">
      <c r="B612" s="8"/>
      <c r="C612" s="8"/>
    </row>
    <row r="613">
      <c r="B613" s="8"/>
      <c r="C613" s="8"/>
    </row>
    <row r="614">
      <c r="B614" s="8"/>
      <c r="C614" s="8"/>
    </row>
    <row r="615">
      <c r="B615" s="8"/>
      <c r="C615" s="8"/>
    </row>
    <row r="616">
      <c r="B616" s="8"/>
      <c r="C616" s="8"/>
    </row>
    <row r="617">
      <c r="B617" s="8"/>
      <c r="C617" s="8"/>
    </row>
    <row r="618">
      <c r="B618" s="8"/>
      <c r="C618" s="8"/>
    </row>
    <row r="619">
      <c r="B619" s="8"/>
      <c r="C619" s="8"/>
    </row>
    <row r="620">
      <c r="B620" s="8"/>
      <c r="C620" s="8"/>
    </row>
    <row r="621">
      <c r="B621" s="8"/>
      <c r="C621" s="8"/>
    </row>
    <row r="622">
      <c r="B622" s="8"/>
      <c r="C622" s="8"/>
    </row>
    <row r="623">
      <c r="B623" s="8"/>
      <c r="C623" s="8"/>
    </row>
    <row r="624">
      <c r="B624" s="8"/>
      <c r="C624" s="8"/>
    </row>
    <row r="625">
      <c r="B625" s="8"/>
      <c r="C625" s="8"/>
    </row>
    <row r="626">
      <c r="B626" s="8"/>
      <c r="C626" s="8"/>
    </row>
    <row r="627">
      <c r="B627" s="8"/>
      <c r="C627" s="8"/>
    </row>
    <row r="628">
      <c r="B628" s="8"/>
      <c r="C628" s="8"/>
    </row>
    <row r="629">
      <c r="B629" s="8"/>
      <c r="C629" s="8"/>
    </row>
    <row r="630">
      <c r="B630" s="8"/>
      <c r="C630" s="8"/>
    </row>
    <row r="631">
      <c r="B631" s="8"/>
      <c r="C631" s="8"/>
    </row>
    <row r="632">
      <c r="B632" s="8"/>
      <c r="C632" s="8"/>
    </row>
    <row r="633">
      <c r="B633" s="8"/>
      <c r="C633" s="8"/>
    </row>
    <row r="634">
      <c r="B634" s="8"/>
      <c r="C634" s="8"/>
    </row>
    <row r="635">
      <c r="B635" s="8"/>
      <c r="C635" s="8"/>
    </row>
    <row r="636">
      <c r="B636" s="8"/>
      <c r="C636" s="8"/>
    </row>
    <row r="637">
      <c r="B637" s="8"/>
      <c r="C637" s="8"/>
    </row>
    <row r="638">
      <c r="B638" s="8"/>
      <c r="C638" s="8"/>
    </row>
    <row r="639">
      <c r="B639" s="8"/>
      <c r="C639" s="8"/>
    </row>
    <row r="640">
      <c r="B640" s="8"/>
      <c r="C640" s="8"/>
    </row>
    <row r="641">
      <c r="B641" s="8"/>
      <c r="C641" s="8"/>
    </row>
    <row r="642">
      <c r="B642" s="8"/>
      <c r="C642" s="8"/>
    </row>
    <row r="643">
      <c r="B643" s="8"/>
      <c r="C643" s="8"/>
    </row>
    <row r="644">
      <c r="B644" s="8"/>
      <c r="C644" s="8"/>
    </row>
    <row r="645">
      <c r="B645" s="8"/>
      <c r="C645" s="8"/>
    </row>
    <row r="646">
      <c r="B646" s="8"/>
      <c r="C646" s="8"/>
    </row>
    <row r="647">
      <c r="B647" s="8"/>
      <c r="C647" s="8"/>
    </row>
    <row r="648">
      <c r="B648" s="8"/>
      <c r="C648" s="8"/>
    </row>
    <row r="649">
      <c r="B649" s="8"/>
      <c r="C649" s="8"/>
    </row>
    <row r="650">
      <c r="B650" s="8"/>
      <c r="C650" s="8"/>
    </row>
    <row r="651">
      <c r="B651" s="8"/>
      <c r="C651" s="8"/>
    </row>
    <row r="652">
      <c r="B652" s="8"/>
      <c r="C652" s="8"/>
    </row>
    <row r="653">
      <c r="B653" s="8"/>
      <c r="C653" s="8"/>
    </row>
    <row r="654">
      <c r="B654" s="8"/>
      <c r="C654" s="8"/>
    </row>
    <row r="655">
      <c r="B655" s="8"/>
      <c r="C655" s="8"/>
    </row>
    <row r="656">
      <c r="B656" s="8"/>
      <c r="C656" s="8"/>
    </row>
    <row r="657">
      <c r="B657" s="8"/>
      <c r="C657" s="8"/>
    </row>
    <row r="658">
      <c r="B658" s="8"/>
      <c r="C658" s="8"/>
    </row>
    <row r="659">
      <c r="B659" s="8"/>
      <c r="C659" s="8"/>
    </row>
    <row r="660">
      <c r="B660" s="8"/>
      <c r="C660" s="8"/>
    </row>
    <row r="661">
      <c r="B661" s="8"/>
      <c r="C661" s="8"/>
    </row>
    <row r="662">
      <c r="B662" s="8"/>
      <c r="C662" s="8"/>
    </row>
    <row r="663">
      <c r="B663" s="8"/>
      <c r="C663" s="8"/>
    </row>
    <row r="664">
      <c r="B664" s="8"/>
      <c r="C664" s="8"/>
    </row>
    <row r="665">
      <c r="B665" s="8"/>
      <c r="C665" s="8"/>
    </row>
    <row r="666">
      <c r="B666" s="8"/>
      <c r="C666" s="8"/>
    </row>
    <row r="667">
      <c r="B667" s="8"/>
      <c r="C667" s="8"/>
    </row>
    <row r="668">
      <c r="B668" s="8"/>
      <c r="C668" s="8"/>
    </row>
    <row r="669">
      <c r="B669" s="8"/>
      <c r="C669" s="8"/>
    </row>
    <row r="670">
      <c r="B670" s="8"/>
      <c r="C670" s="8"/>
    </row>
    <row r="671">
      <c r="B671" s="8"/>
      <c r="C671" s="8"/>
    </row>
    <row r="672">
      <c r="B672" s="8"/>
      <c r="C672" s="8"/>
    </row>
    <row r="673">
      <c r="B673" s="8"/>
      <c r="C673" s="8"/>
    </row>
    <row r="674">
      <c r="B674" s="8"/>
      <c r="C674" s="8"/>
    </row>
    <row r="675">
      <c r="B675" s="8"/>
      <c r="C675" s="8"/>
    </row>
    <row r="676">
      <c r="B676" s="8"/>
      <c r="C676" s="8"/>
    </row>
    <row r="677">
      <c r="B677" s="8"/>
      <c r="C677" s="8"/>
    </row>
    <row r="678">
      <c r="B678" s="8"/>
      <c r="C678" s="8"/>
    </row>
    <row r="679">
      <c r="B679" s="8"/>
      <c r="C679" s="8"/>
    </row>
    <row r="680">
      <c r="B680" s="8"/>
      <c r="C680" s="8"/>
    </row>
    <row r="681">
      <c r="B681" s="8"/>
      <c r="C681" s="8"/>
    </row>
    <row r="682">
      <c r="B682" s="8"/>
      <c r="C682" s="8"/>
    </row>
    <row r="683">
      <c r="B683" s="8"/>
      <c r="C683" s="8"/>
    </row>
    <row r="684">
      <c r="B684" s="8"/>
      <c r="C684" s="8"/>
    </row>
    <row r="685">
      <c r="B685" s="8"/>
      <c r="C685" s="8"/>
    </row>
    <row r="686">
      <c r="B686" s="8"/>
      <c r="C686" s="8"/>
    </row>
    <row r="687">
      <c r="B687" s="8"/>
      <c r="C687" s="8"/>
    </row>
    <row r="688">
      <c r="B688" s="8"/>
      <c r="C688" s="8"/>
    </row>
    <row r="689">
      <c r="B689" s="8"/>
      <c r="C689" s="8"/>
    </row>
    <row r="690">
      <c r="B690" s="8"/>
      <c r="C690" s="8"/>
    </row>
    <row r="691">
      <c r="B691" s="8"/>
      <c r="C691" s="8"/>
    </row>
    <row r="692">
      <c r="B692" s="8"/>
      <c r="C692" s="8"/>
    </row>
    <row r="693">
      <c r="B693" s="8"/>
      <c r="C693" s="8"/>
    </row>
    <row r="694">
      <c r="B694" s="8"/>
      <c r="C694" s="8"/>
    </row>
    <row r="695">
      <c r="B695" s="8"/>
      <c r="C695" s="8"/>
    </row>
    <row r="696">
      <c r="B696" s="8"/>
      <c r="C696" s="8"/>
    </row>
    <row r="697">
      <c r="B697" s="8"/>
      <c r="C697" s="8"/>
    </row>
    <row r="698">
      <c r="B698" s="8"/>
      <c r="C698" s="8"/>
    </row>
    <row r="699">
      <c r="B699" s="8"/>
      <c r="C699" s="8"/>
    </row>
    <row r="700">
      <c r="B700" s="8"/>
      <c r="C700" s="8"/>
    </row>
    <row r="701">
      <c r="B701" s="8"/>
      <c r="C701" s="8"/>
    </row>
    <row r="702">
      <c r="B702" s="8"/>
      <c r="C702" s="8"/>
    </row>
    <row r="703">
      <c r="B703" s="8"/>
      <c r="C703" s="8"/>
    </row>
    <row r="704">
      <c r="B704" s="8"/>
      <c r="C704" s="8"/>
    </row>
    <row r="705">
      <c r="B705" s="8"/>
      <c r="C705" s="8"/>
    </row>
    <row r="706">
      <c r="B706" s="8"/>
      <c r="C706" s="8"/>
    </row>
    <row r="707">
      <c r="B707" s="8"/>
      <c r="C707" s="8"/>
    </row>
    <row r="708">
      <c r="B708" s="8"/>
      <c r="C708" s="8"/>
    </row>
    <row r="709">
      <c r="B709" s="8"/>
      <c r="C709" s="8"/>
    </row>
    <row r="710">
      <c r="B710" s="8"/>
      <c r="C710" s="8"/>
    </row>
    <row r="711">
      <c r="B711" s="8"/>
      <c r="C711" s="8"/>
    </row>
    <row r="712">
      <c r="B712" s="8"/>
      <c r="C712" s="8"/>
    </row>
    <row r="713">
      <c r="B713" s="8"/>
      <c r="C713" s="8"/>
    </row>
    <row r="714">
      <c r="B714" s="8"/>
      <c r="C714" s="8"/>
    </row>
    <row r="715">
      <c r="B715" s="8"/>
      <c r="C715" s="8"/>
    </row>
    <row r="716">
      <c r="B716" s="8"/>
      <c r="C716" s="8"/>
    </row>
    <row r="717">
      <c r="B717" s="8"/>
      <c r="C717" s="8"/>
    </row>
    <row r="718">
      <c r="B718" s="8"/>
      <c r="C718" s="8"/>
    </row>
    <row r="719">
      <c r="B719" s="8"/>
      <c r="C719" s="8"/>
    </row>
    <row r="720">
      <c r="B720" s="8"/>
      <c r="C720" s="8"/>
    </row>
    <row r="721">
      <c r="B721" s="8"/>
      <c r="C721" s="8"/>
    </row>
    <row r="722">
      <c r="B722" s="8"/>
      <c r="C722" s="8"/>
    </row>
    <row r="723">
      <c r="B723" s="8"/>
      <c r="C723" s="8"/>
    </row>
    <row r="724">
      <c r="B724" s="8"/>
      <c r="C724" s="8"/>
    </row>
    <row r="725">
      <c r="B725" s="8"/>
      <c r="C725" s="8"/>
    </row>
    <row r="726">
      <c r="B726" s="8"/>
      <c r="C726" s="8"/>
    </row>
    <row r="727">
      <c r="B727" s="8"/>
      <c r="C727" s="8"/>
    </row>
    <row r="728">
      <c r="B728" s="8"/>
      <c r="C728" s="8"/>
    </row>
    <row r="729">
      <c r="B729" s="8"/>
      <c r="C729" s="8"/>
    </row>
    <row r="730">
      <c r="B730" s="8"/>
      <c r="C730" s="8"/>
    </row>
    <row r="731">
      <c r="B731" s="8"/>
      <c r="C731" s="8"/>
    </row>
    <row r="732">
      <c r="B732" s="8"/>
      <c r="C732" s="8"/>
    </row>
    <row r="733">
      <c r="B733" s="8"/>
      <c r="C733" s="8"/>
    </row>
    <row r="734">
      <c r="B734" s="8"/>
      <c r="C734" s="8"/>
    </row>
    <row r="735">
      <c r="B735" s="8"/>
      <c r="C735" s="8"/>
    </row>
    <row r="736">
      <c r="B736" s="8"/>
      <c r="C736" s="8"/>
    </row>
    <row r="737">
      <c r="B737" s="8"/>
      <c r="C737" s="8"/>
    </row>
    <row r="738">
      <c r="B738" s="8"/>
      <c r="C738" s="8"/>
    </row>
    <row r="739">
      <c r="B739" s="8"/>
      <c r="C739" s="8"/>
    </row>
    <row r="740">
      <c r="B740" s="8"/>
      <c r="C740" s="8"/>
    </row>
    <row r="741">
      <c r="B741" s="8"/>
      <c r="C741" s="8"/>
    </row>
    <row r="742">
      <c r="B742" s="8"/>
      <c r="C742" s="8"/>
    </row>
    <row r="743">
      <c r="B743" s="8"/>
      <c r="C743" s="8"/>
    </row>
    <row r="744">
      <c r="B744" s="8"/>
      <c r="C744" s="8"/>
    </row>
    <row r="745">
      <c r="B745" s="8"/>
      <c r="C745" s="8"/>
    </row>
    <row r="746">
      <c r="B746" s="8"/>
      <c r="C746" s="8"/>
    </row>
    <row r="747">
      <c r="B747" s="8"/>
      <c r="C747" s="8"/>
    </row>
    <row r="748">
      <c r="B748" s="8"/>
      <c r="C748" s="8"/>
    </row>
    <row r="749">
      <c r="B749" s="8"/>
      <c r="C749" s="8"/>
    </row>
    <row r="750">
      <c r="B750" s="8"/>
      <c r="C750" s="8"/>
    </row>
    <row r="751">
      <c r="B751" s="8"/>
      <c r="C751" s="8"/>
    </row>
    <row r="752">
      <c r="B752" s="8"/>
      <c r="C752" s="8"/>
    </row>
    <row r="753">
      <c r="B753" s="8"/>
      <c r="C753" s="8"/>
    </row>
    <row r="754">
      <c r="B754" s="8"/>
      <c r="C754" s="8"/>
    </row>
    <row r="755">
      <c r="B755" s="8"/>
      <c r="C755" s="8"/>
    </row>
    <row r="756">
      <c r="B756" s="8"/>
      <c r="C756" s="8"/>
    </row>
    <row r="757">
      <c r="B757" s="8"/>
      <c r="C757" s="8"/>
    </row>
    <row r="758">
      <c r="B758" s="8"/>
      <c r="C758" s="8"/>
    </row>
    <row r="759">
      <c r="B759" s="8"/>
      <c r="C759" s="8"/>
    </row>
    <row r="760">
      <c r="B760" s="8"/>
      <c r="C760" s="8"/>
    </row>
    <row r="761">
      <c r="B761" s="8"/>
      <c r="C761" s="8"/>
    </row>
    <row r="762">
      <c r="B762" s="8"/>
      <c r="C762" s="8"/>
    </row>
    <row r="763">
      <c r="B763" s="8"/>
      <c r="C763" s="8"/>
    </row>
    <row r="764">
      <c r="B764" s="8"/>
      <c r="C764" s="8"/>
    </row>
    <row r="765">
      <c r="B765" s="8"/>
      <c r="C765" s="8"/>
    </row>
    <row r="766">
      <c r="B766" s="8"/>
      <c r="C766" s="8"/>
    </row>
    <row r="767">
      <c r="B767" s="8"/>
      <c r="C767" s="8"/>
    </row>
    <row r="768">
      <c r="B768" s="8"/>
      <c r="C768" s="8"/>
    </row>
    <row r="769">
      <c r="B769" s="8"/>
      <c r="C769" s="8"/>
    </row>
    <row r="770">
      <c r="B770" s="8"/>
      <c r="C770" s="8"/>
    </row>
    <row r="771">
      <c r="B771" s="8"/>
      <c r="C771" s="8"/>
    </row>
    <row r="772">
      <c r="B772" s="8"/>
      <c r="C772" s="8"/>
    </row>
    <row r="773">
      <c r="B773" s="8"/>
      <c r="C773" s="8"/>
    </row>
    <row r="774">
      <c r="B774" s="8"/>
      <c r="C774" s="8"/>
    </row>
    <row r="775">
      <c r="B775" s="8"/>
      <c r="C775" s="8"/>
    </row>
    <row r="776">
      <c r="B776" s="8"/>
      <c r="C776" s="8"/>
    </row>
    <row r="777">
      <c r="B777" s="8"/>
      <c r="C777" s="8"/>
    </row>
    <row r="778">
      <c r="B778" s="8"/>
      <c r="C778" s="8"/>
    </row>
    <row r="779">
      <c r="B779" s="8"/>
      <c r="C779" s="8"/>
    </row>
    <row r="780">
      <c r="B780" s="8"/>
      <c r="C780" s="8"/>
    </row>
    <row r="781">
      <c r="B781" s="8"/>
      <c r="C781" s="8"/>
    </row>
    <row r="782">
      <c r="B782" s="8"/>
      <c r="C782" s="8"/>
    </row>
    <row r="783">
      <c r="B783" s="8"/>
      <c r="C783" s="8"/>
    </row>
    <row r="784">
      <c r="B784" s="8"/>
      <c r="C784" s="8"/>
    </row>
    <row r="785">
      <c r="B785" s="8"/>
      <c r="C785" s="8"/>
    </row>
    <row r="786">
      <c r="B786" s="8"/>
      <c r="C786" s="8"/>
    </row>
    <row r="787">
      <c r="B787" s="8"/>
      <c r="C787" s="8"/>
    </row>
    <row r="788">
      <c r="B788" s="8"/>
      <c r="C788" s="8"/>
    </row>
    <row r="789">
      <c r="B789" s="8"/>
      <c r="C789" s="8"/>
    </row>
    <row r="790">
      <c r="B790" s="8"/>
      <c r="C790" s="8"/>
    </row>
    <row r="791">
      <c r="B791" s="8"/>
      <c r="C791" s="8"/>
    </row>
    <row r="792">
      <c r="B792" s="8"/>
      <c r="C792" s="8"/>
    </row>
    <row r="793">
      <c r="B793" s="8"/>
      <c r="C793" s="8"/>
    </row>
    <row r="794">
      <c r="B794" s="8"/>
      <c r="C794" s="8"/>
    </row>
    <row r="795">
      <c r="B795" s="8"/>
      <c r="C795" s="8"/>
    </row>
    <row r="796">
      <c r="B796" s="8"/>
      <c r="C796" s="8"/>
    </row>
    <row r="797">
      <c r="B797" s="8"/>
      <c r="C797" s="8"/>
    </row>
    <row r="798">
      <c r="B798" s="8"/>
      <c r="C798" s="8"/>
    </row>
    <row r="799">
      <c r="B799" s="8"/>
      <c r="C799" s="8"/>
    </row>
    <row r="800">
      <c r="B800" s="8"/>
      <c r="C800" s="8"/>
    </row>
    <row r="801">
      <c r="B801" s="8"/>
      <c r="C801" s="8"/>
    </row>
    <row r="802">
      <c r="B802" s="8"/>
      <c r="C802" s="8"/>
    </row>
    <row r="803">
      <c r="B803" s="8"/>
      <c r="C803" s="8"/>
    </row>
    <row r="804">
      <c r="B804" s="8"/>
      <c r="C804" s="8"/>
    </row>
    <row r="805">
      <c r="B805" s="8"/>
      <c r="C805" s="8"/>
    </row>
    <row r="806">
      <c r="B806" s="8"/>
      <c r="C806" s="8"/>
    </row>
    <row r="807">
      <c r="B807" s="8"/>
      <c r="C807" s="8"/>
    </row>
    <row r="808">
      <c r="B808" s="8"/>
      <c r="C808" s="8"/>
    </row>
    <row r="809">
      <c r="B809" s="8"/>
      <c r="C809" s="8"/>
    </row>
    <row r="810">
      <c r="B810" s="8"/>
      <c r="C810" s="8"/>
    </row>
    <row r="811">
      <c r="B811" s="8"/>
      <c r="C811" s="8"/>
    </row>
    <row r="812">
      <c r="B812" s="8"/>
      <c r="C812" s="8"/>
    </row>
    <row r="813">
      <c r="B813" s="8"/>
      <c r="C813" s="8"/>
    </row>
    <row r="814">
      <c r="B814" s="8"/>
      <c r="C814" s="8"/>
    </row>
    <row r="815">
      <c r="B815" s="8"/>
      <c r="C815" s="8"/>
    </row>
    <row r="816">
      <c r="B816" s="8"/>
      <c r="C816" s="8"/>
    </row>
    <row r="817">
      <c r="B817" s="8"/>
      <c r="C817" s="8"/>
    </row>
    <row r="818">
      <c r="B818" s="8"/>
      <c r="C818" s="8"/>
    </row>
    <row r="819">
      <c r="B819" s="8"/>
      <c r="C819" s="8"/>
    </row>
    <row r="820">
      <c r="B820" s="8"/>
      <c r="C820" s="8"/>
    </row>
    <row r="821">
      <c r="B821" s="8"/>
      <c r="C821" s="8"/>
    </row>
    <row r="822">
      <c r="B822" s="8"/>
      <c r="C822" s="8"/>
    </row>
    <row r="823">
      <c r="B823" s="8"/>
      <c r="C823" s="8"/>
    </row>
    <row r="824">
      <c r="B824" s="8"/>
      <c r="C824" s="8"/>
    </row>
    <row r="825">
      <c r="B825" s="8"/>
      <c r="C825" s="8"/>
    </row>
    <row r="826">
      <c r="B826" s="8"/>
      <c r="C826" s="8"/>
    </row>
    <row r="827">
      <c r="B827" s="8"/>
      <c r="C827" s="8"/>
    </row>
    <row r="828">
      <c r="B828" s="8"/>
      <c r="C828" s="8"/>
    </row>
    <row r="829">
      <c r="B829" s="8"/>
      <c r="C829" s="8"/>
    </row>
    <row r="830">
      <c r="B830" s="8"/>
      <c r="C830" s="8"/>
    </row>
    <row r="831">
      <c r="B831" s="8"/>
      <c r="C831" s="8"/>
    </row>
    <row r="832">
      <c r="B832" s="8"/>
      <c r="C832" s="8"/>
    </row>
    <row r="833">
      <c r="B833" s="8"/>
      <c r="C833" s="8"/>
    </row>
    <row r="834">
      <c r="B834" s="8"/>
      <c r="C834" s="8"/>
    </row>
    <row r="835">
      <c r="B835" s="8"/>
      <c r="C835" s="8"/>
    </row>
    <row r="836">
      <c r="B836" s="8"/>
      <c r="C836" s="8"/>
    </row>
    <row r="837">
      <c r="B837" s="8"/>
      <c r="C837" s="8"/>
    </row>
    <row r="838">
      <c r="B838" s="8"/>
      <c r="C838" s="8"/>
    </row>
    <row r="839">
      <c r="B839" s="8"/>
      <c r="C839" s="8"/>
    </row>
    <row r="840">
      <c r="B840" s="8"/>
      <c r="C840" s="8"/>
    </row>
    <row r="841">
      <c r="B841" s="8"/>
      <c r="C841" s="8"/>
    </row>
    <row r="842">
      <c r="B842" s="8"/>
      <c r="C842" s="8"/>
    </row>
    <row r="843">
      <c r="B843" s="8"/>
      <c r="C843" s="8"/>
    </row>
    <row r="844">
      <c r="B844" s="8"/>
      <c r="C844" s="8"/>
    </row>
    <row r="845">
      <c r="B845" s="8"/>
      <c r="C845" s="8"/>
    </row>
    <row r="846">
      <c r="B846" s="8"/>
      <c r="C846" s="8"/>
    </row>
    <row r="847">
      <c r="B847" s="8"/>
      <c r="C847" s="8"/>
    </row>
    <row r="848">
      <c r="B848" s="8"/>
      <c r="C848" s="8"/>
    </row>
    <row r="849">
      <c r="B849" s="8"/>
      <c r="C849" s="8"/>
    </row>
    <row r="850">
      <c r="B850" s="8"/>
      <c r="C850" s="8"/>
    </row>
    <row r="851">
      <c r="B851" s="8"/>
      <c r="C851" s="8"/>
    </row>
    <row r="852">
      <c r="B852" s="8"/>
      <c r="C852" s="8"/>
    </row>
    <row r="853">
      <c r="B853" s="8"/>
      <c r="C853" s="8"/>
    </row>
    <row r="854">
      <c r="B854" s="8"/>
      <c r="C854" s="8"/>
    </row>
    <row r="855">
      <c r="B855" s="8"/>
      <c r="C855" s="8"/>
    </row>
    <row r="856">
      <c r="B856" s="8"/>
      <c r="C856" s="8"/>
    </row>
    <row r="857">
      <c r="B857" s="8"/>
      <c r="C857" s="8"/>
    </row>
    <row r="858">
      <c r="B858" s="8"/>
      <c r="C858" s="8"/>
    </row>
    <row r="859">
      <c r="B859" s="8"/>
      <c r="C859" s="8"/>
    </row>
    <row r="860">
      <c r="B860" s="8"/>
      <c r="C860" s="8"/>
    </row>
    <row r="861">
      <c r="B861" s="8"/>
      <c r="C861" s="8"/>
    </row>
    <row r="862">
      <c r="B862" s="8"/>
      <c r="C862" s="8"/>
    </row>
    <row r="863">
      <c r="B863" s="8"/>
      <c r="C863" s="8"/>
    </row>
    <row r="864">
      <c r="B864" s="8"/>
      <c r="C864" s="8"/>
    </row>
    <row r="865">
      <c r="B865" s="8"/>
      <c r="C865" s="8"/>
    </row>
    <row r="866">
      <c r="B866" s="8"/>
      <c r="C866" s="8"/>
    </row>
    <row r="867">
      <c r="B867" s="8"/>
      <c r="C867" s="8"/>
    </row>
    <row r="868">
      <c r="B868" s="8"/>
      <c r="C868" s="8"/>
    </row>
    <row r="869">
      <c r="B869" s="8"/>
      <c r="C869" s="8"/>
    </row>
    <row r="870">
      <c r="B870" s="8"/>
      <c r="C870" s="8"/>
    </row>
    <row r="871">
      <c r="B871" s="8"/>
      <c r="C871" s="8"/>
    </row>
    <row r="872">
      <c r="B872" s="8"/>
      <c r="C872" s="8"/>
    </row>
    <row r="873">
      <c r="B873" s="8"/>
      <c r="C873" s="8"/>
    </row>
    <row r="874">
      <c r="B874" s="8"/>
      <c r="C874" s="8"/>
    </row>
    <row r="875">
      <c r="B875" s="8"/>
      <c r="C875" s="8"/>
    </row>
    <row r="876">
      <c r="B876" s="8"/>
      <c r="C876" s="8"/>
    </row>
    <row r="877">
      <c r="B877" s="8"/>
      <c r="C877" s="8"/>
    </row>
    <row r="878">
      <c r="B878" s="8"/>
      <c r="C878" s="8"/>
    </row>
    <row r="879">
      <c r="B879" s="8"/>
      <c r="C879" s="8"/>
    </row>
    <row r="880">
      <c r="B880" s="8"/>
      <c r="C880" s="8"/>
    </row>
    <row r="881">
      <c r="B881" s="8"/>
      <c r="C881" s="8"/>
    </row>
    <row r="882">
      <c r="B882" s="8"/>
      <c r="C882" s="8"/>
    </row>
    <row r="883">
      <c r="B883" s="8"/>
      <c r="C883" s="8"/>
    </row>
    <row r="884">
      <c r="B884" s="8"/>
      <c r="C884" s="8"/>
    </row>
    <row r="885">
      <c r="B885" s="8"/>
      <c r="C885" s="8"/>
    </row>
    <row r="886">
      <c r="B886" s="8"/>
      <c r="C886" s="8"/>
    </row>
    <row r="887">
      <c r="B887" s="8"/>
      <c r="C887" s="8"/>
    </row>
    <row r="888">
      <c r="B888" s="8"/>
      <c r="C888" s="8"/>
    </row>
    <row r="889">
      <c r="B889" s="8"/>
      <c r="C889" s="8"/>
    </row>
    <row r="890">
      <c r="B890" s="8"/>
      <c r="C890" s="8"/>
    </row>
    <row r="891">
      <c r="B891" s="8"/>
      <c r="C891" s="8"/>
    </row>
    <row r="892">
      <c r="B892" s="8"/>
      <c r="C892" s="8"/>
    </row>
    <row r="893">
      <c r="B893" s="8"/>
      <c r="C893" s="8"/>
    </row>
    <row r="894">
      <c r="B894" s="8"/>
      <c r="C894" s="8"/>
    </row>
    <row r="895">
      <c r="B895" s="8"/>
      <c r="C895" s="8"/>
    </row>
    <row r="896">
      <c r="B896" s="8"/>
      <c r="C896" s="8"/>
    </row>
    <row r="897">
      <c r="B897" s="8"/>
      <c r="C897" s="8"/>
    </row>
    <row r="898">
      <c r="B898" s="8"/>
      <c r="C898" s="8"/>
    </row>
    <row r="899">
      <c r="B899" s="8"/>
      <c r="C899" s="8"/>
    </row>
    <row r="900">
      <c r="B900" s="8"/>
      <c r="C900" s="8"/>
    </row>
    <row r="901">
      <c r="B901" s="8"/>
      <c r="C901" s="8"/>
    </row>
    <row r="902">
      <c r="B902" s="8"/>
      <c r="C902" s="8"/>
    </row>
    <row r="903">
      <c r="B903" s="8"/>
      <c r="C903" s="8"/>
    </row>
    <row r="904">
      <c r="B904" s="8"/>
      <c r="C904" s="8"/>
    </row>
    <row r="905">
      <c r="B905" s="8"/>
      <c r="C905" s="8"/>
    </row>
    <row r="906">
      <c r="B906" s="8"/>
      <c r="C906" s="8"/>
    </row>
    <row r="907">
      <c r="B907" s="8"/>
      <c r="C907" s="8"/>
    </row>
    <row r="908">
      <c r="B908" s="8"/>
      <c r="C908" s="8"/>
    </row>
    <row r="909">
      <c r="B909" s="8"/>
      <c r="C909" s="8"/>
    </row>
    <row r="910">
      <c r="B910" s="8"/>
      <c r="C910" s="8"/>
    </row>
    <row r="911">
      <c r="B911" s="8"/>
      <c r="C911" s="8"/>
    </row>
    <row r="912">
      <c r="B912" s="8"/>
      <c r="C912" s="8"/>
    </row>
    <row r="913">
      <c r="B913" s="8"/>
      <c r="C913" s="8"/>
    </row>
    <row r="914">
      <c r="B914" s="8"/>
      <c r="C914" s="8"/>
    </row>
    <row r="915">
      <c r="B915" s="8"/>
      <c r="C915" s="8"/>
    </row>
    <row r="916">
      <c r="B916" s="8"/>
      <c r="C916" s="8"/>
    </row>
    <row r="917">
      <c r="B917" s="8"/>
      <c r="C917" s="8"/>
    </row>
    <row r="918">
      <c r="B918" s="8"/>
      <c r="C918" s="8"/>
    </row>
    <row r="919">
      <c r="B919" s="8"/>
      <c r="C919" s="8"/>
    </row>
    <row r="920">
      <c r="B920" s="8"/>
      <c r="C920" s="8"/>
    </row>
    <row r="921">
      <c r="B921" s="8"/>
      <c r="C921" s="8"/>
    </row>
    <row r="922">
      <c r="B922" s="8"/>
      <c r="C922" s="8"/>
    </row>
    <row r="923">
      <c r="B923" s="8"/>
      <c r="C923" s="8"/>
    </row>
    <row r="924">
      <c r="B924" s="8"/>
      <c r="C924" s="8"/>
    </row>
    <row r="925">
      <c r="B925" s="8"/>
      <c r="C925" s="8"/>
    </row>
    <row r="926">
      <c r="B926" s="8"/>
      <c r="C926" s="8"/>
    </row>
    <row r="927">
      <c r="B927" s="8"/>
      <c r="C927" s="8"/>
    </row>
    <row r="928">
      <c r="B928" s="8"/>
      <c r="C928" s="8"/>
    </row>
    <row r="929">
      <c r="B929" s="8"/>
      <c r="C929" s="8"/>
    </row>
    <row r="930">
      <c r="B930" s="8"/>
      <c r="C930" s="8"/>
    </row>
    <row r="931">
      <c r="B931" s="8"/>
      <c r="C931" s="8"/>
    </row>
    <row r="932">
      <c r="B932" s="8"/>
      <c r="C932" s="8"/>
    </row>
    <row r="933">
      <c r="B933" s="8"/>
      <c r="C933" s="8"/>
    </row>
    <row r="934">
      <c r="B934" s="8"/>
      <c r="C934" s="8"/>
    </row>
    <row r="935">
      <c r="B935" s="8"/>
      <c r="C935" s="8"/>
    </row>
    <row r="936">
      <c r="B936" s="8"/>
      <c r="C936" s="8"/>
    </row>
    <row r="937">
      <c r="B937" s="8"/>
      <c r="C937" s="8"/>
    </row>
    <row r="938">
      <c r="B938" s="8"/>
      <c r="C938" s="8"/>
    </row>
    <row r="939">
      <c r="B939" s="8"/>
      <c r="C939" s="8"/>
    </row>
    <row r="940">
      <c r="B940" s="8"/>
      <c r="C940" s="8"/>
    </row>
    <row r="941">
      <c r="B941" s="8"/>
      <c r="C941" s="8"/>
    </row>
    <row r="942">
      <c r="B942" s="8"/>
      <c r="C942" s="8"/>
    </row>
    <row r="943">
      <c r="B943" s="8"/>
      <c r="C943" s="8"/>
    </row>
    <row r="944">
      <c r="B944" s="8"/>
      <c r="C944" s="8"/>
    </row>
    <row r="945">
      <c r="B945" s="8"/>
      <c r="C945" s="8"/>
    </row>
    <row r="946">
      <c r="B946" s="8"/>
      <c r="C946" s="8"/>
    </row>
    <row r="947">
      <c r="B947" s="8"/>
      <c r="C947" s="8"/>
    </row>
    <row r="948">
      <c r="B948" s="8"/>
      <c r="C948" s="8"/>
    </row>
    <row r="949">
      <c r="B949" s="8"/>
      <c r="C949" s="8"/>
    </row>
    <row r="950">
      <c r="B950" s="8"/>
      <c r="C950" s="8"/>
    </row>
    <row r="951">
      <c r="B951" s="8"/>
      <c r="C951" s="8"/>
    </row>
    <row r="952">
      <c r="B952" s="8"/>
      <c r="C952" s="8"/>
    </row>
    <row r="953">
      <c r="B953" s="8"/>
      <c r="C953" s="8"/>
    </row>
    <row r="954">
      <c r="B954" s="8"/>
      <c r="C954" s="8"/>
    </row>
    <row r="955">
      <c r="B955" s="8"/>
      <c r="C955" s="8"/>
    </row>
    <row r="956">
      <c r="B956" s="8"/>
      <c r="C956" s="8"/>
    </row>
    <row r="957">
      <c r="B957" s="8"/>
      <c r="C957" s="8"/>
    </row>
    <row r="958">
      <c r="B958" s="8"/>
      <c r="C958" s="8"/>
    </row>
    <row r="959">
      <c r="B959" s="8"/>
      <c r="C959" s="8"/>
    </row>
    <row r="960">
      <c r="B960" s="8"/>
      <c r="C960" s="8"/>
    </row>
    <row r="961">
      <c r="B961" s="8"/>
      <c r="C961" s="8"/>
    </row>
    <row r="962">
      <c r="B962" s="8"/>
      <c r="C962" s="8"/>
    </row>
    <row r="963">
      <c r="B963" s="8"/>
      <c r="C963" s="8"/>
    </row>
    <row r="964">
      <c r="B964" s="8"/>
      <c r="C964" s="8"/>
    </row>
    <row r="965">
      <c r="B965" s="8"/>
      <c r="C965" s="8"/>
    </row>
    <row r="966">
      <c r="B966" s="8"/>
      <c r="C966" s="8"/>
    </row>
    <row r="967">
      <c r="B967" s="8"/>
      <c r="C967" s="8"/>
    </row>
    <row r="968">
      <c r="B968" s="8"/>
      <c r="C968" s="8"/>
    </row>
    <row r="969">
      <c r="B969" s="8"/>
      <c r="C969" s="8"/>
    </row>
    <row r="970">
      <c r="B970" s="8"/>
      <c r="C970" s="8"/>
    </row>
    <row r="971">
      <c r="B971" s="8"/>
      <c r="C971" s="8"/>
    </row>
    <row r="972">
      <c r="B972" s="8"/>
      <c r="C972" s="8"/>
    </row>
    <row r="973">
      <c r="B973" s="8"/>
      <c r="C973" s="8"/>
    </row>
    <row r="974">
      <c r="B974" s="8"/>
      <c r="C974" s="8"/>
    </row>
    <row r="975">
      <c r="B975" s="8"/>
      <c r="C975" s="8"/>
    </row>
    <row r="976">
      <c r="B976" s="8"/>
      <c r="C976" s="8"/>
    </row>
    <row r="977">
      <c r="B977" s="8"/>
      <c r="C977" s="8"/>
    </row>
    <row r="978">
      <c r="B978" s="8"/>
      <c r="C978" s="8"/>
    </row>
    <row r="979">
      <c r="B979" s="8"/>
      <c r="C979" s="8"/>
    </row>
    <row r="980">
      <c r="B980" s="8"/>
      <c r="C980" s="8"/>
    </row>
    <row r="981">
      <c r="B981" s="8"/>
      <c r="C981" s="8"/>
    </row>
    <row r="982">
      <c r="B982" s="8"/>
      <c r="C982" s="8"/>
    </row>
    <row r="983">
      <c r="B983" s="8"/>
      <c r="C983" s="8"/>
    </row>
    <row r="984">
      <c r="B984" s="8"/>
      <c r="C984" s="8"/>
    </row>
    <row r="985">
      <c r="B985" s="8"/>
      <c r="C985" s="8"/>
    </row>
    <row r="986">
      <c r="B986" s="8"/>
      <c r="C986" s="8"/>
    </row>
    <row r="987">
      <c r="B987" s="8"/>
      <c r="C987" s="8"/>
    </row>
    <row r="988">
      <c r="B988" s="8"/>
      <c r="C988" s="8"/>
    </row>
    <row r="989">
      <c r="B989" s="8"/>
      <c r="C989" s="8"/>
    </row>
    <row r="990">
      <c r="B990" s="8"/>
      <c r="C990" s="8"/>
    </row>
    <row r="991">
      <c r="B991" s="8"/>
      <c r="C991" s="8"/>
    </row>
    <row r="992">
      <c r="B992" s="8"/>
      <c r="C992" s="8"/>
    </row>
    <row r="993">
      <c r="B993" s="8"/>
      <c r="C993" s="8"/>
    </row>
    <row r="994">
      <c r="B994" s="8"/>
      <c r="C994" s="8"/>
    </row>
    <row r="995">
      <c r="B995" s="8"/>
      <c r="C995" s="8"/>
    </row>
    <row r="996">
      <c r="B996" s="8"/>
      <c r="C996" s="8"/>
    </row>
    <row r="997">
      <c r="B997" s="8"/>
      <c r="C997" s="8"/>
    </row>
    <row r="998">
      <c r="B998" s="8"/>
      <c r="C998" s="8"/>
    </row>
    <row r="999">
      <c r="B999" s="8"/>
      <c r="C999" s="8"/>
    </row>
    <row r="1000">
      <c r="B1000" s="8"/>
      <c r="C1000" s="8"/>
    </row>
  </sheetData>
  <mergeCells count="1">
    <mergeCell ref="E2:N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3.13"/>
  </cols>
  <sheetData>
    <row r="1"/>
    <row r="2" hidden="1"/>
    <row r="3"/>
    <row r="4"/>
    <row r="5"/>
    <row r="6"/>
    <row r="7"/>
    <row r="8"/>
    <row r="9" hidden="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7.25"/>
  </cols>
  <sheetData>
    <row r="1"/>
    <row r="2"/>
    <row r="3"/>
    <row r="4"/>
    <row r="5"/>
    <row r="6"/>
    <row r="7"/>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4.13"/>
  </cols>
  <sheetData>
    <row r="1"/>
    <row r="2"/>
    <row r="3"/>
    <row r="4"/>
    <row r="5"/>
    <row r="6" hidden="1"/>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65.25"/>
  </cols>
  <sheetData>
    <row r="2">
      <c r="F2" s="19"/>
      <c r="G2" s="20"/>
    </row>
    <row r="3">
      <c r="B3" s="21" t="s">
        <v>1147</v>
      </c>
    </row>
    <row r="40">
      <c r="F40" s="19"/>
      <c r="G40" s="20"/>
    </row>
    <row r="41">
      <c r="F41" s="19"/>
      <c r="G41" s="20"/>
    </row>
    <row r="42">
      <c r="F42" s="19"/>
      <c r="G42" s="20"/>
    </row>
    <row r="43">
      <c r="F43" s="19"/>
      <c r="G43" s="20"/>
    </row>
    <row r="44">
      <c r="F44" s="19"/>
      <c r="G44" s="20"/>
    </row>
    <row r="45">
      <c r="F45" s="19"/>
      <c r="G45" s="20"/>
    </row>
    <row r="46">
      <c r="F46" s="19"/>
      <c r="G46" s="20"/>
    </row>
    <row r="47">
      <c r="F47" s="19"/>
      <c r="G47" s="20"/>
    </row>
    <row r="48">
      <c r="F48" s="19"/>
      <c r="G48" s="20"/>
    </row>
    <row r="49">
      <c r="F49" s="19"/>
      <c r="G49" s="20"/>
    </row>
    <row r="50">
      <c r="F50" s="19"/>
      <c r="G50" s="20"/>
    </row>
    <row r="51">
      <c r="F51" s="19"/>
      <c r="G51" s="20"/>
    </row>
    <row r="52">
      <c r="F52" s="19"/>
      <c r="G52" s="20"/>
    </row>
    <row r="53">
      <c r="F53" s="19"/>
      <c r="G53" s="20"/>
    </row>
    <row r="54">
      <c r="F54" s="19"/>
      <c r="G54" s="20"/>
    </row>
    <row r="55">
      <c r="F55" s="19"/>
      <c r="G55" s="20"/>
    </row>
    <row r="56">
      <c r="F56" s="19"/>
      <c r="G56" s="20"/>
    </row>
    <row r="57">
      <c r="F57" s="19"/>
      <c r="G57" s="20"/>
    </row>
    <row r="58">
      <c r="F58" s="19"/>
      <c r="G58" s="20"/>
    </row>
    <row r="59">
      <c r="F59" s="19"/>
      <c r="G59" s="20"/>
    </row>
    <row r="60">
      <c r="F60" s="19"/>
      <c r="G60" s="20"/>
    </row>
    <row r="61">
      <c r="F61" s="19"/>
      <c r="G61" s="20"/>
    </row>
    <row r="62">
      <c r="F62" s="19"/>
      <c r="G62" s="20"/>
    </row>
    <row r="63">
      <c r="F63" s="19"/>
      <c r="G63" s="20"/>
    </row>
    <row r="64">
      <c r="F64" s="19"/>
      <c r="G64" s="20"/>
    </row>
    <row r="65">
      <c r="F65" s="19"/>
      <c r="G65" s="20"/>
    </row>
    <row r="66">
      <c r="F66" s="19"/>
      <c r="G66" s="20"/>
    </row>
    <row r="67">
      <c r="F67" s="19"/>
      <c r="G67" s="20"/>
    </row>
    <row r="68">
      <c r="F68" s="19"/>
      <c r="G68" s="20"/>
    </row>
    <row r="69">
      <c r="F69" s="19"/>
      <c r="G69" s="20"/>
    </row>
    <row r="70">
      <c r="F70" s="19"/>
      <c r="G70" s="20"/>
    </row>
    <row r="71">
      <c r="F71" s="19"/>
      <c r="G71" s="20"/>
    </row>
    <row r="72">
      <c r="F72" s="19"/>
      <c r="G72" s="20"/>
    </row>
    <row r="73">
      <c r="F73" s="19"/>
      <c r="G73" s="20"/>
    </row>
    <row r="74">
      <c r="F74" s="19"/>
      <c r="G74" s="20"/>
    </row>
    <row r="75">
      <c r="F75" s="19"/>
      <c r="G75" s="20"/>
    </row>
    <row r="76">
      <c r="F76" s="19"/>
      <c r="G76" s="20"/>
    </row>
    <row r="77">
      <c r="F77" s="19"/>
      <c r="G77" s="20"/>
    </row>
    <row r="78">
      <c r="F78" s="19"/>
      <c r="G78" s="20"/>
    </row>
    <row r="79">
      <c r="F79" s="19"/>
      <c r="G79" s="20"/>
    </row>
    <row r="80">
      <c r="F80" s="19"/>
      <c r="G80" s="20"/>
    </row>
    <row r="81">
      <c r="F81" s="19"/>
      <c r="G81" s="20"/>
    </row>
    <row r="82">
      <c r="F82" s="19"/>
      <c r="G82" s="20"/>
    </row>
    <row r="83">
      <c r="F83" s="19"/>
      <c r="G83" s="20"/>
    </row>
    <row r="84">
      <c r="F84" s="19"/>
      <c r="G84" s="20"/>
    </row>
    <row r="85">
      <c r="F85" s="19"/>
      <c r="G85" s="20"/>
    </row>
    <row r="86">
      <c r="F86" s="19"/>
      <c r="G86" s="20"/>
    </row>
    <row r="87">
      <c r="F87" s="19"/>
      <c r="G87" s="20"/>
    </row>
    <row r="88">
      <c r="F88" s="19"/>
      <c r="G88" s="20"/>
    </row>
    <row r="89">
      <c r="F89" s="19"/>
      <c r="G89" s="20"/>
    </row>
    <row r="90">
      <c r="F90" s="19"/>
      <c r="G90" s="20"/>
    </row>
    <row r="91">
      <c r="F91" s="19"/>
      <c r="G91" s="20"/>
    </row>
    <row r="92">
      <c r="F92" s="19"/>
      <c r="G92" s="20"/>
    </row>
    <row r="93">
      <c r="F93" s="19"/>
      <c r="G93" s="20"/>
    </row>
    <row r="94">
      <c r="F94" s="19"/>
      <c r="G94" s="20"/>
    </row>
    <row r="95">
      <c r="F95" s="19"/>
      <c r="G95" s="20"/>
    </row>
    <row r="96">
      <c r="F96" s="19"/>
      <c r="G96" s="20"/>
    </row>
    <row r="97">
      <c r="F97" s="19"/>
      <c r="G97" s="20"/>
    </row>
    <row r="98">
      <c r="F98" s="19"/>
      <c r="G98" s="20"/>
    </row>
    <row r="99">
      <c r="F99" s="19"/>
      <c r="G99" s="20"/>
    </row>
    <row r="100">
      <c r="F100" s="19"/>
      <c r="G100" s="20"/>
    </row>
    <row r="101">
      <c r="F101" s="19"/>
      <c r="G101" s="20"/>
    </row>
    <row r="102">
      <c r="F102" s="19"/>
      <c r="G102" s="20"/>
    </row>
    <row r="103">
      <c r="F103" s="19"/>
      <c r="G103" s="20"/>
    </row>
    <row r="104">
      <c r="F104" s="19"/>
      <c r="G104" s="20"/>
    </row>
    <row r="105">
      <c r="F105" s="19"/>
      <c r="G105" s="20"/>
    </row>
    <row r="106">
      <c r="F106" s="19"/>
      <c r="G106" s="20"/>
    </row>
    <row r="107">
      <c r="F107" s="19"/>
      <c r="G107" s="20"/>
    </row>
    <row r="108">
      <c r="F108" s="19"/>
      <c r="G108" s="20"/>
    </row>
    <row r="109">
      <c r="F109" s="19"/>
      <c r="G109" s="20"/>
    </row>
    <row r="110">
      <c r="F110" s="19"/>
      <c r="G110" s="20"/>
    </row>
    <row r="111">
      <c r="F111" s="19"/>
      <c r="G111" s="20"/>
    </row>
    <row r="112">
      <c r="F112" s="19"/>
      <c r="G112" s="20"/>
    </row>
    <row r="113">
      <c r="F113" s="19"/>
      <c r="G113" s="20"/>
    </row>
    <row r="114">
      <c r="F114" s="19"/>
      <c r="G114" s="20"/>
    </row>
    <row r="115">
      <c r="F115" s="19"/>
      <c r="G115" s="20"/>
    </row>
    <row r="116">
      <c r="F116" s="19"/>
      <c r="G116" s="20"/>
    </row>
    <row r="117">
      <c r="F117" s="19"/>
      <c r="G117" s="20"/>
    </row>
    <row r="118">
      <c r="F118" s="19"/>
      <c r="G118" s="20"/>
    </row>
    <row r="119">
      <c r="F119" s="19"/>
      <c r="G119" s="20"/>
    </row>
    <row r="120">
      <c r="F120" s="19"/>
      <c r="G120" s="20"/>
    </row>
    <row r="121">
      <c r="F121" s="19"/>
      <c r="G121" s="20"/>
    </row>
    <row r="122">
      <c r="F122" s="19"/>
      <c r="G122" s="20"/>
    </row>
    <row r="123">
      <c r="F123" s="19"/>
      <c r="G123" s="20"/>
    </row>
    <row r="124">
      <c r="F124" s="19"/>
      <c r="G124" s="20"/>
    </row>
    <row r="125">
      <c r="F125" s="19"/>
      <c r="G125" s="20"/>
    </row>
    <row r="126">
      <c r="F126" s="19"/>
      <c r="G126" s="20"/>
    </row>
    <row r="127">
      <c r="F127" s="19"/>
      <c r="G127" s="20"/>
    </row>
    <row r="128">
      <c r="F128" s="19"/>
      <c r="G128" s="20"/>
    </row>
    <row r="129">
      <c r="F129" s="19"/>
      <c r="G129" s="20"/>
    </row>
    <row r="130">
      <c r="F130" s="19"/>
      <c r="G130" s="20"/>
    </row>
    <row r="131">
      <c r="F131" s="19"/>
      <c r="G131" s="20"/>
    </row>
    <row r="132">
      <c r="F132" s="19"/>
      <c r="G132" s="20"/>
    </row>
    <row r="133">
      <c r="F133" s="19"/>
      <c r="G133" s="20"/>
    </row>
    <row r="134">
      <c r="F134" s="19"/>
      <c r="G134" s="20"/>
    </row>
    <row r="135">
      <c r="F135" s="19"/>
      <c r="G135" s="20"/>
    </row>
    <row r="136">
      <c r="F136" s="19"/>
      <c r="G136" s="20"/>
    </row>
    <row r="137">
      <c r="F137" s="19"/>
      <c r="G137" s="20"/>
    </row>
    <row r="138">
      <c r="F138" s="19"/>
      <c r="G138" s="20"/>
    </row>
    <row r="139">
      <c r="F139" s="19"/>
      <c r="G139" s="20"/>
    </row>
    <row r="140">
      <c r="F140" s="19"/>
      <c r="G140" s="20"/>
    </row>
    <row r="141">
      <c r="F141" s="19"/>
      <c r="G141" s="20"/>
    </row>
    <row r="142">
      <c r="F142" s="19"/>
      <c r="G142" s="20"/>
    </row>
    <row r="143">
      <c r="F143" s="19"/>
      <c r="G143" s="20"/>
    </row>
    <row r="144">
      <c r="F144" s="19"/>
      <c r="G144" s="20"/>
    </row>
    <row r="145">
      <c r="F145" s="19"/>
      <c r="G145" s="20"/>
    </row>
    <row r="146">
      <c r="F146" s="19"/>
      <c r="G146" s="20"/>
    </row>
    <row r="147">
      <c r="F147" s="19"/>
      <c r="G147" s="20"/>
    </row>
    <row r="148">
      <c r="F148" s="19"/>
      <c r="G148" s="20"/>
    </row>
    <row r="149">
      <c r="F149" s="19"/>
      <c r="G149" s="20"/>
    </row>
    <row r="150">
      <c r="F150" s="19"/>
      <c r="G150" s="20"/>
    </row>
    <row r="151">
      <c r="F151" s="19"/>
      <c r="G151" s="20"/>
    </row>
    <row r="152">
      <c r="F152" s="19"/>
      <c r="G152" s="20"/>
    </row>
    <row r="153">
      <c r="F153" s="19"/>
      <c r="G153" s="20"/>
    </row>
    <row r="154">
      <c r="F154" s="19"/>
      <c r="G154" s="20"/>
    </row>
    <row r="155">
      <c r="F155" s="19"/>
      <c r="G155" s="20"/>
    </row>
    <row r="156">
      <c r="F156" s="19"/>
      <c r="G156" s="20"/>
    </row>
    <row r="157">
      <c r="F157" s="19"/>
      <c r="G157" s="20"/>
    </row>
    <row r="158">
      <c r="F158" s="19"/>
      <c r="G158" s="20"/>
    </row>
    <row r="159">
      <c r="F159" s="19"/>
      <c r="G159" s="20"/>
    </row>
    <row r="160">
      <c r="F160" s="19"/>
      <c r="G160" s="20"/>
    </row>
    <row r="161">
      <c r="F161" s="19"/>
      <c r="G161" s="20"/>
    </row>
    <row r="162">
      <c r="F162" s="19"/>
      <c r="G162" s="20"/>
    </row>
    <row r="163">
      <c r="F163" s="19"/>
      <c r="G163" s="20"/>
    </row>
    <row r="164">
      <c r="F164" s="19"/>
      <c r="G164" s="20"/>
    </row>
    <row r="165">
      <c r="F165" s="19"/>
      <c r="G165" s="20"/>
    </row>
    <row r="166">
      <c r="F166" s="19"/>
      <c r="G166" s="20"/>
    </row>
    <row r="167">
      <c r="F167" s="19"/>
      <c r="G167" s="20"/>
    </row>
    <row r="168">
      <c r="F168" s="19"/>
      <c r="G168" s="20"/>
    </row>
    <row r="169">
      <c r="F169" s="19"/>
      <c r="G169" s="20"/>
    </row>
    <row r="170">
      <c r="F170" s="19"/>
      <c r="G170" s="20"/>
    </row>
    <row r="171">
      <c r="F171" s="19"/>
      <c r="G171" s="20"/>
    </row>
    <row r="172">
      <c r="F172" s="19"/>
      <c r="G172" s="20"/>
    </row>
    <row r="173">
      <c r="F173" s="19"/>
      <c r="G173" s="20"/>
    </row>
    <row r="174">
      <c r="F174" s="19"/>
      <c r="G174" s="20"/>
    </row>
    <row r="175">
      <c r="F175" s="19"/>
      <c r="G175" s="20"/>
    </row>
    <row r="176">
      <c r="F176" s="19"/>
      <c r="G176" s="20"/>
    </row>
    <row r="177">
      <c r="F177" s="19"/>
      <c r="G177" s="20"/>
    </row>
    <row r="178">
      <c r="F178" s="19"/>
      <c r="G178" s="20"/>
    </row>
    <row r="179">
      <c r="F179" s="19"/>
      <c r="G179" s="20"/>
    </row>
    <row r="180">
      <c r="F180" s="19"/>
      <c r="G180" s="20"/>
    </row>
    <row r="181">
      <c r="F181" s="19"/>
      <c r="G181" s="20"/>
    </row>
    <row r="182">
      <c r="F182" s="19"/>
      <c r="G182" s="20"/>
    </row>
    <row r="183">
      <c r="F183" s="19"/>
      <c r="G183" s="20"/>
    </row>
    <row r="184">
      <c r="F184" s="19"/>
      <c r="G184" s="20"/>
    </row>
    <row r="185">
      <c r="F185" s="19"/>
      <c r="G185" s="20"/>
    </row>
    <row r="186">
      <c r="F186" s="19"/>
      <c r="G186" s="20"/>
    </row>
    <row r="187">
      <c r="F187" s="19"/>
      <c r="G187" s="20"/>
    </row>
    <row r="188">
      <c r="F188" s="19"/>
      <c r="G188" s="20"/>
    </row>
    <row r="189">
      <c r="F189" s="19"/>
      <c r="G189" s="20"/>
    </row>
    <row r="190">
      <c r="F190" s="19"/>
      <c r="G190" s="20"/>
    </row>
    <row r="191">
      <c r="F191" s="19"/>
      <c r="G191" s="20"/>
    </row>
    <row r="192">
      <c r="F192" s="19"/>
      <c r="G192" s="20"/>
    </row>
    <row r="193">
      <c r="F193" s="19"/>
      <c r="G193" s="20"/>
    </row>
    <row r="194">
      <c r="F194" s="19"/>
      <c r="G194" s="20"/>
    </row>
    <row r="195">
      <c r="F195" s="19"/>
      <c r="G195" s="20"/>
    </row>
    <row r="196">
      <c r="F196" s="19"/>
      <c r="G196" s="20"/>
    </row>
    <row r="197">
      <c r="F197" s="19"/>
      <c r="G197" s="20"/>
    </row>
    <row r="198">
      <c r="F198" s="19"/>
      <c r="G198" s="20"/>
    </row>
    <row r="199">
      <c r="F199" s="19"/>
      <c r="G199" s="20"/>
    </row>
    <row r="200">
      <c r="F200" s="19"/>
      <c r="G200" s="20"/>
    </row>
    <row r="201">
      <c r="F201" s="19"/>
      <c r="G201" s="20"/>
    </row>
    <row r="202">
      <c r="F202" s="19"/>
      <c r="G202" s="20"/>
    </row>
    <row r="203">
      <c r="F203" s="19"/>
      <c r="G203" s="20"/>
    </row>
    <row r="204">
      <c r="F204" s="19"/>
      <c r="G204" s="20"/>
    </row>
    <row r="205">
      <c r="F205" s="19"/>
      <c r="G205" s="20"/>
    </row>
    <row r="206">
      <c r="F206" s="19"/>
      <c r="G206" s="20"/>
    </row>
    <row r="207">
      <c r="F207" s="19"/>
      <c r="G207" s="20"/>
    </row>
    <row r="208">
      <c r="F208" s="19"/>
      <c r="G208" s="20"/>
    </row>
    <row r="209">
      <c r="F209" s="19"/>
      <c r="G209" s="20"/>
    </row>
    <row r="210">
      <c r="F210" s="19"/>
      <c r="G210" s="20"/>
    </row>
    <row r="211">
      <c r="F211" s="19"/>
      <c r="G211" s="20"/>
    </row>
    <row r="212">
      <c r="F212" s="19"/>
      <c r="G212" s="20"/>
    </row>
    <row r="213">
      <c r="F213" s="19"/>
      <c r="G213" s="20"/>
    </row>
    <row r="214">
      <c r="F214" s="19"/>
      <c r="G214" s="20"/>
    </row>
    <row r="215">
      <c r="F215" s="19"/>
      <c r="G215" s="20"/>
    </row>
    <row r="216">
      <c r="F216" s="19"/>
      <c r="G216" s="20"/>
    </row>
    <row r="217">
      <c r="F217" s="19"/>
      <c r="G217" s="20"/>
    </row>
    <row r="218">
      <c r="F218" s="19"/>
      <c r="G218" s="20"/>
    </row>
    <row r="219">
      <c r="F219" s="19"/>
      <c r="G219" s="20"/>
    </row>
    <row r="220">
      <c r="F220" s="19"/>
      <c r="G220" s="20"/>
    </row>
    <row r="221">
      <c r="F221" s="19"/>
      <c r="G221" s="20"/>
    </row>
    <row r="222">
      <c r="F222" s="19"/>
      <c r="G222" s="20"/>
    </row>
    <row r="223">
      <c r="F223" s="19"/>
      <c r="G223" s="20"/>
    </row>
    <row r="224">
      <c r="F224" s="19"/>
      <c r="G224" s="20"/>
    </row>
    <row r="225">
      <c r="F225" s="19"/>
      <c r="G225" s="20"/>
    </row>
    <row r="226">
      <c r="F226" s="19"/>
      <c r="G226" s="20"/>
    </row>
    <row r="227">
      <c r="F227" s="19"/>
      <c r="G227" s="20"/>
    </row>
    <row r="228">
      <c r="F228" s="19"/>
      <c r="G228" s="20"/>
    </row>
    <row r="229">
      <c r="F229" s="19"/>
      <c r="G229" s="20"/>
    </row>
    <row r="230">
      <c r="F230" s="19"/>
      <c r="G230" s="20"/>
    </row>
    <row r="231">
      <c r="F231" s="19"/>
      <c r="G231" s="20"/>
    </row>
    <row r="232">
      <c r="F232" s="19"/>
      <c r="G232" s="20"/>
    </row>
    <row r="233">
      <c r="F233" s="19"/>
      <c r="G233" s="20"/>
    </row>
    <row r="234">
      <c r="F234" s="19"/>
      <c r="G234" s="20"/>
    </row>
    <row r="235">
      <c r="F235" s="19"/>
      <c r="G235" s="20"/>
    </row>
    <row r="236">
      <c r="F236" s="19"/>
      <c r="G236" s="20"/>
    </row>
    <row r="237">
      <c r="F237" s="19"/>
      <c r="G237" s="20"/>
    </row>
    <row r="238">
      <c r="F238" s="19"/>
      <c r="G238" s="20"/>
    </row>
    <row r="239">
      <c r="F239" s="19"/>
      <c r="G239" s="20"/>
    </row>
    <row r="240">
      <c r="F240" s="19"/>
      <c r="G240" s="20"/>
    </row>
    <row r="241">
      <c r="F241" s="19"/>
      <c r="G241" s="20"/>
    </row>
    <row r="242">
      <c r="F242" s="19"/>
      <c r="G242" s="20"/>
    </row>
    <row r="243">
      <c r="F243" s="19"/>
      <c r="G243" s="20"/>
    </row>
    <row r="244">
      <c r="F244" s="19"/>
      <c r="G244" s="20"/>
    </row>
    <row r="245">
      <c r="F245" s="19"/>
      <c r="G245" s="20"/>
    </row>
    <row r="246">
      <c r="F246" s="19"/>
      <c r="G246" s="20"/>
    </row>
    <row r="247">
      <c r="F247" s="19"/>
      <c r="G247" s="20"/>
    </row>
    <row r="248">
      <c r="F248" s="19"/>
      <c r="G248" s="20"/>
    </row>
    <row r="249">
      <c r="F249" s="19"/>
      <c r="G249" s="20"/>
    </row>
    <row r="250">
      <c r="F250" s="19"/>
      <c r="G250" s="20"/>
    </row>
    <row r="251">
      <c r="F251" s="19"/>
      <c r="G251" s="20"/>
    </row>
    <row r="252">
      <c r="F252" s="19"/>
      <c r="G252" s="20"/>
    </row>
    <row r="253">
      <c r="F253" s="19"/>
      <c r="G253" s="20"/>
    </row>
    <row r="254">
      <c r="F254" s="19"/>
      <c r="G254" s="20"/>
    </row>
    <row r="255">
      <c r="F255" s="19"/>
      <c r="G255" s="20"/>
    </row>
    <row r="256">
      <c r="F256" s="19"/>
      <c r="G256" s="20"/>
    </row>
    <row r="257">
      <c r="F257" s="19"/>
      <c r="G257" s="20"/>
    </row>
    <row r="258">
      <c r="F258" s="19"/>
      <c r="G258" s="20"/>
    </row>
    <row r="259">
      <c r="F259" s="19"/>
      <c r="G259" s="20"/>
    </row>
    <row r="260">
      <c r="F260" s="19"/>
      <c r="G260" s="20"/>
    </row>
    <row r="261">
      <c r="F261" s="19"/>
      <c r="G261" s="20"/>
    </row>
    <row r="262">
      <c r="F262" s="19"/>
      <c r="G262" s="20"/>
    </row>
    <row r="263">
      <c r="F263" s="19"/>
      <c r="G263" s="20"/>
    </row>
    <row r="264">
      <c r="F264" s="19"/>
      <c r="G264" s="20"/>
    </row>
    <row r="265">
      <c r="F265" s="19"/>
      <c r="G265" s="20"/>
    </row>
    <row r="266">
      <c r="F266" s="19"/>
      <c r="G266" s="20"/>
    </row>
    <row r="267">
      <c r="F267" s="19"/>
      <c r="G267" s="20"/>
    </row>
    <row r="268">
      <c r="F268" s="19"/>
      <c r="G268" s="20"/>
    </row>
    <row r="269">
      <c r="F269" s="19"/>
      <c r="G269" s="20"/>
    </row>
    <row r="270">
      <c r="F270" s="19"/>
      <c r="G270" s="20"/>
    </row>
    <row r="271">
      <c r="F271" s="19"/>
      <c r="G271" s="20"/>
    </row>
    <row r="272">
      <c r="F272" s="19"/>
      <c r="G272" s="20"/>
    </row>
    <row r="273">
      <c r="F273" s="19"/>
      <c r="G273" s="20"/>
    </row>
    <row r="274">
      <c r="F274" s="19"/>
      <c r="G274" s="20"/>
    </row>
    <row r="275">
      <c r="F275" s="19"/>
      <c r="G275" s="20"/>
    </row>
    <row r="276">
      <c r="F276" s="19"/>
      <c r="G276" s="20"/>
    </row>
    <row r="277">
      <c r="F277" s="19"/>
      <c r="G277" s="20"/>
    </row>
    <row r="278">
      <c r="F278" s="19"/>
      <c r="G278" s="20"/>
    </row>
    <row r="279">
      <c r="F279" s="19"/>
      <c r="G279" s="20"/>
    </row>
    <row r="280">
      <c r="F280" s="19"/>
      <c r="G280" s="20"/>
    </row>
    <row r="281">
      <c r="F281" s="19"/>
      <c r="G281" s="20"/>
    </row>
    <row r="282">
      <c r="F282" s="19"/>
      <c r="G282" s="20"/>
    </row>
    <row r="283">
      <c r="F283" s="19"/>
      <c r="G283" s="20"/>
    </row>
    <row r="284">
      <c r="F284" s="19"/>
      <c r="G284" s="20"/>
    </row>
    <row r="285">
      <c r="F285" s="19"/>
      <c r="G285" s="20"/>
    </row>
    <row r="286">
      <c r="F286" s="19"/>
      <c r="G286" s="20"/>
    </row>
    <row r="287">
      <c r="F287" s="19"/>
      <c r="G287" s="20"/>
    </row>
    <row r="288">
      <c r="F288" s="19"/>
      <c r="G288" s="20"/>
    </row>
    <row r="289">
      <c r="F289" s="19"/>
      <c r="G289" s="20"/>
    </row>
    <row r="290">
      <c r="F290" s="19"/>
      <c r="G290" s="20"/>
    </row>
    <row r="291">
      <c r="F291" s="19"/>
      <c r="G291" s="20"/>
    </row>
    <row r="292">
      <c r="F292" s="19"/>
      <c r="G292" s="20"/>
    </row>
    <row r="293">
      <c r="F293" s="19"/>
      <c r="G293" s="20"/>
    </row>
    <row r="294">
      <c r="F294" s="19"/>
      <c r="G294" s="20"/>
    </row>
    <row r="295">
      <c r="F295" s="19"/>
      <c r="G295" s="20"/>
    </row>
    <row r="296">
      <c r="F296" s="19"/>
      <c r="G296" s="20"/>
    </row>
    <row r="297">
      <c r="F297" s="19"/>
      <c r="G297" s="20"/>
    </row>
    <row r="298">
      <c r="F298" s="19"/>
      <c r="G298" s="20"/>
    </row>
    <row r="299">
      <c r="F299" s="19"/>
      <c r="G299" s="20"/>
    </row>
    <row r="300">
      <c r="F300" s="19"/>
      <c r="G300" s="20"/>
    </row>
    <row r="301">
      <c r="F301" s="19"/>
      <c r="G301" s="20"/>
    </row>
    <row r="302">
      <c r="F302" s="19"/>
      <c r="G302" s="20"/>
    </row>
    <row r="303">
      <c r="F303" s="19"/>
      <c r="G303" s="20"/>
    </row>
    <row r="304">
      <c r="F304" s="19"/>
      <c r="G304" s="20"/>
    </row>
    <row r="305">
      <c r="F305" s="19"/>
      <c r="G305" s="20"/>
    </row>
    <row r="306">
      <c r="F306" s="19"/>
      <c r="G306" s="20"/>
    </row>
    <row r="307">
      <c r="F307" s="19"/>
      <c r="G307" s="20"/>
    </row>
    <row r="308">
      <c r="F308" s="19"/>
      <c r="G308" s="20"/>
    </row>
    <row r="309">
      <c r="F309" s="19"/>
      <c r="G309" s="20"/>
    </row>
    <row r="310">
      <c r="F310" s="19"/>
      <c r="G310" s="20"/>
    </row>
    <row r="311">
      <c r="F311" s="19"/>
      <c r="G311" s="20"/>
    </row>
    <row r="312">
      <c r="F312" s="19"/>
      <c r="G312" s="20"/>
    </row>
    <row r="313">
      <c r="F313" s="19"/>
      <c r="G313" s="20"/>
    </row>
    <row r="314">
      <c r="F314" s="19"/>
      <c r="G314" s="20"/>
    </row>
    <row r="315">
      <c r="F315" s="19"/>
      <c r="G315" s="20"/>
    </row>
    <row r="316">
      <c r="F316" s="19"/>
      <c r="G316" s="20"/>
    </row>
    <row r="317">
      <c r="F317" s="19"/>
      <c r="G317" s="20"/>
    </row>
    <row r="318">
      <c r="F318" s="19"/>
      <c r="G318" s="20"/>
    </row>
    <row r="319">
      <c r="F319" s="19"/>
      <c r="G319" s="20"/>
    </row>
    <row r="320">
      <c r="F320" s="19"/>
      <c r="G320" s="20"/>
    </row>
    <row r="321">
      <c r="F321" s="19"/>
      <c r="G321" s="20"/>
    </row>
    <row r="322">
      <c r="F322" s="19"/>
      <c r="G322" s="20"/>
    </row>
    <row r="323">
      <c r="F323" s="19"/>
      <c r="G323" s="20"/>
    </row>
    <row r="324">
      <c r="F324" s="19"/>
      <c r="G324" s="20"/>
    </row>
    <row r="325">
      <c r="F325" s="19"/>
      <c r="G325" s="20"/>
    </row>
    <row r="326">
      <c r="F326" s="19"/>
      <c r="G326" s="20"/>
    </row>
    <row r="327">
      <c r="F327" s="19"/>
      <c r="G327" s="20"/>
    </row>
    <row r="328">
      <c r="F328" s="19"/>
      <c r="G328" s="20"/>
    </row>
    <row r="329">
      <c r="F329" s="19"/>
      <c r="G329" s="20"/>
    </row>
    <row r="330">
      <c r="F330" s="19"/>
      <c r="G330" s="20"/>
    </row>
    <row r="331">
      <c r="F331" s="19"/>
      <c r="G331" s="20"/>
    </row>
    <row r="332">
      <c r="F332" s="19"/>
      <c r="G332" s="20"/>
    </row>
    <row r="333">
      <c r="F333" s="19"/>
      <c r="G333" s="20"/>
    </row>
    <row r="334">
      <c r="F334" s="19"/>
      <c r="G334" s="20"/>
    </row>
    <row r="335">
      <c r="F335" s="19"/>
      <c r="G335" s="20"/>
    </row>
    <row r="336">
      <c r="F336" s="19"/>
      <c r="G336" s="20"/>
    </row>
    <row r="337">
      <c r="F337" s="19"/>
      <c r="G337" s="20"/>
    </row>
    <row r="338">
      <c r="F338" s="19"/>
      <c r="G338" s="20"/>
    </row>
    <row r="339">
      <c r="F339" s="19"/>
      <c r="G339" s="20"/>
    </row>
    <row r="340">
      <c r="F340" s="19"/>
      <c r="G340" s="20"/>
    </row>
    <row r="341">
      <c r="F341" s="19"/>
      <c r="G341" s="20"/>
    </row>
    <row r="342">
      <c r="F342" s="19"/>
      <c r="G342" s="20"/>
    </row>
    <row r="343">
      <c r="F343" s="19"/>
      <c r="G343" s="20"/>
    </row>
    <row r="344">
      <c r="F344" s="19"/>
      <c r="G344" s="20"/>
    </row>
    <row r="345">
      <c r="F345" s="19"/>
      <c r="G345" s="20"/>
    </row>
    <row r="346">
      <c r="F346" s="19"/>
      <c r="G346" s="20"/>
    </row>
    <row r="347">
      <c r="F347" s="19"/>
      <c r="G347" s="20"/>
    </row>
    <row r="348">
      <c r="F348" s="19"/>
      <c r="G348" s="20"/>
    </row>
    <row r="349">
      <c r="F349" s="19"/>
      <c r="G349" s="20"/>
    </row>
    <row r="350">
      <c r="F350" s="19"/>
      <c r="G350" s="20"/>
    </row>
    <row r="351">
      <c r="F351" s="19"/>
      <c r="G351" s="20"/>
    </row>
    <row r="352">
      <c r="F352" s="19"/>
      <c r="G352" s="20"/>
    </row>
    <row r="353">
      <c r="F353" s="19"/>
      <c r="G353" s="20"/>
    </row>
    <row r="354">
      <c r="F354" s="19"/>
      <c r="G354" s="20"/>
    </row>
    <row r="355">
      <c r="F355" s="19"/>
      <c r="G355" s="20"/>
    </row>
    <row r="356">
      <c r="F356" s="19"/>
      <c r="G356" s="20"/>
    </row>
    <row r="357">
      <c r="F357" s="19"/>
      <c r="G357" s="20"/>
    </row>
    <row r="358">
      <c r="F358" s="19"/>
      <c r="G358" s="20"/>
    </row>
    <row r="359">
      <c r="F359" s="19"/>
      <c r="G359" s="20"/>
    </row>
    <row r="360">
      <c r="F360" s="19"/>
      <c r="G360" s="20"/>
    </row>
    <row r="361">
      <c r="F361" s="19"/>
      <c r="G361" s="20"/>
    </row>
    <row r="362">
      <c r="F362" s="19"/>
      <c r="G362" s="20"/>
    </row>
    <row r="363">
      <c r="F363" s="19"/>
      <c r="G363" s="20"/>
    </row>
    <row r="364">
      <c r="F364" s="19"/>
      <c r="G364" s="20"/>
    </row>
    <row r="365">
      <c r="F365" s="19"/>
      <c r="G365" s="20"/>
    </row>
    <row r="366">
      <c r="F366" s="19"/>
      <c r="G366" s="20"/>
    </row>
    <row r="367">
      <c r="F367" s="19"/>
      <c r="G367" s="20"/>
    </row>
    <row r="368">
      <c r="F368" s="19"/>
      <c r="G368" s="20"/>
    </row>
    <row r="369">
      <c r="F369" s="19"/>
      <c r="G369" s="20"/>
    </row>
    <row r="370">
      <c r="F370" s="19"/>
      <c r="G370" s="20"/>
    </row>
    <row r="371">
      <c r="F371" s="19"/>
      <c r="G371" s="20"/>
    </row>
    <row r="372">
      <c r="F372" s="19"/>
      <c r="G372" s="20"/>
    </row>
    <row r="373">
      <c r="F373" s="19"/>
      <c r="G373" s="20"/>
    </row>
    <row r="374">
      <c r="F374" s="19"/>
      <c r="G374" s="20"/>
    </row>
    <row r="375">
      <c r="F375" s="19"/>
      <c r="G375" s="20"/>
    </row>
    <row r="376">
      <c r="F376" s="19"/>
      <c r="G376" s="20"/>
    </row>
    <row r="377">
      <c r="F377" s="19"/>
      <c r="G377" s="20"/>
    </row>
    <row r="378">
      <c r="F378" s="19"/>
      <c r="G378" s="20"/>
    </row>
    <row r="379">
      <c r="F379" s="19"/>
      <c r="G379" s="20"/>
    </row>
    <row r="380">
      <c r="F380" s="19"/>
      <c r="G380" s="20"/>
    </row>
    <row r="381">
      <c r="F381" s="19"/>
      <c r="G381" s="20"/>
    </row>
    <row r="382">
      <c r="F382" s="19"/>
      <c r="G382" s="20"/>
    </row>
    <row r="383">
      <c r="F383" s="19"/>
      <c r="G383" s="20"/>
    </row>
    <row r="384">
      <c r="F384" s="19"/>
      <c r="G384" s="20"/>
    </row>
    <row r="385">
      <c r="F385" s="19"/>
      <c r="G385" s="20"/>
    </row>
    <row r="386">
      <c r="F386" s="19"/>
      <c r="G386" s="20"/>
    </row>
    <row r="387">
      <c r="F387" s="19"/>
      <c r="G387" s="20"/>
    </row>
    <row r="388">
      <c r="F388" s="19"/>
      <c r="G388" s="20"/>
    </row>
    <row r="389">
      <c r="F389" s="19"/>
      <c r="G389" s="20"/>
    </row>
    <row r="390">
      <c r="F390" s="19"/>
      <c r="G390" s="20"/>
    </row>
    <row r="391">
      <c r="F391" s="19"/>
      <c r="G391" s="20"/>
    </row>
    <row r="392">
      <c r="F392" s="19"/>
      <c r="G392" s="20"/>
    </row>
    <row r="393">
      <c r="F393" s="19"/>
      <c r="G393" s="20"/>
    </row>
    <row r="394">
      <c r="F394" s="19"/>
      <c r="G394" s="20"/>
    </row>
    <row r="395">
      <c r="F395" s="19"/>
      <c r="G395" s="20"/>
    </row>
    <row r="396">
      <c r="F396" s="19"/>
      <c r="G396" s="20"/>
    </row>
    <row r="397">
      <c r="F397" s="19"/>
      <c r="G397" s="20"/>
    </row>
    <row r="398">
      <c r="F398" s="19"/>
      <c r="G398" s="20"/>
    </row>
    <row r="399">
      <c r="F399" s="19"/>
      <c r="G399" s="20"/>
    </row>
    <row r="400">
      <c r="F400" s="19"/>
      <c r="G400" s="20"/>
    </row>
    <row r="401">
      <c r="F401" s="19"/>
      <c r="G401" s="20"/>
    </row>
    <row r="402">
      <c r="F402" s="19"/>
      <c r="G402" s="20"/>
    </row>
    <row r="403">
      <c r="F403" s="19"/>
      <c r="G403" s="20"/>
    </row>
    <row r="404">
      <c r="F404" s="19"/>
      <c r="G404" s="20"/>
    </row>
    <row r="405">
      <c r="F405" s="19"/>
      <c r="G405" s="20"/>
    </row>
    <row r="406">
      <c r="F406" s="19"/>
      <c r="G406" s="20"/>
    </row>
    <row r="407">
      <c r="F407" s="19"/>
      <c r="G407" s="20"/>
    </row>
    <row r="408">
      <c r="F408" s="19"/>
      <c r="G408" s="20"/>
    </row>
    <row r="409">
      <c r="F409" s="19"/>
      <c r="G409" s="20"/>
    </row>
    <row r="410">
      <c r="F410" s="19"/>
      <c r="G410" s="20"/>
    </row>
    <row r="411">
      <c r="F411" s="19"/>
      <c r="G411" s="20"/>
    </row>
    <row r="412">
      <c r="F412" s="19"/>
      <c r="G412" s="20"/>
    </row>
    <row r="413">
      <c r="F413" s="19"/>
      <c r="G413" s="20"/>
    </row>
    <row r="414">
      <c r="F414" s="19"/>
      <c r="G414" s="20"/>
    </row>
    <row r="415">
      <c r="F415" s="19"/>
      <c r="G415" s="20"/>
    </row>
    <row r="416">
      <c r="F416" s="19"/>
      <c r="G416" s="20"/>
    </row>
    <row r="417">
      <c r="F417" s="19"/>
      <c r="G417" s="20"/>
    </row>
    <row r="418">
      <c r="F418" s="19"/>
      <c r="G418" s="20"/>
    </row>
    <row r="419">
      <c r="F419" s="19"/>
      <c r="G419" s="20"/>
    </row>
    <row r="420">
      <c r="F420" s="19"/>
      <c r="G420" s="20"/>
    </row>
    <row r="421">
      <c r="F421" s="19"/>
      <c r="G421" s="20"/>
    </row>
    <row r="422">
      <c r="F422" s="19"/>
      <c r="G422" s="20"/>
    </row>
    <row r="423">
      <c r="F423" s="19"/>
      <c r="G423" s="20"/>
    </row>
    <row r="424">
      <c r="F424" s="19"/>
      <c r="G424" s="20"/>
    </row>
    <row r="425">
      <c r="F425" s="19"/>
      <c r="G425" s="20"/>
    </row>
    <row r="426">
      <c r="F426" s="19"/>
      <c r="G426" s="20"/>
    </row>
    <row r="427">
      <c r="F427" s="19"/>
      <c r="G427" s="20"/>
    </row>
    <row r="428">
      <c r="F428" s="19"/>
      <c r="G428" s="20"/>
    </row>
    <row r="429">
      <c r="F429" s="19"/>
      <c r="G429" s="20"/>
    </row>
    <row r="430">
      <c r="F430" s="19"/>
      <c r="G430" s="20"/>
    </row>
    <row r="431">
      <c r="F431" s="19"/>
      <c r="G431" s="20"/>
    </row>
    <row r="432">
      <c r="F432" s="19"/>
      <c r="G432" s="20"/>
    </row>
    <row r="433">
      <c r="F433" s="19"/>
      <c r="G433" s="20"/>
    </row>
    <row r="434">
      <c r="F434" s="19"/>
      <c r="G434" s="20"/>
    </row>
    <row r="435">
      <c r="F435" s="19"/>
      <c r="G435" s="20"/>
    </row>
    <row r="436">
      <c r="F436" s="19"/>
      <c r="G436" s="20"/>
    </row>
    <row r="437">
      <c r="F437" s="19"/>
      <c r="G437" s="20"/>
    </row>
    <row r="438">
      <c r="F438" s="19"/>
      <c r="G438" s="20"/>
    </row>
    <row r="439">
      <c r="F439" s="19"/>
      <c r="G439" s="20"/>
    </row>
    <row r="440">
      <c r="F440" s="19"/>
      <c r="G440" s="20"/>
    </row>
    <row r="441">
      <c r="F441" s="19"/>
      <c r="G441" s="20"/>
    </row>
    <row r="442">
      <c r="F442" s="19"/>
      <c r="G442" s="20"/>
    </row>
    <row r="443">
      <c r="F443" s="19"/>
      <c r="G443" s="20"/>
    </row>
    <row r="444">
      <c r="F444" s="19"/>
      <c r="G444" s="20"/>
    </row>
    <row r="445">
      <c r="F445" s="19"/>
      <c r="G445" s="20"/>
    </row>
    <row r="446">
      <c r="F446" s="19"/>
      <c r="G446" s="20"/>
    </row>
    <row r="447">
      <c r="F447" s="19"/>
      <c r="G447" s="20"/>
    </row>
    <row r="448">
      <c r="F448" s="19"/>
      <c r="G448" s="20"/>
    </row>
    <row r="449">
      <c r="F449" s="19"/>
      <c r="G449" s="20"/>
    </row>
    <row r="450">
      <c r="F450" s="19"/>
      <c r="G450" s="20"/>
    </row>
    <row r="451">
      <c r="F451" s="19"/>
      <c r="G451" s="20"/>
    </row>
    <row r="452">
      <c r="F452" s="19"/>
      <c r="G452" s="20"/>
    </row>
    <row r="453">
      <c r="F453" s="19"/>
      <c r="G453" s="20"/>
    </row>
    <row r="454">
      <c r="F454" s="19"/>
      <c r="G454" s="20"/>
    </row>
    <row r="455">
      <c r="F455" s="19"/>
      <c r="G455" s="20"/>
    </row>
    <row r="456">
      <c r="F456" s="19"/>
      <c r="G456" s="20"/>
    </row>
    <row r="457">
      <c r="F457" s="19"/>
      <c r="G457" s="20"/>
    </row>
    <row r="458">
      <c r="F458" s="19"/>
      <c r="G458" s="20"/>
    </row>
    <row r="459">
      <c r="F459" s="19"/>
      <c r="G459" s="20"/>
    </row>
    <row r="460">
      <c r="F460" s="19"/>
      <c r="G460" s="20"/>
    </row>
    <row r="461">
      <c r="F461" s="19"/>
      <c r="G461" s="20"/>
    </row>
    <row r="462">
      <c r="F462" s="19"/>
      <c r="G462" s="20"/>
    </row>
    <row r="463">
      <c r="F463" s="19"/>
      <c r="G463" s="20"/>
    </row>
    <row r="464">
      <c r="F464" s="19"/>
      <c r="G464" s="20"/>
    </row>
    <row r="465">
      <c r="F465" s="19"/>
      <c r="G465" s="20"/>
    </row>
    <row r="466">
      <c r="F466" s="19"/>
      <c r="G466" s="20"/>
    </row>
    <row r="467">
      <c r="F467" s="19"/>
      <c r="G467" s="20"/>
    </row>
    <row r="468">
      <c r="F468" s="19"/>
      <c r="G468" s="20"/>
    </row>
    <row r="469">
      <c r="F469" s="19"/>
      <c r="G469" s="20"/>
    </row>
    <row r="470">
      <c r="F470" s="19"/>
      <c r="G470" s="20"/>
    </row>
    <row r="471">
      <c r="F471" s="19"/>
      <c r="G471" s="20"/>
    </row>
    <row r="472">
      <c r="F472" s="19"/>
      <c r="G472" s="20"/>
    </row>
    <row r="473">
      <c r="F473" s="19"/>
      <c r="G473" s="20"/>
    </row>
    <row r="474">
      <c r="F474" s="19"/>
      <c r="G474" s="20"/>
    </row>
    <row r="475">
      <c r="F475" s="19"/>
      <c r="G475" s="20"/>
    </row>
    <row r="476">
      <c r="F476" s="19"/>
      <c r="G476" s="20"/>
    </row>
    <row r="477">
      <c r="F477" s="19"/>
      <c r="G477" s="20"/>
    </row>
    <row r="478">
      <c r="F478" s="19"/>
      <c r="G478" s="20"/>
    </row>
    <row r="479">
      <c r="F479" s="19"/>
      <c r="G479" s="20"/>
    </row>
    <row r="480">
      <c r="F480" s="19"/>
      <c r="G480" s="20"/>
    </row>
    <row r="481">
      <c r="F481" s="19"/>
      <c r="G481" s="20"/>
    </row>
    <row r="482">
      <c r="F482" s="19"/>
      <c r="G482" s="20"/>
    </row>
    <row r="483">
      <c r="F483" s="19"/>
      <c r="G483" s="20"/>
    </row>
    <row r="484">
      <c r="F484" s="19"/>
      <c r="G484" s="20"/>
    </row>
    <row r="485">
      <c r="F485" s="19"/>
      <c r="G485" s="20"/>
    </row>
    <row r="486">
      <c r="F486" s="19"/>
      <c r="G486" s="20"/>
    </row>
    <row r="487">
      <c r="F487" s="19"/>
      <c r="G487" s="20"/>
    </row>
    <row r="488">
      <c r="F488" s="19"/>
      <c r="G488" s="20"/>
    </row>
    <row r="489">
      <c r="F489" s="19"/>
      <c r="G489" s="20"/>
    </row>
    <row r="490">
      <c r="F490" s="19"/>
      <c r="G490" s="20"/>
    </row>
    <row r="491">
      <c r="F491" s="19"/>
      <c r="G491" s="20"/>
    </row>
    <row r="492">
      <c r="F492" s="19"/>
      <c r="G492" s="20"/>
    </row>
    <row r="493">
      <c r="F493" s="19"/>
      <c r="G493" s="20"/>
    </row>
    <row r="494">
      <c r="F494" s="19"/>
      <c r="G494" s="20"/>
    </row>
    <row r="495">
      <c r="F495" s="19"/>
      <c r="G495" s="20"/>
    </row>
    <row r="496">
      <c r="F496" s="19"/>
      <c r="G496" s="20"/>
    </row>
    <row r="497">
      <c r="F497" s="19"/>
      <c r="G497" s="20"/>
    </row>
    <row r="498">
      <c r="F498" s="19"/>
      <c r="G498" s="20"/>
    </row>
    <row r="499">
      <c r="F499" s="19"/>
      <c r="G499" s="20"/>
    </row>
    <row r="500">
      <c r="F500" s="19"/>
      <c r="G500" s="20"/>
    </row>
    <row r="501">
      <c r="F501" s="19"/>
      <c r="G501" s="20"/>
    </row>
    <row r="502">
      <c r="F502" s="19"/>
      <c r="G502" s="20"/>
    </row>
    <row r="503">
      <c r="F503" s="19"/>
      <c r="G503" s="20"/>
    </row>
    <row r="504">
      <c r="F504" s="19"/>
      <c r="G504" s="20"/>
    </row>
    <row r="505">
      <c r="F505" s="19"/>
      <c r="G505" s="20"/>
    </row>
    <row r="506">
      <c r="F506" s="19"/>
      <c r="G506" s="20"/>
    </row>
    <row r="507">
      <c r="F507" s="19"/>
      <c r="G507" s="20"/>
    </row>
    <row r="508">
      <c r="F508" s="19"/>
      <c r="G508" s="20"/>
    </row>
    <row r="509">
      <c r="F509" s="19"/>
      <c r="G509" s="20"/>
    </row>
    <row r="510">
      <c r="F510" s="19"/>
      <c r="G510" s="20"/>
    </row>
    <row r="511">
      <c r="F511" s="19"/>
      <c r="G511" s="20"/>
    </row>
    <row r="512">
      <c r="F512" s="19"/>
      <c r="G512" s="20"/>
    </row>
    <row r="513">
      <c r="F513" s="19"/>
      <c r="G513" s="20"/>
    </row>
    <row r="514">
      <c r="F514" s="19"/>
      <c r="G514" s="20"/>
    </row>
    <row r="515">
      <c r="F515" s="19"/>
      <c r="G515" s="20"/>
    </row>
    <row r="516">
      <c r="F516" s="19"/>
      <c r="G516" s="20"/>
    </row>
    <row r="517">
      <c r="F517" s="19"/>
      <c r="G517" s="20"/>
    </row>
    <row r="518">
      <c r="F518" s="19"/>
      <c r="G518" s="20"/>
    </row>
    <row r="519">
      <c r="F519" s="19"/>
      <c r="G519" s="20"/>
    </row>
    <row r="520">
      <c r="F520" s="19"/>
      <c r="G520" s="20"/>
    </row>
    <row r="521">
      <c r="F521" s="19"/>
      <c r="G521" s="20"/>
    </row>
    <row r="522">
      <c r="F522" s="19"/>
      <c r="G522" s="20"/>
    </row>
    <row r="523">
      <c r="F523" s="19"/>
      <c r="G523" s="20"/>
    </row>
    <row r="524">
      <c r="F524" s="19"/>
      <c r="G524" s="20"/>
    </row>
    <row r="525">
      <c r="F525" s="19"/>
      <c r="G525" s="20"/>
    </row>
    <row r="526">
      <c r="F526" s="19"/>
      <c r="G526" s="20"/>
    </row>
    <row r="527">
      <c r="F527" s="19"/>
      <c r="G527" s="20"/>
    </row>
    <row r="528">
      <c r="F528" s="19"/>
      <c r="G528" s="20"/>
    </row>
    <row r="529">
      <c r="F529" s="19"/>
      <c r="G529" s="20"/>
    </row>
    <row r="530">
      <c r="F530" s="19"/>
      <c r="G530" s="20"/>
    </row>
    <row r="531">
      <c r="F531" s="19"/>
      <c r="G531" s="20"/>
    </row>
    <row r="532">
      <c r="F532" s="19"/>
      <c r="G532" s="20"/>
    </row>
    <row r="533">
      <c r="F533" s="19"/>
      <c r="G533" s="20"/>
    </row>
    <row r="534">
      <c r="F534" s="19"/>
      <c r="G534" s="20"/>
    </row>
    <row r="535">
      <c r="F535" s="19"/>
      <c r="G535" s="20"/>
    </row>
    <row r="536">
      <c r="F536" s="19"/>
      <c r="G536" s="20"/>
    </row>
    <row r="537">
      <c r="F537" s="19"/>
      <c r="G537" s="20"/>
    </row>
    <row r="538">
      <c r="F538" s="19"/>
      <c r="G538" s="20"/>
    </row>
    <row r="539">
      <c r="F539" s="19"/>
      <c r="G539" s="20"/>
    </row>
    <row r="540">
      <c r="F540" s="19"/>
      <c r="G540" s="20"/>
    </row>
    <row r="541">
      <c r="F541" s="19"/>
      <c r="G541" s="20"/>
    </row>
    <row r="542">
      <c r="F542" s="19"/>
      <c r="G542" s="20"/>
    </row>
    <row r="543">
      <c r="F543" s="19"/>
      <c r="G543" s="20"/>
    </row>
    <row r="544">
      <c r="F544" s="19"/>
      <c r="G544" s="20"/>
    </row>
    <row r="545">
      <c r="F545" s="19"/>
      <c r="G545" s="20"/>
    </row>
    <row r="546">
      <c r="F546" s="19"/>
      <c r="G546" s="20"/>
    </row>
    <row r="547">
      <c r="F547" s="19"/>
      <c r="G547" s="20"/>
    </row>
    <row r="548">
      <c r="F548" s="19"/>
      <c r="G548" s="20"/>
    </row>
    <row r="549">
      <c r="F549" s="19"/>
      <c r="G549" s="20"/>
    </row>
    <row r="550">
      <c r="F550" s="19"/>
      <c r="G550" s="20"/>
    </row>
    <row r="551">
      <c r="F551" s="19"/>
      <c r="G551" s="20"/>
    </row>
    <row r="552">
      <c r="F552" s="19"/>
      <c r="G552" s="20"/>
    </row>
    <row r="553">
      <c r="F553" s="19"/>
      <c r="G553" s="20"/>
    </row>
    <row r="554">
      <c r="F554" s="19"/>
      <c r="G554" s="20"/>
    </row>
    <row r="555">
      <c r="F555" s="19"/>
      <c r="G555" s="20"/>
    </row>
    <row r="556">
      <c r="F556" s="19"/>
      <c r="G556" s="20"/>
    </row>
    <row r="557">
      <c r="F557" s="19"/>
      <c r="G557" s="20"/>
    </row>
    <row r="558">
      <c r="F558" s="19"/>
      <c r="G558" s="20"/>
    </row>
    <row r="559">
      <c r="F559" s="19"/>
      <c r="G559" s="20"/>
    </row>
    <row r="560">
      <c r="F560" s="19"/>
      <c r="G560" s="20"/>
    </row>
    <row r="561">
      <c r="F561" s="19"/>
      <c r="G561" s="20"/>
    </row>
    <row r="562">
      <c r="F562" s="19"/>
      <c r="G562" s="20"/>
    </row>
    <row r="563">
      <c r="F563" s="19"/>
      <c r="G563" s="20"/>
    </row>
    <row r="564">
      <c r="F564" s="19"/>
      <c r="G564" s="20"/>
    </row>
    <row r="565">
      <c r="F565" s="19"/>
      <c r="G565" s="20"/>
    </row>
    <row r="566">
      <c r="F566" s="19"/>
      <c r="G566" s="20"/>
    </row>
    <row r="567">
      <c r="F567" s="19"/>
      <c r="G567" s="20"/>
    </row>
    <row r="568">
      <c r="F568" s="19"/>
      <c r="G568" s="20"/>
    </row>
    <row r="569">
      <c r="F569" s="19"/>
      <c r="G569" s="20"/>
    </row>
    <row r="570">
      <c r="F570" s="19"/>
      <c r="G570" s="20"/>
    </row>
    <row r="571">
      <c r="F571" s="19"/>
      <c r="G571" s="20"/>
    </row>
    <row r="572">
      <c r="F572" s="19"/>
      <c r="G572" s="20"/>
    </row>
    <row r="573">
      <c r="F573" s="19"/>
      <c r="G573" s="20"/>
    </row>
    <row r="574">
      <c r="F574" s="19"/>
      <c r="G574" s="20"/>
    </row>
    <row r="575">
      <c r="F575" s="19"/>
      <c r="G575" s="20"/>
    </row>
    <row r="576">
      <c r="F576" s="19"/>
      <c r="G576" s="20"/>
    </row>
    <row r="577">
      <c r="F577" s="19"/>
      <c r="G577" s="20"/>
    </row>
    <row r="578">
      <c r="F578" s="19"/>
      <c r="G578" s="20"/>
    </row>
    <row r="579">
      <c r="F579" s="19"/>
      <c r="G579" s="20"/>
    </row>
    <row r="580">
      <c r="F580" s="19"/>
      <c r="G580" s="20"/>
    </row>
    <row r="581">
      <c r="F581" s="19"/>
      <c r="G581" s="20"/>
    </row>
    <row r="582">
      <c r="F582" s="19"/>
      <c r="G582" s="20"/>
    </row>
    <row r="583">
      <c r="F583" s="19"/>
      <c r="G583" s="20"/>
    </row>
    <row r="584">
      <c r="F584" s="19"/>
      <c r="G584" s="20"/>
    </row>
    <row r="585">
      <c r="F585" s="19"/>
      <c r="G585" s="20"/>
    </row>
    <row r="586">
      <c r="F586" s="19"/>
      <c r="G586" s="20"/>
    </row>
    <row r="587">
      <c r="F587" s="19"/>
      <c r="G587" s="20"/>
    </row>
    <row r="588">
      <c r="F588" s="19"/>
      <c r="G588" s="20"/>
    </row>
    <row r="589">
      <c r="F589" s="19"/>
      <c r="G589" s="20"/>
    </row>
    <row r="590">
      <c r="F590" s="19"/>
      <c r="G590" s="20"/>
    </row>
    <row r="591">
      <c r="F591" s="19"/>
      <c r="G591" s="20"/>
    </row>
    <row r="592">
      <c r="F592" s="19"/>
      <c r="G592" s="20"/>
    </row>
    <row r="593">
      <c r="F593" s="19"/>
      <c r="G593" s="20"/>
    </row>
    <row r="594">
      <c r="F594" s="19"/>
      <c r="G594" s="20"/>
    </row>
    <row r="595">
      <c r="F595" s="19"/>
      <c r="G595" s="20"/>
    </row>
    <row r="596">
      <c r="F596" s="19"/>
      <c r="G596" s="20"/>
    </row>
    <row r="597">
      <c r="F597" s="19"/>
      <c r="G597" s="20"/>
    </row>
    <row r="598">
      <c r="F598" s="19"/>
      <c r="G598" s="20"/>
    </row>
    <row r="599">
      <c r="F599" s="19"/>
      <c r="G599" s="20"/>
    </row>
    <row r="600">
      <c r="F600" s="19"/>
      <c r="G600" s="20"/>
    </row>
    <row r="601">
      <c r="F601" s="19"/>
      <c r="G601" s="20"/>
    </row>
    <row r="602">
      <c r="F602" s="19"/>
      <c r="G602" s="20"/>
    </row>
    <row r="603">
      <c r="F603" s="19"/>
      <c r="G603" s="20"/>
    </row>
    <row r="604">
      <c r="F604" s="19"/>
      <c r="G604" s="20"/>
    </row>
    <row r="605">
      <c r="F605" s="19"/>
      <c r="G605" s="20"/>
    </row>
    <row r="606">
      <c r="F606" s="19"/>
      <c r="G606" s="20"/>
    </row>
    <row r="607">
      <c r="F607" s="19"/>
      <c r="G607" s="20"/>
    </row>
    <row r="608">
      <c r="F608" s="19"/>
      <c r="G608" s="20"/>
    </row>
    <row r="609">
      <c r="F609" s="19"/>
      <c r="G609" s="20"/>
    </row>
    <row r="610">
      <c r="F610" s="19"/>
      <c r="G610" s="20"/>
    </row>
    <row r="611">
      <c r="F611" s="19"/>
      <c r="G611" s="20"/>
    </row>
    <row r="612">
      <c r="F612" s="19"/>
      <c r="G612" s="20"/>
    </row>
    <row r="613">
      <c r="F613" s="19"/>
      <c r="G613" s="20"/>
    </row>
    <row r="614">
      <c r="F614" s="19"/>
      <c r="G614" s="20"/>
    </row>
    <row r="615">
      <c r="F615" s="19"/>
      <c r="G615" s="20"/>
    </row>
    <row r="616">
      <c r="F616" s="19"/>
      <c r="G616" s="20"/>
    </row>
    <row r="617">
      <c r="F617" s="19"/>
      <c r="G617" s="20"/>
    </row>
    <row r="618">
      <c r="F618" s="19"/>
      <c r="G618" s="20"/>
    </row>
    <row r="619">
      <c r="F619" s="19"/>
      <c r="G619" s="20"/>
    </row>
    <row r="620">
      <c r="F620" s="19"/>
      <c r="G620" s="20"/>
    </row>
    <row r="621">
      <c r="F621" s="19"/>
      <c r="G621" s="20"/>
    </row>
    <row r="622">
      <c r="F622" s="19"/>
      <c r="G622" s="20"/>
    </row>
    <row r="623">
      <c r="F623" s="19"/>
      <c r="G623" s="20"/>
    </row>
    <row r="624">
      <c r="F624" s="19"/>
      <c r="G624" s="20"/>
    </row>
    <row r="625">
      <c r="F625" s="19"/>
      <c r="G625" s="20"/>
    </row>
    <row r="626">
      <c r="F626" s="19"/>
      <c r="G626" s="20"/>
    </row>
    <row r="627">
      <c r="F627" s="19"/>
      <c r="G627" s="20"/>
    </row>
    <row r="628">
      <c r="F628" s="19"/>
      <c r="G628" s="20"/>
    </row>
    <row r="629">
      <c r="F629" s="19"/>
      <c r="G629" s="20"/>
    </row>
    <row r="630">
      <c r="F630" s="19"/>
      <c r="G630" s="20"/>
    </row>
    <row r="631">
      <c r="F631" s="19"/>
      <c r="G631" s="20"/>
    </row>
    <row r="632">
      <c r="F632" s="19"/>
      <c r="G632" s="20"/>
    </row>
    <row r="633">
      <c r="F633" s="19"/>
      <c r="G633" s="20"/>
    </row>
    <row r="634">
      <c r="F634" s="19"/>
      <c r="G634" s="20"/>
    </row>
    <row r="635">
      <c r="F635" s="19"/>
      <c r="G635" s="20"/>
    </row>
    <row r="636">
      <c r="F636" s="19"/>
      <c r="G636" s="20"/>
    </row>
    <row r="637">
      <c r="F637" s="19"/>
      <c r="G637" s="20"/>
    </row>
    <row r="638">
      <c r="F638" s="19"/>
      <c r="G638" s="20"/>
    </row>
    <row r="639">
      <c r="F639" s="19"/>
      <c r="G639" s="20"/>
    </row>
    <row r="640">
      <c r="F640" s="19"/>
      <c r="G640" s="20"/>
    </row>
    <row r="641">
      <c r="F641" s="19"/>
      <c r="G641" s="20"/>
    </row>
    <row r="642">
      <c r="F642" s="19"/>
      <c r="G642" s="20"/>
    </row>
    <row r="643">
      <c r="F643" s="19"/>
      <c r="G643" s="20"/>
    </row>
    <row r="644">
      <c r="F644" s="19"/>
      <c r="G644" s="20"/>
    </row>
    <row r="645">
      <c r="F645" s="19"/>
      <c r="G645" s="20"/>
    </row>
    <row r="646">
      <c r="F646" s="19"/>
      <c r="G646" s="20"/>
    </row>
    <row r="647">
      <c r="F647" s="19"/>
      <c r="G647" s="20"/>
    </row>
    <row r="648">
      <c r="F648" s="19"/>
      <c r="G648" s="20"/>
    </row>
    <row r="649">
      <c r="F649" s="19"/>
      <c r="G649" s="20"/>
    </row>
    <row r="650">
      <c r="F650" s="19"/>
      <c r="G650" s="20"/>
    </row>
    <row r="651">
      <c r="F651" s="19"/>
      <c r="G651" s="20"/>
    </row>
    <row r="652">
      <c r="F652" s="19"/>
      <c r="G652" s="20"/>
    </row>
    <row r="653">
      <c r="F653" s="19"/>
      <c r="G653" s="20"/>
    </row>
    <row r="654">
      <c r="F654" s="19"/>
      <c r="G654" s="20"/>
    </row>
    <row r="655">
      <c r="F655" s="19"/>
      <c r="G655" s="20"/>
    </row>
    <row r="656">
      <c r="F656" s="19"/>
      <c r="G656" s="20"/>
    </row>
    <row r="657">
      <c r="F657" s="19"/>
      <c r="G657" s="20"/>
    </row>
    <row r="658">
      <c r="F658" s="19"/>
      <c r="G658" s="20"/>
    </row>
    <row r="659">
      <c r="F659" s="19"/>
      <c r="G659" s="20"/>
    </row>
    <row r="660">
      <c r="F660" s="19"/>
      <c r="G660" s="20"/>
    </row>
    <row r="661">
      <c r="F661" s="19"/>
      <c r="G661" s="20"/>
    </row>
    <row r="662">
      <c r="F662" s="19"/>
      <c r="G662" s="20"/>
    </row>
    <row r="663">
      <c r="F663" s="19"/>
      <c r="G663" s="20"/>
    </row>
    <row r="664">
      <c r="F664" s="19"/>
      <c r="G664" s="20"/>
    </row>
    <row r="665">
      <c r="F665" s="19"/>
      <c r="G665" s="20"/>
    </row>
    <row r="666">
      <c r="F666" s="19"/>
      <c r="G666" s="20"/>
    </row>
    <row r="667">
      <c r="F667" s="19"/>
      <c r="G667" s="20"/>
    </row>
    <row r="668">
      <c r="F668" s="19"/>
      <c r="G668" s="20"/>
    </row>
    <row r="669">
      <c r="F669" s="19"/>
      <c r="G669" s="20"/>
    </row>
    <row r="670">
      <c r="F670" s="19"/>
      <c r="G670" s="20"/>
    </row>
    <row r="671">
      <c r="F671" s="19"/>
      <c r="G671" s="20"/>
    </row>
    <row r="672">
      <c r="F672" s="19"/>
      <c r="G672" s="20"/>
    </row>
    <row r="673">
      <c r="F673" s="19"/>
      <c r="G673" s="20"/>
    </row>
    <row r="674">
      <c r="F674" s="19"/>
      <c r="G674" s="20"/>
    </row>
    <row r="675">
      <c r="F675" s="19"/>
      <c r="G675" s="20"/>
    </row>
    <row r="676">
      <c r="F676" s="19"/>
      <c r="G676" s="20"/>
    </row>
    <row r="677">
      <c r="F677" s="19"/>
      <c r="G677" s="20"/>
    </row>
    <row r="678">
      <c r="F678" s="19"/>
      <c r="G678" s="20"/>
    </row>
    <row r="679">
      <c r="F679" s="19"/>
      <c r="G679" s="20"/>
    </row>
    <row r="680">
      <c r="F680" s="19"/>
      <c r="G680" s="20"/>
    </row>
    <row r="681">
      <c r="F681" s="19"/>
      <c r="G681" s="20"/>
    </row>
    <row r="682">
      <c r="F682" s="19"/>
      <c r="G682" s="20"/>
    </row>
    <row r="683">
      <c r="F683" s="19"/>
      <c r="G683" s="20"/>
    </row>
    <row r="684">
      <c r="F684" s="19"/>
      <c r="G684" s="20"/>
    </row>
    <row r="685">
      <c r="F685" s="19"/>
      <c r="G685" s="20"/>
    </row>
    <row r="686">
      <c r="F686" s="19"/>
      <c r="G686" s="20"/>
    </row>
    <row r="687">
      <c r="F687" s="19"/>
      <c r="G687" s="20"/>
    </row>
    <row r="688">
      <c r="F688" s="19"/>
      <c r="G688" s="20"/>
    </row>
    <row r="689">
      <c r="F689" s="19"/>
      <c r="G689" s="20"/>
    </row>
    <row r="690">
      <c r="F690" s="19"/>
      <c r="G690" s="20"/>
    </row>
    <row r="691">
      <c r="F691" s="19"/>
      <c r="G691" s="20"/>
    </row>
    <row r="692">
      <c r="F692" s="19"/>
      <c r="G692" s="20"/>
    </row>
    <row r="693">
      <c r="F693" s="19"/>
      <c r="G693" s="20"/>
    </row>
    <row r="694">
      <c r="F694" s="19"/>
      <c r="G694" s="20"/>
    </row>
    <row r="695">
      <c r="F695" s="19"/>
      <c r="G695" s="20"/>
    </row>
    <row r="696">
      <c r="F696" s="19"/>
      <c r="G696" s="20"/>
    </row>
    <row r="697">
      <c r="F697" s="19"/>
      <c r="G697" s="20"/>
    </row>
    <row r="698">
      <c r="F698" s="19"/>
      <c r="G698" s="20"/>
    </row>
    <row r="699">
      <c r="F699" s="19"/>
      <c r="G699" s="20"/>
    </row>
    <row r="700">
      <c r="F700" s="19"/>
      <c r="G700" s="20"/>
    </row>
    <row r="701">
      <c r="F701" s="19"/>
      <c r="G701" s="20"/>
    </row>
    <row r="702">
      <c r="F702" s="19"/>
      <c r="G702" s="20"/>
    </row>
    <row r="703">
      <c r="F703" s="19"/>
      <c r="G703" s="20"/>
    </row>
    <row r="704">
      <c r="F704" s="19"/>
      <c r="G704" s="20"/>
    </row>
    <row r="705">
      <c r="F705" s="19"/>
      <c r="G705" s="20"/>
    </row>
    <row r="706">
      <c r="F706" s="19"/>
      <c r="G706" s="20"/>
    </row>
    <row r="707">
      <c r="F707" s="19"/>
      <c r="G707" s="20"/>
    </row>
    <row r="708">
      <c r="F708" s="19"/>
      <c r="G708" s="20"/>
    </row>
    <row r="709">
      <c r="F709" s="19"/>
      <c r="G709" s="20"/>
    </row>
    <row r="710">
      <c r="F710" s="19"/>
      <c r="G710" s="20"/>
    </row>
    <row r="711">
      <c r="F711" s="19"/>
      <c r="G711" s="20"/>
    </row>
    <row r="712">
      <c r="F712" s="19"/>
      <c r="G712" s="20"/>
    </row>
    <row r="713">
      <c r="F713" s="19"/>
      <c r="G713" s="20"/>
    </row>
    <row r="714">
      <c r="F714" s="19"/>
      <c r="G714" s="20"/>
    </row>
    <row r="715">
      <c r="F715" s="19"/>
      <c r="G715" s="20"/>
    </row>
    <row r="716">
      <c r="F716" s="19"/>
      <c r="G716" s="20"/>
    </row>
    <row r="717">
      <c r="F717" s="19"/>
      <c r="G717" s="20"/>
    </row>
    <row r="718">
      <c r="F718" s="19"/>
      <c r="G718" s="20"/>
    </row>
    <row r="719">
      <c r="F719" s="19"/>
      <c r="G719" s="20"/>
    </row>
    <row r="720">
      <c r="F720" s="19"/>
      <c r="G720" s="20"/>
    </row>
    <row r="721">
      <c r="F721" s="19"/>
      <c r="G721" s="20"/>
    </row>
    <row r="722">
      <c r="F722" s="19"/>
      <c r="G722" s="20"/>
    </row>
    <row r="723">
      <c r="F723" s="19"/>
      <c r="G723" s="20"/>
    </row>
    <row r="724">
      <c r="F724" s="19"/>
      <c r="G724" s="20"/>
    </row>
    <row r="725">
      <c r="F725" s="19"/>
      <c r="G725" s="20"/>
    </row>
    <row r="726">
      <c r="F726" s="19"/>
      <c r="G726" s="20"/>
    </row>
    <row r="727">
      <c r="F727" s="19"/>
      <c r="G727" s="20"/>
    </row>
    <row r="728">
      <c r="F728" s="19"/>
      <c r="G728" s="20"/>
    </row>
    <row r="729">
      <c r="F729" s="19"/>
      <c r="G729" s="20"/>
    </row>
    <row r="730">
      <c r="F730" s="19"/>
      <c r="G730" s="20"/>
    </row>
    <row r="731">
      <c r="F731" s="19"/>
      <c r="G731" s="20"/>
    </row>
    <row r="732">
      <c r="F732" s="19"/>
      <c r="G732" s="20"/>
    </row>
    <row r="733">
      <c r="F733" s="19"/>
      <c r="G733" s="20"/>
    </row>
    <row r="734">
      <c r="F734" s="19"/>
      <c r="G734" s="20"/>
    </row>
    <row r="735">
      <c r="F735" s="19"/>
      <c r="G735" s="20"/>
    </row>
    <row r="736">
      <c r="F736" s="19"/>
      <c r="G736" s="20"/>
    </row>
    <row r="737">
      <c r="F737" s="19"/>
      <c r="G737" s="20"/>
    </row>
    <row r="738">
      <c r="F738" s="19"/>
      <c r="G738" s="20"/>
    </row>
    <row r="739">
      <c r="F739" s="19"/>
      <c r="G739" s="20"/>
    </row>
    <row r="740">
      <c r="F740" s="19"/>
      <c r="G740" s="20"/>
    </row>
    <row r="741">
      <c r="F741" s="19"/>
      <c r="G741" s="20"/>
    </row>
    <row r="742">
      <c r="F742" s="19"/>
      <c r="G742" s="20"/>
    </row>
    <row r="743">
      <c r="F743" s="19"/>
      <c r="G743" s="20"/>
    </row>
    <row r="744">
      <c r="F744" s="19"/>
      <c r="G744" s="20"/>
    </row>
    <row r="745">
      <c r="F745" s="19"/>
      <c r="G745" s="20"/>
    </row>
    <row r="746">
      <c r="F746" s="19"/>
      <c r="G746" s="20"/>
    </row>
    <row r="747">
      <c r="F747" s="19"/>
      <c r="G747" s="20"/>
    </row>
    <row r="748">
      <c r="F748" s="19"/>
      <c r="G748" s="20"/>
    </row>
    <row r="749">
      <c r="F749" s="19"/>
      <c r="G749" s="20"/>
    </row>
    <row r="750">
      <c r="F750" s="19"/>
      <c r="G750" s="20"/>
    </row>
    <row r="751">
      <c r="F751" s="19"/>
      <c r="G751" s="20"/>
    </row>
    <row r="752">
      <c r="F752" s="19"/>
      <c r="G752" s="20"/>
    </row>
    <row r="753">
      <c r="F753" s="19"/>
      <c r="G753" s="20"/>
    </row>
    <row r="754">
      <c r="F754" s="19"/>
      <c r="G754" s="20"/>
    </row>
    <row r="755">
      <c r="F755" s="19"/>
      <c r="G755" s="20"/>
    </row>
    <row r="756">
      <c r="F756" s="19"/>
      <c r="G756" s="20"/>
    </row>
    <row r="757">
      <c r="F757" s="19"/>
      <c r="G757" s="20"/>
    </row>
    <row r="758">
      <c r="F758" s="19"/>
      <c r="G758" s="20"/>
    </row>
    <row r="759">
      <c r="F759" s="19"/>
      <c r="G759" s="20"/>
    </row>
    <row r="760">
      <c r="F760" s="19"/>
      <c r="G760" s="20"/>
    </row>
    <row r="761">
      <c r="F761" s="19"/>
      <c r="G761" s="20"/>
    </row>
    <row r="762">
      <c r="F762" s="19"/>
      <c r="G762" s="20"/>
    </row>
    <row r="763">
      <c r="F763" s="19"/>
      <c r="G763" s="20"/>
    </row>
    <row r="764">
      <c r="F764" s="19"/>
      <c r="G764" s="20"/>
    </row>
    <row r="765">
      <c r="F765" s="19"/>
      <c r="G765" s="20"/>
    </row>
    <row r="766">
      <c r="F766" s="19"/>
      <c r="G766" s="20"/>
    </row>
    <row r="767">
      <c r="F767" s="19"/>
      <c r="G767" s="20"/>
    </row>
    <row r="768">
      <c r="F768" s="19"/>
      <c r="G768" s="20"/>
    </row>
    <row r="769">
      <c r="F769" s="19"/>
      <c r="G769" s="20"/>
    </row>
    <row r="770">
      <c r="F770" s="19"/>
      <c r="G770" s="20"/>
    </row>
    <row r="771">
      <c r="F771" s="19"/>
      <c r="G771" s="20"/>
    </row>
    <row r="772">
      <c r="F772" s="19"/>
      <c r="G772" s="20"/>
    </row>
    <row r="773">
      <c r="F773" s="19"/>
      <c r="G773" s="20"/>
    </row>
    <row r="774">
      <c r="F774" s="19"/>
      <c r="G774" s="20"/>
    </row>
    <row r="775">
      <c r="F775" s="19"/>
      <c r="G775" s="20"/>
    </row>
    <row r="776">
      <c r="F776" s="19"/>
      <c r="G776" s="20"/>
    </row>
    <row r="777">
      <c r="F777" s="19"/>
      <c r="G777" s="20"/>
    </row>
    <row r="778">
      <c r="F778" s="19"/>
      <c r="G778" s="20"/>
    </row>
    <row r="779">
      <c r="F779" s="19"/>
      <c r="G779" s="20"/>
    </row>
    <row r="780">
      <c r="F780" s="19"/>
      <c r="G780" s="20"/>
    </row>
    <row r="781">
      <c r="F781" s="19"/>
      <c r="G781" s="20"/>
    </row>
    <row r="782">
      <c r="F782" s="19"/>
      <c r="G782" s="20"/>
    </row>
    <row r="783">
      <c r="F783" s="19"/>
      <c r="G783" s="20"/>
    </row>
    <row r="784">
      <c r="F784" s="19"/>
      <c r="G784" s="20"/>
    </row>
    <row r="785">
      <c r="F785" s="19"/>
      <c r="G785" s="20"/>
    </row>
    <row r="786">
      <c r="F786" s="19"/>
      <c r="G786" s="20"/>
    </row>
    <row r="787">
      <c r="F787" s="19"/>
      <c r="G787" s="20"/>
    </row>
    <row r="788">
      <c r="F788" s="19"/>
      <c r="G788" s="20"/>
    </row>
    <row r="789">
      <c r="F789" s="19"/>
      <c r="G789" s="20"/>
    </row>
    <row r="790">
      <c r="F790" s="19"/>
      <c r="G790" s="20"/>
    </row>
    <row r="791">
      <c r="F791" s="19"/>
      <c r="G791" s="20"/>
    </row>
    <row r="792">
      <c r="F792" s="19"/>
      <c r="G792" s="20"/>
    </row>
    <row r="793">
      <c r="F793" s="19"/>
      <c r="G793" s="20"/>
    </row>
    <row r="794">
      <c r="F794" s="19"/>
      <c r="G794" s="20"/>
    </row>
    <row r="795">
      <c r="F795" s="19"/>
      <c r="G795" s="20"/>
    </row>
    <row r="796">
      <c r="F796" s="19"/>
      <c r="G796" s="20"/>
    </row>
    <row r="797">
      <c r="F797" s="19"/>
      <c r="G797" s="20"/>
    </row>
    <row r="798">
      <c r="F798" s="19"/>
      <c r="G798" s="20"/>
    </row>
    <row r="799">
      <c r="F799" s="19"/>
      <c r="G799" s="20"/>
    </row>
    <row r="800">
      <c r="F800" s="19"/>
      <c r="G800" s="20"/>
    </row>
    <row r="801">
      <c r="F801" s="19"/>
      <c r="G801" s="20"/>
    </row>
    <row r="802">
      <c r="F802" s="19"/>
      <c r="G802" s="20"/>
    </row>
    <row r="803">
      <c r="F803" s="19"/>
      <c r="G803" s="20"/>
    </row>
    <row r="804">
      <c r="F804" s="19"/>
      <c r="G804" s="20"/>
    </row>
    <row r="805">
      <c r="F805" s="19"/>
      <c r="G805" s="20"/>
    </row>
    <row r="806">
      <c r="F806" s="19"/>
      <c r="G806" s="20"/>
    </row>
    <row r="807">
      <c r="F807" s="19"/>
      <c r="G807" s="20"/>
    </row>
    <row r="808">
      <c r="F808" s="19"/>
      <c r="G808" s="20"/>
    </row>
    <row r="809">
      <c r="F809" s="19"/>
      <c r="G809" s="20"/>
    </row>
    <row r="810">
      <c r="F810" s="19"/>
      <c r="G810" s="20"/>
    </row>
    <row r="811">
      <c r="F811" s="19"/>
      <c r="G811" s="20"/>
    </row>
    <row r="812">
      <c r="F812" s="19"/>
      <c r="G812" s="20"/>
    </row>
    <row r="813">
      <c r="F813" s="19"/>
      <c r="G813" s="20"/>
    </row>
    <row r="814">
      <c r="F814" s="19"/>
      <c r="G814" s="20"/>
    </row>
    <row r="815">
      <c r="F815" s="19"/>
      <c r="G815" s="20"/>
    </row>
    <row r="816">
      <c r="F816" s="19"/>
      <c r="G816" s="20"/>
    </row>
    <row r="817">
      <c r="F817" s="19"/>
      <c r="G817" s="20"/>
    </row>
    <row r="818">
      <c r="F818" s="19"/>
      <c r="G818" s="20"/>
    </row>
    <row r="819">
      <c r="F819" s="19"/>
      <c r="G819" s="20"/>
    </row>
    <row r="820">
      <c r="F820" s="19"/>
      <c r="G820" s="20"/>
    </row>
    <row r="821">
      <c r="F821" s="19"/>
      <c r="G821" s="20"/>
    </row>
    <row r="822">
      <c r="F822" s="19"/>
      <c r="G822" s="20"/>
    </row>
    <row r="823">
      <c r="F823" s="19"/>
      <c r="G823" s="20"/>
    </row>
    <row r="824">
      <c r="F824" s="19"/>
      <c r="G824" s="20"/>
    </row>
    <row r="825">
      <c r="F825" s="19"/>
      <c r="G825" s="20"/>
    </row>
    <row r="826">
      <c r="F826" s="19"/>
      <c r="G826" s="20"/>
    </row>
    <row r="827">
      <c r="F827" s="19"/>
      <c r="G827" s="20"/>
    </row>
    <row r="828">
      <c r="F828" s="19"/>
      <c r="G828" s="20"/>
    </row>
    <row r="829">
      <c r="F829" s="19"/>
      <c r="G829" s="20"/>
    </row>
    <row r="830">
      <c r="F830" s="19"/>
      <c r="G830" s="20"/>
    </row>
    <row r="831">
      <c r="F831" s="19"/>
      <c r="G831" s="20"/>
    </row>
    <row r="832">
      <c r="F832" s="19"/>
      <c r="G832" s="20"/>
    </row>
    <row r="833">
      <c r="F833" s="19"/>
      <c r="G833" s="20"/>
    </row>
    <row r="834">
      <c r="F834" s="19"/>
      <c r="G834" s="20"/>
    </row>
    <row r="835">
      <c r="F835" s="19"/>
      <c r="G835" s="20"/>
    </row>
    <row r="836">
      <c r="F836" s="19"/>
      <c r="G836" s="20"/>
    </row>
    <row r="837">
      <c r="F837" s="19"/>
      <c r="G837" s="20"/>
    </row>
    <row r="838">
      <c r="F838" s="19"/>
      <c r="G838" s="20"/>
    </row>
    <row r="839">
      <c r="F839" s="19"/>
      <c r="G839" s="20"/>
    </row>
    <row r="840">
      <c r="F840" s="19"/>
      <c r="G840" s="20"/>
    </row>
    <row r="841">
      <c r="F841" s="19"/>
      <c r="G841" s="20"/>
    </row>
    <row r="842">
      <c r="F842" s="19"/>
      <c r="G842" s="20"/>
    </row>
    <row r="843">
      <c r="F843" s="19"/>
      <c r="G843" s="20"/>
    </row>
    <row r="844">
      <c r="F844" s="19"/>
      <c r="G844" s="20"/>
    </row>
    <row r="845">
      <c r="F845" s="19"/>
      <c r="G845" s="20"/>
    </row>
    <row r="846">
      <c r="F846" s="19"/>
      <c r="G846" s="20"/>
    </row>
    <row r="847">
      <c r="F847" s="19"/>
      <c r="G847" s="20"/>
    </row>
    <row r="848">
      <c r="F848" s="19"/>
      <c r="G848" s="20"/>
    </row>
    <row r="849">
      <c r="F849" s="19"/>
      <c r="G849" s="20"/>
    </row>
    <row r="850">
      <c r="F850" s="19"/>
      <c r="G850" s="20"/>
    </row>
    <row r="851">
      <c r="F851" s="19"/>
      <c r="G851" s="20"/>
    </row>
    <row r="852">
      <c r="F852" s="19"/>
      <c r="G852" s="20"/>
    </row>
    <row r="853">
      <c r="F853" s="19"/>
      <c r="G853" s="20"/>
    </row>
    <row r="854">
      <c r="F854" s="19"/>
      <c r="G854" s="20"/>
    </row>
    <row r="855">
      <c r="F855" s="19"/>
      <c r="G855" s="20"/>
    </row>
    <row r="856">
      <c r="F856" s="19"/>
      <c r="G856" s="20"/>
    </row>
    <row r="857">
      <c r="F857" s="19"/>
      <c r="G857" s="20"/>
    </row>
    <row r="858">
      <c r="F858" s="19"/>
      <c r="G858" s="20"/>
    </row>
    <row r="859">
      <c r="F859" s="19"/>
      <c r="G859" s="20"/>
    </row>
    <row r="860">
      <c r="F860" s="19"/>
      <c r="G860" s="20"/>
    </row>
    <row r="861">
      <c r="F861" s="19"/>
      <c r="G861" s="20"/>
    </row>
    <row r="862">
      <c r="F862" s="19"/>
      <c r="G862" s="20"/>
    </row>
    <row r="863">
      <c r="F863" s="19"/>
      <c r="G863" s="20"/>
    </row>
    <row r="864">
      <c r="F864" s="19"/>
      <c r="G864" s="20"/>
    </row>
    <row r="865">
      <c r="F865" s="19"/>
      <c r="G865" s="20"/>
    </row>
    <row r="866">
      <c r="F866" s="19"/>
      <c r="G866" s="20"/>
    </row>
    <row r="867">
      <c r="F867" s="19"/>
      <c r="G867" s="20"/>
    </row>
    <row r="868">
      <c r="F868" s="19"/>
      <c r="G868" s="20"/>
    </row>
    <row r="869">
      <c r="F869" s="19"/>
      <c r="G869" s="20"/>
    </row>
    <row r="870">
      <c r="F870" s="19"/>
      <c r="G870" s="20"/>
    </row>
    <row r="871">
      <c r="F871" s="19"/>
      <c r="G871" s="20"/>
    </row>
    <row r="872">
      <c r="F872" s="19"/>
      <c r="G872" s="20"/>
    </row>
    <row r="873">
      <c r="F873" s="19"/>
      <c r="G873" s="20"/>
    </row>
    <row r="874">
      <c r="F874" s="19"/>
      <c r="G874" s="20"/>
    </row>
    <row r="875">
      <c r="F875" s="19"/>
      <c r="G875" s="20"/>
    </row>
    <row r="876">
      <c r="F876" s="19"/>
      <c r="G876" s="20"/>
    </row>
    <row r="877">
      <c r="F877" s="19"/>
      <c r="G877" s="20"/>
    </row>
    <row r="878">
      <c r="F878" s="19"/>
      <c r="G878" s="20"/>
    </row>
    <row r="879">
      <c r="F879" s="19"/>
      <c r="G879" s="20"/>
    </row>
    <row r="880">
      <c r="F880" s="19"/>
      <c r="G880" s="20"/>
    </row>
    <row r="881">
      <c r="F881" s="19"/>
      <c r="G881" s="20"/>
    </row>
    <row r="882">
      <c r="F882" s="19"/>
      <c r="G882" s="20"/>
    </row>
    <row r="883">
      <c r="F883" s="19"/>
      <c r="G883" s="20"/>
    </row>
    <row r="884">
      <c r="F884" s="19"/>
      <c r="G884" s="20"/>
    </row>
    <row r="885">
      <c r="F885" s="19"/>
      <c r="G885" s="20"/>
    </row>
    <row r="886">
      <c r="F886" s="19"/>
      <c r="G886" s="20"/>
    </row>
    <row r="887">
      <c r="F887" s="19"/>
      <c r="G887" s="20"/>
    </row>
    <row r="888">
      <c r="F888" s="19"/>
      <c r="G888" s="20"/>
    </row>
    <row r="889">
      <c r="F889" s="19"/>
      <c r="G889" s="20"/>
    </row>
    <row r="890">
      <c r="F890" s="19"/>
      <c r="G890" s="20"/>
    </row>
    <row r="891">
      <c r="F891" s="19"/>
      <c r="G891" s="20"/>
    </row>
    <row r="892">
      <c r="F892" s="19"/>
      <c r="G892" s="20"/>
    </row>
    <row r="893">
      <c r="F893" s="19"/>
      <c r="G893" s="20"/>
    </row>
    <row r="894">
      <c r="F894" s="19"/>
      <c r="G894" s="20"/>
    </row>
    <row r="895">
      <c r="F895" s="19"/>
      <c r="G895" s="20"/>
    </row>
    <row r="896">
      <c r="F896" s="19"/>
      <c r="G896" s="20"/>
    </row>
    <row r="897">
      <c r="F897" s="19"/>
      <c r="G897" s="20"/>
    </row>
    <row r="898">
      <c r="F898" s="19"/>
      <c r="G898" s="20"/>
    </row>
    <row r="899">
      <c r="F899" s="19"/>
      <c r="G899" s="20"/>
    </row>
    <row r="900">
      <c r="F900" s="19"/>
      <c r="G900" s="20"/>
    </row>
    <row r="901">
      <c r="F901" s="19"/>
      <c r="G901" s="20"/>
    </row>
    <row r="902">
      <c r="F902" s="19"/>
      <c r="G902" s="20"/>
    </row>
    <row r="903">
      <c r="F903" s="19"/>
      <c r="G903" s="20"/>
    </row>
    <row r="904">
      <c r="F904" s="19"/>
      <c r="G904" s="20"/>
    </row>
    <row r="905">
      <c r="F905" s="19"/>
      <c r="G905" s="20"/>
    </row>
    <row r="906">
      <c r="F906" s="19"/>
      <c r="G906" s="20"/>
    </row>
    <row r="907">
      <c r="F907" s="19"/>
      <c r="G907" s="20"/>
    </row>
    <row r="908">
      <c r="F908" s="19"/>
      <c r="G908" s="20"/>
    </row>
    <row r="909">
      <c r="F909" s="19"/>
      <c r="G909" s="20"/>
    </row>
    <row r="910">
      <c r="F910" s="19"/>
      <c r="G910" s="20"/>
    </row>
    <row r="911">
      <c r="F911" s="19"/>
      <c r="G911" s="20"/>
    </row>
    <row r="912">
      <c r="F912" s="19"/>
      <c r="G912" s="20"/>
    </row>
    <row r="913">
      <c r="F913" s="19"/>
      <c r="G913" s="20"/>
    </row>
    <row r="914">
      <c r="F914" s="19"/>
      <c r="G914" s="20"/>
    </row>
    <row r="915">
      <c r="F915" s="19"/>
      <c r="G915" s="20"/>
    </row>
    <row r="916">
      <c r="F916" s="19"/>
      <c r="G916" s="20"/>
    </row>
    <row r="917">
      <c r="F917" s="19"/>
      <c r="G917" s="20"/>
    </row>
    <row r="918">
      <c r="F918" s="19"/>
      <c r="G918" s="20"/>
    </row>
    <row r="919">
      <c r="F919" s="19"/>
      <c r="G919" s="20"/>
    </row>
    <row r="920">
      <c r="F920" s="19"/>
      <c r="G920" s="20"/>
    </row>
    <row r="921">
      <c r="F921" s="19"/>
      <c r="G921" s="20"/>
    </row>
    <row r="922">
      <c r="F922" s="19"/>
      <c r="G922" s="20"/>
    </row>
    <row r="923">
      <c r="F923" s="19"/>
      <c r="G923" s="20"/>
    </row>
    <row r="924">
      <c r="F924" s="19"/>
      <c r="G924" s="20"/>
    </row>
    <row r="925">
      <c r="F925" s="19"/>
      <c r="G925" s="20"/>
    </row>
    <row r="926">
      <c r="F926" s="19"/>
      <c r="G926" s="20"/>
    </row>
    <row r="927">
      <c r="F927" s="19"/>
      <c r="G927" s="20"/>
    </row>
    <row r="928">
      <c r="F928" s="19"/>
      <c r="G928" s="20"/>
    </row>
    <row r="929">
      <c r="F929" s="19"/>
      <c r="G929" s="20"/>
    </row>
    <row r="930">
      <c r="F930" s="19"/>
      <c r="G930" s="20"/>
    </row>
    <row r="931">
      <c r="F931" s="19"/>
      <c r="G931" s="20"/>
    </row>
    <row r="932">
      <c r="F932" s="19"/>
      <c r="G932" s="20"/>
    </row>
    <row r="933">
      <c r="F933" s="19"/>
      <c r="G933" s="20"/>
    </row>
    <row r="934">
      <c r="F934" s="19"/>
      <c r="G934" s="20"/>
    </row>
    <row r="935">
      <c r="F935" s="19"/>
      <c r="G935" s="20"/>
    </row>
    <row r="936">
      <c r="F936" s="19"/>
      <c r="G936" s="20"/>
    </row>
    <row r="937">
      <c r="F937" s="19"/>
      <c r="G937" s="20"/>
    </row>
    <row r="938">
      <c r="F938" s="19"/>
      <c r="G938" s="20"/>
    </row>
    <row r="939">
      <c r="F939" s="19"/>
      <c r="G939" s="20"/>
    </row>
    <row r="940">
      <c r="F940" s="19"/>
      <c r="G940" s="20"/>
    </row>
    <row r="941">
      <c r="F941" s="19"/>
      <c r="G941" s="20"/>
    </row>
    <row r="942">
      <c r="F942" s="19"/>
      <c r="G942" s="20"/>
    </row>
    <row r="943">
      <c r="F943" s="19"/>
      <c r="G943" s="20"/>
    </row>
    <row r="944">
      <c r="F944" s="19"/>
      <c r="G944" s="20"/>
    </row>
    <row r="945">
      <c r="F945" s="19"/>
      <c r="G945" s="20"/>
    </row>
    <row r="946">
      <c r="F946" s="19"/>
      <c r="G946" s="20"/>
    </row>
    <row r="947">
      <c r="F947" s="19"/>
      <c r="G947" s="20"/>
    </row>
    <row r="948">
      <c r="F948" s="19"/>
      <c r="G948" s="20"/>
    </row>
    <row r="949">
      <c r="F949" s="19"/>
      <c r="G949" s="20"/>
    </row>
    <row r="950">
      <c r="F950" s="19"/>
      <c r="G950" s="20"/>
    </row>
    <row r="951">
      <c r="F951" s="19"/>
      <c r="G951" s="20"/>
    </row>
    <row r="952">
      <c r="F952" s="19"/>
      <c r="G952" s="20"/>
    </row>
    <row r="953">
      <c r="F953" s="19"/>
      <c r="G953" s="20"/>
    </row>
    <row r="954">
      <c r="F954" s="19"/>
      <c r="G954" s="20"/>
    </row>
    <row r="955">
      <c r="F955" s="19"/>
      <c r="G955" s="20"/>
    </row>
    <row r="956">
      <c r="F956" s="19"/>
      <c r="G956" s="20"/>
    </row>
    <row r="957">
      <c r="F957" s="19"/>
      <c r="G957" s="20"/>
    </row>
    <row r="958">
      <c r="F958" s="19"/>
      <c r="G958" s="20"/>
    </row>
    <row r="959">
      <c r="F959" s="19"/>
      <c r="G959" s="20"/>
    </row>
    <row r="960">
      <c r="F960" s="19"/>
      <c r="G960" s="20"/>
    </row>
    <row r="961">
      <c r="F961" s="19"/>
      <c r="G961" s="20"/>
    </row>
    <row r="962">
      <c r="F962" s="19"/>
      <c r="G962" s="20"/>
    </row>
    <row r="963">
      <c r="F963" s="19"/>
      <c r="G963" s="20"/>
    </row>
    <row r="964">
      <c r="F964" s="19"/>
      <c r="G964" s="20"/>
    </row>
    <row r="965">
      <c r="F965" s="19"/>
      <c r="G965" s="20"/>
    </row>
    <row r="966">
      <c r="F966" s="19"/>
      <c r="G966" s="20"/>
    </row>
    <row r="967">
      <c r="F967" s="19"/>
      <c r="G967" s="20"/>
    </row>
    <row r="968">
      <c r="F968" s="19"/>
      <c r="G968" s="20"/>
    </row>
    <row r="969">
      <c r="F969" s="19"/>
      <c r="G969" s="20"/>
    </row>
    <row r="970">
      <c r="F970" s="19"/>
      <c r="G970" s="20"/>
    </row>
    <row r="971">
      <c r="F971" s="19"/>
      <c r="G971" s="20"/>
    </row>
    <row r="972">
      <c r="F972" s="19"/>
      <c r="G972" s="20"/>
    </row>
    <row r="973">
      <c r="F973" s="19"/>
      <c r="G973" s="20"/>
    </row>
    <row r="974">
      <c r="F974" s="19"/>
      <c r="G974" s="20"/>
    </row>
    <row r="975">
      <c r="F975" s="19"/>
      <c r="G975" s="20"/>
    </row>
    <row r="976">
      <c r="F976" s="19"/>
      <c r="G976" s="20"/>
    </row>
    <row r="977">
      <c r="F977" s="19"/>
      <c r="G977" s="20"/>
    </row>
    <row r="978">
      <c r="F978" s="19"/>
      <c r="G978" s="20"/>
    </row>
    <row r="979">
      <c r="F979" s="19"/>
      <c r="G979" s="20"/>
    </row>
    <row r="980">
      <c r="F980" s="19"/>
      <c r="G980" s="20"/>
    </row>
    <row r="981">
      <c r="F981" s="19"/>
      <c r="G981" s="20"/>
    </row>
    <row r="982">
      <c r="F982" s="19"/>
      <c r="G982" s="20"/>
    </row>
    <row r="983">
      <c r="F983" s="19"/>
      <c r="G983" s="20"/>
    </row>
    <row r="984">
      <c r="F984" s="19"/>
      <c r="G984" s="20"/>
    </row>
    <row r="985">
      <c r="F985" s="19"/>
      <c r="G985" s="20"/>
    </row>
    <row r="986">
      <c r="F986" s="19"/>
      <c r="G986" s="20"/>
    </row>
    <row r="987">
      <c r="F987" s="19"/>
      <c r="G987" s="20"/>
    </row>
    <row r="988">
      <c r="F988" s="19"/>
      <c r="G988" s="20"/>
    </row>
    <row r="989">
      <c r="F989" s="19"/>
      <c r="G989" s="20"/>
    </row>
    <row r="990">
      <c r="F990" s="19"/>
      <c r="G990" s="20"/>
    </row>
    <row r="991">
      <c r="F991" s="19"/>
      <c r="G991" s="20"/>
    </row>
    <row r="992">
      <c r="F992" s="19"/>
      <c r="G992" s="20"/>
    </row>
    <row r="993">
      <c r="F993" s="19"/>
      <c r="G993" s="20"/>
    </row>
    <row r="994">
      <c r="F994" s="19"/>
      <c r="G994" s="20"/>
    </row>
    <row r="995">
      <c r="F995" s="19"/>
      <c r="G995" s="20"/>
    </row>
    <row r="996">
      <c r="F996" s="19"/>
      <c r="G996" s="20"/>
    </row>
    <row r="997">
      <c r="F997" s="19"/>
      <c r="G997" s="20"/>
    </row>
    <row r="998">
      <c r="F998" s="19"/>
      <c r="G998" s="20"/>
    </row>
    <row r="999">
      <c r="F999" s="19"/>
      <c r="G999" s="20"/>
    </row>
    <row r="1000">
      <c r="F1000" s="19"/>
      <c r="G1000" s="20"/>
    </row>
    <row r="1001">
      <c r="F1001" s="19"/>
      <c r="G1001" s="20"/>
    </row>
    <row r="1002">
      <c r="F1002" s="19"/>
      <c r="G1002" s="20"/>
    </row>
  </sheetData>
  <mergeCells count="1">
    <mergeCell ref="B3:H3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s>
  <sheetData>
    <row r="3">
      <c r="A3" s="22"/>
      <c r="B3" s="22"/>
      <c r="C3" s="22"/>
    </row>
    <row r="4">
      <c r="A4" s="23" t="s">
        <v>1148</v>
      </c>
      <c r="B4" s="24">
        <f>COUNTA('kickstarter_Cleaned Data'!B:B)</f>
        <v>1001</v>
      </c>
      <c r="C4" s="22"/>
      <c r="D4" s="12" t="s">
        <v>1149</v>
      </c>
    </row>
    <row r="5">
      <c r="A5" s="23" t="s">
        <v>1150</v>
      </c>
      <c r="B5" s="24">
        <f>AVERAGE('kickstarter_Cleaned Data'!J:J)</f>
        <v>18534.953</v>
      </c>
      <c r="C5" s="22"/>
    </row>
    <row r="6">
      <c r="A6" s="23" t="s">
        <v>1151</v>
      </c>
      <c r="B6" s="24">
        <f>SUM('kickstarter_Cleaned Data'!N:N)</f>
        <v>97586</v>
      </c>
      <c r="C6" s="22"/>
    </row>
    <row r="7">
      <c r="A7" s="23" t="s">
        <v>1136</v>
      </c>
      <c r="B7" s="24">
        <f>COUNTIF('kickstarter_Cleaned Data'!O:O,"Successful")/COUNTA('kickstarter_Cleaned Data'!O:O)</f>
        <v>0.3876123876</v>
      </c>
      <c r="C7" s="22"/>
    </row>
    <row r="8">
      <c r="A8" s="24"/>
      <c r="B8" s="24"/>
      <c r="C8" s="22"/>
    </row>
    <row r="9">
      <c r="A9" s="23" t="s">
        <v>1152</v>
      </c>
      <c r="B9" s="24">
        <f>COUNTIF('kickstarter_Cleaned Data'!O:O, "Canceled")
</f>
        <v>90</v>
      </c>
      <c r="C9" s="22"/>
    </row>
    <row r="10">
      <c r="A10" s="23" t="s">
        <v>1153</v>
      </c>
      <c r="B10" s="24">
        <f>COUNTIF('kickstarter_Cleaned Data'!O:O, "Successful")
</f>
        <v>388</v>
      </c>
      <c r="C10" s="22"/>
    </row>
    <row r="11">
      <c r="A11" s="23" t="s">
        <v>1154</v>
      </c>
      <c r="B11" s="24">
        <f>COUNTIF('kickstarter_Cleaned Data'!O:O,"Failed")</f>
        <v>518</v>
      </c>
      <c r="C11" s="22"/>
    </row>
    <row r="12">
      <c r="A12" s="23" t="s">
        <v>1155</v>
      </c>
      <c r="B12" s="24">
        <f>COUNTIF('kickstarter_Cleaned Data'!O:O,"Failed")/COUNTA('kickstarter_Cleaned Data'!O:O)
</f>
        <v>0.5174825175</v>
      </c>
      <c r="C12" s="22"/>
    </row>
  </sheetData>
  <mergeCells count="1">
    <mergeCell ref="D4:P79"/>
  </mergeCells>
  <drawing r:id="rId1"/>
</worksheet>
</file>