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xioo aja\Documents\TUGAS\Utis\Mata Kuliah\Semester 6\Sistem Pakar\Project\"/>
    </mc:Choice>
  </mc:AlternateContent>
  <bookViews>
    <workbookView xWindow="0" yWindow="0" windowWidth="15345" windowHeight="6105"/>
  </bookViews>
  <sheets>
    <sheet name="Sheet1" sheetId="1" r:id="rId1"/>
    <sheet name="running time" sheetId="9" r:id="rId2"/>
    <sheet name="metascore" sheetId="10" r:id="rId3"/>
    <sheet name="budget" sheetId="7" r:id="rId4"/>
    <sheet name="box office" sheetId="8" r:id="rId5"/>
    <sheet name="imdb" sheetId="12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8" l="1"/>
  <c r="D2" i="7"/>
  <c r="C2" i="10"/>
  <c r="C2" i="9"/>
  <c r="N3" i="1" l="1"/>
  <c r="N17" i="1"/>
  <c r="N19" i="1"/>
  <c r="N18" i="1"/>
  <c r="N24" i="1"/>
  <c r="N7" i="1"/>
  <c r="O34" i="1" l="1"/>
  <c r="N34" i="1"/>
  <c r="O33" i="1"/>
  <c r="N33" i="1"/>
  <c r="O29" i="1"/>
  <c r="N29" i="1"/>
  <c r="O28" i="1"/>
  <c r="N28" i="1"/>
  <c r="O35" i="1"/>
  <c r="N35" i="1" l="1"/>
  <c r="N30" i="1"/>
  <c r="O30" i="1"/>
  <c r="O24" i="1"/>
  <c r="O23" i="1"/>
  <c r="N23" i="1"/>
  <c r="N25" i="1" s="1"/>
  <c r="O19" i="1"/>
  <c r="O18" i="1"/>
  <c r="O17" i="1"/>
  <c r="O13" i="1"/>
  <c r="N13" i="1"/>
  <c r="O12" i="1"/>
  <c r="O14" i="1" s="1"/>
  <c r="N12" i="1"/>
  <c r="N20" i="1"/>
  <c r="O7" i="1"/>
  <c r="N8" i="1"/>
  <c r="O8" i="1"/>
  <c r="O20" i="1" l="1"/>
  <c r="N14" i="1"/>
  <c r="AB6" i="1"/>
  <c r="AB3" i="1"/>
  <c r="AB2" i="1"/>
  <c r="AB4" i="1"/>
  <c r="AB5" i="1"/>
  <c r="O25" i="1"/>
  <c r="N9" i="1"/>
  <c r="O9" i="1"/>
  <c r="O3" i="1"/>
  <c r="AC4" i="1" s="1"/>
  <c r="C3" i="12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" i="12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C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AC2" i="1" l="1"/>
  <c r="AA2" i="1" s="1"/>
  <c r="AC3" i="1"/>
  <c r="AA3" i="1" s="1"/>
  <c r="AC6" i="1"/>
  <c r="AC5" i="1"/>
  <c r="AA4" i="1"/>
  <c r="AA5" i="1"/>
  <c r="AA6" i="1"/>
  <c r="X11" i="1" s="1"/>
  <c r="N4" i="1"/>
  <c r="Y11" i="1" l="1"/>
  <c r="X12" i="1"/>
  <c r="T10" i="1" s="1"/>
  <c r="Y12" i="1"/>
</calcChain>
</file>

<file path=xl/sharedStrings.xml><?xml version="1.0" encoding="utf-8"?>
<sst xmlns="http://schemas.openxmlformats.org/spreadsheetml/2006/main" count="301" uniqueCount="69">
  <si>
    <t>Production company</t>
  </si>
  <si>
    <t>Language</t>
  </si>
  <si>
    <t>Running time (int)</t>
  </si>
  <si>
    <t>imdb</t>
  </si>
  <si>
    <t>metascore</t>
  </si>
  <si>
    <t>Budget</t>
  </si>
  <si>
    <t>Box office</t>
  </si>
  <si>
    <t>Walt Disney Productions</t>
  </si>
  <si>
    <t>English</t>
  </si>
  <si>
    <t>$1.35 million</t>
  </si>
  <si>
    <t>$3,275,000 (worldwide rentals)</t>
  </si>
  <si>
    <t>$6 million</t>
  </si>
  <si>
    <t>$51.6 million (United States/Canada)</t>
  </si>
  <si>
    <t>under $1 million or $1,250,000</t>
  </si>
  <si>
    <t>$12.3 million (US and Canada rentals)</t>
  </si>
  <si>
    <t>$4 million</t>
  </si>
  <si>
    <t>$40 million</t>
  </si>
  <si>
    <t>$3 million</t>
  </si>
  <si>
    <t>$4.6 million (US/Canada rentals)</t>
  </si>
  <si>
    <t>$30 million</t>
  </si>
  <si>
    <t>$28.9 million</t>
  </si>
  <si>
    <t>Walt Disney Pictures</t>
  </si>
  <si>
    <t>$65 million</t>
  </si>
  <si>
    <t>$36.8 million</t>
  </si>
  <si>
    <t>$33 million</t>
  </si>
  <si>
    <t>$115 million</t>
  </si>
  <si>
    <t>$35 million</t>
  </si>
  <si>
    <t>$18 million</t>
  </si>
  <si>
    <t>$172.9 million</t>
  </si>
  <si>
    <t>$17 million</t>
  </si>
  <si>
    <t>$55.5 million</t>
  </si>
  <si>
    <t>$90 million</t>
  </si>
  <si>
    <t>$182.3 million</t>
  </si>
  <si>
    <t>$20 million</t>
  </si>
  <si>
    <t>$52.9 million</t>
  </si>
  <si>
    <t>$12 million</t>
  </si>
  <si>
    <t>$110.8 million</t>
  </si>
  <si>
    <t>$169.2  million</t>
  </si>
  <si>
    <t>$175-200 million</t>
  </si>
  <si>
    <t>$325 million</t>
  </si>
  <si>
    <t>$45 million</t>
  </si>
  <si>
    <t>$165.2 million</t>
  </si>
  <si>
    <t>$51 million</t>
  </si>
  <si>
    <t>$80.4 million</t>
  </si>
  <si>
    <t>$175–177 million</t>
  </si>
  <si>
    <t>$966.6 million</t>
  </si>
  <si>
    <t>$170 million</t>
  </si>
  <si>
    <t>$300 million</t>
  </si>
  <si>
    <t>$120–133 million</t>
  </si>
  <si>
    <t>$174 million</t>
  </si>
  <si>
    <t>$185 million</t>
  </si>
  <si>
    <t>$491.7 million</t>
  </si>
  <si>
    <t>3,275,000</t>
  </si>
  <si>
    <t>pendek</t>
  </si>
  <si>
    <t>panjang</t>
  </si>
  <si>
    <t>sedang</t>
  </si>
  <si>
    <t>tinggi</t>
  </si>
  <si>
    <t>rendah</t>
  </si>
  <si>
    <t>Other</t>
  </si>
  <si>
    <t>P(imdb = tinggi)</t>
  </si>
  <si>
    <t>P(imdb = rendah)</t>
  </si>
  <si>
    <t>No</t>
  </si>
  <si>
    <t>class prediction</t>
  </si>
  <si>
    <t>prediksi</t>
  </si>
  <si>
    <t>class</t>
  </si>
  <si>
    <t>ACCURACY</t>
  </si>
  <si>
    <t>PREDIKSI</t>
  </si>
  <si>
    <t>TESTING DATA</t>
  </si>
  <si>
    <t>TRAINING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</si>
</sst>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2" tint="-0.499984740745262"/>
      <name val="Calibri"/>
      <family val="2"/>
    </font>
    <font>
      <b/>
      <sz val="11"/>
      <color theme="2" tint="-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6">
    <xf numFmtId="0" fontId="0" fillId="0" borderId="0" xfId="0"/>
    <xf numFmtId="0" fontId="2" fillId="0" borderId="1" xfId="0" applyFont="1" applyBorder="1" applyAlignment="1">
      <alignment horizontal="center" vertical="top"/>
    </xf>
    <xf numFmtId="0" fontId="0" fillId="0" borderId="0" xfId="0" applyNumberFormat="1"/>
    <xf numFmtId="0" fontId="0" fillId="0" borderId="1" xfId="0" applyBorder="1"/>
    <xf numFmtId="0" fontId="0" fillId="0" borderId="1" xfId="0" quotePrefix="1" applyBorder="1"/>
    <xf numFmtId="9" fontId="0" fillId="0" borderId="0" xfId="1" applyFont="1"/>
    <xf numFmtId="9" fontId="0" fillId="0" borderId="0" xfId="0" applyNumberFormat="1"/>
    <xf numFmtId="0" fontId="3" fillId="0" borderId="0" xfId="0" applyFont="1" applyAlignment="1">
      <alignment horizontal="center" vertical="center"/>
    </xf>
    <xf numFmtId="0" fontId="3" fillId="0" borderId="0" xfId="0" applyFont="1"/>
    <xf numFmtId="0" fontId="3" fillId="0" borderId="0" xfId="0" applyFont="1" applyBorder="1"/>
    <xf numFmtId="0" fontId="4" fillId="0" borderId="1" xfId="0" applyFont="1" applyBorder="1" applyAlignment="1">
      <alignment horizontal="center" vertical="top"/>
    </xf>
    <xf numFmtId="0" fontId="3" fillId="0" borderId="0" xfId="0" applyFont="1" applyBorder="1" applyAlignment="1">
      <alignment horizontal="left" vertical="center"/>
    </xf>
    <xf numFmtId="0" fontId="3" fillId="0" borderId="0" xfId="0" quotePrefix="1" applyFont="1" applyBorder="1" applyAlignment="1">
      <alignment horizontal="left" vertical="center"/>
    </xf>
    <xf numFmtId="0" fontId="3" fillId="0" borderId="0" xfId="0" applyFont="1" applyBorder="1" applyAlignment="1">
      <alignment horizontal="left"/>
    </xf>
    <xf numFmtId="0" fontId="5" fillId="0" borderId="1" xfId="0" applyFont="1" applyBorder="1"/>
    <xf numFmtId="0" fontId="5" fillId="0" borderId="0" xfId="0" applyFont="1" applyBorder="1" applyAlignment="1">
      <alignment horizontal="left" vertical="center"/>
    </xf>
    <xf numFmtId="0" fontId="5" fillId="0" borderId="0" xfId="0" quotePrefix="1" applyFont="1" applyBorder="1" applyAlignment="1">
      <alignment horizontal="left" vertical="center"/>
    </xf>
    <xf numFmtId="0" fontId="5" fillId="0" borderId="0" xfId="0" applyFont="1" applyBorder="1"/>
    <xf numFmtId="0" fontId="4" fillId="0" borderId="2" xfId="0" applyFont="1" applyFill="1" applyBorder="1" applyAlignment="1">
      <alignment horizontal="center" vertical="top"/>
    </xf>
    <xf numFmtId="9" fontId="0" fillId="0" borderId="1" xfId="1" applyFont="1" applyBorder="1"/>
    <xf numFmtId="0" fontId="0" fillId="0" borderId="1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2" fillId="0" borderId="3" xfId="0" applyFont="1" applyBorder="1" applyAlignment="1">
      <alignment horizontal="center" vertical="top"/>
    </xf>
    <xf numFmtId="0" fontId="5" fillId="0" borderId="3" xfId="0" applyFont="1" applyBorder="1"/>
    <xf numFmtId="0" fontId="4" fillId="0" borderId="5" xfId="0" applyFont="1" applyFill="1" applyBorder="1" applyAlignment="1">
      <alignment horizontal="center" vertical="top"/>
    </xf>
    <xf numFmtId="9" fontId="0" fillId="0" borderId="4" xfId="1" applyFont="1" applyBorder="1"/>
    <xf numFmtId="0" fontId="3" fillId="0" borderId="4" xfId="0" applyFont="1" applyBorder="1"/>
    <xf numFmtId="0" fontId="2" fillId="0" borderId="4" xfId="0" applyFont="1" applyBorder="1" applyAlignment="1">
      <alignment horizontal="center" vertical="top"/>
    </xf>
    <xf numFmtId="0" fontId="5" fillId="0" borderId="1" xfId="0" quotePrefix="1" applyFont="1" applyBorder="1" applyAlignment="1">
      <alignment horizontal="left" vertical="center"/>
    </xf>
    <xf numFmtId="9" fontId="0" fillId="0" borderId="0" xfId="1" applyNumberFormat="1" applyFont="1"/>
    <xf numFmtId="0" fontId="7" fillId="0" borderId="5" xfId="0" applyFont="1" applyBorder="1" applyAlignment="1">
      <alignment horizontal="center" vertical="center" textRotation="90"/>
    </xf>
    <xf numFmtId="9" fontId="0" fillId="0" borderId="0" xfId="0" applyNumberFormat="1" applyAlignment="1">
      <alignment horizontal="center"/>
    </xf>
    <xf numFmtId="0" fontId="0" fillId="0" borderId="1" xfId="0" applyBorder="1" applyAlignment="1">
      <alignment horizontal="center" vertical="center"/>
    </xf>
    <xf numFmtId="0" fontId="6" fillId="0" borderId="2" xfId="0" applyFont="1" applyBorder="1" applyAlignment="1">
      <alignment horizontal="center" vertical="center" textRotation="90"/>
    </xf>
    <xf numFmtId="0" fontId="6" fillId="0" borderId="5" xfId="0" applyFont="1" applyBorder="1" applyAlignment="1">
      <alignment horizontal="center" vertical="center" textRotation="90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5"/>
  <sheetViews>
    <sheetView tabSelected="1" topLeftCell="N1" workbookViewId="0">
      <selection activeCell="S10" sqref="S10:T10"/>
    </sheetView>
  </sheetViews>
  <sheetFormatPr defaultRowHeight="15" x14ac:dyDescent="0.25"/>
  <cols>
    <col min="2" max="2" width="4" bestFit="1" customWidth="1"/>
    <col min="3" max="3" width="23" bestFit="1" customWidth="1"/>
    <col min="5" max="5" width="17.42578125" bestFit="1" customWidth="1"/>
    <col min="6" max="6" width="10.28515625" bestFit="1" customWidth="1"/>
    <col min="7" max="7" width="11.7109375" bestFit="1" customWidth="1"/>
    <col min="8" max="8" width="12.7109375" bestFit="1" customWidth="1"/>
    <col min="10" max="10" width="9.28515625" customWidth="1"/>
    <col min="13" max="13" width="23" bestFit="1" customWidth="1"/>
    <col min="14" max="14" width="15.140625" bestFit="1" customWidth="1"/>
    <col min="15" max="15" width="16.42578125" bestFit="1" customWidth="1"/>
    <col min="18" max="18" width="3.5703125" bestFit="1" customWidth="1"/>
    <col min="19" max="19" width="23" bestFit="1" customWidth="1"/>
    <col min="20" max="20" width="9.28515625" bestFit="1" customWidth="1"/>
    <col min="21" max="21" width="17.42578125" bestFit="1" customWidth="1"/>
    <col min="22" max="22" width="10.28515625" bestFit="1" customWidth="1"/>
    <col min="23" max="23" width="8.140625" bestFit="1" customWidth="1"/>
    <col min="24" max="26" width="10.140625" customWidth="1"/>
    <col min="27" max="27" width="14.85546875" bestFit="1" customWidth="1"/>
    <col min="28" max="28" width="8.42578125" bestFit="1" customWidth="1"/>
    <col min="29" max="29" width="7.28515625" bestFit="1" customWidth="1"/>
  </cols>
  <sheetData>
    <row r="1" spans="1:29" x14ac:dyDescent="0.25">
      <c r="A1" s="31" t="s">
        <v>68</v>
      </c>
      <c r="B1" s="3"/>
      <c r="C1" s="1" t="s">
        <v>0</v>
      </c>
      <c r="D1" s="1" t="s">
        <v>1</v>
      </c>
      <c r="E1" s="1" t="s">
        <v>2</v>
      </c>
      <c r="F1" s="1" t="s">
        <v>4</v>
      </c>
      <c r="G1" s="1" t="s">
        <v>5</v>
      </c>
      <c r="H1" s="1" t="s">
        <v>6</v>
      </c>
      <c r="J1" s="1" t="s">
        <v>3</v>
      </c>
      <c r="Q1" s="35" t="s">
        <v>67</v>
      </c>
      <c r="R1" s="27" t="s">
        <v>61</v>
      </c>
      <c r="S1" s="1" t="s">
        <v>0</v>
      </c>
      <c r="T1" s="1" t="s">
        <v>1</v>
      </c>
      <c r="U1" s="1" t="s">
        <v>2</v>
      </c>
      <c r="V1" s="1" t="s">
        <v>4</v>
      </c>
      <c r="W1" s="1" t="s">
        <v>5</v>
      </c>
      <c r="X1" s="23" t="s">
        <v>6</v>
      </c>
      <c r="Y1" s="10" t="s">
        <v>3</v>
      </c>
      <c r="Z1" s="34" t="s">
        <v>66</v>
      </c>
      <c r="AA1" s="10" t="s">
        <v>62</v>
      </c>
      <c r="AB1" s="25" t="s">
        <v>56</v>
      </c>
      <c r="AC1" s="18" t="s">
        <v>57</v>
      </c>
    </row>
    <row r="2" spans="1:29" x14ac:dyDescent="0.25">
      <c r="A2" s="31"/>
      <c r="B2" s="1">
        <v>10</v>
      </c>
      <c r="C2" s="3" t="s">
        <v>7</v>
      </c>
      <c r="D2" s="3" t="s">
        <v>8</v>
      </c>
      <c r="E2" s="3" t="s">
        <v>53</v>
      </c>
      <c r="F2" s="3" t="s">
        <v>56</v>
      </c>
      <c r="G2" s="3" t="s">
        <v>57</v>
      </c>
      <c r="H2" s="3" t="s">
        <v>57</v>
      </c>
      <c r="J2" s="3" t="s">
        <v>56</v>
      </c>
      <c r="N2" s="8" t="s">
        <v>59</v>
      </c>
      <c r="O2" s="8" t="s">
        <v>60</v>
      </c>
      <c r="Q2" s="35"/>
      <c r="R2" s="28">
        <v>1</v>
      </c>
      <c r="S2" s="16" t="s">
        <v>21</v>
      </c>
      <c r="T2" s="14" t="s">
        <v>8</v>
      </c>
      <c r="U2" s="14" t="s">
        <v>54</v>
      </c>
      <c r="V2" s="14" t="s">
        <v>57</v>
      </c>
      <c r="W2" s="14" t="s">
        <v>57</v>
      </c>
      <c r="X2" s="24" t="s">
        <v>57</v>
      </c>
      <c r="Y2" s="3" t="s">
        <v>56</v>
      </c>
      <c r="Z2" s="34"/>
      <c r="AA2" s="3" t="str">
        <f>IF(AB2&lt;AC2,"rendah","tinggi")</f>
        <v>tinggi</v>
      </c>
      <c r="AB2" s="26">
        <f>VLOOKUP($S2,$M$7:$O$8,2,)*VLOOKUP($T2,$M$12:$O$13,2,)*VLOOKUP($U2,$M$17:$O$19,2,)*VLOOKUP($V2,$M$23:$O$24,2,)*VLOOKUP($W2,$M$28:$O$29,2,)*VLOOKUP($X2,$M$33:$O$34,2,)*$N$3</f>
        <v>2.2372159090909092E-2</v>
      </c>
      <c r="AC2" s="19">
        <f>VLOOKUP($S2,$M$7:$O$8,2,)*VLOOKUP($T2,$M$12:$O$13,2,)*VLOOKUP($U2,$M$17:$O$19,2,)*VLOOKUP($V2,$M$23:$O$24,2,)*VLOOKUP($W2,$M$28:$O$29,2,)*VLOOKUP($X2,$M$33:$O$34,2,)*$O$3</f>
        <v>8.3895596590909081E-3</v>
      </c>
    </row>
    <row r="3" spans="1:29" x14ac:dyDescent="0.25">
      <c r="A3" s="31"/>
      <c r="B3" s="1">
        <v>40</v>
      </c>
      <c r="C3" s="3" t="s">
        <v>7</v>
      </c>
      <c r="D3" s="3" t="s">
        <v>8</v>
      </c>
      <c r="E3" s="3" t="s">
        <v>53</v>
      </c>
      <c r="F3" s="3" t="s">
        <v>56</v>
      </c>
      <c r="G3" s="3" t="s">
        <v>57</v>
      </c>
      <c r="H3" s="3" t="s">
        <v>57</v>
      </c>
      <c r="J3" s="3" t="s">
        <v>56</v>
      </c>
      <c r="N3" s="30">
        <f>COUNTIF($J$2:$J$23,N6)/COUNTA($J$2:$J$23)</f>
        <v>0.72727272727272729</v>
      </c>
      <c r="O3" s="30">
        <f>COUNTIF($J$2:$J$23,O6)/COUNTA($J$2:$J$23)</f>
        <v>0.27272727272727271</v>
      </c>
      <c r="Q3" s="35"/>
      <c r="R3" s="28">
        <v>2</v>
      </c>
      <c r="S3" s="14" t="s">
        <v>7</v>
      </c>
      <c r="T3" s="15" t="s">
        <v>58</v>
      </c>
      <c r="U3" s="14" t="s">
        <v>53</v>
      </c>
      <c r="V3" s="14" t="s">
        <v>56</v>
      </c>
      <c r="W3" s="14" t="s">
        <v>56</v>
      </c>
      <c r="X3" s="24" t="s">
        <v>57</v>
      </c>
      <c r="Y3" s="3" t="s">
        <v>57</v>
      </c>
      <c r="Z3" s="34"/>
      <c r="AA3" s="3" t="str">
        <f t="shared" ref="AA3:AA6" si="0">IF(AB3&lt;AC3,"rendah","tinggi")</f>
        <v>tinggi</v>
      </c>
      <c r="AB3" s="26">
        <f>VLOOKUP($S3,$M$7:$O$8,2,)*VLOOKUP($T3,$M$12:$O$13,2,)*VLOOKUP($U3,$M$17:$O$19,2,)*VLOOKUP($V3,$M$23:$O$24,2,)*VLOOKUP($W3,$M$28:$O$29,2,)*VLOOKUP($X3,$M$33:$O$34,2,)*$N$3</f>
        <v>6.6583806818181824E-4</v>
      </c>
      <c r="AC3" s="19">
        <f t="shared" ref="AC3:AC6" si="1">VLOOKUP($S3,$M$7:$O$8,2,)*VLOOKUP($T3,$M$12:$O$13,2,)*VLOOKUP($U3,$M$17:$O$19,2,)*VLOOKUP($V3,$M$23:$O$24,2,)*VLOOKUP($W3,$M$28:$O$29,2,)*VLOOKUP($X3,$M$33:$O$34,2,)*$O$3</f>
        <v>2.4968927556818181E-4</v>
      </c>
    </row>
    <row r="4" spans="1:29" x14ac:dyDescent="0.25">
      <c r="A4" s="31"/>
      <c r="B4" s="1">
        <v>41</v>
      </c>
      <c r="C4" s="3" t="s">
        <v>7</v>
      </c>
      <c r="D4" s="3" t="s">
        <v>8</v>
      </c>
      <c r="E4" s="3" t="s">
        <v>54</v>
      </c>
      <c r="F4" s="3" t="s">
        <v>57</v>
      </c>
      <c r="G4" s="3" t="s">
        <v>57</v>
      </c>
      <c r="H4" s="3" t="s">
        <v>57</v>
      </c>
      <c r="J4" s="3" t="s">
        <v>57</v>
      </c>
      <c r="N4" s="32">
        <f>SUM(N3:O3)</f>
        <v>1</v>
      </c>
      <c r="O4" s="32"/>
      <c r="Q4" s="35"/>
      <c r="R4" s="28">
        <v>3</v>
      </c>
      <c r="S4" s="16" t="s">
        <v>21</v>
      </c>
      <c r="T4" s="14" t="s">
        <v>8</v>
      </c>
      <c r="U4" s="14" t="s">
        <v>53</v>
      </c>
      <c r="V4" s="14" t="s">
        <v>57</v>
      </c>
      <c r="W4" s="14" t="s">
        <v>56</v>
      </c>
      <c r="X4" s="24" t="s">
        <v>57</v>
      </c>
      <c r="Y4" s="3" t="s">
        <v>56</v>
      </c>
      <c r="Z4" s="34"/>
      <c r="AA4" s="3" t="str">
        <f t="shared" si="0"/>
        <v>tinggi</v>
      </c>
      <c r="AB4" s="26">
        <f>VLOOKUP($S4,$M$7:$O$8,2,)*VLOOKUP($T4,$M$12:$O$13,2,)*VLOOKUP($U4,$M$17:$O$19,2,)*VLOOKUP($V4,$M$23:$O$24,2,)*VLOOKUP($W4,$M$28:$O$29,2,)*VLOOKUP($X4,$M$33:$O$34,2,)*$N$3</f>
        <v>8.3895596590909099E-3</v>
      </c>
      <c r="AC4" s="19">
        <f t="shared" si="1"/>
        <v>3.1460848721590906E-3</v>
      </c>
    </row>
    <row r="5" spans="1:29" x14ac:dyDescent="0.25">
      <c r="A5" s="31"/>
      <c r="B5" s="1">
        <v>49</v>
      </c>
      <c r="C5" s="3" t="s">
        <v>7</v>
      </c>
      <c r="D5" s="3" t="s">
        <v>8</v>
      </c>
      <c r="E5" s="3" t="s">
        <v>54</v>
      </c>
      <c r="F5" s="3" t="s">
        <v>56</v>
      </c>
      <c r="G5" s="3" t="s">
        <v>57</v>
      </c>
      <c r="H5" s="3" t="s">
        <v>57</v>
      </c>
      <c r="J5" s="3" t="s">
        <v>56</v>
      </c>
      <c r="Q5" s="35"/>
      <c r="R5" s="28">
        <v>4</v>
      </c>
      <c r="S5" s="29" t="s">
        <v>21</v>
      </c>
      <c r="T5" s="14" t="s">
        <v>8</v>
      </c>
      <c r="U5" s="17" t="s">
        <v>55</v>
      </c>
      <c r="V5" s="14" t="s">
        <v>56</v>
      </c>
      <c r="W5" s="14" t="s">
        <v>57</v>
      </c>
      <c r="X5" s="24" t="s">
        <v>56</v>
      </c>
      <c r="Y5" s="3" t="s">
        <v>56</v>
      </c>
      <c r="Z5" s="34"/>
      <c r="AA5" s="3" t="str">
        <f t="shared" si="0"/>
        <v>tinggi</v>
      </c>
      <c r="AB5" s="26">
        <f>VLOOKUP($S5,$M$7:$O$8,2,)*VLOOKUP($T5,$M$12:$O$13,2,)*VLOOKUP($U5,$M$17:$O$19,2,)*VLOOKUP($V5,$M$23:$O$24,2,)*VLOOKUP($W5,$M$28:$O$29,2,)*VLOOKUP($X5,$M$33:$O$34,2,)*$N$3</f>
        <v>2.3304332386363636E-2</v>
      </c>
      <c r="AC5" s="19">
        <f t="shared" si="1"/>
        <v>8.7391246448863622E-3</v>
      </c>
    </row>
    <row r="6" spans="1:29" x14ac:dyDescent="0.25">
      <c r="A6" s="31"/>
      <c r="B6" s="1">
        <v>55</v>
      </c>
      <c r="C6" s="3" t="s">
        <v>7</v>
      </c>
      <c r="D6" s="3" t="s">
        <v>8</v>
      </c>
      <c r="E6" s="3" t="s">
        <v>54</v>
      </c>
      <c r="F6" s="3" t="s">
        <v>56</v>
      </c>
      <c r="G6" s="3" t="s">
        <v>57</v>
      </c>
      <c r="H6" s="3" t="s">
        <v>57</v>
      </c>
      <c r="J6" s="3" t="s">
        <v>56</v>
      </c>
      <c r="M6" s="10" t="s">
        <v>0</v>
      </c>
      <c r="N6" s="7" t="s">
        <v>56</v>
      </c>
      <c r="O6" s="7" t="s">
        <v>57</v>
      </c>
      <c r="Q6" s="35"/>
      <c r="R6" s="28">
        <v>5</v>
      </c>
      <c r="S6" s="14" t="s">
        <v>7</v>
      </c>
      <c r="T6" s="14" t="s">
        <v>8</v>
      </c>
      <c r="U6" s="14" t="s">
        <v>54</v>
      </c>
      <c r="V6" s="14" t="s">
        <v>56</v>
      </c>
      <c r="W6" s="14" t="s">
        <v>56</v>
      </c>
      <c r="X6" s="24" t="s">
        <v>56</v>
      </c>
      <c r="Y6" s="3" t="s">
        <v>57</v>
      </c>
      <c r="Z6" s="34"/>
      <c r="AA6" s="3" t="str">
        <f t="shared" si="0"/>
        <v>tinggi</v>
      </c>
      <c r="AB6" s="26">
        <f>VLOOKUP($S6,$M$7:$O$8,2,)*VLOOKUP($T6,$M$12:$O$13,2,)*VLOOKUP($U6,$M$17:$O$19,2,)*VLOOKUP($V6,$M$23:$O$24,2,)*VLOOKUP($W6,$M$28:$O$29,2,)*VLOOKUP($X6,$M$33:$O$34,2,)*$N$3</f>
        <v>1.2428977272727274E-2</v>
      </c>
      <c r="AC6" s="19">
        <f t="shared" si="1"/>
        <v>4.660866477272727E-3</v>
      </c>
    </row>
    <row r="7" spans="1:29" x14ac:dyDescent="0.25">
      <c r="A7" s="31"/>
      <c r="B7" s="1">
        <v>223</v>
      </c>
      <c r="C7" s="4" t="s">
        <v>21</v>
      </c>
      <c r="D7" s="3" t="s">
        <v>8</v>
      </c>
      <c r="E7" s="3" t="s">
        <v>55</v>
      </c>
      <c r="F7" s="3" t="s">
        <v>57</v>
      </c>
      <c r="G7" s="3" t="s">
        <v>57</v>
      </c>
      <c r="H7" s="3" t="s">
        <v>57</v>
      </c>
      <c r="J7" s="3" t="s">
        <v>57</v>
      </c>
      <c r="M7" s="11" t="s">
        <v>7</v>
      </c>
      <c r="N7" s="30">
        <f>COUNTIFS($C$2:$C$23,M7,$J$2:$J$23,N6)/COUNTIF($J$2:$J$23,N6)</f>
        <v>0.25</v>
      </c>
      <c r="O7" s="30">
        <f>COUNTIFS($C$2:$C$23,M7,$J$2:$J$23,O6)/COUNTIF($J$2:$J$23,O6)</f>
        <v>0.16666666666666666</v>
      </c>
    </row>
    <row r="8" spans="1:29" x14ac:dyDescent="0.25">
      <c r="A8" s="31"/>
      <c r="B8" s="1">
        <v>230</v>
      </c>
      <c r="C8" s="3" t="s">
        <v>21</v>
      </c>
      <c r="D8" s="3" t="s">
        <v>8</v>
      </c>
      <c r="E8" s="3" t="s">
        <v>55</v>
      </c>
      <c r="F8" s="3" t="s">
        <v>57</v>
      </c>
      <c r="G8" s="3" t="s">
        <v>56</v>
      </c>
      <c r="H8" s="3" t="s">
        <v>57</v>
      </c>
      <c r="J8" s="3" t="s">
        <v>56</v>
      </c>
      <c r="M8" s="12" t="s">
        <v>21</v>
      </c>
      <c r="N8" s="30">
        <f>COUNTIFS($C$2:$C$23,M8,$J$2:$J$23,N6)/COUNTIF($J$2:$J$23,N6)</f>
        <v>0.75</v>
      </c>
      <c r="O8" s="30">
        <f>COUNTIFS($C$2:$C$23,M8,$J$2:$J$23,O6)/COUNTIF($J$2:$J$23,O6)</f>
        <v>0.83333333333333337</v>
      </c>
    </row>
    <row r="9" spans="1:29" x14ac:dyDescent="0.25">
      <c r="A9" s="31"/>
      <c r="B9" s="1">
        <v>249</v>
      </c>
      <c r="C9" s="4" t="s">
        <v>21</v>
      </c>
      <c r="D9" s="3" t="s">
        <v>8</v>
      </c>
      <c r="E9" s="3" t="s">
        <v>55</v>
      </c>
      <c r="F9" s="3" t="s">
        <v>57</v>
      </c>
      <c r="G9" s="3" t="s">
        <v>57</v>
      </c>
      <c r="H9" s="3" t="s">
        <v>56</v>
      </c>
      <c r="J9" s="3" t="s">
        <v>56</v>
      </c>
      <c r="M9" s="13"/>
      <c r="N9" s="6">
        <f>SUM(N7:N8)</f>
        <v>1</v>
      </c>
      <c r="O9" s="6">
        <f>SUM(O7:O8)</f>
        <v>1</v>
      </c>
      <c r="W9" s="33" t="s">
        <v>63</v>
      </c>
      <c r="X9" s="33" t="s">
        <v>64</v>
      </c>
      <c r="Y9" s="33"/>
      <c r="Z9" s="21"/>
    </row>
    <row r="10" spans="1:29" x14ac:dyDescent="0.25">
      <c r="A10" s="31"/>
      <c r="B10" s="1">
        <v>253</v>
      </c>
      <c r="C10" s="3" t="s">
        <v>21</v>
      </c>
      <c r="D10" s="3" t="s">
        <v>8</v>
      </c>
      <c r="E10" s="3" t="s">
        <v>55</v>
      </c>
      <c r="F10" s="3" t="s">
        <v>57</v>
      </c>
      <c r="G10" s="3" t="s">
        <v>57</v>
      </c>
      <c r="H10" s="3" t="s">
        <v>57</v>
      </c>
      <c r="J10" s="3" t="s">
        <v>57</v>
      </c>
      <c r="S10" s="8" t="s">
        <v>65</v>
      </c>
      <c r="T10" s="5">
        <f>(X11+Y12)/SUM(X11:Y12)</f>
        <v>0.6</v>
      </c>
      <c r="W10" s="33"/>
      <c r="X10" s="20" t="s">
        <v>56</v>
      </c>
      <c r="Y10" s="20" t="s">
        <v>57</v>
      </c>
      <c r="Z10" s="22"/>
    </row>
    <row r="11" spans="1:29" x14ac:dyDescent="0.25">
      <c r="A11" s="31"/>
      <c r="B11" s="1">
        <v>255</v>
      </c>
      <c r="C11" s="4" t="s">
        <v>21</v>
      </c>
      <c r="D11" s="3" t="s">
        <v>8</v>
      </c>
      <c r="E11" s="3" t="s">
        <v>54</v>
      </c>
      <c r="F11" s="3" t="s">
        <v>57</v>
      </c>
      <c r="G11" s="3" t="s">
        <v>56</v>
      </c>
      <c r="H11" s="3" t="s">
        <v>56</v>
      </c>
      <c r="J11" s="3" t="s">
        <v>56</v>
      </c>
      <c r="M11" s="1" t="s">
        <v>1</v>
      </c>
      <c r="N11" s="7" t="s">
        <v>56</v>
      </c>
      <c r="O11" s="7" t="s">
        <v>57</v>
      </c>
      <c r="W11" s="20" t="s">
        <v>56</v>
      </c>
      <c r="X11" s="20">
        <f>COUNTIFS($AA$2:$AA$6,W$11,$Y$2:$Y$6,X$10)</f>
        <v>3</v>
      </c>
      <c r="Y11" s="20">
        <f>COUNTIFS($AA$2:$AA$6,W$11,$Y$2:$Y$6,Y$10)</f>
        <v>2</v>
      </c>
      <c r="Z11" s="22"/>
    </row>
    <row r="12" spans="1:29" x14ac:dyDescent="0.25">
      <c r="A12" s="31"/>
      <c r="B12" s="1">
        <v>261</v>
      </c>
      <c r="C12" s="4" t="s">
        <v>21</v>
      </c>
      <c r="D12" s="3" t="s">
        <v>58</v>
      </c>
      <c r="E12" s="3" t="s">
        <v>55</v>
      </c>
      <c r="F12" s="3" t="s">
        <v>56</v>
      </c>
      <c r="G12" s="3" t="s">
        <v>57</v>
      </c>
      <c r="H12" s="3" t="s">
        <v>57</v>
      </c>
      <c r="J12" s="3" t="s">
        <v>56</v>
      </c>
      <c r="M12" s="11" t="s">
        <v>8</v>
      </c>
      <c r="N12" s="30">
        <f>COUNTIFS($D$2:$D$23,M12,$J$2:$J$23,N$11)/COUNTIF($J$2:$J$23,N$11)</f>
        <v>0.875</v>
      </c>
      <c r="O12" s="30">
        <f>COUNTIFS($D$2:$D$23,M12,$J$2:$J$23,O$11)/COUNTIF($J$2:$J$23,O$11)</f>
        <v>1</v>
      </c>
      <c r="W12" s="20" t="s">
        <v>57</v>
      </c>
      <c r="X12" s="20">
        <f>COUNTIFS($AA$2:$AA$6,W$12,$Y$2:$Y$6,X$10)</f>
        <v>0</v>
      </c>
      <c r="Y12" s="20">
        <f>COUNTIFS($AA$2:$AA$6,W$12,$Y$2:$Y$6,Y$10)</f>
        <v>0</v>
      </c>
      <c r="Z12" s="22"/>
    </row>
    <row r="13" spans="1:29" x14ac:dyDescent="0.25">
      <c r="A13" s="31"/>
      <c r="B13" s="1">
        <v>266</v>
      </c>
      <c r="C13" s="3" t="s">
        <v>21</v>
      </c>
      <c r="D13" s="3" t="s">
        <v>8</v>
      </c>
      <c r="E13" s="3" t="s">
        <v>55</v>
      </c>
      <c r="F13" s="3" t="s">
        <v>57</v>
      </c>
      <c r="G13" s="3" t="s">
        <v>56</v>
      </c>
      <c r="H13" s="3" t="s">
        <v>56</v>
      </c>
      <c r="J13" s="3" t="s">
        <v>57</v>
      </c>
      <c r="M13" s="11" t="s">
        <v>58</v>
      </c>
      <c r="N13" s="30">
        <f>COUNTIFS($D$2:$D$23,M13,$J$2:$J$23,N$11)/COUNTIF($J$2:$J$23,N$11)</f>
        <v>0.125</v>
      </c>
      <c r="O13" s="30">
        <f>COUNTIFS($D$2:$D$23,M13,$J$2:$J$23,O$11)/COUNTIF($J$2:$J$23,O$11)</f>
        <v>0</v>
      </c>
    </row>
    <row r="14" spans="1:29" x14ac:dyDescent="0.25">
      <c r="A14" s="31"/>
      <c r="B14" s="1">
        <v>279</v>
      </c>
      <c r="C14" s="4" t="s">
        <v>21</v>
      </c>
      <c r="D14" s="3" t="s">
        <v>8</v>
      </c>
      <c r="E14" s="3" t="s">
        <v>53</v>
      </c>
      <c r="F14" s="3" t="s">
        <v>56</v>
      </c>
      <c r="G14" s="3" t="s">
        <v>57</v>
      </c>
      <c r="H14" s="3" t="s">
        <v>57</v>
      </c>
      <c r="J14" s="3" t="s">
        <v>56</v>
      </c>
      <c r="N14" s="6">
        <f>SUM(N12:N13)</f>
        <v>1</v>
      </c>
      <c r="O14" s="6">
        <f>SUM(O12:O13)</f>
        <v>1</v>
      </c>
    </row>
    <row r="15" spans="1:29" x14ac:dyDescent="0.25">
      <c r="A15" s="31"/>
      <c r="B15" s="1">
        <v>297</v>
      </c>
      <c r="C15" s="4" t="s">
        <v>21</v>
      </c>
      <c r="D15" s="3" t="s">
        <v>8</v>
      </c>
      <c r="E15" s="3" t="s">
        <v>55</v>
      </c>
      <c r="F15" s="3" t="s">
        <v>57</v>
      </c>
      <c r="G15" s="3" t="s">
        <v>57</v>
      </c>
      <c r="H15" s="3" t="s">
        <v>56</v>
      </c>
      <c r="J15" s="3" t="s">
        <v>57</v>
      </c>
    </row>
    <row r="16" spans="1:29" x14ac:dyDescent="0.25">
      <c r="A16" s="31"/>
      <c r="B16" s="1">
        <v>318</v>
      </c>
      <c r="C16" s="4" t="s">
        <v>21</v>
      </c>
      <c r="D16" s="3" t="s">
        <v>8</v>
      </c>
      <c r="E16" s="3" t="s">
        <v>55</v>
      </c>
      <c r="F16" s="3" t="s">
        <v>57</v>
      </c>
      <c r="G16" s="3" t="s">
        <v>57</v>
      </c>
      <c r="H16" s="3" t="s">
        <v>56</v>
      </c>
      <c r="J16" s="3" t="s">
        <v>57</v>
      </c>
      <c r="M16" s="1" t="s">
        <v>2</v>
      </c>
      <c r="N16" s="7" t="s">
        <v>56</v>
      </c>
      <c r="O16" s="7" t="s">
        <v>57</v>
      </c>
    </row>
    <row r="17" spans="1:15" x14ac:dyDescent="0.25">
      <c r="A17" s="31"/>
      <c r="B17" s="1">
        <v>325</v>
      </c>
      <c r="C17" s="4" t="s">
        <v>21</v>
      </c>
      <c r="D17" s="3" t="s">
        <v>8</v>
      </c>
      <c r="E17" s="3" t="s">
        <v>55</v>
      </c>
      <c r="F17" s="3" t="s">
        <v>56</v>
      </c>
      <c r="G17" s="3" t="s">
        <v>56</v>
      </c>
      <c r="H17" s="3" t="s">
        <v>56</v>
      </c>
      <c r="J17" s="3" t="s">
        <v>56</v>
      </c>
      <c r="M17" s="9" t="s">
        <v>53</v>
      </c>
      <c r="N17" s="30">
        <f>COUNTIFS($E$2:$E$23,M17,$J$2:$J$23,N$11)/COUNTIF($J$2:$J$23,N$11)</f>
        <v>0.1875</v>
      </c>
      <c r="O17" s="30">
        <f>COUNTIFS($E$2:$E$23,M17,$J$2:$J$23,O$11)/COUNTIF($J$2:$J$23,O$11)</f>
        <v>0</v>
      </c>
    </row>
    <row r="18" spans="1:15" x14ac:dyDescent="0.25">
      <c r="A18" s="31"/>
      <c r="B18" s="1">
        <v>349</v>
      </c>
      <c r="C18" s="4" t="s">
        <v>21</v>
      </c>
      <c r="D18" s="3" t="s">
        <v>8</v>
      </c>
      <c r="E18" s="3" t="s">
        <v>54</v>
      </c>
      <c r="F18" s="3" t="s">
        <v>56</v>
      </c>
      <c r="G18" s="3" t="s">
        <v>57</v>
      </c>
      <c r="H18" s="3" t="s">
        <v>56</v>
      </c>
      <c r="J18" s="3" t="s">
        <v>56</v>
      </c>
      <c r="M18" s="9" t="s">
        <v>55</v>
      </c>
      <c r="N18" s="30">
        <f>COUNTIFS($E$2:$E$23,M18,$J$2:$J$23,N$11)/COUNTIF($J$2:$J$23,N$11)</f>
        <v>0.3125</v>
      </c>
      <c r="O18" s="30">
        <f>COUNTIFS($E$2:$E$23,M18,$J$2:$J$23,O$11)/COUNTIF($J$2:$J$23,O$11)</f>
        <v>0.83333333333333337</v>
      </c>
    </row>
    <row r="19" spans="1:15" x14ac:dyDescent="0.25">
      <c r="A19" s="31"/>
      <c r="B19" s="1">
        <v>364</v>
      </c>
      <c r="C19" s="4" t="s">
        <v>21</v>
      </c>
      <c r="D19" s="3" t="s">
        <v>8</v>
      </c>
      <c r="E19" s="3" t="s">
        <v>54</v>
      </c>
      <c r="F19" s="3" t="s">
        <v>56</v>
      </c>
      <c r="G19" s="3" t="s">
        <v>56</v>
      </c>
      <c r="H19" s="3" t="s">
        <v>57</v>
      </c>
      <c r="J19" s="3" t="s">
        <v>56</v>
      </c>
      <c r="M19" s="9" t="s">
        <v>54</v>
      </c>
      <c r="N19" s="30">
        <f>COUNTIFS($E$2:$E$23,M19,$J$2:$J$23,N$11)/COUNTIF($J$2:$J$23,N$11)</f>
        <v>0.5</v>
      </c>
      <c r="O19" s="30">
        <f>COUNTIFS($E$2:$E$23,M19,$J$2:$J$23,O$11)/COUNTIF($J$2:$J$23,O$11)</f>
        <v>0.16666666666666666</v>
      </c>
    </row>
    <row r="20" spans="1:15" x14ac:dyDescent="0.25">
      <c r="A20" s="31"/>
      <c r="B20" s="1">
        <v>382</v>
      </c>
      <c r="C20" s="4" t="s">
        <v>21</v>
      </c>
      <c r="D20" s="3" t="s">
        <v>8</v>
      </c>
      <c r="E20" s="3" t="s">
        <v>54</v>
      </c>
      <c r="F20" s="3" t="s">
        <v>56</v>
      </c>
      <c r="G20" s="3" t="s">
        <v>56</v>
      </c>
      <c r="H20" s="3" t="s">
        <v>56</v>
      </c>
      <c r="J20" s="3" t="s">
        <v>56</v>
      </c>
      <c r="N20" s="6">
        <f>SUM(N17:N19)</f>
        <v>1</v>
      </c>
      <c r="O20" s="6">
        <f>SUM(O17:O19)</f>
        <v>1</v>
      </c>
    </row>
    <row r="21" spans="1:15" x14ac:dyDescent="0.25">
      <c r="A21" s="31"/>
      <c r="B21" s="1">
        <v>384</v>
      </c>
      <c r="C21" s="4" t="s">
        <v>21</v>
      </c>
      <c r="D21" s="3" t="s">
        <v>8</v>
      </c>
      <c r="E21" s="3" t="s">
        <v>54</v>
      </c>
      <c r="F21" s="3" t="s">
        <v>57</v>
      </c>
      <c r="G21" s="3" t="s">
        <v>56</v>
      </c>
      <c r="H21" s="3" t="s">
        <v>56</v>
      </c>
      <c r="J21" s="3" t="s">
        <v>56</v>
      </c>
    </row>
    <row r="22" spans="1:15" x14ac:dyDescent="0.25">
      <c r="A22" s="31"/>
      <c r="B22" s="1">
        <v>402</v>
      </c>
      <c r="C22" s="4" t="s">
        <v>21</v>
      </c>
      <c r="D22" s="3" t="s">
        <v>58</v>
      </c>
      <c r="E22" s="3" t="s">
        <v>55</v>
      </c>
      <c r="F22" s="3" t="s">
        <v>57</v>
      </c>
      <c r="G22" s="3" t="s">
        <v>56</v>
      </c>
      <c r="H22" s="3" t="s">
        <v>56</v>
      </c>
      <c r="J22" s="3" t="s">
        <v>56</v>
      </c>
      <c r="M22" s="1" t="s">
        <v>4</v>
      </c>
      <c r="N22" s="7" t="s">
        <v>56</v>
      </c>
      <c r="O22" s="7" t="s">
        <v>57</v>
      </c>
    </row>
    <row r="23" spans="1:15" x14ac:dyDescent="0.25">
      <c r="A23" s="31"/>
      <c r="B23" s="1">
        <v>410</v>
      </c>
      <c r="C23" s="4" t="s">
        <v>21</v>
      </c>
      <c r="D23" s="3" t="s">
        <v>8</v>
      </c>
      <c r="E23" s="3" t="s">
        <v>54</v>
      </c>
      <c r="F23" s="3" t="s">
        <v>57</v>
      </c>
      <c r="G23" s="3" t="s">
        <v>56</v>
      </c>
      <c r="H23" s="3" t="s">
        <v>56</v>
      </c>
      <c r="J23" s="3" t="s">
        <v>56</v>
      </c>
      <c r="M23" s="9" t="s">
        <v>56</v>
      </c>
      <c r="N23" s="30">
        <f>COUNTIFS($F$2:$F$23,M23,$J$2:$J$23,N$11)/COUNTIF($J$2:$J$23,N$11)</f>
        <v>0.625</v>
      </c>
      <c r="O23" s="30">
        <f>COUNTIFS($F$2:$F$23,M23,$J$2:$J$23,O$11)/COUNTIF($J$2:$J$23,O$11)</f>
        <v>0</v>
      </c>
    </row>
    <row r="24" spans="1:15" x14ac:dyDescent="0.25">
      <c r="M24" s="9" t="s">
        <v>57</v>
      </c>
      <c r="N24" s="30">
        <f>COUNTIFS($F$2:$F$23,M24,$J$2:$J$23,N$11)/COUNTIF($J$2:$J$23,N$11)</f>
        <v>0.375</v>
      </c>
      <c r="O24" s="30">
        <f>COUNTIFS($F$2:$F$23,M24,$J$2:$J$23,O$11)/COUNTIF($J$2:$J$23,O$11)</f>
        <v>1</v>
      </c>
    </row>
    <row r="25" spans="1:15" x14ac:dyDescent="0.25">
      <c r="N25" s="30">
        <f>SUM(N23:N24)</f>
        <v>1</v>
      </c>
      <c r="O25" s="6">
        <f>SUM(O23:O24)</f>
        <v>1</v>
      </c>
    </row>
    <row r="26" spans="1:15" x14ac:dyDescent="0.25">
      <c r="N26" s="6"/>
      <c r="O26" s="6"/>
    </row>
    <row r="27" spans="1:15" x14ac:dyDescent="0.25">
      <c r="M27" s="1" t="s">
        <v>5</v>
      </c>
      <c r="N27" s="7" t="s">
        <v>56</v>
      </c>
      <c r="O27" s="7" t="s">
        <v>57</v>
      </c>
    </row>
    <row r="28" spans="1:15" x14ac:dyDescent="0.25">
      <c r="M28" s="9" t="s">
        <v>56</v>
      </c>
      <c r="N28" s="30">
        <f>COUNTIFS($G$2:$G$23,M28,$J$2:$J$23,N$11)/COUNTIF($J$2:$J$23,N$11)</f>
        <v>0.5</v>
      </c>
      <c r="O28" s="30">
        <f>COUNTIFS($G$2:$G$23,M28,$J$2:$J$23,O$11)/COUNTIF($J$2:$J$23,O$11)</f>
        <v>0.16666666666666666</v>
      </c>
    </row>
    <row r="29" spans="1:15" x14ac:dyDescent="0.25">
      <c r="M29" s="9" t="s">
        <v>57</v>
      </c>
      <c r="N29" s="30">
        <f>COUNTIFS($G$2:$G$23,M29,$J$2:$J$23,N$11)/COUNTIF($J$2:$J$23,N$11)</f>
        <v>0.5</v>
      </c>
      <c r="O29" s="30">
        <f>COUNTIFS($G$2:$G$23,M29,$J$2:$J$23,O$11)/COUNTIF($J$2:$J$23,O$11)</f>
        <v>0.83333333333333337</v>
      </c>
    </row>
    <row r="30" spans="1:15" x14ac:dyDescent="0.25">
      <c r="N30" s="30">
        <f>SUM(N28:N29)</f>
        <v>1</v>
      </c>
      <c r="O30" s="6">
        <f>SUM(O28:O29)</f>
        <v>1</v>
      </c>
    </row>
    <row r="32" spans="1:15" x14ac:dyDescent="0.25">
      <c r="M32" s="1" t="s">
        <v>6</v>
      </c>
      <c r="N32" s="7" t="s">
        <v>56</v>
      </c>
      <c r="O32" s="7" t="s">
        <v>57</v>
      </c>
    </row>
    <row r="33" spans="13:15" x14ac:dyDescent="0.25">
      <c r="M33" s="9" t="s">
        <v>56</v>
      </c>
      <c r="N33" s="30">
        <f>COUNTIFS($H$2:$H$23,M33,$J$2:$J$23,N$11)/COUNTIF($J$2:$J$23,N$11)</f>
        <v>0.5</v>
      </c>
      <c r="O33" s="30">
        <f>COUNTIFS($H$2:$H$23,M33,$J$2:$J$23,O$11)/COUNTIF($J$2:$J$23,O$11)</f>
        <v>0.5</v>
      </c>
    </row>
    <row r="34" spans="13:15" x14ac:dyDescent="0.25">
      <c r="M34" s="9" t="s">
        <v>57</v>
      </c>
      <c r="N34" s="30">
        <f>COUNTIFS($H$2:$H$23,M34,$J$2:$J$23,N$11)/COUNTIF($J$2:$J$23,N$11)</f>
        <v>0.5</v>
      </c>
      <c r="O34" s="30">
        <f>COUNTIFS($H$2:$H$23,M34,$J$2:$J$23,O$11)/COUNTIF($J$2:$J$23,O$11)</f>
        <v>0.5</v>
      </c>
    </row>
    <row r="35" spans="13:15" x14ac:dyDescent="0.25">
      <c r="N35" s="30">
        <f>SUM(N33:N34)</f>
        <v>1</v>
      </c>
      <c r="O35" s="6">
        <f>SUM(O33:O34)</f>
        <v>1</v>
      </c>
    </row>
  </sheetData>
  <mergeCells count="6">
    <mergeCell ref="A1:A23"/>
    <mergeCell ref="N4:O4"/>
    <mergeCell ref="X9:Y9"/>
    <mergeCell ref="W9:W10"/>
    <mergeCell ref="Z1:Z6"/>
    <mergeCell ref="Q1:Q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>
      <selection activeCell="D6" sqref="D6"/>
    </sheetView>
  </sheetViews>
  <sheetFormatPr defaultRowHeight="15" x14ac:dyDescent="0.25"/>
  <cols>
    <col min="1" max="1" width="17.42578125" bestFit="1" customWidth="1"/>
  </cols>
  <sheetData>
    <row r="1" spans="1:3" x14ac:dyDescent="0.25">
      <c r="A1" s="1" t="s">
        <v>2</v>
      </c>
    </row>
    <row r="2" spans="1:3" x14ac:dyDescent="0.25">
      <c r="A2" s="3">
        <v>75</v>
      </c>
      <c r="C2" t="str">
        <f t="shared" ref="C2:C23" si="0">IF(A2&lt;=100,IF(A2&gt;75,"sedang","pendek"),"panjang")</f>
        <v>pendek</v>
      </c>
    </row>
    <row r="3" spans="1:3" x14ac:dyDescent="0.25">
      <c r="A3" s="3">
        <v>75</v>
      </c>
      <c r="C3" t="str">
        <f t="shared" si="0"/>
        <v>pendek</v>
      </c>
    </row>
    <row r="4" spans="1:3" x14ac:dyDescent="0.25">
      <c r="A4" s="3">
        <v>104</v>
      </c>
      <c r="C4" t="str">
        <f t="shared" si="0"/>
        <v>panjang</v>
      </c>
    </row>
    <row r="5" spans="1:3" x14ac:dyDescent="0.25">
      <c r="A5" s="3">
        <v>126</v>
      </c>
      <c r="C5" t="str">
        <f t="shared" si="0"/>
        <v>panjang</v>
      </c>
    </row>
    <row r="6" spans="1:3" x14ac:dyDescent="0.25">
      <c r="A6" s="3">
        <v>105</v>
      </c>
      <c r="C6" t="str">
        <f t="shared" si="0"/>
        <v>panjang</v>
      </c>
    </row>
    <row r="7" spans="1:3" x14ac:dyDescent="0.25">
      <c r="A7" s="3">
        <v>87</v>
      </c>
      <c r="C7" t="str">
        <f t="shared" si="0"/>
        <v>sedang</v>
      </c>
    </row>
    <row r="8" spans="1:3" x14ac:dyDescent="0.25">
      <c r="A8" s="3">
        <v>93</v>
      </c>
      <c r="C8" t="str">
        <f t="shared" si="0"/>
        <v>sedang</v>
      </c>
    </row>
    <row r="9" spans="1:3" x14ac:dyDescent="0.25">
      <c r="A9" s="3">
        <v>99</v>
      </c>
      <c r="C9" t="str">
        <f t="shared" si="0"/>
        <v>sedang</v>
      </c>
    </row>
    <row r="10" spans="1:3" x14ac:dyDescent="0.25">
      <c r="A10" s="3">
        <v>88</v>
      </c>
      <c r="C10" t="str">
        <f t="shared" si="0"/>
        <v>sedang</v>
      </c>
    </row>
    <row r="11" spans="1:3" x14ac:dyDescent="0.25">
      <c r="A11" s="3">
        <v>104</v>
      </c>
      <c r="C11" t="str">
        <f t="shared" si="0"/>
        <v>panjang</v>
      </c>
    </row>
    <row r="12" spans="1:3" x14ac:dyDescent="0.25">
      <c r="A12" s="3">
        <v>94</v>
      </c>
      <c r="C12" t="str">
        <f t="shared" si="0"/>
        <v>sedang</v>
      </c>
    </row>
    <row r="13" spans="1:3" x14ac:dyDescent="0.25">
      <c r="A13" s="3">
        <v>86</v>
      </c>
      <c r="C13" t="str">
        <f t="shared" si="0"/>
        <v>sedang</v>
      </c>
    </row>
    <row r="14" spans="1:3" x14ac:dyDescent="0.25">
      <c r="A14" s="3">
        <v>68</v>
      </c>
      <c r="C14" t="str">
        <f t="shared" si="0"/>
        <v>pendek</v>
      </c>
    </row>
    <row r="15" spans="1:3" x14ac:dyDescent="0.25">
      <c r="A15" s="3">
        <v>92</v>
      </c>
      <c r="C15" t="str">
        <f t="shared" si="0"/>
        <v>sedang</v>
      </c>
    </row>
    <row r="16" spans="1:3" x14ac:dyDescent="0.25">
      <c r="A16" s="3">
        <v>97</v>
      </c>
      <c r="C16" t="str">
        <f t="shared" si="0"/>
        <v>sedang</v>
      </c>
    </row>
    <row r="17" spans="1:3" x14ac:dyDescent="0.25">
      <c r="A17" s="3">
        <v>96</v>
      </c>
      <c r="C17" t="str">
        <f t="shared" si="0"/>
        <v>sedang</v>
      </c>
    </row>
    <row r="18" spans="1:3" x14ac:dyDescent="0.25">
      <c r="A18" s="3">
        <v>103</v>
      </c>
      <c r="C18" t="str">
        <f t="shared" si="0"/>
        <v>panjang</v>
      </c>
    </row>
    <row r="19" spans="1:3" x14ac:dyDescent="0.25">
      <c r="A19" s="3">
        <v>107</v>
      </c>
      <c r="C19" t="str">
        <f t="shared" si="0"/>
        <v>panjang</v>
      </c>
    </row>
    <row r="20" spans="1:3" x14ac:dyDescent="0.25">
      <c r="A20" s="3">
        <v>106</v>
      </c>
      <c r="C20" t="str">
        <f t="shared" si="0"/>
        <v>panjang</v>
      </c>
    </row>
    <row r="21" spans="1:3" x14ac:dyDescent="0.25">
      <c r="A21" s="3">
        <v>113</v>
      </c>
      <c r="C21" t="str">
        <f t="shared" si="0"/>
        <v>panjang</v>
      </c>
    </row>
    <row r="22" spans="1:3" x14ac:dyDescent="0.25">
      <c r="A22" s="3">
        <v>99</v>
      </c>
      <c r="C22" t="str">
        <f t="shared" si="0"/>
        <v>sedang</v>
      </c>
    </row>
    <row r="23" spans="1:3" x14ac:dyDescent="0.25">
      <c r="A23" s="3">
        <v>119</v>
      </c>
      <c r="C23" t="str">
        <f t="shared" si="0"/>
        <v>panjang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>
      <selection activeCell="C1" sqref="C1"/>
    </sheetView>
  </sheetViews>
  <sheetFormatPr defaultRowHeight="15" x14ac:dyDescent="0.25"/>
  <cols>
    <col min="1" max="1" width="10.28515625" bestFit="1" customWidth="1"/>
  </cols>
  <sheetData>
    <row r="1" spans="1:3" x14ac:dyDescent="0.25">
      <c r="A1" s="1" t="s">
        <v>4</v>
      </c>
    </row>
    <row r="2" spans="1:3" x14ac:dyDescent="0.25">
      <c r="A2" s="3">
        <v>60</v>
      </c>
      <c r="C2" t="str">
        <f>IF(A2&lt;=50,"rendah","tinggi")</f>
        <v>tinggi</v>
      </c>
    </row>
    <row r="3" spans="1:3" x14ac:dyDescent="0.25">
      <c r="A3" s="3">
        <v>85</v>
      </c>
      <c r="C3" t="str">
        <f t="shared" ref="C3:C23" si="0">IF(A3&lt;=50,"rendah","tinggi")</f>
        <v>tinggi</v>
      </c>
    </row>
    <row r="4" spans="1:3" x14ac:dyDescent="0.25">
      <c r="A4" s="3">
        <v>43</v>
      </c>
      <c r="C4" t="str">
        <f t="shared" si="0"/>
        <v>rendah</v>
      </c>
    </row>
    <row r="5" spans="1:3" x14ac:dyDescent="0.25">
      <c r="A5" s="3">
        <v>61</v>
      </c>
      <c r="C5" t="str">
        <f t="shared" si="0"/>
        <v>tinggi</v>
      </c>
    </row>
    <row r="6" spans="1:3" x14ac:dyDescent="0.25">
      <c r="A6" s="3">
        <v>55</v>
      </c>
      <c r="C6" t="str">
        <f t="shared" si="0"/>
        <v>tinggi</v>
      </c>
    </row>
    <row r="7" spans="1:3" x14ac:dyDescent="0.25">
      <c r="A7" s="3">
        <v>18</v>
      </c>
      <c r="C7" t="str">
        <f t="shared" si="0"/>
        <v>rendah</v>
      </c>
    </row>
    <row r="8" spans="1:3" x14ac:dyDescent="0.25">
      <c r="A8" s="3">
        <v>33</v>
      </c>
      <c r="C8" t="str">
        <f t="shared" si="0"/>
        <v>rendah</v>
      </c>
    </row>
    <row r="9" spans="1:3" x14ac:dyDescent="0.25">
      <c r="A9" s="3">
        <v>29</v>
      </c>
      <c r="C9" t="str">
        <f t="shared" si="0"/>
        <v>rendah</v>
      </c>
    </row>
    <row r="10" spans="1:3" x14ac:dyDescent="0.25">
      <c r="A10" s="3">
        <v>37</v>
      </c>
      <c r="C10" t="str">
        <f t="shared" si="0"/>
        <v>rendah</v>
      </c>
    </row>
    <row r="11" spans="1:3" x14ac:dyDescent="0.25">
      <c r="A11" s="3">
        <v>48</v>
      </c>
      <c r="C11" t="str">
        <f t="shared" si="0"/>
        <v>rendah</v>
      </c>
    </row>
    <row r="12" spans="1:3" x14ac:dyDescent="0.25">
      <c r="A12" s="3">
        <v>56</v>
      </c>
      <c r="C12" t="str">
        <f t="shared" si="0"/>
        <v>tinggi</v>
      </c>
    </row>
    <row r="13" spans="1:3" x14ac:dyDescent="0.25">
      <c r="A13" s="3">
        <v>34</v>
      </c>
      <c r="C13" t="str">
        <f t="shared" si="0"/>
        <v>rendah</v>
      </c>
    </row>
    <row r="14" spans="1:3" x14ac:dyDescent="0.25">
      <c r="A14" s="3">
        <v>64</v>
      </c>
      <c r="C14" t="str">
        <f t="shared" si="0"/>
        <v>tinggi</v>
      </c>
    </row>
    <row r="15" spans="1:3" x14ac:dyDescent="0.25">
      <c r="A15" s="3">
        <v>32</v>
      </c>
      <c r="C15" t="str">
        <f t="shared" si="0"/>
        <v>rendah</v>
      </c>
    </row>
    <row r="16" spans="1:3" x14ac:dyDescent="0.25">
      <c r="A16" s="3">
        <v>47</v>
      </c>
      <c r="C16" t="str">
        <f t="shared" si="0"/>
        <v>rendah</v>
      </c>
    </row>
    <row r="17" spans="1:3" x14ac:dyDescent="0.25">
      <c r="A17" s="3">
        <v>55</v>
      </c>
      <c r="C17" t="str">
        <f t="shared" si="0"/>
        <v>tinggi</v>
      </c>
    </row>
    <row r="18" spans="1:3" x14ac:dyDescent="0.25">
      <c r="A18" s="3">
        <v>75</v>
      </c>
      <c r="C18" t="str">
        <f t="shared" si="0"/>
        <v>tinggi</v>
      </c>
    </row>
    <row r="19" spans="1:3" x14ac:dyDescent="0.25">
      <c r="A19" s="3">
        <v>61</v>
      </c>
      <c r="C19" t="str">
        <f t="shared" si="0"/>
        <v>tinggi</v>
      </c>
    </row>
    <row r="20" spans="1:3" x14ac:dyDescent="0.25">
      <c r="A20" s="3">
        <v>77</v>
      </c>
      <c r="C20" t="str">
        <f t="shared" si="0"/>
        <v>tinggi</v>
      </c>
    </row>
    <row r="21" spans="1:3" x14ac:dyDescent="0.25">
      <c r="A21" s="3">
        <v>34</v>
      </c>
      <c r="C21" t="str">
        <f t="shared" si="0"/>
        <v>rendah</v>
      </c>
    </row>
    <row r="22" spans="1:3" x14ac:dyDescent="0.25">
      <c r="A22" s="3">
        <v>39</v>
      </c>
      <c r="C22" t="str">
        <f t="shared" si="0"/>
        <v>rendah</v>
      </c>
    </row>
    <row r="23" spans="1:3" x14ac:dyDescent="0.25">
      <c r="A23" s="3">
        <v>43</v>
      </c>
      <c r="C23" t="str">
        <f t="shared" si="0"/>
        <v>rendah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>
      <selection activeCell="H3" sqref="H3"/>
    </sheetView>
  </sheetViews>
  <sheetFormatPr defaultRowHeight="15" x14ac:dyDescent="0.25"/>
  <cols>
    <col min="1" max="1" width="27.85546875" bestFit="1" customWidth="1"/>
    <col min="2" max="2" width="7.28515625" bestFit="1" customWidth="1"/>
    <col min="4" max="4" width="11.140625" bestFit="1" customWidth="1"/>
  </cols>
  <sheetData>
    <row r="1" spans="1:4" x14ac:dyDescent="0.25">
      <c r="A1" s="1" t="s">
        <v>5</v>
      </c>
      <c r="B1" s="1"/>
    </row>
    <row r="2" spans="1:4" x14ac:dyDescent="0.25">
      <c r="A2" t="s">
        <v>9</v>
      </c>
      <c r="B2" s="2">
        <v>1.35</v>
      </c>
      <c r="D2" t="str">
        <f>IF(B2&lt;=50,"rendah","tinggi")</f>
        <v>rendah</v>
      </c>
    </row>
    <row r="3" spans="1:4" x14ac:dyDescent="0.25">
      <c r="A3" t="s">
        <v>11</v>
      </c>
      <c r="B3">
        <v>6</v>
      </c>
      <c r="D3" t="str">
        <f t="shared" ref="D3:D23" si="0">IF(B3&lt;=50,"rendah","tinggi")</f>
        <v>rendah</v>
      </c>
    </row>
    <row r="4" spans="1:4" x14ac:dyDescent="0.25">
      <c r="A4" t="s">
        <v>13</v>
      </c>
      <c r="B4">
        <v>1</v>
      </c>
      <c r="D4" t="str">
        <f t="shared" si="0"/>
        <v>rendah</v>
      </c>
    </row>
    <row r="5" spans="1:4" x14ac:dyDescent="0.25">
      <c r="A5" t="s">
        <v>15</v>
      </c>
      <c r="B5">
        <v>4</v>
      </c>
      <c r="D5" t="str">
        <f t="shared" si="0"/>
        <v>rendah</v>
      </c>
    </row>
    <row r="6" spans="1:4" x14ac:dyDescent="0.25">
      <c r="A6" t="s">
        <v>17</v>
      </c>
      <c r="B6">
        <v>3</v>
      </c>
      <c r="D6" t="str">
        <f t="shared" si="0"/>
        <v>rendah</v>
      </c>
    </row>
    <row r="7" spans="1:4" x14ac:dyDescent="0.25">
      <c r="A7" t="s">
        <v>19</v>
      </c>
      <c r="B7">
        <v>30</v>
      </c>
      <c r="D7" t="str">
        <f t="shared" si="0"/>
        <v>rendah</v>
      </c>
    </row>
    <row r="8" spans="1:4" x14ac:dyDescent="0.25">
      <c r="A8" t="s">
        <v>22</v>
      </c>
      <c r="B8">
        <v>65</v>
      </c>
      <c r="D8" t="str">
        <f t="shared" si="0"/>
        <v>tinggi</v>
      </c>
    </row>
    <row r="9" spans="1:4" x14ac:dyDescent="0.25">
      <c r="A9" t="s">
        <v>24</v>
      </c>
      <c r="B9">
        <v>33</v>
      </c>
      <c r="D9" t="str">
        <f t="shared" si="0"/>
        <v>rendah</v>
      </c>
    </row>
    <row r="10" spans="1:4" x14ac:dyDescent="0.25">
      <c r="A10" t="s">
        <v>26</v>
      </c>
      <c r="B10">
        <v>35</v>
      </c>
      <c r="D10" t="str">
        <f t="shared" si="0"/>
        <v>rendah</v>
      </c>
    </row>
    <row r="11" spans="1:4" x14ac:dyDescent="0.25">
      <c r="A11" t="s">
        <v>22</v>
      </c>
      <c r="B11">
        <v>65</v>
      </c>
      <c r="D11" t="str">
        <f t="shared" si="0"/>
        <v>tinggi</v>
      </c>
    </row>
    <row r="12" spans="1:4" x14ac:dyDescent="0.25">
      <c r="A12" t="s">
        <v>29</v>
      </c>
      <c r="B12">
        <v>17</v>
      </c>
      <c r="D12" t="str">
        <f t="shared" si="0"/>
        <v>rendah</v>
      </c>
    </row>
    <row r="13" spans="1:4" x14ac:dyDescent="0.25">
      <c r="A13" t="s">
        <v>31</v>
      </c>
      <c r="B13">
        <v>90</v>
      </c>
      <c r="D13" t="str">
        <f t="shared" si="0"/>
        <v>tinggi</v>
      </c>
    </row>
    <row r="14" spans="1:4" x14ac:dyDescent="0.25">
      <c r="A14" t="s">
        <v>33</v>
      </c>
      <c r="B14">
        <v>20</v>
      </c>
      <c r="D14" t="str">
        <f t="shared" si="0"/>
        <v>rendah</v>
      </c>
    </row>
    <row r="15" spans="1:4" x14ac:dyDescent="0.25">
      <c r="A15" t="s">
        <v>35</v>
      </c>
      <c r="B15">
        <v>12</v>
      </c>
      <c r="D15" t="str">
        <f t="shared" si="0"/>
        <v>rendah</v>
      </c>
    </row>
    <row r="16" spans="1:4" x14ac:dyDescent="0.25">
      <c r="A16" t="s">
        <v>19</v>
      </c>
      <c r="B16">
        <v>30</v>
      </c>
      <c r="D16" t="str">
        <f t="shared" si="0"/>
        <v>rendah</v>
      </c>
    </row>
    <row r="17" spans="1:4" x14ac:dyDescent="0.25">
      <c r="A17" t="s">
        <v>38</v>
      </c>
      <c r="B17">
        <v>200</v>
      </c>
      <c r="D17" t="str">
        <f t="shared" si="0"/>
        <v>tinggi</v>
      </c>
    </row>
    <row r="18" spans="1:4" x14ac:dyDescent="0.25">
      <c r="A18" t="s">
        <v>40</v>
      </c>
      <c r="B18">
        <v>45</v>
      </c>
      <c r="D18" t="str">
        <f t="shared" si="0"/>
        <v>rendah</v>
      </c>
    </row>
    <row r="19" spans="1:4" x14ac:dyDescent="0.25">
      <c r="A19" t="s">
        <v>42</v>
      </c>
      <c r="B19">
        <v>51</v>
      </c>
      <c r="D19" t="str">
        <f t="shared" si="0"/>
        <v>tinggi</v>
      </c>
    </row>
    <row r="20" spans="1:4" x14ac:dyDescent="0.25">
      <c r="A20" t="s">
        <v>44</v>
      </c>
      <c r="B20">
        <v>177</v>
      </c>
      <c r="D20" t="str">
        <f t="shared" si="0"/>
        <v>tinggi</v>
      </c>
    </row>
    <row r="21" spans="1:4" x14ac:dyDescent="0.25">
      <c r="A21" t="s">
        <v>46</v>
      </c>
      <c r="B21">
        <v>170</v>
      </c>
      <c r="D21" t="str">
        <f t="shared" si="0"/>
        <v>tinggi</v>
      </c>
    </row>
    <row r="22" spans="1:4" x14ac:dyDescent="0.25">
      <c r="A22" t="s">
        <v>48</v>
      </c>
      <c r="B22">
        <v>133</v>
      </c>
      <c r="D22" t="str">
        <f t="shared" si="0"/>
        <v>tinggi</v>
      </c>
    </row>
    <row r="23" spans="1:4" x14ac:dyDescent="0.25">
      <c r="A23" t="s">
        <v>50</v>
      </c>
      <c r="B23">
        <v>185</v>
      </c>
      <c r="D23" t="str">
        <f t="shared" si="0"/>
        <v>tinggi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>
      <selection activeCell="F3" sqref="F3"/>
    </sheetView>
  </sheetViews>
  <sheetFormatPr defaultRowHeight="15" x14ac:dyDescent="0.25"/>
  <cols>
    <col min="1" max="1" width="34.42578125" bestFit="1" customWidth="1"/>
    <col min="4" max="4" width="12.7109375" bestFit="1" customWidth="1"/>
  </cols>
  <sheetData>
    <row r="1" spans="1:4" x14ac:dyDescent="0.25">
      <c r="A1" s="1" t="s">
        <v>6</v>
      </c>
    </row>
    <row r="2" spans="1:4" x14ac:dyDescent="0.25">
      <c r="A2" t="s">
        <v>10</v>
      </c>
      <c r="B2" t="s">
        <v>52</v>
      </c>
      <c r="D2" t="s">
        <v>57</v>
      </c>
    </row>
    <row r="3" spans="1:4" x14ac:dyDescent="0.25">
      <c r="A3" t="s">
        <v>12</v>
      </c>
      <c r="B3">
        <v>51.6</v>
      </c>
      <c r="D3" t="str">
        <f>IF(B3&lt;=100,"rendah","tinggi")</f>
        <v>rendah</v>
      </c>
    </row>
    <row r="4" spans="1:4" x14ac:dyDescent="0.25">
      <c r="A4" t="s">
        <v>14</v>
      </c>
      <c r="B4">
        <v>12.3</v>
      </c>
      <c r="D4" t="str">
        <f t="shared" ref="D4:D23" si="0">IF(B4&lt;=100,"rendah","tinggi")</f>
        <v>rendah</v>
      </c>
    </row>
    <row r="5" spans="1:4" x14ac:dyDescent="0.25">
      <c r="A5" t="s">
        <v>16</v>
      </c>
      <c r="B5">
        <v>40</v>
      </c>
      <c r="D5" t="str">
        <f t="shared" si="0"/>
        <v>rendah</v>
      </c>
    </row>
    <row r="6" spans="1:4" x14ac:dyDescent="0.25">
      <c r="A6" t="s">
        <v>18</v>
      </c>
      <c r="B6">
        <v>4.5999999999999996</v>
      </c>
      <c r="D6" t="str">
        <f t="shared" si="0"/>
        <v>rendah</v>
      </c>
    </row>
    <row r="7" spans="1:4" x14ac:dyDescent="0.25">
      <c r="A7" t="s">
        <v>20</v>
      </c>
      <c r="B7">
        <v>28.9</v>
      </c>
      <c r="D7" t="str">
        <f t="shared" si="0"/>
        <v>rendah</v>
      </c>
    </row>
    <row r="8" spans="1:4" x14ac:dyDescent="0.25">
      <c r="A8" t="s">
        <v>23</v>
      </c>
      <c r="B8">
        <v>36.799999999999997</v>
      </c>
      <c r="D8" t="str">
        <f t="shared" si="0"/>
        <v>rendah</v>
      </c>
    </row>
    <row r="9" spans="1:4" x14ac:dyDescent="0.25">
      <c r="A9" t="s">
        <v>25</v>
      </c>
      <c r="B9">
        <v>115</v>
      </c>
      <c r="D9" t="str">
        <f t="shared" si="0"/>
        <v>tinggi</v>
      </c>
    </row>
    <row r="10" spans="1:4" x14ac:dyDescent="0.25">
      <c r="A10" t="s">
        <v>27</v>
      </c>
      <c r="B10">
        <v>18</v>
      </c>
      <c r="D10" t="str">
        <f t="shared" si="0"/>
        <v>rendah</v>
      </c>
    </row>
    <row r="11" spans="1:4" x14ac:dyDescent="0.25">
      <c r="A11" t="s">
        <v>28</v>
      </c>
      <c r="B11">
        <v>172.9</v>
      </c>
      <c r="D11" t="str">
        <f t="shared" si="0"/>
        <v>tinggi</v>
      </c>
    </row>
    <row r="12" spans="1:4" x14ac:dyDescent="0.25">
      <c r="A12" t="s">
        <v>30</v>
      </c>
      <c r="B12">
        <v>55.5</v>
      </c>
      <c r="D12" t="str">
        <f t="shared" si="0"/>
        <v>rendah</v>
      </c>
    </row>
    <row r="13" spans="1:4" x14ac:dyDescent="0.25">
      <c r="A13" t="s">
        <v>32</v>
      </c>
      <c r="B13">
        <v>182.3</v>
      </c>
      <c r="D13" t="str">
        <f t="shared" si="0"/>
        <v>tinggi</v>
      </c>
    </row>
    <row r="14" spans="1:4" x14ac:dyDescent="0.25">
      <c r="A14" t="s">
        <v>34</v>
      </c>
      <c r="B14">
        <v>52.9</v>
      </c>
      <c r="D14" t="str">
        <f t="shared" si="0"/>
        <v>rendah</v>
      </c>
    </row>
    <row r="15" spans="1:4" x14ac:dyDescent="0.25">
      <c r="A15" t="s">
        <v>36</v>
      </c>
      <c r="B15">
        <v>110.8</v>
      </c>
      <c r="D15" t="str">
        <f t="shared" si="0"/>
        <v>tinggi</v>
      </c>
    </row>
    <row r="16" spans="1:4" x14ac:dyDescent="0.25">
      <c r="A16" t="s">
        <v>37</v>
      </c>
      <c r="B16">
        <v>169.2</v>
      </c>
      <c r="D16" t="str">
        <f t="shared" si="0"/>
        <v>tinggi</v>
      </c>
    </row>
    <row r="17" spans="1:4" x14ac:dyDescent="0.25">
      <c r="A17" t="s">
        <v>39</v>
      </c>
      <c r="B17">
        <v>325</v>
      </c>
      <c r="D17" t="str">
        <f t="shared" si="0"/>
        <v>tinggi</v>
      </c>
    </row>
    <row r="18" spans="1:4" x14ac:dyDescent="0.25">
      <c r="A18" t="s">
        <v>41</v>
      </c>
      <c r="B18">
        <v>165.2</v>
      </c>
      <c r="D18" t="str">
        <f t="shared" si="0"/>
        <v>tinggi</v>
      </c>
    </row>
    <row r="19" spans="1:4" x14ac:dyDescent="0.25">
      <c r="A19" t="s">
        <v>43</v>
      </c>
      <c r="B19">
        <v>80.400000000000006</v>
      </c>
      <c r="D19" t="str">
        <f t="shared" si="0"/>
        <v>rendah</v>
      </c>
    </row>
    <row r="20" spans="1:4" x14ac:dyDescent="0.25">
      <c r="A20" t="s">
        <v>45</v>
      </c>
      <c r="B20">
        <v>966.6</v>
      </c>
      <c r="D20" t="str">
        <f t="shared" si="0"/>
        <v>tinggi</v>
      </c>
    </row>
    <row r="21" spans="1:4" x14ac:dyDescent="0.25">
      <c r="A21" t="s">
        <v>47</v>
      </c>
      <c r="B21">
        <v>300</v>
      </c>
      <c r="D21" t="str">
        <f t="shared" si="0"/>
        <v>tinggi</v>
      </c>
    </row>
    <row r="22" spans="1:4" x14ac:dyDescent="0.25">
      <c r="A22" t="s">
        <v>49</v>
      </c>
      <c r="B22">
        <v>174</v>
      </c>
      <c r="D22" t="str">
        <f t="shared" si="0"/>
        <v>tinggi</v>
      </c>
    </row>
    <row r="23" spans="1:4" x14ac:dyDescent="0.25">
      <c r="A23" t="s">
        <v>51</v>
      </c>
      <c r="B23">
        <v>491.7</v>
      </c>
      <c r="D23" t="str">
        <f t="shared" si="0"/>
        <v>tinggi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>
      <selection activeCell="C2" sqref="C2"/>
    </sheetView>
  </sheetViews>
  <sheetFormatPr defaultRowHeight="15" x14ac:dyDescent="0.25"/>
  <cols>
    <col min="1" max="1" width="5.5703125" bestFit="1" customWidth="1"/>
  </cols>
  <sheetData>
    <row r="1" spans="1:3" x14ac:dyDescent="0.25">
      <c r="A1" s="1" t="s">
        <v>3</v>
      </c>
    </row>
    <row r="2" spans="1:3" x14ac:dyDescent="0.25">
      <c r="A2" s="3">
        <v>6.3</v>
      </c>
      <c r="C2" t="str">
        <f>IF(A2&lt;=5,"rendah","tinggi")</f>
        <v>tinggi</v>
      </c>
    </row>
    <row r="3" spans="1:3" x14ac:dyDescent="0.25">
      <c r="A3" s="3">
        <v>7.2</v>
      </c>
      <c r="C3" t="str">
        <f t="shared" ref="C3:C23" si="0">IF(A3&lt;=5,"rendah","tinggi")</f>
        <v>tinggi</v>
      </c>
    </row>
    <row r="4" spans="1:3" x14ac:dyDescent="0.25">
      <c r="A4" s="3">
        <v>4.4000000000000004</v>
      </c>
      <c r="C4" t="str">
        <f t="shared" si="0"/>
        <v>rendah</v>
      </c>
    </row>
    <row r="5" spans="1:3" x14ac:dyDescent="0.25">
      <c r="A5" s="3">
        <v>7.2</v>
      </c>
      <c r="C5" t="str">
        <f t="shared" si="0"/>
        <v>tinggi</v>
      </c>
    </row>
    <row r="6" spans="1:3" x14ac:dyDescent="0.25">
      <c r="A6" s="3">
        <v>6.3</v>
      </c>
      <c r="C6" t="str">
        <f t="shared" si="0"/>
        <v>tinggi</v>
      </c>
    </row>
    <row r="7" spans="1:3" x14ac:dyDescent="0.25">
      <c r="A7" s="3">
        <v>4</v>
      </c>
      <c r="C7" t="str">
        <f t="shared" si="0"/>
        <v>rendah</v>
      </c>
    </row>
    <row r="8" spans="1:3" x14ac:dyDescent="0.25">
      <c r="A8" s="3">
        <v>5.0999999999999996</v>
      </c>
      <c r="C8" t="str">
        <f t="shared" si="0"/>
        <v>tinggi</v>
      </c>
    </row>
    <row r="9" spans="1:3" x14ac:dyDescent="0.25">
      <c r="A9" s="3">
        <v>5.2</v>
      </c>
      <c r="C9" t="str">
        <f t="shared" si="0"/>
        <v>tinggi</v>
      </c>
    </row>
    <row r="10" spans="1:3" x14ac:dyDescent="0.25">
      <c r="A10" s="3">
        <v>4.0999999999999996</v>
      </c>
      <c r="C10" t="str">
        <f t="shared" si="0"/>
        <v>rendah</v>
      </c>
    </row>
    <row r="11" spans="1:3" x14ac:dyDescent="0.25">
      <c r="A11" s="3">
        <v>5.6</v>
      </c>
      <c r="C11" t="str">
        <f t="shared" si="0"/>
        <v>tinggi</v>
      </c>
    </row>
    <row r="12" spans="1:3" x14ac:dyDescent="0.25">
      <c r="A12" s="3">
        <v>5.5</v>
      </c>
      <c r="C12" t="str">
        <f t="shared" si="0"/>
        <v>tinggi</v>
      </c>
    </row>
    <row r="13" spans="1:3" x14ac:dyDescent="0.25">
      <c r="A13" s="3">
        <v>5</v>
      </c>
      <c r="C13" t="str">
        <f t="shared" si="0"/>
        <v>rendah</v>
      </c>
    </row>
    <row r="14" spans="1:3" x14ac:dyDescent="0.25">
      <c r="A14" s="3">
        <v>6.4</v>
      </c>
      <c r="C14" t="str">
        <f t="shared" si="0"/>
        <v>tinggi</v>
      </c>
    </row>
    <row r="15" spans="1:3" x14ac:dyDescent="0.25">
      <c r="A15" s="3">
        <v>4.7</v>
      </c>
      <c r="C15" t="str">
        <f t="shared" si="0"/>
        <v>rendah</v>
      </c>
    </row>
    <row r="16" spans="1:3" x14ac:dyDescent="0.25">
      <c r="A16" s="3">
        <v>4.5</v>
      </c>
      <c r="C16" t="str">
        <f t="shared" si="0"/>
        <v>rendah</v>
      </c>
    </row>
    <row r="17" spans="1:3" x14ac:dyDescent="0.25">
      <c r="A17" s="3">
        <v>6.8</v>
      </c>
      <c r="C17" t="str">
        <f t="shared" si="0"/>
        <v>tinggi</v>
      </c>
    </row>
    <row r="18" spans="1:3" x14ac:dyDescent="0.25">
      <c r="A18" s="3">
        <v>7.1</v>
      </c>
      <c r="C18" t="str">
        <f t="shared" si="0"/>
        <v>tinggi</v>
      </c>
    </row>
    <row r="19" spans="1:3" x14ac:dyDescent="0.25">
      <c r="A19" s="3">
        <v>6.4</v>
      </c>
      <c r="C19" t="str">
        <f t="shared" si="0"/>
        <v>tinggi</v>
      </c>
    </row>
    <row r="20" spans="1:3" x14ac:dyDescent="0.25">
      <c r="A20" s="3">
        <v>7.4</v>
      </c>
      <c r="C20" t="str">
        <f t="shared" si="0"/>
        <v>tinggi</v>
      </c>
    </row>
    <row r="21" spans="1:3" x14ac:dyDescent="0.25">
      <c r="A21" s="3">
        <v>6.2</v>
      </c>
      <c r="C21" t="str">
        <f t="shared" si="0"/>
        <v>tinggi</v>
      </c>
    </row>
    <row r="22" spans="1:3" x14ac:dyDescent="0.25">
      <c r="A22" s="3">
        <v>5.5</v>
      </c>
      <c r="C22" t="str">
        <f t="shared" si="0"/>
        <v>tinggi</v>
      </c>
    </row>
    <row r="23" spans="1:3" x14ac:dyDescent="0.25">
      <c r="A23" s="3">
        <v>6.6</v>
      </c>
      <c r="C23" t="str">
        <f t="shared" si="0"/>
        <v>tinggi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running time</vt:lpstr>
      <vt:lpstr>metascore</vt:lpstr>
      <vt:lpstr>budget</vt:lpstr>
      <vt:lpstr>box office</vt:lpstr>
      <vt:lpstr>imdb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axioo aja</dc:creator>
  <cp:lastModifiedBy>axioo aja</cp:lastModifiedBy>
  <dcterms:created xsi:type="dcterms:W3CDTF">2021-05-30T17:05:52Z</dcterms:created>
  <dcterms:modified xsi:type="dcterms:W3CDTF">2021-06-14T10:23:46Z</dcterms:modified>
</cp:coreProperties>
</file>