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usaeri\Downloads\"/>
    </mc:Choice>
  </mc:AlternateContent>
  <bookViews>
    <workbookView xWindow="0" yWindow="0" windowWidth="25596" windowHeight="19020" tabRatio="500"/>
  </bookViews>
  <sheets>
    <sheet name="Sheet1" sheetId="1" r:id="rId1"/>
  </sheets>
  <definedNames>
    <definedName name="_xlnm._FilterDatabase" localSheetId="0" hidden="1">Sheet1!$A$1:$O$31</definedName>
  </definedNames>
  <calcPr calcId="162913"/>
</workbook>
</file>

<file path=xl/calcChain.xml><?xml version="1.0" encoding="utf-8"?>
<calcChain xmlns="http://schemas.openxmlformats.org/spreadsheetml/2006/main">
  <c r="L34" i="1" l="1"/>
  <c r="K34" i="1"/>
  <c r="J34" i="1"/>
  <c r="I34" i="1"/>
  <c r="I33" i="1"/>
  <c r="L33" i="1"/>
  <c r="K33" i="1"/>
  <c r="J33" i="1"/>
  <c r="N1" i="1"/>
  <c r="N2" i="1"/>
  <c r="O2" i="1" s="1"/>
  <c r="N3" i="1"/>
  <c r="O3" i="1" s="1"/>
  <c r="N4" i="1"/>
  <c r="O4" i="1" s="1"/>
  <c r="N5" i="1"/>
  <c r="N6" i="1"/>
  <c r="N7" i="1"/>
  <c r="N8" i="1"/>
  <c r="N9" i="1"/>
  <c r="O9" i="1" s="1"/>
  <c r="N10" i="1"/>
  <c r="O10" i="1" s="1"/>
  <c r="N11" i="1"/>
  <c r="O11" i="1" s="1"/>
  <c r="N12" i="1"/>
  <c r="N13" i="1"/>
  <c r="N14" i="1"/>
  <c r="N15" i="1"/>
  <c r="N16" i="1"/>
  <c r="N17" i="1"/>
  <c r="O17" i="1" s="1"/>
  <c r="N18" i="1"/>
  <c r="O18" i="1" s="1"/>
  <c r="N19" i="1"/>
  <c r="O19" i="1" s="1"/>
  <c r="N20" i="1"/>
  <c r="N21" i="1"/>
  <c r="N22" i="1"/>
  <c r="N23" i="1"/>
  <c r="N24" i="1"/>
  <c r="N25" i="1"/>
  <c r="O25" i="1" s="1"/>
  <c r="N26" i="1"/>
  <c r="O26" i="1" s="1"/>
  <c r="N27" i="1"/>
  <c r="O27" i="1" s="1"/>
  <c r="N28" i="1"/>
  <c r="N29" i="1"/>
  <c r="N30" i="1"/>
  <c r="N31" i="1"/>
  <c r="O24" i="1" l="1"/>
  <c r="O16" i="1"/>
  <c r="O31" i="1"/>
  <c r="O23" i="1"/>
  <c r="O15" i="1"/>
  <c r="O30" i="1"/>
  <c r="O14" i="1"/>
  <c r="O29" i="1"/>
  <c r="O21" i="1"/>
  <c r="O13" i="1"/>
  <c r="O6" i="1"/>
  <c r="I35" i="1"/>
  <c r="O22" i="1"/>
  <c r="O7" i="1"/>
  <c r="O28" i="1"/>
  <c r="O20" i="1"/>
  <c r="O12" i="1"/>
  <c r="O5" i="1"/>
  <c r="L35" i="1"/>
  <c r="P33" i="1"/>
  <c r="O8" i="1"/>
  <c r="J35" i="1"/>
  <c r="K35" i="1"/>
  <c r="O33" i="1" l="1"/>
  <c r="O35" i="1"/>
</calcChain>
</file>

<file path=xl/sharedStrings.xml><?xml version="1.0" encoding="utf-8"?>
<sst xmlns="http://schemas.openxmlformats.org/spreadsheetml/2006/main" count="193" uniqueCount="108">
  <si>
    <t>Employee Name</t>
  </si>
  <si>
    <t>PIN</t>
  </si>
  <si>
    <t>Day</t>
  </si>
  <si>
    <t>Date</t>
  </si>
  <si>
    <t>Sign In</t>
  </si>
  <si>
    <t>Sign Out</t>
  </si>
  <si>
    <t>Working Hour</t>
  </si>
  <si>
    <t>Overtime</t>
  </si>
  <si>
    <t>x 1,5</t>
  </si>
  <si>
    <t>x 2</t>
  </si>
  <si>
    <t>x 3</t>
  </si>
  <si>
    <t>x 4</t>
  </si>
  <si>
    <t>Action</t>
  </si>
  <si>
    <t>Wednesday</t>
  </si>
  <si>
    <t/>
  </si>
  <si>
    <t>Colin Smith</t>
  </si>
  <si>
    <t>04/19/2023</t>
  </si>
  <si>
    <t>07:10:03</t>
  </si>
  <si>
    <t>23:11:00</t>
  </si>
  <si>
    <t>04/26/2023</t>
  </si>
  <si>
    <t>07:22:17</t>
  </si>
  <si>
    <t>16:06:28</t>
  </si>
  <si>
    <t>05/03/2023</t>
  </si>
  <si>
    <t>07:19:09</t>
  </si>
  <si>
    <t>18:49:10</t>
  </si>
  <si>
    <t>05/10/2023</t>
  </si>
  <si>
    <t>07:03:12</t>
  </si>
  <si>
    <t>19:00:00</t>
  </si>
  <si>
    <t>Tuesday</t>
  </si>
  <si>
    <t>04/18/2023</t>
  </si>
  <si>
    <t>11:04:53</t>
  </si>
  <si>
    <t>07:00:00</t>
  </si>
  <si>
    <t>04/25/2023</t>
  </si>
  <si>
    <t>07:20:53</t>
  </si>
  <si>
    <t>20:50:37</t>
  </si>
  <si>
    <t>05/02/2023</t>
  </si>
  <si>
    <t>07:07:39</t>
  </si>
  <si>
    <t>19:52:13</t>
  </si>
  <si>
    <t>05/09/2023</t>
  </si>
  <si>
    <t>07:02:00</t>
  </si>
  <si>
    <t>15:48:39</t>
  </si>
  <si>
    <t>Thursday</t>
  </si>
  <si>
    <t>04/20/2023</t>
  </si>
  <si>
    <t>07:14:51</t>
  </si>
  <si>
    <t>19:51:53</t>
  </si>
  <si>
    <t>04/27/2023</t>
  </si>
  <si>
    <t>07:14:42</t>
  </si>
  <si>
    <t>15:59:52</t>
  </si>
  <si>
    <t>05/04/2023</t>
  </si>
  <si>
    <t>07:06:51</t>
  </si>
  <si>
    <t>19:30:50</t>
  </si>
  <si>
    <t>05/11/2023</t>
  </si>
  <si>
    <t>07:00:51</t>
  </si>
  <si>
    <t>17:53:26</t>
  </si>
  <si>
    <t>Sunday</t>
  </si>
  <si>
    <t>04/16/2023</t>
  </si>
  <si>
    <t>08:15:23</t>
  </si>
  <si>
    <t>19:27:34</t>
  </si>
  <si>
    <t>04/23/2023</t>
  </si>
  <si>
    <t>07:07:46</t>
  </si>
  <si>
    <t>19:30:37</t>
  </si>
  <si>
    <t>04/30/2023</t>
  </si>
  <si>
    <t>06:39:10</t>
  </si>
  <si>
    <t>17:51:02</t>
  </si>
  <si>
    <t>05/07/2023</t>
  </si>
  <si>
    <t>07:15:06</t>
  </si>
  <si>
    <t>16:44:06</t>
  </si>
  <si>
    <t>05/14/2023</t>
  </si>
  <si>
    <t>07:25:42</t>
  </si>
  <si>
    <t>18:38:49</t>
  </si>
  <si>
    <t>Saturday</t>
  </si>
  <si>
    <t>04/22/2023</t>
  </si>
  <si>
    <t>06:00:00</t>
  </si>
  <si>
    <t>23:56:00</t>
  </si>
  <si>
    <t>04/29/2023</t>
  </si>
  <si>
    <t>09:29:33</t>
  </si>
  <si>
    <t>05/06/2023</t>
  </si>
  <si>
    <t>06:43:59</t>
  </si>
  <si>
    <t>05/13/2023</t>
  </si>
  <si>
    <t>18:49:34</t>
  </si>
  <si>
    <t>Monday</t>
  </si>
  <si>
    <t>04/17/2023</t>
  </si>
  <si>
    <t>07:26:18</t>
  </si>
  <si>
    <t>23:30:00</t>
  </si>
  <si>
    <t>04/24/2023</t>
  </si>
  <si>
    <t>07:21:09</t>
  </si>
  <si>
    <t>19:22:44</t>
  </si>
  <si>
    <t>05/01/2023</t>
  </si>
  <si>
    <t>07:03:11</t>
  </si>
  <si>
    <t>15:49:20</t>
  </si>
  <si>
    <t>05/08/2023</t>
  </si>
  <si>
    <t>06:57:01</t>
  </si>
  <si>
    <t>15:52:06</t>
  </si>
  <si>
    <t>05/15/2023</t>
  </si>
  <si>
    <t>07:15:52</t>
  </si>
  <si>
    <t>18:50:05</t>
  </si>
  <si>
    <t>Friday</t>
  </si>
  <si>
    <t>04/21/2023</t>
  </si>
  <si>
    <t>23:00:00</t>
  </si>
  <si>
    <t>04/28/2023</t>
  </si>
  <si>
    <t>06:49:16</t>
  </si>
  <si>
    <t>18:28:18</t>
  </si>
  <si>
    <t>05/05/2023</t>
  </si>
  <si>
    <t>07:01:44</t>
  </si>
  <si>
    <t>15:56:13</t>
  </si>
  <si>
    <t>05/12/2023</t>
  </si>
  <si>
    <t>07:31:37</t>
  </si>
  <si>
    <t>19:13:38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</si>
</sst>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67" fontId="1" fillId="0" borderId="0" xfId="1" applyNumberFormat="1" applyFont="1" applyFill="1" applyBorder="1"/>
    <xf numFmtId="167" fontId="0" fillId="0" borderId="0" xfId="0" applyNumberFormat="1" applyFont="1" applyFill="1" applyBorder="1"/>
    <xf numFmtId="43" fontId="0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L34" sqref="L34"/>
    </sheetView>
  </sheetViews>
  <sheetFormatPr defaultRowHeight="14.4"/>
  <cols>
    <col min="1" max="1" width="17.109375" bestFit="1" customWidth="1"/>
    <col min="2" max="2" width="7" bestFit="1" customWidth="1"/>
    <col min="3" max="3" width="10.44140625" bestFit="1" customWidth="1"/>
    <col min="4" max="4" width="10.5546875" bestFit="1" customWidth="1"/>
    <col min="5" max="5" width="8.88671875" bestFit="1" customWidth="1"/>
    <col min="6" max="6" width="10.33203125" bestFit="1" customWidth="1"/>
    <col min="7" max="7" width="14.88671875" bestFit="1" customWidth="1"/>
    <col min="8" max="8" width="16.33203125" customWidth="1"/>
    <col min="9" max="9" width="12.5546875" bestFit="1" customWidth="1"/>
    <col min="10" max="10" width="13.6640625" bestFit="1" customWidth="1"/>
    <col min="11" max="11" width="11.109375" bestFit="1" customWidth="1"/>
    <col min="12" max="12" width="12.5546875" bestFit="1" customWidth="1"/>
    <col min="13" max="13" width="8.6640625" bestFit="1" customWidth="1"/>
    <col min="14" max="14" width="12" customWidth="1"/>
    <col min="15" max="16" width="13.6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>
        <f>5000000/173</f>
        <v>28901.734104046242</v>
      </c>
    </row>
    <row r="2" spans="1:15">
      <c r="A2" t="s">
        <v>15</v>
      </c>
      <c r="B2">
        <v>2413</v>
      </c>
      <c r="C2" t="s">
        <v>13</v>
      </c>
      <c r="D2" t="s">
        <v>16</v>
      </c>
      <c r="E2" t="s">
        <v>17</v>
      </c>
      <c r="F2" t="s">
        <v>18</v>
      </c>
      <c r="G2">
        <v>16</v>
      </c>
      <c r="H2">
        <v>16</v>
      </c>
      <c r="I2">
        <v>1.5</v>
      </c>
      <c r="J2">
        <v>30</v>
      </c>
      <c r="K2">
        <v>0</v>
      </c>
      <c r="L2">
        <v>0</v>
      </c>
      <c r="M2" t="s">
        <v>14</v>
      </c>
      <c r="N2">
        <f t="shared" ref="N2:N31" si="0">SUM(I2:L2)</f>
        <v>31.5</v>
      </c>
      <c r="O2" s="3">
        <f t="shared" ref="O2:O31" si="1">N2*$N$1</f>
        <v>910404.62427745666</v>
      </c>
    </row>
    <row r="3" spans="1:15">
      <c r="A3" t="s">
        <v>15</v>
      </c>
      <c r="B3">
        <v>2413</v>
      </c>
      <c r="C3" t="s">
        <v>13</v>
      </c>
      <c r="D3" t="s">
        <v>19</v>
      </c>
      <c r="E3" t="s">
        <v>20</v>
      </c>
      <c r="F3" t="s">
        <v>21</v>
      </c>
      <c r="G3">
        <v>8.6999999999999993</v>
      </c>
      <c r="H3">
        <v>9</v>
      </c>
      <c r="I3">
        <v>1.5</v>
      </c>
      <c r="J3">
        <v>16</v>
      </c>
      <c r="K3">
        <v>0</v>
      </c>
      <c r="L3">
        <v>0</v>
      </c>
      <c r="M3" t="s">
        <v>14</v>
      </c>
      <c r="N3">
        <f t="shared" si="0"/>
        <v>17.5</v>
      </c>
      <c r="O3" s="3">
        <f t="shared" si="1"/>
        <v>505780.34682080924</v>
      </c>
    </row>
    <row r="4" spans="1:15">
      <c r="A4" t="s">
        <v>15</v>
      </c>
      <c r="B4">
        <v>2413</v>
      </c>
      <c r="C4" t="s">
        <v>13</v>
      </c>
      <c r="D4" t="s">
        <v>22</v>
      </c>
      <c r="E4" t="s">
        <v>23</v>
      </c>
      <c r="F4" t="s">
        <v>24</v>
      </c>
      <c r="G4">
        <v>11.5</v>
      </c>
      <c r="H4">
        <v>12</v>
      </c>
      <c r="I4">
        <v>1.5</v>
      </c>
      <c r="J4">
        <v>22</v>
      </c>
      <c r="K4">
        <v>0</v>
      </c>
      <c r="L4">
        <v>0</v>
      </c>
      <c r="M4" t="s">
        <v>14</v>
      </c>
      <c r="N4">
        <f t="shared" si="0"/>
        <v>23.5</v>
      </c>
      <c r="O4" s="3">
        <f t="shared" si="1"/>
        <v>679190.75144508667</v>
      </c>
    </row>
    <row r="5" spans="1:15">
      <c r="A5" t="s">
        <v>15</v>
      </c>
      <c r="B5">
        <v>2413</v>
      </c>
      <c r="C5" t="s">
        <v>13</v>
      </c>
      <c r="D5" t="s">
        <v>25</v>
      </c>
      <c r="E5" t="s">
        <v>26</v>
      </c>
      <c r="F5" t="s">
        <v>27</v>
      </c>
      <c r="G5">
        <v>11.9</v>
      </c>
      <c r="H5">
        <v>12</v>
      </c>
      <c r="I5">
        <v>1.5</v>
      </c>
      <c r="J5">
        <v>22</v>
      </c>
      <c r="K5">
        <v>0</v>
      </c>
      <c r="L5">
        <v>0</v>
      </c>
      <c r="M5" t="s">
        <v>14</v>
      </c>
      <c r="N5">
        <f t="shared" si="0"/>
        <v>23.5</v>
      </c>
      <c r="O5" s="3">
        <f t="shared" si="1"/>
        <v>679190.75144508667</v>
      </c>
    </row>
    <row r="6" spans="1:15">
      <c r="A6" t="s">
        <v>15</v>
      </c>
      <c r="B6">
        <v>2413</v>
      </c>
      <c r="C6" t="s">
        <v>28</v>
      </c>
      <c r="D6" t="s">
        <v>29</v>
      </c>
      <c r="E6" t="s">
        <v>30</v>
      </c>
      <c r="F6" t="s">
        <v>31</v>
      </c>
      <c r="G6">
        <v>4</v>
      </c>
      <c r="H6">
        <v>4</v>
      </c>
      <c r="I6">
        <v>1.5</v>
      </c>
      <c r="J6">
        <v>6</v>
      </c>
      <c r="K6">
        <v>0</v>
      </c>
      <c r="L6">
        <v>0</v>
      </c>
      <c r="M6" t="s">
        <v>14</v>
      </c>
      <c r="N6">
        <f t="shared" si="0"/>
        <v>7.5</v>
      </c>
      <c r="O6" s="3">
        <f t="shared" si="1"/>
        <v>216763.00578034681</v>
      </c>
    </row>
    <row r="7" spans="1:15">
      <c r="A7" t="s">
        <v>15</v>
      </c>
      <c r="B7">
        <v>2413</v>
      </c>
      <c r="C7" t="s">
        <v>28</v>
      </c>
      <c r="D7" t="s">
        <v>32</v>
      </c>
      <c r="E7" t="s">
        <v>33</v>
      </c>
      <c r="F7" t="s">
        <v>34</v>
      </c>
      <c r="G7">
        <v>13.4</v>
      </c>
      <c r="H7">
        <v>13</v>
      </c>
      <c r="I7">
        <v>1.5</v>
      </c>
      <c r="J7">
        <v>24</v>
      </c>
      <c r="K7">
        <v>0</v>
      </c>
      <c r="L7">
        <v>0</v>
      </c>
      <c r="M7" t="s">
        <v>14</v>
      </c>
      <c r="N7">
        <f t="shared" si="0"/>
        <v>25.5</v>
      </c>
      <c r="O7" s="3">
        <f t="shared" si="1"/>
        <v>736994.21965317917</v>
      </c>
    </row>
    <row r="8" spans="1:15">
      <c r="A8" t="s">
        <v>15</v>
      </c>
      <c r="B8">
        <v>2413</v>
      </c>
      <c r="C8" t="s">
        <v>28</v>
      </c>
      <c r="D8" t="s">
        <v>35</v>
      </c>
      <c r="E8" t="s">
        <v>36</v>
      </c>
      <c r="F8" t="s">
        <v>37</v>
      </c>
      <c r="G8">
        <v>12.7</v>
      </c>
      <c r="H8">
        <v>13</v>
      </c>
      <c r="I8">
        <v>1.5</v>
      </c>
      <c r="J8">
        <v>24</v>
      </c>
      <c r="K8">
        <v>0</v>
      </c>
      <c r="L8">
        <v>0</v>
      </c>
      <c r="M8" t="s">
        <v>14</v>
      </c>
      <c r="N8">
        <f t="shared" si="0"/>
        <v>25.5</v>
      </c>
      <c r="O8" s="3">
        <f t="shared" si="1"/>
        <v>736994.21965317917</v>
      </c>
    </row>
    <row r="9" spans="1:15">
      <c r="A9" t="s">
        <v>15</v>
      </c>
      <c r="B9">
        <v>2413</v>
      </c>
      <c r="C9" t="s">
        <v>28</v>
      </c>
      <c r="D9" t="s">
        <v>38</v>
      </c>
      <c r="E9" t="s">
        <v>39</v>
      </c>
      <c r="F9" t="s">
        <v>40</v>
      </c>
      <c r="G9">
        <v>8.6999999999999993</v>
      </c>
      <c r="H9">
        <v>9</v>
      </c>
      <c r="I9">
        <v>1.5</v>
      </c>
      <c r="J9">
        <v>16</v>
      </c>
      <c r="K9">
        <v>0</v>
      </c>
      <c r="L9">
        <v>0</v>
      </c>
      <c r="M9" t="s">
        <v>14</v>
      </c>
      <c r="N9">
        <f t="shared" si="0"/>
        <v>17.5</v>
      </c>
      <c r="O9" s="3">
        <f t="shared" si="1"/>
        <v>505780.34682080924</v>
      </c>
    </row>
    <row r="10" spans="1:15">
      <c r="A10" t="s">
        <v>15</v>
      </c>
      <c r="B10">
        <v>2413</v>
      </c>
      <c r="C10" t="s">
        <v>41</v>
      </c>
      <c r="D10" t="s">
        <v>42</v>
      </c>
      <c r="E10" t="s">
        <v>43</v>
      </c>
      <c r="F10" t="s">
        <v>44</v>
      </c>
      <c r="G10">
        <v>12.6</v>
      </c>
      <c r="H10">
        <v>13</v>
      </c>
      <c r="I10">
        <v>1.5</v>
      </c>
      <c r="J10">
        <v>24</v>
      </c>
      <c r="K10">
        <v>0</v>
      </c>
      <c r="L10">
        <v>0</v>
      </c>
      <c r="M10" t="s">
        <v>14</v>
      </c>
      <c r="N10">
        <f t="shared" si="0"/>
        <v>25.5</v>
      </c>
      <c r="O10" s="3">
        <f t="shared" si="1"/>
        <v>736994.21965317917</v>
      </c>
    </row>
    <row r="11" spans="1:15">
      <c r="A11" t="s">
        <v>15</v>
      </c>
      <c r="B11">
        <v>2413</v>
      </c>
      <c r="C11" t="s">
        <v>41</v>
      </c>
      <c r="D11" t="s">
        <v>45</v>
      </c>
      <c r="E11" t="s">
        <v>46</v>
      </c>
      <c r="F11" t="s">
        <v>47</v>
      </c>
      <c r="G11">
        <v>8.6999999999999993</v>
      </c>
      <c r="H11">
        <v>9</v>
      </c>
      <c r="I11">
        <v>1.5</v>
      </c>
      <c r="J11">
        <v>16</v>
      </c>
      <c r="K11">
        <v>0</v>
      </c>
      <c r="L11">
        <v>0</v>
      </c>
      <c r="M11" t="s">
        <v>14</v>
      </c>
      <c r="N11">
        <f t="shared" si="0"/>
        <v>17.5</v>
      </c>
      <c r="O11" s="3">
        <f t="shared" si="1"/>
        <v>505780.34682080924</v>
      </c>
    </row>
    <row r="12" spans="1:15">
      <c r="A12" t="s">
        <v>15</v>
      </c>
      <c r="B12">
        <v>2413</v>
      </c>
      <c r="C12" t="s">
        <v>41</v>
      </c>
      <c r="D12" t="s">
        <v>48</v>
      </c>
      <c r="E12" t="s">
        <v>49</v>
      </c>
      <c r="F12" t="s">
        <v>50</v>
      </c>
      <c r="G12">
        <v>12.3</v>
      </c>
      <c r="H12">
        <v>12</v>
      </c>
      <c r="I12">
        <v>1.5</v>
      </c>
      <c r="J12">
        <v>22</v>
      </c>
      <c r="K12">
        <v>0</v>
      </c>
      <c r="L12">
        <v>0</v>
      </c>
      <c r="M12" t="s">
        <v>14</v>
      </c>
      <c r="N12">
        <f t="shared" si="0"/>
        <v>23.5</v>
      </c>
      <c r="O12" s="3">
        <f t="shared" si="1"/>
        <v>679190.75144508667</v>
      </c>
    </row>
    <row r="13" spans="1:15">
      <c r="A13" t="s">
        <v>15</v>
      </c>
      <c r="B13">
        <v>2413</v>
      </c>
      <c r="C13" t="s">
        <v>41</v>
      </c>
      <c r="D13" t="s">
        <v>51</v>
      </c>
      <c r="E13" t="s">
        <v>52</v>
      </c>
      <c r="F13" t="s">
        <v>53</v>
      </c>
      <c r="G13">
        <v>10.8</v>
      </c>
      <c r="H13">
        <v>11</v>
      </c>
      <c r="I13">
        <v>1.5</v>
      </c>
      <c r="J13">
        <v>20</v>
      </c>
      <c r="K13">
        <v>0</v>
      </c>
      <c r="L13">
        <v>0</v>
      </c>
      <c r="M13" t="s">
        <v>14</v>
      </c>
      <c r="N13">
        <f t="shared" si="0"/>
        <v>21.5</v>
      </c>
      <c r="O13" s="3">
        <f t="shared" si="1"/>
        <v>621387.28323699418</v>
      </c>
    </row>
    <row r="14" spans="1:15">
      <c r="A14" t="s">
        <v>15</v>
      </c>
      <c r="B14">
        <v>2413</v>
      </c>
      <c r="C14" t="s">
        <v>54</v>
      </c>
      <c r="D14" t="s">
        <v>55</v>
      </c>
      <c r="E14" t="s">
        <v>56</v>
      </c>
      <c r="F14" t="s">
        <v>57</v>
      </c>
      <c r="G14">
        <v>11.2</v>
      </c>
      <c r="H14">
        <v>11</v>
      </c>
      <c r="I14">
        <v>0</v>
      </c>
      <c r="J14">
        <v>14</v>
      </c>
      <c r="K14">
        <v>3</v>
      </c>
      <c r="L14">
        <v>12</v>
      </c>
      <c r="M14" t="s">
        <v>14</v>
      </c>
      <c r="N14">
        <f t="shared" si="0"/>
        <v>29</v>
      </c>
      <c r="O14" s="3">
        <f t="shared" si="1"/>
        <v>838150.28901734098</v>
      </c>
    </row>
    <row r="15" spans="1:15">
      <c r="A15" t="s">
        <v>15</v>
      </c>
      <c r="B15">
        <v>2413</v>
      </c>
      <c r="C15" t="s">
        <v>54</v>
      </c>
      <c r="D15" t="s">
        <v>58</v>
      </c>
      <c r="E15" t="s">
        <v>59</v>
      </c>
      <c r="F15" t="s">
        <v>60</v>
      </c>
      <c r="G15">
        <v>12.3</v>
      </c>
      <c r="H15">
        <v>12</v>
      </c>
      <c r="I15">
        <v>0</v>
      </c>
      <c r="J15">
        <v>14</v>
      </c>
      <c r="K15">
        <v>3</v>
      </c>
      <c r="L15">
        <v>16</v>
      </c>
      <c r="M15" t="s">
        <v>14</v>
      </c>
      <c r="N15">
        <f t="shared" si="0"/>
        <v>33</v>
      </c>
      <c r="O15" s="3">
        <f t="shared" si="1"/>
        <v>953757.22543352598</v>
      </c>
    </row>
    <row r="16" spans="1:15">
      <c r="A16" t="s">
        <v>15</v>
      </c>
      <c r="B16">
        <v>2413</v>
      </c>
      <c r="C16" t="s">
        <v>54</v>
      </c>
      <c r="D16" t="s">
        <v>61</v>
      </c>
      <c r="E16" t="s">
        <v>62</v>
      </c>
      <c r="F16" t="s">
        <v>63</v>
      </c>
      <c r="G16">
        <v>11.1</v>
      </c>
      <c r="H16">
        <v>11</v>
      </c>
      <c r="I16">
        <v>0</v>
      </c>
      <c r="J16">
        <v>14</v>
      </c>
      <c r="K16">
        <v>3</v>
      </c>
      <c r="L16">
        <v>12</v>
      </c>
      <c r="M16" t="s">
        <v>14</v>
      </c>
      <c r="N16">
        <f t="shared" si="0"/>
        <v>29</v>
      </c>
      <c r="O16" s="3">
        <f t="shared" si="1"/>
        <v>838150.28901734098</v>
      </c>
    </row>
    <row r="17" spans="1:15">
      <c r="A17" t="s">
        <v>15</v>
      </c>
      <c r="B17">
        <v>2413</v>
      </c>
      <c r="C17" t="s">
        <v>54</v>
      </c>
      <c r="D17" t="s">
        <v>64</v>
      </c>
      <c r="E17" t="s">
        <v>65</v>
      </c>
      <c r="F17" t="s">
        <v>66</v>
      </c>
      <c r="G17">
        <v>9.4</v>
      </c>
      <c r="H17">
        <v>9</v>
      </c>
      <c r="I17">
        <v>0</v>
      </c>
      <c r="J17">
        <v>14</v>
      </c>
      <c r="K17">
        <v>3</v>
      </c>
      <c r="L17">
        <v>4</v>
      </c>
      <c r="M17" t="s">
        <v>14</v>
      </c>
      <c r="N17">
        <f t="shared" si="0"/>
        <v>21</v>
      </c>
      <c r="O17" s="3">
        <f t="shared" si="1"/>
        <v>606936.41618497111</v>
      </c>
    </row>
    <row r="18" spans="1:15">
      <c r="A18" t="s">
        <v>15</v>
      </c>
      <c r="B18">
        <v>2413</v>
      </c>
      <c r="C18" t="s">
        <v>54</v>
      </c>
      <c r="D18" t="s">
        <v>67</v>
      </c>
      <c r="E18" t="s">
        <v>68</v>
      </c>
      <c r="F18" t="s">
        <v>69</v>
      </c>
      <c r="G18">
        <v>11.2</v>
      </c>
      <c r="H18">
        <v>11</v>
      </c>
      <c r="I18">
        <v>0</v>
      </c>
      <c r="J18">
        <v>14</v>
      </c>
      <c r="K18">
        <v>3</v>
      </c>
      <c r="L18">
        <v>12</v>
      </c>
      <c r="M18" t="s">
        <v>14</v>
      </c>
      <c r="N18">
        <f t="shared" si="0"/>
        <v>29</v>
      </c>
      <c r="O18" s="3">
        <f t="shared" si="1"/>
        <v>838150.28901734098</v>
      </c>
    </row>
    <row r="19" spans="1:15">
      <c r="A19" t="s">
        <v>15</v>
      </c>
      <c r="B19">
        <v>2413</v>
      </c>
      <c r="C19" t="s">
        <v>70</v>
      </c>
      <c r="D19" t="s">
        <v>71</v>
      </c>
      <c r="E19" t="s">
        <v>72</v>
      </c>
      <c r="F19" t="s">
        <v>73</v>
      </c>
      <c r="G19">
        <v>17.899999999999999</v>
      </c>
      <c r="H19">
        <v>18</v>
      </c>
      <c r="I19">
        <v>0</v>
      </c>
      <c r="J19">
        <v>14</v>
      </c>
      <c r="K19">
        <v>3</v>
      </c>
      <c r="L19">
        <v>40</v>
      </c>
      <c r="M19" t="s">
        <v>14</v>
      </c>
      <c r="N19">
        <f t="shared" si="0"/>
        <v>57</v>
      </c>
      <c r="O19" s="3">
        <f t="shared" si="1"/>
        <v>1647398.8439306358</v>
      </c>
    </row>
    <row r="20" spans="1:15">
      <c r="A20" t="s">
        <v>15</v>
      </c>
      <c r="B20">
        <v>2413</v>
      </c>
      <c r="C20" t="s">
        <v>70</v>
      </c>
      <c r="D20" t="s">
        <v>74</v>
      </c>
      <c r="E20" t="s">
        <v>75</v>
      </c>
      <c r="F20" t="s">
        <v>31</v>
      </c>
      <c r="G20">
        <v>2.4</v>
      </c>
      <c r="H20">
        <v>2</v>
      </c>
      <c r="I20">
        <v>0</v>
      </c>
      <c r="J20">
        <v>14</v>
      </c>
      <c r="K20">
        <v>0</v>
      </c>
      <c r="L20">
        <v>0</v>
      </c>
      <c r="M20" t="s">
        <v>14</v>
      </c>
      <c r="N20">
        <f t="shared" si="0"/>
        <v>14</v>
      </c>
      <c r="O20" s="3">
        <f t="shared" si="1"/>
        <v>404624.27745664737</v>
      </c>
    </row>
    <row r="21" spans="1:15">
      <c r="A21" t="s">
        <v>15</v>
      </c>
      <c r="B21">
        <v>2413</v>
      </c>
      <c r="C21" t="s">
        <v>70</v>
      </c>
      <c r="D21" t="s">
        <v>76</v>
      </c>
      <c r="E21" t="s">
        <v>77</v>
      </c>
      <c r="F21" t="s">
        <v>31</v>
      </c>
      <c r="G21">
        <v>0.2</v>
      </c>
      <c r="H21">
        <v>0</v>
      </c>
      <c r="I21">
        <v>0</v>
      </c>
      <c r="J21">
        <v>14</v>
      </c>
      <c r="K21">
        <v>0</v>
      </c>
      <c r="L21">
        <v>0</v>
      </c>
      <c r="M21" t="s">
        <v>14</v>
      </c>
      <c r="N21">
        <f t="shared" si="0"/>
        <v>14</v>
      </c>
      <c r="O21" s="3">
        <f t="shared" si="1"/>
        <v>404624.27745664737</v>
      </c>
    </row>
    <row r="22" spans="1:15">
      <c r="A22" t="s">
        <v>15</v>
      </c>
      <c r="B22">
        <v>2413</v>
      </c>
      <c r="C22" t="s">
        <v>70</v>
      </c>
      <c r="D22" t="s">
        <v>78</v>
      </c>
      <c r="E22" t="s">
        <v>59</v>
      </c>
      <c r="F22" t="s">
        <v>79</v>
      </c>
      <c r="G22">
        <v>11.6</v>
      </c>
      <c r="H22">
        <v>12</v>
      </c>
      <c r="I22">
        <v>0</v>
      </c>
      <c r="J22">
        <v>14</v>
      </c>
      <c r="K22">
        <v>3</v>
      </c>
      <c r="L22">
        <v>16</v>
      </c>
      <c r="M22" t="s">
        <v>14</v>
      </c>
      <c r="N22">
        <f t="shared" si="0"/>
        <v>33</v>
      </c>
      <c r="O22" s="3">
        <f t="shared" si="1"/>
        <v>953757.22543352598</v>
      </c>
    </row>
    <row r="23" spans="1:15">
      <c r="A23" t="s">
        <v>15</v>
      </c>
      <c r="B23">
        <v>2413</v>
      </c>
      <c r="C23" t="s">
        <v>80</v>
      </c>
      <c r="D23" t="s">
        <v>81</v>
      </c>
      <c r="E23" t="s">
        <v>82</v>
      </c>
      <c r="F23" t="s">
        <v>83</v>
      </c>
      <c r="G23">
        <v>16</v>
      </c>
      <c r="H23">
        <v>16</v>
      </c>
      <c r="I23">
        <v>1.5</v>
      </c>
      <c r="J23">
        <v>30</v>
      </c>
      <c r="K23">
        <v>0</v>
      </c>
      <c r="L23">
        <v>0</v>
      </c>
      <c r="M23" t="s">
        <v>14</v>
      </c>
      <c r="N23">
        <f t="shared" si="0"/>
        <v>31.5</v>
      </c>
      <c r="O23" s="3">
        <f t="shared" si="1"/>
        <v>910404.62427745666</v>
      </c>
    </row>
    <row r="24" spans="1:15">
      <c r="A24" t="s">
        <v>15</v>
      </c>
      <c r="B24">
        <v>2413</v>
      </c>
      <c r="C24" t="s">
        <v>80</v>
      </c>
      <c r="D24" t="s">
        <v>84</v>
      </c>
      <c r="E24" t="s">
        <v>85</v>
      </c>
      <c r="F24" t="s">
        <v>86</v>
      </c>
      <c r="G24">
        <v>12</v>
      </c>
      <c r="H24">
        <v>12</v>
      </c>
      <c r="I24">
        <v>1.5</v>
      </c>
      <c r="J24">
        <v>22</v>
      </c>
      <c r="K24">
        <v>0</v>
      </c>
      <c r="L24">
        <v>0</v>
      </c>
      <c r="M24" t="s">
        <v>14</v>
      </c>
      <c r="N24">
        <f t="shared" si="0"/>
        <v>23.5</v>
      </c>
      <c r="O24" s="3">
        <f t="shared" si="1"/>
        <v>679190.75144508667</v>
      </c>
    </row>
    <row r="25" spans="1:15">
      <c r="A25" t="s">
        <v>15</v>
      </c>
      <c r="B25">
        <v>2413</v>
      </c>
      <c r="C25" t="s">
        <v>80</v>
      </c>
      <c r="D25" t="s">
        <v>87</v>
      </c>
      <c r="E25" t="s">
        <v>88</v>
      </c>
      <c r="F25" t="s">
        <v>89</v>
      </c>
      <c r="G25">
        <v>8.6999999999999993</v>
      </c>
      <c r="H25">
        <v>9</v>
      </c>
      <c r="I25">
        <v>1.5</v>
      </c>
      <c r="J25">
        <v>16</v>
      </c>
      <c r="K25">
        <v>0</v>
      </c>
      <c r="L25">
        <v>0</v>
      </c>
      <c r="M25" t="s">
        <v>14</v>
      </c>
      <c r="N25">
        <f t="shared" si="0"/>
        <v>17.5</v>
      </c>
      <c r="O25" s="3">
        <f t="shared" si="1"/>
        <v>505780.34682080924</v>
      </c>
    </row>
    <row r="26" spans="1:15">
      <c r="A26" t="s">
        <v>15</v>
      </c>
      <c r="B26">
        <v>2413</v>
      </c>
      <c r="C26" t="s">
        <v>80</v>
      </c>
      <c r="D26" t="s">
        <v>90</v>
      </c>
      <c r="E26" t="s">
        <v>91</v>
      </c>
      <c r="F26" t="s">
        <v>92</v>
      </c>
      <c r="G26">
        <v>8.9</v>
      </c>
      <c r="H26">
        <v>9</v>
      </c>
      <c r="I26">
        <v>1.5</v>
      </c>
      <c r="J26">
        <v>16</v>
      </c>
      <c r="K26">
        <v>0</v>
      </c>
      <c r="L26">
        <v>0</v>
      </c>
      <c r="M26" t="s">
        <v>14</v>
      </c>
      <c r="N26">
        <f t="shared" si="0"/>
        <v>17.5</v>
      </c>
      <c r="O26" s="3">
        <f t="shared" si="1"/>
        <v>505780.34682080924</v>
      </c>
    </row>
    <row r="27" spans="1:15">
      <c r="A27" t="s">
        <v>15</v>
      </c>
      <c r="B27">
        <v>2413</v>
      </c>
      <c r="C27" t="s">
        <v>80</v>
      </c>
      <c r="D27" t="s">
        <v>93</v>
      </c>
      <c r="E27" t="s">
        <v>94</v>
      </c>
      <c r="F27" t="s">
        <v>95</v>
      </c>
      <c r="G27">
        <v>11.5</v>
      </c>
      <c r="H27">
        <v>12</v>
      </c>
      <c r="I27">
        <v>1.5</v>
      </c>
      <c r="J27">
        <v>22</v>
      </c>
      <c r="K27">
        <v>0</v>
      </c>
      <c r="L27">
        <v>0</v>
      </c>
      <c r="M27" t="s">
        <v>14</v>
      </c>
      <c r="N27">
        <f t="shared" si="0"/>
        <v>23.5</v>
      </c>
      <c r="O27" s="3">
        <f t="shared" si="1"/>
        <v>679190.75144508667</v>
      </c>
    </row>
    <row r="28" spans="1:15">
      <c r="A28" t="s">
        <v>15</v>
      </c>
      <c r="B28">
        <v>2413</v>
      </c>
      <c r="C28" t="s">
        <v>96</v>
      </c>
      <c r="D28" t="s">
        <v>97</v>
      </c>
      <c r="E28" t="s">
        <v>72</v>
      </c>
      <c r="F28" t="s">
        <v>98</v>
      </c>
      <c r="G28">
        <v>17</v>
      </c>
      <c r="H28">
        <v>17</v>
      </c>
      <c r="I28">
        <v>1.5</v>
      </c>
      <c r="J28">
        <v>32</v>
      </c>
      <c r="K28">
        <v>0</v>
      </c>
      <c r="L28">
        <v>0</v>
      </c>
      <c r="M28" t="s">
        <v>14</v>
      </c>
      <c r="N28">
        <f t="shared" si="0"/>
        <v>33.5</v>
      </c>
      <c r="O28" s="3">
        <f t="shared" si="1"/>
        <v>968208.09248554904</v>
      </c>
    </row>
    <row r="29" spans="1:15">
      <c r="A29" t="s">
        <v>15</v>
      </c>
      <c r="B29">
        <v>2413</v>
      </c>
      <c r="C29" t="s">
        <v>96</v>
      </c>
      <c r="D29" t="s">
        <v>99</v>
      </c>
      <c r="E29" t="s">
        <v>100</v>
      </c>
      <c r="F29" t="s">
        <v>101</v>
      </c>
      <c r="G29">
        <v>11.6</v>
      </c>
      <c r="H29">
        <v>12</v>
      </c>
      <c r="I29">
        <v>1.5</v>
      </c>
      <c r="J29">
        <v>22</v>
      </c>
      <c r="K29">
        <v>0</v>
      </c>
      <c r="L29">
        <v>0</v>
      </c>
      <c r="M29" t="s">
        <v>14</v>
      </c>
      <c r="N29">
        <f t="shared" si="0"/>
        <v>23.5</v>
      </c>
      <c r="O29" s="3">
        <f t="shared" si="1"/>
        <v>679190.75144508667</v>
      </c>
    </row>
    <row r="30" spans="1:15">
      <c r="A30" t="s">
        <v>15</v>
      </c>
      <c r="B30">
        <v>2413</v>
      </c>
      <c r="C30" t="s">
        <v>96</v>
      </c>
      <c r="D30" t="s">
        <v>102</v>
      </c>
      <c r="E30" t="s">
        <v>103</v>
      </c>
      <c r="F30" t="s">
        <v>104</v>
      </c>
      <c r="G30">
        <v>8.9</v>
      </c>
      <c r="H30">
        <v>9</v>
      </c>
      <c r="I30">
        <v>1.5</v>
      </c>
      <c r="J30">
        <v>16</v>
      </c>
      <c r="K30">
        <v>0</v>
      </c>
      <c r="L30">
        <v>0</v>
      </c>
      <c r="M30" t="s">
        <v>14</v>
      </c>
      <c r="N30">
        <f t="shared" si="0"/>
        <v>17.5</v>
      </c>
      <c r="O30" s="3">
        <f t="shared" si="1"/>
        <v>505780.34682080924</v>
      </c>
    </row>
    <row r="31" spans="1:15">
      <c r="A31" t="s">
        <v>15</v>
      </c>
      <c r="B31">
        <v>2413</v>
      </c>
      <c r="C31" t="s">
        <v>96</v>
      </c>
      <c r="D31" t="s">
        <v>105</v>
      </c>
      <c r="E31" t="s">
        <v>106</v>
      </c>
      <c r="F31" t="s">
        <v>107</v>
      </c>
      <c r="G31">
        <v>11.7</v>
      </c>
      <c r="H31">
        <v>12</v>
      </c>
      <c r="I31">
        <v>1.5</v>
      </c>
      <c r="J31">
        <v>22</v>
      </c>
      <c r="K31">
        <v>0</v>
      </c>
      <c r="L31">
        <v>0</v>
      </c>
      <c r="M31" t="s">
        <v>14</v>
      </c>
      <c r="N31">
        <f t="shared" si="0"/>
        <v>23.5</v>
      </c>
      <c r="O31" s="3">
        <f t="shared" si="1"/>
        <v>679190.75144508667</v>
      </c>
    </row>
    <row r="33" spans="9:16">
      <c r="I33">
        <f>SUM(I2:I31)</f>
        <v>31.5</v>
      </c>
      <c r="J33">
        <f>SUM(J2:J31)</f>
        <v>566</v>
      </c>
      <c r="K33">
        <f>SUM(K2:K31)</f>
        <v>21</v>
      </c>
      <c r="L33">
        <f>SUM(L2:L31)</f>
        <v>112</v>
      </c>
      <c r="O33" s="3">
        <f>SUM(O2:O31)</f>
        <v>21112716.763005778</v>
      </c>
      <c r="P33" s="3">
        <f>(I33+J33+K33+L33)*N1</f>
        <v>21112716.763005778</v>
      </c>
    </row>
    <row r="34" spans="9:16">
      <c r="I34">
        <f>I33/1.5</f>
        <v>21</v>
      </c>
      <c r="J34">
        <f>J33/2</f>
        <v>283</v>
      </c>
      <c r="K34">
        <f>K33/3</f>
        <v>7</v>
      </c>
      <c r="L34">
        <f>L33/4</f>
        <v>28</v>
      </c>
    </row>
    <row r="35" spans="9:16">
      <c r="I35" s="4">
        <f>I33*$N$1</f>
        <v>910404.62427745666</v>
      </c>
      <c r="J35" s="4">
        <f t="shared" ref="J35:L35" si="2">J33*$N$1</f>
        <v>16358381.502890173</v>
      </c>
      <c r="K35" s="4">
        <f t="shared" si="2"/>
        <v>606936.41618497111</v>
      </c>
      <c r="L35" s="4">
        <f t="shared" si="2"/>
        <v>3236994.2196531789</v>
      </c>
      <c r="O35" s="3">
        <f>SUM(I35:L35)</f>
        <v>21112716.763005782</v>
      </c>
    </row>
  </sheetData>
  <autoFilter ref="A1:O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Musaeri</cp:lastModifiedBy>
  <dcterms:modified xsi:type="dcterms:W3CDTF">2023-06-08T09:51:58Z</dcterms:modified>
</cp:coreProperties>
</file>